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1DBB081F-75C9-4E44-809C-D263B37B4E3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无限模式" sheetId="1" r:id="rId1"/>
    <sheet name="挑战模式" sheetId="2" r:id="rId2"/>
    <sheet name="其它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I15" i="2" l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4" i="2"/>
  <c r="I9" i="2"/>
  <c r="I10" i="2"/>
  <c r="I11" i="2"/>
  <c r="I12" i="2"/>
  <c r="I13" i="2"/>
  <c r="I8" i="2"/>
  <c r="I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8" i="2"/>
  <c r="H9" i="2"/>
  <c r="H10" i="2"/>
  <c r="H11" i="2"/>
  <c r="H12" i="2"/>
  <c r="H13" i="2"/>
  <c r="H14" i="2"/>
  <c r="H15" i="2"/>
  <c r="H16" i="2"/>
  <c r="H17" i="2"/>
  <c r="H7" i="2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7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7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7" i="1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8" i="2"/>
  <c r="B13" i="1"/>
  <c r="B486" i="1"/>
  <c r="G486" i="1" s="1"/>
  <c r="B485" i="1"/>
  <c r="G485" i="1" s="1"/>
  <c r="B484" i="1"/>
  <c r="F484" i="1" s="1"/>
  <c r="B483" i="1"/>
  <c r="G483" i="1" s="1"/>
  <c r="B482" i="1"/>
  <c r="G482" i="1" s="1"/>
  <c r="B481" i="1"/>
  <c r="G481" i="1" s="1"/>
  <c r="B480" i="1"/>
  <c r="F480" i="1" s="1"/>
  <c r="B479" i="1"/>
  <c r="G479" i="1" s="1"/>
  <c r="B478" i="1"/>
  <c r="G478" i="1" s="1"/>
  <c r="B477" i="1"/>
  <c r="C477" i="1" s="1"/>
  <c r="B476" i="1"/>
  <c r="F476" i="1" s="1"/>
  <c r="B475" i="1"/>
  <c r="G475" i="1" s="1"/>
  <c r="B474" i="1"/>
  <c r="G474" i="1" s="1"/>
  <c r="B473" i="1"/>
  <c r="G473" i="1" s="1"/>
  <c r="B472" i="1"/>
  <c r="C472" i="1" s="1"/>
  <c r="B471" i="1"/>
  <c r="G471" i="1" s="1"/>
  <c r="B470" i="1"/>
  <c r="G470" i="1" s="1"/>
  <c r="B469" i="1"/>
  <c r="G469" i="1" s="1"/>
  <c r="B468" i="1"/>
  <c r="C468" i="1" s="1"/>
  <c r="B467" i="1"/>
  <c r="G467" i="1" s="1"/>
  <c r="B466" i="1"/>
  <c r="G466" i="1" s="1"/>
  <c r="B465" i="1"/>
  <c r="F465" i="1" s="1"/>
  <c r="B464" i="1"/>
  <c r="C464" i="1" s="1"/>
  <c r="B463" i="1"/>
  <c r="G463" i="1" s="1"/>
  <c r="B462" i="1"/>
  <c r="G462" i="1" s="1"/>
  <c r="B461" i="1"/>
  <c r="G461" i="1" s="1"/>
  <c r="B460" i="1"/>
  <c r="C460" i="1" s="1"/>
  <c r="B459" i="1"/>
  <c r="G459" i="1" s="1"/>
  <c r="B458" i="1"/>
  <c r="G458" i="1" s="1"/>
  <c r="B457" i="1"/>
  <c r="C457" i="1" s="1"/>
  <c r="B456" i="1"/>
  <c r="F456" i="1" s="1"/>
  <c r="B455" i="1"/>
  <c r="G455" i="1" s="1"/>
  <c r="B454" i="1"/>
  <c r="G454" i="1" s="1"/>
  <c r="B453" i="1"/>
  <c r="D453" i="1" s="1"/>
  <c r="B452" i="1"/>
  <c r="D452" i="1" s="1"/>
  <c r="B451" i="1"/>
  <c r="G451" i="1" s="1"/>
  <c r="B450" i="1"/>
  <c r="G450" i="1" s="1"/>
  <c r="B449" i="1"/>
  <c r="G449" i="1" s="1"/>
  <c r="B448" i="1"/>
  <c r="G448" i="1" s="1"/>
  <c r="B447" i="1"/>
  <c r="G447" i="1" s="1"/>
  <c r="B446" i="1"/>
  <c r="G446" i="1" s="1"/>
  <c r="B445" i="1"/>
  <c r="G445" i="1" s="1"/>
  <c r="B444" i="1"/>
  <c r="G444" i="1" s="1"/>
  <c r="B443" i="1"/>
  <c r="G443" i="1" s="1"/>
  <c r="B442" i="1"/>
  <c r="G442" i="1" s="1"/>
  <c r="B441" i="1"/>
  <c r="F441" i="1" s="1"/>
  <c r="B440" i="1"/>
  <c r="G440" i="1" s="1"/>
  <c r="B439" i="1"/>
  <c r="G439" i="1" s="1"/>
  <c r="B438" i="1"/>
  <c r="G438" i="1" s="1"/>
  <c r="B437" i="1"/>
  <c r="D437" i="1" s="1"/>
  <c r="B436" i="1"/>
  <c r="G436" i="1" s="1"/>
  <c r="B435" i="1"/>
  <c r="G435" i="1" s="1"/>
  <c r="B434" i="1"/>
  <c r="D434" i="1" s="1"/>
  <c r="B433" i="1"/>
  <c r="G433" i="1" s="1"/>
  <c r="B432" i="1"/>
  <c r="G432" i="1" s="1"/>
  <c r="B431" i="1"/>
  <c r="G431" i="1" s="1"/>
  <c r="B430" i="1"/>
  <c r="G430" i="1" s="1"/>
  <c r="B429" i="1"/>
  <c r="C429" i="1" s="1"/>
  <c r="B428" i="1"/>
  <c r="D428" i="1" s="1"/>
  <c r="B427" i="1"/>
  <c r="G427" i="1" s="1"/>
  <c r="B426" i="1"/>
  <c r="G426" i="1" s="1"/>
  <c r="B425" i="1"/>
  <c r="D425" i="1" s="1"/>
  <c r="B424" i="1"/>
  <c r="G424" i="1" s="1"/>
  <c r="B423" i="1"/>
  <c r="G423" i="1" s="1"/>
  <c r="B422" i="1"/>
  <c r="D422" i="1" s="1"/>
  <c r="B421" i="1"/>
  <c r="G421" i="1" s="1"/>
  <c r="B420" i="1"/>
  <c r="G420" i="1" s="1"/>
  <c r="B419" i="1"/>
  <c r="G419" i="1" s="1"/>
  <c r="B418" i="1"/>
  <c r="G418" i="1" s="1"/>
  <c r="B417" i="1"/>
  <c r="G417" i="1" s="1"/>
  <c r="B416" i="1"/>
  <c r="G416" i="1" s="1"/>
  <c r="B415" i="1"/>
  <c r="G415" i="1" s="1"/>
  <c r="B414" i="1"/>
  <c r="G414" i="1" s="1"/>
  <c r="B413" i="1"/>
  <c r="F413" i="1" s="1"/>
  <c r="B412" i="1"/>
  <c r="D412" i="1" s="1"/>
  <c r="B411" i="1"/>
  <c r="G411" i="1" s="1"/>
  <c r="B410" i="1"/>
  <c r="F410" i="1" s="1"/>
  <c r="B409" i="1"/>
  <c r="D409" i="1" s="1"/>
  <c r="B408" i="1"/>
  <c r="G408" i="1" s="1"/>
  <c r="B407" i="1"/>
  <c r="G407" i="1" s="1"/>
  <c r="B406" i="1"/>
  <c r="D406" i="1" s="1"/>
  <c r="B405" i="1"/>
  <c r="C405" i="1" s="1"/>
  <c r="B404" i="1"/>
  <c r="G404" i="1" s="1"/>
  <c r="B403" i="1"/>
  <c r="G403" i="1" s="1"/>
  <c r="B402" i="1"/>
  <c r="G402" i="1" s="1"/>
  <c r="B401" i="1"/>
  <c r="G401" i="1" s="1"/>
  <c r="B400" i="1"/>
  <c r="G400" i="1" s="1"/>
  <c r="B399" i="1"/>
  <c r="G399" i="1" s="1"/>
  <c r="B398" i="1"/>
  <c r="G398" i="1" s="1"/>
  <c r="B397" i="1"/>
  <c r="G397" i="1" s="1"/>
  <c r="B396" i="1"/>
  <c r="D396" i="1" s="1"/>
  <c r="B395" i="1"/>
  <c r="G395" i="1" s="1"/>
  <c r="B394" i="1"/>
  <c r="G394" i="1" s="1"/>
  <c r="B393" i="1"/>
  <c r="D393" i="1" s="1"/>
  <c r="B392" i="1"/>
  <c r="D392" i="1" s="1"/>
  <c r="B391" i="1"/>
  <c r="G391" i="1" s="1"/>
  <c r="B390" i="1"/>
  <c r="D390" i="1" s="1"/>
  <c r="B389" i="1"/>
  <c r="G389" i="1" s="1"/>
  <c r="B388" i="1"/>
  <c r="G388" i="1" s="1"/>
  <c r="B387" i="1"/>
  <c r="G387" i="1" s="1"/>
  <c r="B386" i="1"/>
  <c r="G386" i="1" s="1"/>
  <c r="B385" i="1"/>
  <c r="G385" i="1" s="1"/>
  <c r="B384" i="1"/>
  <c r="G384" i="1" s="1"/>
  <c r="B383" i="1"/>
  <c r="G383" i="1" s="1"/>
  <c r="B382" i="1"/>
  <c r="G382" i="1" s="1"/>
  <c r="B381" i="1"/>
  <c r="G381" i="1" s="1"/>
  <c r="B380" i="1"/>
  <c r="D380" i="1" s="1"/>
  <c r="B379" i="1"/>
  <c r="G379" i="1" s="1"/>
  <c r="B378" i="1"/>
  <c r="G378" i="1" s="1"/>
  <c r="B377" i="1"/>
  <c r="C377" i="1" s="1"/>
  <c r="B376" i="1"/>
  <c r="C376" i="1" s="1"/>
  <c r="B375" i="1"/>
  <c r="G375" i="1" s="1"/>
  <c r="B374" i="1"/>
  <c r="G374" i="1" s="1"/>
  <c r="B373" i="1"/>
  <c r="G373" i="1" s="1"/>
  <c r="B372" i="1"/>
  <c r="F372" i="1" s="1"/>
  <c r="B371" i="1"/>
  <c r="G371" i="1" s="1"/>
  <c r="B370" i="1"/>
  <c r="G370" i="1" s="1"/>
  <c r="B369" i="1"/>
  <c r="F369" i="1" s="1"/>
  <c r="B368" i="1"/>
  <c r="G368" i="1" s="1"/>
  <c r="B367" i="1"/>
  <c r="G367" i="1" s="1"/>
  <c r="B366" i="1"/>
  <c r="G366" i="1" s="1"/>
  <c r="B365" i="1"/>
  <c r="G365" i="1" s="1"/>
  <c r="B364" i="1"/>
  <c r="G364" i="1" s="1"/>
  <c r="B363" i="1"/>
  <c r="G363" i="1" s="1"/>
  <c r="B362" i="1"/>
  <c r="G362" i="1" s="1"/>
  <c r="B361" i="1"/>
  <c r="G361" i="1" s="1"/>
  <c r="B360" i="1"/>
  <c r="G360" i="1" s="1"/>
  <c r="B359" i="1"/>
  <c r="G359" i="1" s="1"/>
  <c r="B358" i="1"/>
  <c r="G358" i="1" s="1"/>
  <c r="B357" i="1"/>
  <c r="G357" i="1" s="1"/>
  <c r="B356" i="1"/>
  <c r="F356" i="1" s="1"/>
  <c r="B355" i="1"/>
  <c r="G355" i="1" s="1"/>
  <c r="B354" i="1"/>
  <c r="G354" i="1" s="1"/>
  <c r="B353" i="1"/>
  <c r="F353" i="1" s="1"/>
  <c r="B352" i="1"/>
  <c r="G352" i="1" s="1"/>
  <c r="B351" i="1"/>
  <c r="G351" i="1" s="1"/>
  <c r="B350" i="1"/>
  <c r="F350" i="1" s="1"/>
  <c r="B349" i="1"/>
  <c r="G349" i="1" s="1"/>
  <c r="B348" i="1"/>
  <c r="G348" i="1" s="1"/>
  <c r="B347" i="1"/>
  <c r="G347" i="1" s="1"/>
  <c r="B346" i="1"/>
  <c r="G346" i="1" s="1"/>
  <c r="B345" i="1"/>
  <c r="G345" i="1" s="1"/>
  <c r="B344" i="1"/>
  <c r="D344" i="1" s="1"/>
  <c r="B343" i="1"/>
  <c r="G343" i="1" s="1"/>
  <c r="B342" i="1"/>
  <c r="G342" i="1" s="1"/>
  <c r="B341" i="1"/>
  <c r="G341" i="1" s="1"/>
  <c r="B340" i="1"/>
  <c r="D340" i="1" s="1"/>
  <c r="B339" i="1"/>
  <c r="G339" i="1" s="1"/>
  <c r="B338" i="1"/>
  <c r="G338" i="1" s="1"/>
  <c r="B337" i="1"/>
  <c r="G337" i="1" s="1"/>
  <c r="B336" i="1"/>
  <c r="G336" i="1" s="1"/>
  <c r="B335" i="1"/>
  <c r="G335" i="1" s="1"/>
  <c r="B334" i="1"/>
  <c r="G334" i="1" s="1"/>
  <c r="B333" i="1"/>
  <c r="G333" i="1" s="1"/>
  <c r="B332" i="1"/>
  <c r="F332" i="1" s="1"/>
  <c r="B331" i="1"/>
  <c r="G331" i="1" s="1"/>
  <c r="B330" i="1"/>
  <c r="G330" i="1" s="1"/>
  <c r="B329" i="1"/>
  <c r="G329" i="1" s="1"/>
  <c r="B328" i="1"/>
  <c r="F328" i="1" s="1"/>
  <c r="B327" i="1"/>
  <c r="G327" i="1" s="1"/>
  <c r="B326" i="1"/>
  <c r="G326" i="1" s="1"/>
  <c r="B325" i="1"/>
  <c r="G325" i="1" s="1"/>
  <c r="B324" i="1"/>
  <c r="D324" i="1" s="1"/>
  <c r="B323" i="1"/>
  <c r="G323" i="1" s="1"/>
  <c r="B322" i="1"/>
  <c r="F322" i="1" s="1"/>
  <c r="B321" i="1"/>
  <c r="G321" i="1" s="1"/>
  <c r="B320" i="1"/>
  <c r="G320" i="1" s="1"/>
  <c r="B319" i="1"/>
  <c r="G319" i="1" s="1"/>
  <c r="B318" i="1"/>
  <c r="G318" i="1" s="1"/>
  <c r="B317" i="1"/>
  <c r="G317" i="1" s="1"/>
  <c r="B316" i="1"/>
  <c r="F316" i="1" s="1"/>
  <c r="B315" i="1"/>
  <c r="G315" i="1" s="1"/>
  <c r="B314" i="1"/>
  <c r="F314" i="1" s="1"/>
  <c r="B313" i="1"/>
  <c r="G313" i="1" s="1"/>
  <c r="B312" i="1"/>
  <c r="G312" i="1" s="1"/>
  <c r="B311" i="1"/>
  <c r="G311" i="1" s="1"/>
  <c r="B310" i="1"/>
  <c r="D310" i="1" s="1"/>
  <c r="B309" i="1"/>
  <c r="G309" i="1" s="1"/>
  <c r="B308" i="1"/>
  <c r="G308" i="1" s="1"/>
  <c r="B307" i="1"/>
  <c r="G307" i="1" s="1"/>
  <c r="B306" i="1"/>
  <c r="F306" i="1" s="1"/>
  <c r="B305" i="1"/>
  <c r="G305" i="1" s="1"/>
  <c r="B304" i="1"/>
  <c r="F304" i="1" s="1"/>
  <c r="B303" i="1"/>
  <c r="G303" i="1" s="1"/>
  <c r="B302" i="1"/>
  <c r="G302" i="1" s="1"/>
  <c r="B301" i="1"/>
  <c r="G301" i="1" s="1"/>
  <c r="B300" i="1"/>
  <c r="G300" i="1" s="1"/>
  <c r="B299" i="1"/>
  <c r="G299" i="1" s="1"/>
  <c r="B298" i="1"/>
  <c r="F298" i="1" s="1"/>
  <c r="B297" i="1"/>
  <c r="G297" i="1" s="1"/>
  <c r="B296" i="1"/>
  <c r="G296" i="1" s="1"/>
  <c r="B295" i="1"/>
  <c r="G295" i="1" s="1"/>
  <c r="B294" i="1"/>
  <c r="G294" i="1" s="1"/>
  <c r="B293" i="1"/>
  <c r="G293" i="1" s="1"/>
  <c r="B292" i="1"/>
  <c r="D292" i="1" s="1"/>
  <c r="B291" i="1"/>
  <c r="G291" i="1" s="1"/>
  <c r="B290" i="1"/>
  <c r="G290" i="1" s="1"/>
  <c r="B289" i="1"/>
  <c r="F289" i="1" s="1"/>
  <c r="B288" i="1"/>
  <c r="F288" i="1" s="1"/>
  <c r="B287" i="1"/>
  <c r="G287" i="1" s="1"/>
  <c r="B286" i="1"/>
  <c r="F286" i="1" s="1"/>
  <c r="B285" i="1"/>
  <c r="F285" i="1" s="1"/>
  <c r="B284" i="1"/>
  <c r="G284" i="1" s="1"/>
  <c r="B283" i="1"/>
  <c r="G283" i="1" s="1"/>
  <c r="B282" i="1"/>
  <c r="G282" i="1" s="1"/>
  <c r="B281" i="1"/>
  <c r="G281" i="1" s="1"/>
  <c r="B280" i="1"/>
  <c r="G280" i="1" s="1"/>
  <c r="B279" i="1"/>
  <c r="G279" i="1" s="1"/>
  <c r="B278" i="1"/>
  <c r="F278" i="1" s="1"/>
  <c r="B277" i="1"/>
  <c r="G277" i="1" s="1"/>
  <c r="B276" i="1"/>
  <c r="F276" i="1" s="1"/>
  <c r="B275" i="1"/>
  <c r="G275" i="1" s="1"/>
  <c r="B274" i="1"/>
  <c r="G274" i="1" s="1"/>
  <c r="B273" i="1"/>
  <c r="G273" i="1" s="1"/>
  <c r="B272" i="1"/>
  <c r="G272" i="1" s="1"/>
  <c r="B271" i="1"/>
  <c r="G271" i="1" s="1"/>
  <c r="B270" i="1"/>
  <c r="F270" i="1" s="1"/>
  <c r="B269" i="1"/>
  <c r="G269" i="1" s="1"/>
  <c r="B268" i="1"/>
  <c r="G268" i="1" s="1"/>
  <c r="B267" i="1"/>
  <c r="G267" i="1" s="1"/>
  <c r="B266" i="1"/>
  <c r="G266" i="1" s="1"/>
  <c r="B265" i="1"/>
  <c r="G265" i="1" s="1"/>
  <c r="B264" i="1"/>
  <c r="F264" i="1" s="1"/>
  <c r="B263" i="1"/>
  <c r="G263" i="1" s="1"/>
  <c r="B262" i="1"/>
  <c r="G262" i="1" s="1"/>
  <c r="B261" i="1"/>
  <c r="G261" i="1" s="1"/>
  <c r="B260" i="1"/>
  <c r="G260" i="1" s="1"/>
  <c r="B259" i="1"/>
  <c r="G259" i="1" s="1"/>
  <c r="B258" i="1"/>
  <c r="G258" i="1" s="1"/>
  <c r="B257" i="1"/>
  <c r="G257" i="1" s="1"/>
  <c r="B256" i="1"/>
  <c r="G256" i="1" s="1"/>
  <c r="B255" i="1"/>
  <c r="G255" i="1" s="1"/>
  <c r="B254" i="1"/>
  <c r="G254" i="1" s="1"/>
  <c r="B253" i="1"/>
  <c r="G253" i="1" s="1"/>
  <c r="B252" i="1"/>
  <c r="D252" i="1" s="1"/>
  <c r="B251" i="1"/>
  <c r="G251" i="1" s="1"/>
  <c r="B250" i="1"/>
  <c r="G250" i="1" s="1"/>
  <c r="B249" i="1"/>
  <c r="G249" i="1" s="1"/>
  <c r="B248" i="1"/>
  <c r="G248" i="1" s="1"/>
  <c r="B247" i="1"/>
  <c r="G247" i="1" s="1"/>
  <c r="B246" i="1"/>
  <c r="G246" i="1" s="1"/>
  <c r="B245" i="1"/>
  <c r="G245" i="1" s="1"/>
  <c r="B244" i="1"/>
  <c r="G244" i="1" s="1"/>
  <c r="B243" i="1"/>
  <c r="G243" i="1" s="1"/>
  <c r="B242" i="1"/>
  <c r="G242" i="1" s="1"/>
  <c r="B241" i="1"/>
  <c r="G241" i="1" s="1"/>
  <c r="B240" i="1"/>
  <c r="G240" i="1" s="1"/>
  <c r="B239" i="1"/>
  <c r="G239" i="1" s="1"/>
  <c r="B238" i="1"/>
  <c r="G238" i="1" s="1"/>
  <c r="B237" i="1"/>
  <c r="D237" i="1" s="1"/>
  <c r="B236" i="1"/>
  <c r="D236" i="1" s="1"/>
  <c r="B235" i="1"/>
  <c r="G235" i="1" s="1"/>
  <c r="B234" i="1"/>
  <c r="G234" i="1" s="1"/>
  <c r="B233" i="1"/>
  <c r="D233" i="1" s="1"/>
  <c r="B232" i="1"/>
  <c r="C232" i="1" s="1"/>
  <c r="B231" i="1"/>
  <c r="G231" i="1" s="1"/>
  <c r="B230" i="1"/>
  <c r="G230" i="1" s="1"/>
  <c r="B229" i="1"/>
  <c r="G229" i="1" s="1"/>
  <c r="B228" i="1"/>
  <c r="C228" i="1" s="1"/>
  <c r="B227" i="1"/>
  <c r="G227" i="1" s="1"/>
  <c r="B226" i="1"/>
  <c r="G226" i="1" s="1"/>
  <c r="B225" i="1"/>
  <c r="C225" i="1" s="1"/>
  <c r="B224" i="1"/>
  <c r="C224" i="1" s="1"/>
  <c r="B223" i="1"/>
  <c r="G223" i="1" s="1"/>
  <c r="B222" i="1"/>
  <c r="G222" i="1" s="1"/>
  <c r="B221" i="1"/>
  <c r="G221" i="1" s="1"/>
  <c r="B220" i="1"/>
  <c r="C220" i="1" s="1"/>
  <c r="B219" i="1"/>
  <c r="G219" i="1" s="1"/>
  <c r="B218" i="1"/>
  <c r="G218" i="1" s="1"/>
  <c r="B217" i="1"/>
  <c r="F217" i="1" s="1"/>
  <c r="B216" i="1"/>
  <c r="C216" i="1" s="1"/>
  <c r="B215" i="1"/>
  <c r="G215" i="1" s="1"/>
  <c r="B214" i="1"/>
  <c r="G214" i="1" s="1"/>
  <c r="B213" i="1"/>
  <c r="D213" i="1" s="1"/>
  <c r="B212" i="1"/>
  <c r="C212" i="1" s="1"/>
  <c r="B211" i="1"/>
  <c r="G211" i="1" s="1"/>
  <c r="B210" i="1"/>
  <c r="C210" i="1" s="1"/>
  <c r="B209" i="1"/>
  <c r="D209" i="1" s="1"/>
  <c r="B208" i="1"/>
  <c r="C208" i="1" s="1"/>
  <c r="B207" i="1"/>
  <c r="G207" i="1" s="1"/>
  <c r="B206" i="1"/>
  <c r="C206" i="1" s="1"/>
  <c r="B205" i="1"/>
  <c r="F205" i="1" s="1"/>
  <c r="B204" i="1"/>
  <c r="C204" i="1" s="1"/>
  <c r="B203" i="1"/>
  <c r="G203" i="1" s="1"/>
  <c r="B202" i="1"/>
  <c r="F202" i="1" s="1"/>
  <c r="B201" i="1"/>
  <c r="G201" i="1" s="1"/>
  <c r="B200" i="1"/>
  <c r="C200" i="1" s="1"/>
  <c r="B199" i="1"/>
  <c r="G199" i="1" s="1"/>
  <c r="B198" i="1"/>
  <c r="D198" i="1" s="1"/>
  <c r="B197" i="1"/>
  <c r="G197" i="1" s="1"/>
  <c r="B196" i="1"/>
  <c r="C196" i="1" s="1"/>
  <c r="B195" i="1"/>
  <c r="G195" i="1" s="1"/>
  <c r="B194" i="1"/>
  <c r="G194" i="1" s="1"/>
  <c r="B193" i="1"/>
  <c r="G193" i="1" s="1"/>
  <c r="B192" i="1"/>
  <c r="C192" i="1" s="1"/>
  <c r="B191" i="1"/>
  <c r="G191" i="1" s="1"/>
  <c r="B190" i="1"/>
  <c r="G190" i="1" s="1"/>
  <c r="B189" i="1"/>
  <c r="D189" i="1" s="1"/>
  <c r="B188" i="1"/>
  <c r="C188" i="1" s="1"/>
  <c r="B187" i="1"/>
  <c r="G187" i="1" s="1"/>
  <c r="B186" i="1"/>
  <c r="G186" i="1" s="1"/>
  <c r="B185" i="1"/>
  <c r="C185" i="1" s="1"/>
  <c r="B184" i="1"/>
  <c r="C184" i="1" s="1"/>
  <c r="B183" i="1"/>
  <c r="G183" i="1" s="1"/>
  <c r="B182" i="1"/>
  <c r="G182" i="1" s="1"/>
  <c r="B181" i="1"/>
  <c r="G181" i="1" s="1"/>
  <c r="B180" i="1"/>
  <c r="C180" i="1" s="1"/>
  <c r="B179" i="1"/>
  <c r="G179" i="1" s="1"/>
  <c r="B178" i="1"/>
  <c r="G178" i="1" s="1"/>
  <c r="B177" i="1"/>
  <c r="G177" i="1" s="1"/>
  <c r="B176" i="1"/>
  <c r="C176" i="1" s="1"/>
  <c r="B175" i="1"/>
  <c r="G175" i="1" s="1"/>
  <c r="B174" i="1"/>
  <c r="G174" i="1" s="1"/>
  <c r="B173" i="1"/>
  <c r="G173" i="1" s="1"/>
  <c r="B172" i="1"/>
  <c r="C172" i="1" s="1"/>
  <c r="B171" i="1"/>
  <c r="G171" i="1" s="1"/>
  <c r="B170" i="1"/>
  <c r="G170" i="1" s="1"/>
  <c r="B169" i="1"/>
  <c r="G169" i="1" s="1"/>
  <c r="B168" i="1"/>
  <c r="C168" i="1" s="1"/>
  <c r="B167" i="1"/>
  <c r="G167" i="1" s="1"/>
  <c r="B166" i="1"/>
  <c r="G166" i="1" s="1"/>
  <c r="B165" i="1"/>
  <c r="G165" i="1" s="1"/>
  <c r="B164" i="1"/>
  <c r="C164" i="1" s="1"/>
  <c r="B163" i="1"/>
  <c r="G163" i="1" s="1"/>
  <c r="B162" i="1"/>
  <c r="G162" i="1" s="1"/>
  <c r="B161" i="1"/>
  <c r="G161" i="1" s="1"/>
  <c r="B160" i="1"/>
  <c r="C160" i="1" s="1"/>
  <c r="B159" i="1"/>
  <c r="G159" i="1" s="1"/>
  <c r="B158" i="1"/>
  <c r="G158" i="1" s="1"/>
  <c r="B157" i="1"/>
  <c r="D157" i="1" s="1"/>
  <c r="B156" i="1"/>
  <c r="C156" i="1" s="1"/>
  <c r="B155" i="1"/>
  <c r="G155" i="1" s="1"/>
  <c r="B154" i="1"/>
  <c r="G154" i="1" s="1"/>
  <c r="B153" i="1"/>
  <c r="D153" i="1" s="1"/>
  <c r="B152" i="1"/>
  <c r="C152" i="1" s="1"/>
  <c r="B151" i="1"/>
  <c r="G151" i="1" s="1"/>
  <c r="B150" i="1"/>
  <c r="G150" i="1" s="1"/>
  <c r="B149" i="1"/>
  <c r="D149" i="1" s="1"/>
  <c r="B148" i="1"/>
  <c r="C148" i="1" s="1"/>
  <c r="B147" i="1"/>
  <c r="G147" i="1" s="1"/>
  <c r="B146" i="1"/>
  <c r="F146" i="1" s="1"/>
  <c r="B145" i="1"/>
  <c r="G145" i="1" s="1"/>
  <c r="B144" i="1"/>
  <c r="C144" i="1" s="1"/>
  <c r="B143" i="1"/>
  <c r="G143" i="1" s="1"/>
  <c r="B142" i="1"/>
  <c r="D142" i="1" s="1"/>
  <c r="B141" i="1"/>
  <c r="G141" i="1" s="1"/>
  <c r="B140" i="1"/>
  <c r="G140" i="1" s="1"/>
  <c r="B139" i="1"/>
  <c r="G139" i="1" s="1"/>
  <c r="B138" i="1"/>
  <c r="G138" i="1" s="1"/>
  <c r="B137" i="1"/>
  <c r="G137" i="1" s="1"/>
  <c r="B136" i="1"/>
  <c r="G136" i="1" s="1"/>
  <c r="B135" i="1"/>
  <c r="D135" i="1" s="1"/>
  <c r="B134" i="1"/>
  <c r="G134" i="1" s="1"/>
  <c r="B133" i="1"/>
  <c r="F133" i="1" s="1"/>
  <c r="B132" i="1"/>
  <c r="D132" i="1" s="1"/>
  <c r="B131" i="1"/>
  <c r="G131" i="1" s="1"/>
  <c r="B130" i="1"/>
  <c r="F130" i="1" s="1"/>
  <c r="B129" i="1"/>
  <c r="D129" i="1" s="1"/>
  <c r="B128" i="1"/>
  <c r="G128" i="1" s="1"/>
  <c r="B127" i="1"/>
  <c r="G127" i="1" s="1"/>
  <c r="C445" i="1" l="1"/>
  <c r="G484" i="1"/>
  <c r="C365" i="1"/>
  <c r="C452" i="1"/>
  <c r="D376" i="1"/>
  <c r="C384" i="1"/>
  <c r="C404" i="1"/>
  <c r="F452" i="1"/>
  <c r="D378" i="1"/>
  <c r="F261" i="1"/>
  <c r="F376" i="1"/>
  <c r="D404" i="1"/>
  <c r="G286" i="1"/>
  <c r="F404" i="1"/>
  <c r="D352" i="1"/>
  <c r="D460" i="1"/>
  <c r="G376" i="1"/>
  <c r="G410" i="1"/>
  <c r="G306" i="1"/>
  <c r="F392" i="1"/>
  <c r="G392" i="1"/>
  <c r="C268" i="1"/>
  <c r="D464" i="1"/>
  <c r="C261" i="1"/>
  <c r="C276" i="1"/>
  <c r="C374" i="1"/>
  <c r="D261" i="1"/>
  <c r="C250" i="1"/>
  <c r="C385" i="1"/>
  <c r="C446" i="1"/>
  <c r="C320" i="1"/>
  <c r="C378" i="1"/>
  <c r="D385" i="1"/>
  <c r="D313" i="1"/>
  <c r="C372" i="1"/>
  <c r="C401" i="1"/>
  <c r="C394" i="1"/>
  <c r="F429" i="1"/>
  <c r="C342" i="1"/>
  <c r="F393" i="1"/>
  <c r="C400" i="1"/>
  <c r="F425" i="1"/>
  <c r="D454" i="1"/>
  <c r="D429" i="1"/>
  <c r="F454" i="1"/>
  <c r="D484" i="1"/>
  <c r="D250" i="1"/>
  <c r="C397" i="1"/>
  <c r="F422" i="1"/>
  <c r="F433" i="1"/>
  <c r="F477" i="1"/>
  <c r="C441" i="1"/>
  <c r="G477" i="1"/>
  <c r="C408" i="1"/>
  <c r="G441" i="1"/>
  <c r="D448" i="1"/>
  <c r="D466" i="1"/>
  <c r="G289" i="1"/>
  <c r="G332" i="1"/>
  <c r="C388" i="1"/>
  <c r="C392" i="1"/>
  <c r="F412" i="1"/>
  <c r="C416" i="1"/>
  <c r="C356" i="1"/>
  <c r="D416" i="1"/>
  <c r="C368" i="1"/>
  <c r="D446" i="1"/>
  <c r="G464" i="1"/>
  <c r="G322" i="1"/>
  <c r="F396" i="1"/>
  <c r="C410" i="1"/>
  <c r="D476" i="1"/>
  <c r="F388" i="1"/>
  <c r="C272" i="1"/>
  <c r="C306" i="1"/>
  <c r="F313" i="1"/>
  <c r="D477" i="1"/>
  <c r="F340" i="1"/>
  <c r="D373" i="1"/>
  <c r="D386" i="1"/>
  <c r="C414" i="1"/>
  <c r="C417" i="1"/>
  <c r="C437" i="1"/>
  <c r="D450" i="1"/>
  <c r="C386" i="1"/>
  <c r="C450" i="1"/>
  <c r="F386" i="1"/>
  <c r="C402" i="1"/>
  <c r="F417" i="1"/>
  <c r="F437" i="1"/>
  <c r="C340" i="1"/>
  <c r="F344" i="1"/>
  <c r="D402" i="1"/>
  <c r="D408" i="1"/>
  <c r="C421" i="1"/>
  <c r="G437" i="1"/>
  <c r="D457" i="1"/>
  <c r="F460" i="1"/>
  <c r="D485" i="1"/>
  <c r="C266" i="1"/>
  <c r="C285" i="1"/>
  <c r="C292" i="1"/>
  <c r="C322" i="1"/>
  <c r="F380" i="1"/>
  <c r="F402" i="1"/>
  <c r="D405" i="1"/>
  <c r="D421" i="1"/>
  <c r="C424" i="1"/>
  <c r="C434" i="1"/>
  <c r="F457" i="1"/>
  <c r="G460" i="1"/>
  <c r="G285" i="1"/>
  <c r="D322" i="1"/>
  <c r="F405" i="1"/>
  <c r="F421" i="1"/>
  <c r="G457" i="1"/>
  <c r="D221" i="1"/>
  <c r="C345" i="1"/>
  <c r="C360" i="1"/>
  <c r="D400" i="1"/>
  <c r="F409" i="1"/>
  <c r="C432" i="1"/>
  <c r="F438" i="1"/>
  <c r="D445" i="1"/>
  <c r="D468" i="1"/>
  <c r="C293" i="1"/>
  <c r="D345" i="1"/>
  <c r="D432" i="1"/>
  <c r="F432" i="1"/>
  <c r="D194" i="1"/>
  <c r="C253" i="1"/>
  <c r="D253" i="1"/>
  <c r="C313" i="1"/>
  <c r="D372" i="1"/>
  <c r="D388" i="1"/>
  <c r="D394" i="1"/>
  <c r="G413" i="1"/>
  <c r="F416" i="1"/>
  <c r="G452" i="1"/>
  <c r="C369" i="1"/>
  <c r="D374" i="1"/>
  <c r="C382" i="1"/>
  <c r="G405" i="1"/>
  <c r="D410" i="1"/>
  <c r="C418" i="1"/>
  <c r="C426" i="1"/>
  <c r="G429" i="1"/>
  <c r="F434" i="1"/>
  <c r="F446" i="1"/>
  <c r="F453" i="1"/>
  <c r="C465" i="1"/>
  <c r="G369" i="1"/>
  <c r="D382" i="1"/>
  <c r="F385" i="1"/>
  <c r="D418" i="1"/>
  <c r="D426" i="1"/>
  <c r="G434" i="1"/>
  <c r="G465" i="1"/>
  <c r="F382" i="1"/>
  <c r="F418" i="1"/>
  <c r="F426" i="1"/>
  <c r="D480" i="1"/>
  <c r="G480" i="1"/>
  <c r="C381" i="1"/>
  <c r="D384" i="1"/>
  <c r="C398" i="1"/>
  <c r="D401" i="1"/>
  <c r="C420" i="1"/>
  <c r="F428" i="1"/>
  <c r="F445" i="1"/>
  <c r="F450" i="1"/>
  <c r="D462" i="1"/>
  <c r="D482" i="1"/>
  <c r="D381" i="1"/>
  <c r="F384" i="1"/>
  <c r="F390" i="1"/>
  <c r="D398" i="1"/>
  <c r="F401" i="1"/>
  <c r="F420" i="1"/>
  <c r="F462" i="1"/>
  <c r="F381" i="1"/>
  <c r="F398" i="1"/>
  <c r="C444" i="1"/>
  <c r="F378" i="1"/>
  <c r="C389" i="1"/>
  <c r="D397" i="1"/>
  <c r="F400" i="1"/>
  <c r="F406" i="1"/>
  <c r="F414" i="1"/>
  <c r="F430" i="1"/>
  <c r="D444" i="1"/>
  <c r="C454" i="1"/>
  <c r="C370" i="1"/>
  <c r="D389" i="1"/>
  <c r="F397" i="1"/>
  <c r="F389" i="1"/>
  <c r="F408" i="1"/>
  <c r="C413" i="1"/>
  <c r="D424" i="1"/>
  <c r="C456" i="1"/>
  <c r="F468" i="1"/>
  <c r="G372" i="1"/>
  <c r="D377" i="1"/>
  <c r="F394" i="1"/>
  <c r="D413" i="1"/>
  <c r="F424" i="1"/>
  <c r="G456" i="1"/>
  <c r="C474" i="1"/>
  <c r="F377" i="1"/>
  <c r="D258" i="1"/>
  <c r="F310" i="1"/>
  <c r="C249" i="1"/>
  <c r="D249" i="1"/>
  <c r="C277" i="1"/>
  <c r="C288" i="1"/>
  <c r="C325" i="1"/>
  <c r="G340" i="1"/>
  <c r="C349" i="1"/>
  <c r="D362" i="1"/>
  <c r="C264" i="1"/>
  <c r="G288" i="1"/>
  <c r="G316" i="1"/>
  <c r="D325" i="1"/>
  <c r="F362" i="1"/>
  <c r="F325" i="1"/>
  <c r="C344" i="1"/>
  <c r="F253" i="1"/>
  <c r="D268" i="1"/>
  <c r="D281" i="1"/>
  <c r="F292" i="1"/>
  <c r="C309" i="1"/>
  <c r="F268" i="1"/>
  <c r="G292" i="1"/>
  <c r="C337" i="1"/>
  <c r="G344" i="1"/>
  <c r="C357" i="1"/>
  <c r="D296" i="1"/>
  <c r="F324" i="1"/>
  <c r="C361" i="1"/>
  <c r="G298" i="1"/>
  <c r="F252" i="1"/>
  <c r="C278" i="1"/>
  <c r="C302" i="1"/>
  <c r="D341" i="1"/>
  <c r="C352" i="1"/>
  <c r="D278" i="1"/>
  <c r="G278" i="1"/>
  <c r="G328" i="1"/>
  <c r="C354" i="1"/>
  <c r="F365" i="1"/>
  <c r="G252" i="1"/>
  <c r="D266" i="1"/>
  <c r="C282" i="1"/>
  <c r="F296" i="1"/>
  <c r="G310" i="1"/>
  <c r="C321" i="1"/>
  <c r="G324" i="1"/>
  <c r="C334" i="1"/>
  <c r="G356" i="1"/>
  <c r="D365" i="1"/>
  <c r="F374" i="1"/>
  <c r="G377" i="1"/>
  <c r="G380" i="1"/>
  <c r="G390" i="1"/>
  <c r="G393" i="1"/>
  <c r="G396" i="1"/>
  <c r="G406" i="1"/>
  <c r="G409" i="1"/>
  <c r="G412" i="1"/>
  <c r="G422" i="1"/>
  <c r="G425" i="1"/>
  <c r="G428" i="1"/>
  <c r="C440" i="1"/>
  <c r="G453" i="1"/>
  <c r="C473" i="1"/>
  <c r="G476" i="1"/>
  <c r="F482" i="1"/>
  <c r="D282" i="1"/>
  <c r="D334" i="1"/>
  <c r="D440" i="1"/>
  <c r="D473" i="1"/>
  <c r="F282" i="1"/>
  <c r="C300" i="1"/>
  <c r="C336" i="1"/>
  <c r="C358" i="1"/>
  <c r="C373" i="1"/>
  <c r="F440" i="1"/>
  <c r="C449" i="1"/>
  <c r="C461" i="1"/>
  <c r="F464" i="1"/>
  <c r="C470" i="1"/>
  <c r="F473" i="1"/>
  <c r="C481" i="1"/>
  <c r="F336" i="1"/>
  <c r="D449" i="1"/>
  <c r="D461" i="1"/>
  <c r="D470" i="1"/>
  <c r="D481" i="1"/>
  <c r="C256" i="1"/>
  <c r="G270" i="1"/>
  <c r="C290" i="1"/>
  <c r="D293" i="1"/>
  <c r="C304" i="1"/>
  <c r="D309" i="1"/>
  <c r="G314" i="1"/>
  <c r="C326" i="1"/>
  <c r="C329" i="1"/>
  <c r="C353" i="1"/>
  <c r="D370" i="1"/>
  <c r="F373" i="1"/>
  <c r="F449" i="1"/>
  <c r="C458" i="1"/>
  <c r="F461" i="1"/>
  <c r="F470" i="1"/>
  <c r="F481" i="1"/>
  <c r="D290" i="1"/>
  <c r="F293" i="1"/>
  <c r="G304" i="1"/>
  <c r="D326" i="1"/>
  <c r="D329" i="1"/>
  <c r="G353" i="1"/>
  <c r="F370" i="1"/>
  <c r="C430" i="1"/>
  <c r="C433" i="1"/>
  <c r="C436" i="1"/>
  <c r="D458" i="1"/>
  <c r="D472" i="1"/>
  <c r="C478" i="1"/>
  <c r="F194" i="1"/>
  <c r="C258" i="1"/>
  <c r="C265" i="1"/>
  <c r="C274" i="1"/>
  <c r="C281" i="1"/>
  <c r="F290" i="1"/>
  <c r="C318" i="1"/>
  <c r="F326" i="1"/>
  <c r="F329" i="1"/>
  <c r="D338" i="1"/>
  <c r="C346" i="1"/>
  <c r="D414" i="1"/>
  <c r="D417" i="1"/>
  <c r="D420" i="1"/>
  <c r="D430" i="1"/>
  <c r="D433" i="1"/>
  <c r="D436" i="1"/>
  <c r="C448" i="1"/>
  <c r="F458" i="1"/>
  <c r="C469" i="1"/>
  <c r="F472" i="1"/>
  <c r="D478" i="1"/>
  <c r="F436" i="1"/>
  <c r="D469" i="1"/>
  <c r="G472" i="1"/>
  <c r="F478" i="1"/>
  <c r="C486" i="1"/>
  <c r="C248" i="1"/>
  <c r="F258" i="1"/>
  <c r="G276" i="1"/>
  <c r="C286" i="1"/>
  <c r="C289" i="1"/>
  <c r="D306" i="1"/>
  <c r="C328" i="1"/>
  <c r="C350" i="1"/>
  <c r="D369" i="1"/>
  <c r="C442" i="1"/>
  <c r="F448" i="1"/>
  <c r="C466" i="1"/>
  <c r="F469" i="1"/>
  <c r="D286" i="1"/>
  <c r="D289" i="1"/>
  <c r="D328" i="1"/>
  <c r="G350" i="1"/>
  <c r="D442" i="1"/>
  <c r="D308" i="1"/>
  <c r="F442" i="1"/>
  <c r="F466" i="1"/>
  <c r="C485" i="1"/>
  <c r="D368" i="1"/>
  <c r="C252" i="1"/>
  <c r="C257" i="1"/>
  <c r="G264" i="1"/>
  <c r="D280" i="1"/>
  <c r="D285" i="1"/>
  <c r="D288" i="1"/>
  <c r="C310" i="1"/>
  <c r="C324" i="1"/>
  <c r="D337" i="1"/>
  <c r="D342" i="1"/>
  <c r="F345" i="1"/>
  <c r="F368" i="1"/>
  <c r="C380" i="1"/>
  <c r="C390" i="1"/>
  <c r="C393" i="1"/>
  <c r="C396" i="1"/>
  <c r="C406" i="1"/>
  <c r="C409" i="1"/>
  <c r="C412" i="1"/>
  <c r="C422" i="1"/>
  <c r="C425" i="1"/>
  <c r="C428" i="1"/>
  <c r="C438" i="1"/>
  <c r="D441" i="1"/>
  <c r="F444" i="1"/>
  <c r="C453" i="1"/>
  <c r="D456" i="1"/>
  <c r="D465" i="1"/>
  <c r="G468" i="1"/>
  <c r="D474" i="1"/>
  <c r="F485" i="1"/>
  <c r="C296" i="1"/>
  <c r="C305" i="1"/>
  <c r="F342" i="1"/>
  <c r="D438" i="1"/>
  <c r="C462" i="1"/>
  <c r="F474" i="1"/>
  <c r="C482" i="1"/>
  <c r="F249" i="1"/>
  <c r="C260" i="1"/>
  <c r="C269" i="1"/>
  <c r="D272" i="1"/>
  <c r="C284" i="1"/>
  <c r="C294" i="1"/>
  <c r="C297" i="1"/>
  <c r="D300" i="1"/>
  <c r="C312" i="1"/>
  <c r="F334" i="1"/>
  <c r="F337" i="1"/>
  <c r="D346" i="1"/>
  <c r="D349" i="1"/>
  <c r="F352" i="1"/>
  <c r="C364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D260" i="1"/>
  <c r="D269" i="1"/>
  <c r="F272" i="1"/>
  <c r="D284" i="1"/>
  <c r="D294" i="1"/>
  <c r="D297" i="1"/>
  <c r="F300" i="1"/>
  <c r="D312" i="1"/>
  <c r="F346" i="1"/>
  <c r="F349" i="1"/>
  <c r="D364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F260" i="1"/>
  <c r="F269" i="1"/>
  <c r="F284" i="1"/>
  <c r="F294" i="1"/>
  <c r="F297" i="1"/>
  <c r="F312" i="1"/>
  <c r="F364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471" i="1"/>
  <c r="F475" i="1"/>
  <c r="F479" i="1"/>
  <c r="F483" i="1"/>
  <c r="C149" i="1"/>
  <c r="D248" i="1"/>
  <c r="C254" i="1"/>
  <c r="D257" i="1"/>
  <c r="F266" i="1"/>
  <c r="F281" i="1"/>
  <c r="F309" i="1"/>
  <c r="D318" i="1"/>
  <c r="D321" i="1"/>
  <c r="C330" i="1"/>
  <c r="C333" i="1"/>
  <c r="D336" i="1"/>
  <c r="C348" i="1"/>
  <c r="D358" i="1"/>
  <c r="D361" i="1"/>
  <c r="F149" i="1"/>
  <c r="F248" i="1"/>
  <c r="D254" i="1"/>
  <c r="F257" i="1"/>
  <c r="F318" i="1"/>
  <c r="F321" i="1"/>
  <c r="D330" i="1"/>
  <c r="D333" i="1"/>
  <c r="D348" i="1"/>
  <c r="F358" i="1"/>
  <c r="F361" i="1"/>
  <c r="C181" i="1"/>
  <c r="F254" i="1"/>
  <c r="C280" i="1"/>
  <c r="C308" i="1"/>
  <c r="F330" i="1"/>
  <c r="F333" i="1"/>
  <c r="F348" i="1"/>
  <c r="D486" i="1"/>
  <c r="F486" i="1"/>
  <c r="D256" i="1"/>
  <c r="C262" i="1"/>
  <c r="D265" i="1"/>
  <c r="D274" i="1"/>
  <c r="D277" i="1"/>
  <c r="F280" i="1"/>
  <c r="D302" i="1"/>
  <c r="D305" i="1"/>
  <c r="F308" i="1"/>
  <c r="C314" i="1"/>
  <c r="C317" i="1"/>
  <c r="D320" i="1"/>
  <c r="C332" i="1"/>
  <c r="D354" i="1"/>
  <c r="D357" i="1"/>
  <c r="D360" i="1"/>
  <c r="F256" i="1"/>
  <c r="D262" i="1"/>
  <c r="F265" i="1"/>
  <c r="F274" i="1"/>
  <c r="F277" i="1"/>
  <c r="F302" i="1"/>
  <c r="F305" i="1"/>
  <c r="D314" i="1"/>
  <c r="D317" i="1"/>
  <c r="F320" i="1"/>
  <c r="D332" i="1"/>
  <c r="F354" i="1"/>
  <c r="F357" i="1"/>
  <c r="F360" i="1"/>
  <c r="F225" i="1"/>
  <c r="F262" i="1"/>
  <c r="F317" i="1"/>
  <c r="C338" i="1"/>
  <c r="C341" i="1"/>
  <c r="F250" i="1"/>
  <c r="D264" i="1"/>
  <c r="C270" i="1"/>
  <c r="C273" i="1"/>
  <c r="D276" i="1"/>
  <c r="C298" i="1"/>
  <c r="C301" i="1"/>
  <c r="D304" i="1"/>
  <c r="C316" i="1"/>
  <c r="F338" i="1"/>
  <c r="F341" i="1"/>
  <c r="D350" i="1"/>
  <c r="D353" i="1"/>
  <c r="D356" i="1"/>
  <c r="D270" i="1"/>
  <c r="D273" i="1"/>
  <c r="D298" i="1"/>
  <c r="D301" i="1"/>
  <c r="D316" i="1"/>
  <c r="C476" i="1"/>
  <c r="C480" i="1"/>
  <c r="C484" i="1"/>
  <c r="F273" i="1"/>
  <c r="F301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C362" i="1"/>
  <c r="C366" i="1"/>
  <c r="G130" i="1"/>
  <c r="D366" i="1"/>
  <c r="F366" i="1"/>
  <c r="D193" i="1"/>
  <c r="D208" i="1"/>
  <c r="D181" i="1"/>
  <c r="D134" i="1"/>
  <c r="F150" i="1"/>
  <c r="G209" i="1"/>
  <c r="D154" i="1"/>
  <c r="C221" i="1"/>
  <c r="C198" i="1"/>
  <c r="D214" i="1"/>
  <c r="G185" i="1"/>
  <c r="D216" i="1"/>
  <c r="D185" i="1"/>
  <c r="C137" i="1"/>
  <c r="F180" i="1"/>
  <c r="D230" i="1"/>
  <c r="D137" i="1"/>
  <c r="G149" i="1"/>
  <c r="F136" i="1"/>
  <c r="F157" i="1"/>
  <c r="F134" i="1"/>
  <c r="C173" i="1"/>
  <c r="C182" i="1"/>
  <c r="F193" i="1"/>
  <c r="G208" i="1"/>
  <c r="C230" i="1"/>
  <c r="C158" i="1"/>
  <c r="D177" i="1"/>
  <c r="D210" i="1"/>
  <c r="F230" i="1"/>
  <c r="C133" i="1"/>
  <c r="D158" i="1"/>
  <c r="F210" i="1"/>
  <c r="F221" i="1"/>
  <c r="F232" i="1"/>
  <c r="D133" i="1"/>
  <c r="F158" i="1"/>
  <c r="G210" i="1"/>
  <c r="G232" i="1"/>
  <c r="G133" i="1"/>
  <c r="F153" i="1"/>
  <c r="D205" i="1"/>
  <c r="C234" i="1"/>
  <c r="F182" i="1"/>
  <c r="F142" i="1"/>
  <c r="G153" i="1"/>
  <c r="F162" i="1"/>
  <c r="F181" i="1"/>
  <c r="G205" i="1"/>
  <c r="D234" i="1"/>
  <c r="D168" i="1"/>
  <c r="F214" i="1"/>
  <c r="G225" i="1"/>
  <c r="F234" i="1"/>
  <c r="C130" i="1"/>
  <c r="C157" i="1"/>
  <c r="C142" i="1"/>
  <c r="D130" i="1"/>
  <c r="D176" i="1"/>
  <c r="F137" i="1"/>
  <c r="G152" i="1"/>
  <c r="C189" i="1"/>
  <c r="F198" i="1"/>
  <c r="F224" i="1"/>
  <c r="C161" i="1"/>
  <c r="F189" i="1"/>
  <c r="C213" i="1"/>
  <c r="G224" i="1"/>
  <c r="C134" i="1"/>
  <c r="G189" i="1"/>
  <c r="C129" i="1"/>
  <c r="C132" i="1"/>
  <c r="C166" i="1"/>
  <c r="F173" i="1"/>
  <c r="G180" i="1"/>
  <c r="F185" i="1"/>
  <c r="C190" i="1"/>
  <c r="D206" i="1"/>
  <c r="F166" i="1"/>
  <c r="D190" i="1"/>
  <c r="F206" i="1"/>
  <c r="F190" i="1"/>
  <c r="G206" i="1"/>
  <c r="G216" i="1"/>
  <c r="F129" i="1"/>
  <c r="C140" i="1"/>
  <c r="G129" i="1"/>
  <c r="G132" i="1"/>
  <c r="F140" i="1"/>
  <c r="F154" i="1"/>
  <c r="D161" i="1"/>
  <c r="C170" i="1"/>
  <c r="C218" i="1"/>
  <c r="D228" i="1"/>
  <c r="F233" i="1"/>
  <c r="C238" i="1"/>
  <c r="F161" i="1"/>
  <c r="D170" i="1"/>
  <c r="C177" i="1"/>
  <c r="C205" i="1"/>
  <c r="F208" i="1"/>
  <c r="F213" i="1"/>
  <c r="D218" i="1"/>
  <c r="G228" i="1"/>
  <c r="G233" i="1"/>
  <c r="F238" i="1"/>
  <c r="F132" i="1"/>
  <c r="F170" i="1"/>
  <c r="G213" i="1"/>
  <c r="F218" i="1"/>
  <c r="F242" i="1"/>
  <c r="G142" i="1"/>
  <c r="D172" i="1"/>
  <c r="F177" i="1"/>
  <c r="C244" i="1"/>
  <c r="F244" i="1"/>
  <c r="D225" i="1"/>
  <c r="D232" i="1"/>
  <c r="C237" i="1"/>
  <c r="F237" i="1"/>
  <c r="F176" i="1"/>
  <c r="C186" i="1"/>
  <c r="G237" i="1"/>
  <c r="C136" i="1"/>
  <c r="C150" i="1"/>
  <c r="G176" i="1"/>
  <c r="D186" i="1"/>
  <c r="C193" i="1"/>
  <c r="G198" i="1"/>
  <c r="C222" i="1"/>
  <c r="D136" i="1"/>
  <c r="D150" i="1"/>
  <c r="F186" i="1"/>
  <c r="D222" i="1"/>
  <c r="F222" i="1"/>
  <c r="D152" i="1"/>
  <c r="G157" i="1"/>
  <c r="D162" i="1"/>
  <c r="F209" i="1"/>
  <c r="C214" i="1"/>
  <c r="D140" i="1"/>
  <c r="D164" i="1"/>
  <c r="D173" i="1"/>
  <c r="D182" i="1"/>
  <c r="D196" i="1"/>
  <c r="C241" i="1"/>
  <c r="D244" i="1"/>
  <c r="F196" i="1"/>
  <c r="D241" i="1"/>
  <c r="C146" i="1"/>
  <c r="F152" i="1"/>
  <c r="G164" i="1"/>
  <c r="D184" i="1"/>
  <c r="G196" i="1"/>
  <c r="C202" i="1"/>
  <c r="C217" i="1"/>
  <c r="D220" i="1"/>
  <c r="C229" i="1"/>
  <c r="D238" i="1"/>
  <c r="F241" i="1"/>
  <c r="F164" i="1"/>
  <c r="D146" i="1"/>
  <c r="F184" i="1"/>
  <c r="D202" i="1"/>
  <c r="D217" i="1"/>
  <c r="F220" i="1"/>
  <c r="D229" i="1"/>
  <c r="G220" i="1"/>
  <c r="C226" i="1"/>
  <c r="F229" i="1"/>
  <c r="C240" i="1"/>
  <c r="G146" i="1"/>
  <c r="C169" i="1"/>
  <c r="F172" i="1"/>
  <c r="C178" i="1"/>
  <c r="G202" i="1"/>
  <c r="G217" i="1"/>
  <c r="D226" i="1"/>
  <c r="D240" i="1"/>
  <c r="C145" i="1"/>
  <c r="D148" i="1"/>
  <c r="D160" i="1"/>
  <c r="D169" i="1"/>
  <c r="G172" i="1"/>
  <c r="D178" i="1"/>
  <c r="D192" i="1"/>
  <c r="C201" i="1"/>
  <c r="D204" i="1"/>
  <c r="F226" i="1"/>
  <c r="F240" i="1"/>
  <c r="D145" i="1"/>
  <c r="F148" i="1"/>
  <c r="F160" i="1"/>
  <c r="F169" i="1"/>
  <c r="F178" i="1"/>
  <c r="F192" i="1"/>
  <c r="D201" i="1"/>
  <c r="F204" i="1"/>
  <c r="C246" i="1"/>
  <c r="F145" i="1"/>
  <c r="G148" i="1"/>
  <c r="C154" i="1"/>
  <c r="G160" i="1"/>
  <c r="D166" i="1"/>
  <c r="D180" i="1"/>
  <c r="G192" i="1"/>
  <c r="F201" i="1"/>
  <c r="G204" i="1"/>
  <c r="F216" i="1"/>
  <c r="F228" i="1"/>
  <c r="C141" i="1"/>
  <c r="D144" i="1"/>
  <c r="C165" i="1"/>
  <c r="F168" i="1"/>
  <c r="C174" i="1"/>
  <c r="C197" i="1"/>
  <c r="D200" i="1"/>
  <c r="F236" i="1"/>
  <c r="C245" i="1"/>
  <c r="C138" i="1"/>
  <c r="D128" i="1"/>
  <c r="D138" i="1"/>
  <c r="D141" i="1"/>
  <c r="F144" i="1"/>
  <c r="C153" i="1"/>
  <c r="D156" i="1"/>
  <c r="D165" i="1"/>
  <c r="G168" i="1"/>
  <c r="D174" i="1"/>
  <c r="D188" i="1"/>
  <c r="D197" i="1"/>
  <c r="F200" i="1"/>
  <c r="C209" i="1"/>
  <c r="D212" i="1"/>
  <c r="C233" i="1"/>
  <c r="G236" i="1"/>
  <c r="C242" i="1"/>
  <c r="D245" i="1"/>
  <c r="G184" i="1"/>
  <c r="C128" i="1"/>
  <c r="F128" i="1"/>
  <c r="F138" i="1"/>
  <c r="F141" i="1"/>
  <c r="G144" i="1"/>
  <c r="F156" i="1"/>
  <c r="C162" i="1"/>
  <c r="F165" i="1"/>
  <c r="F174" i="1"/>
  <c r="F188" i="1"/>
  <c r="C194" i="1"/>
  <c r="F197" i="1"/>
  <c r="G200" i="1"/>
  <c r="F212" i="1"/>
  <c r="D224" i="1"/>
  <c r="D242" i="1"/>
  <c r="F245" i="1"/>
  <c r="G156" i="1"/>
  <c r="G188" i="1"/>
  <c r="G212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D131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F127" i="1"/>
  <c r="F131" i="1"/>
  <c r="F139" i="1"/>
  <c r="F143" i="1"/>
  <c r="F147" i="1"/>
  <c r="F151" i="1"/>
  <c r="F155" i="1"/>
  <c r="F159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D127" i="1"/>
  <c r="D139" i="1"/>
  <c r="F135" i="1"/>
  <c r="F163" i="1"/>
  <c r="F167" i="1"/>
  <c r="F171" i="1"/>
  <c r="F175" i="1"/>
  <c r="F179" i="1"/>
  <c r="F183" i="1"/>
  <c r="F187" i="1"/>
  <c r="F191" i="1"/>
  <c r="F195" i="1"/>
  <c r="G135" i="1"/>
  <c r="D246" i="1"/>
  <c r="F246" i="1"/>
  <c r="C236" i="1"/>
  <c r="B27" i="1" l="1"/>
  <c r="F27" i="1" s="1"/>
  <c r="B28" i="1"/>
  <c r="F28" i="1" s="1"/>
  <c r="B29" i="1"/>
  <c r="C29" i="1" s="1"/>
  <c r="B30" i="1"/>
  <c r="F30" i="1" s="1"/>
  <c r="B31" i="1"/>
  <c r="B32" i="1"/>
  <c r="F32" i="1" s="1"/>
  <c r="B33" i="1"/>
  <c r="F33" i="1" s="1"/>
  <c r="B34" i="1"/>
  <c r="G34" i="1" s="1"/>
  <c r="B35" i="1"/>
  <c r="G35" i="1" s="1"/>
  <c r="B36" i="1"/>
  <c r="G36" i="1" s="1"/>
  <c r="B37" i="1"/>
  <c r="B38" i="1"/>
  <c r="C38" i="1" s="1"/>
  <c r="B39" i="1"/>
  <c r="C39" i="1" s="1"/>
  <c r="B40" i="1"/>
  <c r="G40" i="1" s="1"/>
  <c r="B41" i="1"/>
  <c r="G41" i="1" s="1"/>
  <c r="B42" i="1"/>
  <c r="F42" i="1" s="1"/>
  <c r="B43" i="1"/>
  <c r="B44" i="1"/>
  <c r="F44" i="1" s="1"/>
  <c r="B45" i="1"/>
  <c r="C45" i="1" s="1"/>
  <c r="B46" i="1"/>
  <c r="F46" i="1" s="1"/>
  <c r="B47" i="1"/>
  <c r="F47" i="1" s="1"/>
  <c r="B48" i="1"/>
  <c r="F48" i="1" s="1"/>
  <c r="B49" i="1"/>
  <c r="B50" i="1"/>
  <c r="G50" i="1" s="1"/>
  <c r="B51" i="1"/>
  <c r="G51" i="1" s="1"/>
  <c r="B52" i="1"/>
  <c r="G52" i="1" s="1"/>
  <c r="B53" i="1"/>
  <c r="G53" i="1" s="1"/>
  <c r="B54" i="1"/>
  <c r="C54" i="1" s="1"/>
  <c r="B55" i="1"/>
  <c r="G55" i="1" s="1"/>
  <c r="B56" i="1"/>
  <c r="G56" i="1" s="1"/>
  <c r="B57" i="1"/>
  <c r="G57" i="1" s="1"/>
  <c r="B58" i="1"/>
  <c r="F58" i="1" s="1"/>
  <c r="B59" i="1"/>
  <c r="F59" i="1" s="1"/>
  <c r="B60" i="1"/>
  <c r="F60" i="1" s="1"/>
  <c r="B61" i="1"/>
  <c r="C61" i="1" s="1"/>
  <c r="B62" i="1"/>
  <c r="F62" i="1" s="1"/>
  <c r="B63" i="1"/>
  <c r="F63" i="1" s="1"/>
  <c r="B64" i="1"/>
  <c r="F64" i="1" s="1"/>
  <c r="B65" i="1"/>
  <c r="F65" i="1" s="1"/>
  <c r="B66" i="1"/>
  <c r="G66" i="1" s="1"/>
  <c r="B67" i="1"/>
  <c r="G67" i="1" s="1"/>
  <c r="B68" i="1"/>
  <c r="G68" i="1" s="1"/>
  <c r="B69" i="1"/>
  <c r="C69" i="1" s="1"/>
  <c r="B70" i="1"/>
  <c r="C70" i="1" s="1"/>
  <c r="B71" i="1"/>
  <c r="C71" i="1" s="1"/>
  <c r="B72" i="1"/>
  <c r="G72" i="1" s="1"/>
  <c r="B73" i="1"/>
  <c r="G73" i="1" s="1"/>
  <c r="B74" i="1"/>
  <c r="F74" i="1" s="1"/>
  <c r="B75" i="1"/>
  <c r="F75" i="1" s="1"/>
  <c r="B76" i="1"/>
  <c r="F76" i="1" s="1"/>
  <c r="B77" i="1"/>
  <c r="C77" i="1" s="1"/>
  <c r="B78" i="1"/>
  <c r="F78" i="1" s="1"/>
  <c r="B79" i="1"/>
  <c r="B80" i="1"/>
  <c r="F80" i="1" s="1"/>
  <c r="B81" i="1"/>
  <c r="F81" i="1" s="1"/>
  <c r="B82" i="1"/>
  <c r="G82" i="1" s="1"/>
  <c r="B83" i="1"/>
  <c r="G83" i="1" s="1"/>
  <c r="B84" i="1"/>
  <c r="G84" i="1" s="1"/>
  <c r="B85" i="1"/>
  <c r="C85" i="1" s="1"/>
  <c r="B86" i="1"/>
  <c r="C86" i="1" s="1"/>
  <c r="B87" i="1"/>
  <c r="C87" i="1" s="1"/>
  <c r="B88" i="1"/>
  <c r="G88" i="1" s="1"/>
  <c r="B89" i="1"/>
  <c r="G89" i="1" s="1"/>
  <c r="B90" i="1"/>
  <c r="F90" i="1" s="1"/>
  <c r="B91" i="1"/>
  <c r="B92" i="1"/>
  <c r="F92" i="1" s="1"/>
  <c r="B93" i="1"/>
  <c r="C93" i="1" s="1"/>
  <c r="B94" i="1"/>
  <c r="F94" i="1" s="1"/>
  <c r="B95" i="1"/>
  <c r="F95" i="1" s="1"/>
  <c r="B96" i="1"/>
  <c r="F96" i="1" s="1"/>
  <c r="B97" i="1"/>
  <c r="B98" i="1"/>
  <c r="G98" i="1" s="1"/>
  <c r="B99" i="1"/>
  <c r="G99" i="1" s="1"/>
  <c r="B100" i="1"/>
  <c r="G100" i="1" s="1"/>
  <c r="B101" i="1"/>
  <c r="G101" i="1" s="1"/>
  <c r="B102" i="1"/>
  <c r="C102" i="1" s="1"/>
  <c r="B103" i="1"/>
  <c r="G103" i="1" s="1"/>
  <c r="B104" i="1"/>
  <c r="G104" i="1" s="1"/>
  <c r="B105" i="1"/>
  <c r="G105" i="1" s="1"/>
  <c r="B106" i="1"/>
  <c r="F106" i="1" s="1"/>
  <c r="B107" i="1"/>
  <c r="F107" i="1" s="1"/>
  <c r="B108" i="1"/>
  <c r="F108" i="1" s="1"/>
  <c r="B109" i="1"/>
  <c r="C109" i="1" s="1"/>
  <c r="B110" i="1"/>
  <c r="F110" i="1" s="1"/>
  <c r="B111" i="1"/>
  <c r="F111" i="1" s="1"/>
  <c r="B112" i="1"/>
  <c r="F112" i="1" s="1"/>
  <c r="B113" i="1"/>
  <c r="F113" i="1" s="1"/>
  <c r="B114" i="1"/>
  <c r="G114" i="1" s="1"/>
  <c r="B115" i="1"/>
  <c r="G115" i="1" s="1"/>
  <c r="B116" i="1"/>
  <c r="G116" i="1" s="1"/>
  <c r="B117" i="1"/>
  <c r="F117" i="1" s="1"/>
  <c r="B118" i="1"/>
  <c r="C118" i="1" s="1"/>
  <c r="B119" i="1"/>
  <c r="G119" i="1" s="1"/>
  <c r="B120" i="1"/>
  <c r="G120" i="1" s="1"/>
  <c r="B121" i="1"/>
  <c r="G121" i="1" s="1"/>
  <c r="B122" i="1"/>
  <c r="F122" i="1" s="1"/>
  <c r="B123" i="1"/>
  <c r="F123" i="1" s="1"/>
  <c r="B124" i="1"/>
  <c r="F124" i="1" s="1"/>
  <c r="B125" i="1"/>
  <c r="C125" i="1" s="1"/>
  <c r="B126" i="1"/>
  <c r="F126" i="1" s="1"/>
  <c r="B8" i="1"/>
  <c r="C8" i="1" s="1"/>
  <c r="B9" i="1"/>
  <c r="F9" i="1" s="1"/>
  <c r="B10" i="1"/>
  <c r="F10" i="1" s="1"/>
  <c r="B11" i="1"/>
  <c r="F11" i="1" s="1"/>
  <c r="B12" i="1"/>
  <c r="F12" i="1" s="1"/>
  <c r="B14" i="1"/>
  <c r="F14" i="1" s="1"/>
  <c r="B15" i="1"/>
  <c r="F15" i="1" s="1"/>
  <c r="B16" i="1"/>
  <c r="F16" i="1" s="1"/>
  <c r="B17" i="1"/>
  <c r="G17" i="1" s="1"/>
  <c r="B18" i="1"/>
  <c r="G18" i="1" s="1"/>
  <c r="B19" i="1"/>
  <c r="B20" i="1"/>
  <c r="G20" i="1" s="1"/>
  <c r="B21" i="1"/>
  <c r="C21" i="1" s="1"/>
  <c r="B22" i="1"/>
  <c r="C22" i="1" s="1"/>
  <c r="B23" i="1"/>
  <c r="G23" i="1" s="1"/>
  <c r="B24" i="1"/>
  <c r="C24" i="1" s="1"/>
  <c r="B25" i="1"/>
  <c r="B26" i="1"/>
  <c r="F26" i="1" s="1"/>
  <c r="C119" i="1" l="1"/>
  <c r="C53" i="1"/>
  <c r="D109" i="1"/>
  <c r="D61" i="1"/>
  <c r="C117" i="1"/>
  <c r="C101" i="1"/>
  <c r="C37" i="1"/>
  <c r="D112" i="1"/>
  <c r="D85" i="1"/>
  <c r="C73" i="1"/>
  <c r="D29" i="1"/>
  <c r="C52" i="1"/>
  <c r="F101" i="1"/>
  <c r="F93" i="1"/>
  <c r="C36" i="1"/>
  <c r="F89" i="1"/>
  <c r="F69" i="1"/>
  <c r="F53" i="1"/>
  <c r="F45" i="1"/>
  <c r="F41" i="1"/>
  <c r="G109" i="1"/>
  <c r="G93" i="1"/>
  <c r="D93" i="1"/>
  <c r="G85" i="1"/>
  <c r="C116" i="1"/>
  <c r="G61" i="1"/>
  <c r="G45" i="1"/>
  <c r="D45" i="1"/>
  <c r="G37" i="1"/>
  <c r="C100" i="1"/>
  <c r="C84" i="1"/>
  <c r="D37" i="1"/>
  <c r="G32" i="1"/>
  <c r="D32" i="1"/>
  <c r="C105" i="1"/>
  <c r="C68" i="1"/>
  <c r="C20" i="1"/>
  <c r="D97" i="1"/>
  <c r="D48" i="1"/>
  <c r="F105" i="1"/>
  <c r="F56" i="1"/>
  <c r="G97" i="1"/>
  <c r="G48" i="1"/>
  <c r="C104" i="1"/>
  <c r="C65" i="1"/>
  <c r="C17" i="1"/>
  <c r="D96" i="1"/>
  <c r="F104" i="1"/>
  <c r="G96" i="1"/>
  <c r="C103" i="1"/>
  <c r="C57" i="1"/>
  <c r="C16" i="1"/>
  <c r="D39" i="1"/>
  <c r="G39" i="1"/>
  <c r="C56" i="1"/>
  <c r="C9" i="1"/>
  <c r="D87" i="1"/>
  <c r="G87" i="1"/>
  <c r="C55" i="1"/>
  <c r="D33" i="1"/>
  <c r="G33" i="1"/>
  <c r="C97" i="1"/>
  <c r="G81" i="1"/>
  <c r="C89" i="1"/>
  <c r="D80" i="1"/>
  <c r="F88" i="1"/>
  <c r="F39" i="1"/>
  <c r="G80" i="1"/>
  <c r="G29" i="1"/>
  <c r="D81" i="1"/>
  <c r="C88" i="1"/>
  <c r="C49" i="1"/>
  <c r="D77" i="1"/>
  <c r="D19" i="1"/>
  <c r="F87" i="1"/>
  <c r="G77" i="1"/>
  <c r="G19" i="1"/>
  <c r="F40" i="1"/>
  <c r="C41" i="1"/>
  <c r="D125" i="1"/>
  <c r="D71" i="1"/>
  <c r="D17" i="1"/>
  <c r="F29" i="1"/>
  <c r="G71" i="1"/>
  <c r="G16" i="1"/>
  <c r="C40" i="1"/>
  <c r="D119" i="1"/>
  <c r="D69" i="1"/>
  <c r="D16" i="1"/>
  <c r="F77" i="1"/>
  <c r="G125" i="1"/>
  <c r="G69" i="1"/>
  <c r="C121" i="1"/>
  <c r="D117" i="1"/>
  <c r="D65" i="1"/>
  <c r="F125" i="1"/>
  <c r="G117" i="1"/>
  <c r="G65" i="1"/>
  <c r="C120" i="1"/>
  <c r="C81" i="1"/>
  <c r="D113" i="1"/>
  <c r="D64" i="1"/>
  <c r="F72" i="1"/>
  <c r="G113" i="1"/>
  <c r="G64" i="1"/>
  <c r="F120" i="1"/>
  <c r="F71" i="1"/>
  <c r="G112" i="1"/>
  <c r="C72" i="1"/>
  <c r="C33" i="1"/>
  <c r="D55" i="1"/>
  <c r="F119" i="1"/>
  <c r="C25" i="1"/>
  <c r="D103" i="1"/>
  <c r="D53" i="1"/>
  <c r="C113" i="1"/>
  <c r="C23" i="1"/>
  <c r="D101" i="1"/>
  <c r="D49" i="1"/>
  <c r="F57" i="1"/>
  <c r="G49" i="1"/>
  <c r="F8" i="1"/>
  <c r="C115" i="1"/>
  <c r="C99" i="1"/>
  <c r="C83" i="1"/>
  <c r="C67" i="1"/>
  <c r="C51" i="1"/>
  <c r="C35" i="1"/>
  <c r="C19" i="1"/>
  <c r="D7" i="1"/>
  <c r="D111" i="1"/>
  <c r="D95" i="1"/>
  <c r="D79" i="1"/>
  <c r="D63" i="1"/>
  <c r="D47" i="1"/>
  <c r="D31" i="1"/>
  <c r="D15" i="1"/>
  <c r="F23" i="1"/>
  <c r="G7" i="1"/>
  <c r="G111" i="1"/>
  <c r="G95" i="1"/>
  <c r="G79" i="1"/>
  <c r="G63" i="1"/>
  <c r="G47" i="1"/>
  <c r="G31" i="1"/>
  <c r="G15" i="1"/>
  <c r="C114" i="1"/>
  <c r="C98" i="1"/>
  <c r="C82" i="1"/>
  <c r="C66" i="1"/>
  <c r="C50" i="1"/>
  <c r="C34" i="1"/>
  <c r="C18" i="1"/>
  <c r="D126" i="1"/>
  <c r="D110" i="1"/>
  <c r="D94" i="1"/>
  <c r="D78" i="1"/>
  <c r="D62" i="1"/>
  <c r="D46" i="1"/>
  <c r="D30" i="1"/>
  <c r="D14" i="1"/>
  <c r="F118" i="1"/>
  <c r="F102" i="1"/>
  <c r="F86" i="1"/>
  <c r="F70" i="1"/>
  <c r="F54" i="1"/>
  <c r="F38" i="1"/>
  <c r="F22" i="1"/>
  <c r="G126" i="1"/>
  <c r="G110" i="1"/>
  <c r="G94" i="1"/>
  <c r="G78" i="1"/>
  <c r="G62" i="1"/>
  <c r="G46" i="1"/>
  <c r="G30" i="1"/>
  <c r="G14" i="1"/>
  <c r="F21" i="1"/>
  <c r="G13" i="1"/>
  <c r="F24" i="1"/>
  <c r="C112" i="1"/>
  <c r="C96" i="1"/>
  <c r="C80" i="1"/>
  <c r="C64" i="1"/>
  <c r="C48" i="1"/>
  <c r="C32" i="1"/>
  <c r="D124" i="1"/>
  <c r="D108" i="1"/>
  <c r="D92" i="1"/>
  <c r="D76" i="1"/>
  <c r="D60" i="1"/>
  <c r="D44" i="1"/>
  <c r="D28" i="1"/>
  <c r="D12" i="1"/>
  <c r="F116" i="1"/>
  <c r="F100" i="1"/>
  <c r="F84" i="1"/>
  <c r="F68" i="1"/>
  <c r="F52" i="1"/>
  <c r="F36" i="1"/>
  <c r="F20" i="1"/>
  <c r="G124" i="1"/>
  <c r="G108" i="1"/>
  <c r="G92" i="1"/>
  <c r="G76" i="1"/>
  <c r="G60" i="1"/>
  <c r="G44" i="1"/>
  <c r="G28" i="1"/>
  <c r="G12" i="1"/>
  <c r="C7" i="1"/>
  <c r="C111" i="1"/>
  <c r="C95" i="1"/>
  <c r="C79" i="1"/>
  <c r="C63" i="1"/>
  <c r="C47" i="1"/>
  <c r="C31" i="1"/>
  <c r="C15" i="1"/>
  <c r="D123" i="1"/>
  <c r="D107" i="1"/>
  <c r="D91" i="1"/>
  <c r="D75" i="1"/>
  <c r="D59" i="1"/>
  <c r="D43" i="1"/>
  <c r="D27" i="1"/>
  <c r="D11" i="1"/>
  <c r="F99" i="1"/>
  <c r="F83" i="1"/>
  <c r="F51" i="1"/>
  <c r="F35" i="1"/>
  <c r="G123" i="1"/>
  <c r="G107" i="1"/>
  <c r="G91" i="1"/>
  <c r="G75" i="1"/>
  <c r="G59" i="1"/>
  <c r="G43" i="1"/>
  <c r="G27" i="1"/>
  <c r="G11" i="1"/>
  <c r="C126" i="1"/>
  <c r="C110" i="1"/>
  <c r="C94" i="1"/>
  <c r="C78" i="1"/>
  <c r="C62" i="1"/>
  <c r="C46" i="1"/>
  <c r="C30" i="1"/>
  <c r="C14" i="1"/>
  <c r="D122" i="1"/>
  <c r="D106" i="1"/>
  <c r="D90" i="1"/>
  <c r="D74" i="1"/>
  <c r="D58" i="1"/>
  <c r="D42" i="1"/>
  <c r="D26" i="1"/>
  <c r="D10" i="1"/>
  <c r="F114" i="1"/>
  <c r="F98" i="1"/>
  <c r="F82" i="1"/>
  <c r="F66" i="1"/>
  <c r="F50" i="1"/>
  <c r="F34" i="1"/>
  <c r="F18" i="1"/>
  <c r="G122" i="1"/>
  <c r="G106" i="1"/>
  <c r="G90" i="1"/>
  <c r="G74" i="1"/>
  <c r="G58" i="1"/>
  <c r="G42" i="1"/>
  <c r="G26" i="1"/>
  <c r="G10" i="1"/>
  <c r="D13" i="1"/>
  <c r="C13" i="1"/>
  <c r="D121" i="1"/>
  <c r="D105" i="1"/>
  <c r="D89" i="1"/>
  <c r="D73" i="1"/>
  <c r="D57" i="1"/>
  <c r="D41" i="1"/>
  <c r="D25" i="1"/>
  <c r="D9" i="1"/>
  <c r="F17" i="1"/>
  <c r="G25" i="1"/>
  <c r="G9" i="1"/>
  <c r="C124" i="1"/>
  <c r="C108" i="1"/>
  <c r="C92" i="1"/>
  <c r="C76" i="1"/>
  <c r="C60" i="1"/>
  <c r="C44" i="1"/>
  <c r="C28" i="1"/>
  <c r="C12" i="1"/>
  <c r="D120" i="1"/>
  <c r="D104" i="1"/>
  <c r="D88" i="1"/>
  <c r="D72" i="1"/>
  <c r="D56" i="1"/>
  <c r="D40" i="1"/>
  <c r="D24" i="1"/>
  <c r="D8" i="1"/>
  <c r="G24" i="1"/>
  <c r="G8" i="1"/>
  <c r="C123" i="1"/>
  <c r="C107" i="1"/>
  <c r="C91" i="1"/>
  <c r="C75" i="1"/>
  <c r="C59" i="1"/>
  <c r="C43" i="1"/>
  <c r="C27" i="1"/>
  <c r="C11" i="1"/>
  <c r="D23" i="1"/>
  <c r="C122" i="1"/>
  <c r="C106" i="1"/>
  <c r="C90" i="1"/>
  <c r="C74" i="1"/>
  <c r="C58" i="1"/>
  <c r="C42" i="1"/>
  <c r="C26" i="1"/>
  <c r="C10" i="1"/>
  <c r="D118" i="1"/>
  <c r="D102" i="1"/>
  <c r="D86" i="1"/>
  <c r="D70" i="1"/>
  <c r="D54" i="1"/>
  <c r="D38" i="1"/>
  <c r="D22" i="1"/>
  <c r="G118" i="1"/>
  <c r="G102" i="1"/>
  <c r="G86" i="1"/>
  <c r="G70" i="1"/>
  <c r="G54" i="1"/>
  <c r="G38" i="1"/>
  <c r="G22" i="1"/>
  <c r="D21" i="1"/>
  <c r="G21" i="1"/>
  <c r="D116" i="1"/>
  <c r="D100" i="1"/>
  <c r="D84" i="1"/>
  <c r="D68" i="1"/>
  <c r="D52" i="1"/>
  <c r="D36" i="1"/>
  <c r="D20" i="1"/>
  <c r="D115" i="1"/>
  <c r="D99" i="1"/>
  <c r="D83" i="1"/>
  <c r="D67" i="1"/>
  <c r="D51" i="1"/>
  <c r="D35" i="1"/>
  <c r="D114" i="1"/>
  <c r="D98" i="1"/>
  <c r="D82" i="1"/>
  <c r="D66" i="1"/>
  <c r="D50" i="1"/>
  <c r="D34" i="1"/>
  <c r="D18" i="1"/>
  <c r="F13" i="1" l="1"/>
  <c r="Q88" i="1"/>
  <c r="Q89" i="1"/>
  <c r="Q90" i="1"/>
  <c r="Q120" i="1"/>
  <c r="Q40" i="1"/>
  <c r="Q126" i="1"/>
  <c r="Q42" i="1"/>
  <c r="Q48" i="1"/>
  <c r="F85" i="1"/>
  <c r="Q47" i="1"/>
  <c r="Q64" i="1"/>
  <c r="Q24" i="1"/>
  <c r="Q30" i="1"/>
  <c r="Q112" i="1"/>
  <c r="Q114" i="1"/>
  <c r="Q119" i="1"/>
  <c r="Q66" i="1"/>
  <c r="Q71" i="1"/>
  <c r="Q78" i="1"/>
  <c r="F109" i="1"/>
  <c r="Q16" i="1"/>
  <c r="Q54" i="1"/>
  <c r="Q95" i="1"/>
  <c r="Q105" i="1"/>
  <c r="Q108" i="1"/>
  <c r="Q57" i="1"/>
  <c r="Q81" i="1"/>
  <c r="Q107" i="1"/>
  <c r="Q72" i="1"/>
  <c r="F49" i="1"/>
  <c r="F31" i="1"/>
  <c r="F55" i="1"/>
  <c r="Q23" i="1"/>
  <c r="F103" i="1"/>
  <c r="Q106" i="1"/>
  <c r="F91" i="1"/>
  <c r="Q58" i="1"/>
  <c r="F73" i="1"/>
  <c r="F67" i="1"/>
  <c r="Q84" i="1"/>
  <c r="F25" i="1"/>
  <c r="Q65" i="1"/>
  <c r="F79" i="1"/>
  <c r="F115" i="1"/>
  <c r="Q60" i="1"/>
  <c r="Q15" i="1"/>
  <c r="F43" i="1"/>
  <c r="F61" i="1"/>
  <c r="Q35" i="1"/>
  <c r="Q33" i="1"/>
  <c r="Q59" i="1"/>
  <c r="Q17" i="1"/>
  <c r="F121" i="1"/>
  <c r="F97" i="1"/>
  <c r="Q96" i="1"/>
  <c r="Q113" i="1"/>
  <c r="Q83" i="1"/>
  <c r="Q18" i="1"/>
  <c r="F19" i="1"/>
  <c r="F37" i="1"/>
  <c r="F7" i="1"/>
  <c r="Q82" i="1"/>
  <c r="Q34" i="1"/>
  <c r="Q36" i="1"/>
  <c r="Q41" i="1"/>
  <c r="Q102" i="1"/>
  <c r="Q104" i="1"/>
  <c r="Q32" i="1"/>
  <c r="Q87" i="1"/>
  <c r="Q94" i="1"/>
  <c r="Q63" i="1"/>
  <c r="Q46" i="1"/>
  <c r="Q39" i="1"/>
  <c r="Q125" i="1"/>
  <c r="Q101" i="1"/>
  <c r="Q53" i="1"/>
  <c r="Q118" i="1"/>
  <c r="Q80" i="1"/>
  <c r="Q29" i="1"/>
  <c r="Q77" i="1"/>
  <c r="Q22" i="1"/>
  <c r="Q111" i="1"/>
  <c r="Q70" i="1"/>
  <c r="Q56" i="1"/>
  <c r="Q13" i="1" l="1"/>
  <c r="Q14" i="1" l="1"/>
  <c r="Q61" i="1"/>
  <c r="Q85" i="1"/>
  <c r="Q92" i="1"/>
  <c r="Q103" i="1"/>
  <c r="Q37" i="1"/>
  <c r="O107" i="1" l="1"/>
  <c r="N107" i="1"/>
  <c r="M107" i="1"/>
  <c r="J107" i="1"/>
  <c r="O81" i="1"/>
  <c r="N81" i="1"/>
  <c r="M81" i="1"/>
  <c r="J81" i="1"/>
  <c r="O54" i="1"/>
  <c r="J54" i="1"/>
  <c r="N54" i="1"/>
  <c r="M54" i="1"/>
  <c r="J24" i="1"/>
  <c r="N24" i="1"/>
  <c r="M24" i="1"/>
  <c r="O24" i="1"/>
  <c r="M105" i="1"/>
  <c r="O105" i="1"/>
  <c r="N105" i="1"/>
  <c r="J105" i="1"/>
  <c r="J78" i="1"/>
  <c r="M78" i="1"/>
  <c r="N78" i="1"/>
  <c r="O78" i="1"/>
  <c r="J48" i="1"/>
  <c r="O48" i="1"/>
  <c r="M48" i="1"/>
  <c r="N48" i="1"/>
  <c r="J22" i="1"/>
  <c r="O22" i="1"/>
  <c r="M22" i="1"/>
  <c r="N22" i="1"/>
  <c r="M80" i="1"/>
  <c r="N80" i="1"/>
  <c r="O80" i="1"/>
  <c r="J80" i="1"/>
  <c r="J77" i="1"/>
  <c r="N77" i="1"/>
  <c r="M77" i="1"/>
  <c r="O77" i="1"/>
  <c r="O47" i="1"/>
  <c r="M47" i="1"/>
  <c r="J47" i="1"/>
  <c r="N47" i="1"/>
  <c r="M18" i="1"/>
  <c r="O18" i="1"/>
  <c r="N18" i="1"/>
  <c r="J18" i="1"/>
  <c r="M53" i="1"/>
  <c r="J53" i="1"/>
  <c r="N53" i="1"/>
  <c r="O53" i="1"/>
  <c r="M102" i="1"/>
  <c r="O102" i="1"/>
  <c r="N102" i="1"/>
  <c r="J102" i="1"/>
  <c r="J72" i="1"/>
  <c r="O72" i="1"/>
  <c r="N72" i="1"/>
  <c r="M72" i="1"/>
  <c r="N46" i="1"/>
  <c r="M46" i="1"/>
  <c r="O46" i="1"/>
  <c r="J46" i="1"/>
  <c r="J17" i="1"/>
  <c r="N17" i="1"/>
  <c r="O17" i="1"/>
  <c r="M17" i="1"/>
  <c r="N71" i="1"/>
  <c r="O71" i="1"/>
  <c r="M71" i="1"/>
  <c r="J71" i="1"/>
  <c r="M42" i="1"/>
  <c r="N42" i="1"/>
  <c r="O42" i="1"/>
  <c r="J42" i="1"/>
  <c r="O16" i="1"/>
  <c r="N16" i="1"/>
  <c r="J16" i="1"/>
  <c r="M16" i="1"/>
  <c r="M106" i="1"/>
  <c r="N106" i="1"/>
  <c r="J106" i="1"/>
  <c r="O106" i="1"/>
  <c r="N23" i="1"/>
  <c r="M23" i="1"/>
  <c r="J23" i="1"/>
  <c r="O23" i="1"/>
  <c r="J104" i="1"/>
  <c r="N104" i="1"/>
  <c r="O104" i="1"/>
  <c r="M104" i="1"/>
  <c r="J96" i="1"/>
  <c r="O96" i="1"/>
  <c r="N96" i="1"/>
  <c r="M96" i="1"/>
  <c r="O70" i="1"/>
  <c r="M70" i="1"/>
  <c r="J70" i="1"/>
  <c r="N70" i="1"/>
  <c r="N41" i="1"/>
  <c r="O41" i="1"/>
  <c r="M41" i="1"/>
  <c r="J41" i="1"/>
  <c r="O15" i="1"/>
  <c r="N15" i="1"/>
  <c r="J15" i="1"/>
  <c r="M15" i="1"/>
  <c r="O101" i="1"/>
  <c r="J101" i="1"/>
  <c r="M101" i="1"/>
  <c r="N101" i="1"/>
  <c r="O126" i="1"/>
  <c r="J126" i="1"/>
  <c r="M126" i="1"/>
  <c r="N126" i="1"/>
  <c r="J125" i="1"/>
  <c r="M125" i="1"/>
  <c r="N125" i="1"/>
  <c r="O125" i="1"/>
  <c r="J95" i="1"/>
  <c r="O95" i="1"/>
  <c r="M95" i="1"/>
  <c r="N95" i="1"/>
  <c r="O66" i="1"/>
  <c r="N66" i="1"/>
  <c r="M66" i="1"/>
  <c r="J66" i="1"/>
  <c r="J40" i="1"/>
  <c r="M40" i="1"/>
  <c r="N40" i="1"/>
  <c r="O40" i="1"/>
  <c r="M120" i="1"/>
  <c r="O120" i="1"/>
  <c r="J120" i="1"/>
  <c r="N120" i="1"/>
  <c r="N94" i="1"/>
  <c r="M94" i="1"/>
  <c r="J94" i="1"/>
  <c r="O94" i="1"/>
  <c r="O65" i="1"/>
  <c r="N65" i="1"/>
  <c r="M65" i="1"/>
  <c r="J65" i="1"/>
  <c r="M39" i="1"/>
  <c r="O39" i="1"/>
  <c r="N39" i="1"/>
  <c r="J39" i="1"/>
  <c r="N119" i="1"/>
  <c r="M119" i="1"/>
  <c r="O119" i="1"/>
  <c r="J119" i="1"/>
  <c r="O90" i="1"/>
  <c r="J90" i="1"/>
  <c r="M90" i="1"/>
  <c r="N90" i="1"/>
  <c r="N64" i="1"/>
  <c r="O64" i="1"/>
  <c r="M64" i="1"/>
  <c r="J64" i="1"/>
  <c r="M36" i="1"/>
  <c r="O36" i="1"/>
  <c r="N36" i="1"/>
  <c r="J36" i="1"/>
  <c r="O118" i="1"/>
  <c r="N118" i="1"/>
  <c r="J118" i="1"/>
  <c r="M118" i="1"/>
  <c r="J89" i="1"/>
  <c r="M89" i="1"/>
  <c r="N89" i="1"/>
  <c r="O89" i="1"/>
  <c r="O63" i="1"/>
  <c r="M63" i="1"/>
  <c r="N63" i="1"/>
  <c r="J63" i="1"/>
  <c r="M35" i="1"/>
  <c r="N35" i="1"/>
  <c r="O35" i="1"/>
  <c r="J35" i="1"/>
  <c r="O114" i="1"/>
  <c r="N114" i="1"/>
  <c r="J114" i="1"/>
  <c r="M114" i="1"/>
  <c r="N88" i="1"/>
  <c r="O88" i="1"/>
  <c r="M88" i="1"/>
  <c r="J88" i="1"/>
  <c r="M60" i="1"/>
  <c r="N60" i="1"/>
  <c r="O60" i="1"/>
  <c r="J60" i="1"/>
  <c r="M34" i="1"/>
  <c r="J34" i="1"/>
  <c r="O34" i="1"/>
  <c r="N34" i="1"/>
  <c r="J113" i="1"/>
  <c r="M113" i="1"/>
  <c r="N113" i="1"/>
  <c r="O113" i="1"/>
  <c r="M87" i="1"/>
  <c r="O87" i="1"/>
  <c r="J87" i="1"/>
  <c r="N87" i="1"/>
  <c r="J59" i="1"/>
  <c r="O59" i="1"/>
  <c r="M59" i="1"/>
  <c r="N59" i="1"/>
  <c r="J33" i="1"/>
  <c r="N33" i="1"/>
  <c r="M33" i="1"/>
  <c r="O33" i="1"/>
  <c r="M112" i="1"/>
  <c r="O112" i="1"/>
  <c r="N112" i="1"/>
  <c r="J112" i="1"/>
  <c r="O84" i="1"/>
  <c r="N84" i="1"/>
  <c r="J84" i="1"/>
  <c r="M84" i="1"/>
  <c r="M58" i="1"/>
  <c r="J58" i="1"/>
  <c r="O58" i="1"/>
  <c r="N58" i="1"/>
  <c r="O32" i="1"/>
  <c r="N32" i="1"/>
  <c r="J32" i="1"/>
  <c r="M32" i="1"/>
  <c r="M111" i="1"/>
  <c r="N111" i="1"/>
  <c r="J111" i="1"/>
  <c r="O111" i="1"/>
  <c r="N83" i="1"/>
  <c r="J83" i="1"/>
  <c r="M83" i="1"/>
  <c r="O83" i="1"/>
  <c r="M57" i="1"/>
  <c r="N57" i="1"/>
  <c r="O57" i="1"/>
  <c r="J57" i="1"/>
  <c r="M30" i="1"/>
  <c r="J30" i="1"/>
  <c r="N30" i="1"/>
  <c r="O30" i="1"/>
  <c r="J108" i="1"/>
  <c r="N108" i="1"/>
  <c r="O108" i="1"/>
  <c r="M108" i="1"/>
  <c r="N82" i="1"/>
  <c r="J82" i="1"/>
  <c r="O82" i="1"/>
  <c r="M82" i="1"/>
  <c r="N56" i="1"/>
  <c r="O56" i="1"/>
  <c r="J56" i="1"/>
  <c r="M56" i="1"/>
  <c r="N29" i="1"/>
  <c r="M29" i="1"/>
  <c r="J29" i="1"/>
  <c r="O29" i="1"/>
  <c r="Q45" i="1"/>
  <c r="Q91" i="1"/>
  <c r="Q93" i="1"/>
  <c r="Q31" i="1"/>
  <c r="Q86" i="1"/>
  <c r="Q38" i="1"/>
  <c r="Q62" i="1"/>
  <c r="M13" i="1" l="1"/>
  <c r="N13" i="1"/>
  <c r="O13" i="1"/>
  <c r="J13" i="1"/>
  <c r="M14" i="1"/>
  <c r="N14" i="1"/>
  <c r="O14" i="1"/>
  <c r="J14" i="1"/>
  <c r="M31" i="1"/>
  <c r="J31" i="1"/>
  <c r="N31" i="1"/>
  <c r="O31" i="1"/>
  <c r="Q27" i="1"/>
  <c r="Q43" i="1"/>
  <c r="Q44" i="1"/>
  <c r="Q55" i="1"/>
  <c r="Q67" i="1"/>
  <c r="Q68" i="1"/>
  <c r="Q69" i="1"/>
  <c r="Q109" i="1"/>
  <c r="Q110" i="1"/>
  <c r="Q25" i="1"/>
  <c r="Q26" i="1"/>
  <c r="Q79" i="1"/>
  <c r="Q19" i="1"/>
  <c r="Q20" i="1"/>
  <c r="Q21" i="1"/>
  <c r="Q73" i="1"/>
  <c r="Q74" i="1"/>
  <c r="Q75" i="1"/>
  <c r="Q76" i="1"/>
  <c r="Q115" i="1"/>
  <c r="Q116" i="1"/>
  <c r="Q117" i="1"/>
  <c r="J20" i="1" l="1"/>
  <c r="O20" i="1"/>
  <c r="N20" i="1"/>
  <c r="M20" i="1"/>
  <c r="J21" i="1"/>
  <c r="M21" i="1"/>
  <c r="O21" i="1"/>
  <c r="N21" i="1"/>
  <c r="M19" i="1"/>
  <c r="O19" i="1"/>
  <c r="J19" i="1"/>
  <c r="N19" i="1"/>
  <c r="Q28" i="1"/>
  <c r="Q97" i="1"/>
  <c r="Q100" i="1"/>
  <c r="Q99" i="1"/>
  <c r="Q98" i="1"/>
  <c r="Q121" i="1"/>
  <c r="Q124" i="1"/>
  <c r="Q123" i="1"/>
  <c r="Q122" i="1"/>
  <c r="Q49" i="1"/>
  <c r="Q51" i="1"/>
  <c r="Q52" i="1"/>
  <c r="Q50" i="1"/>
  <c r="N27" i="1" l="1"/>
  <c r="O27" i="1"/>
  <c r="J27" i="1"/>
  <c r="M27" i="1"/>
  <c r="O25" i="1"/>
  <c r="M25" i="1"/>
  <c r="J25" i="1"/>
  <c r="N25" i="1"/>
  <c r="O28" i="1"/>
  <c r="J28" i="1"/>
  <c r="M28" i="1"/>
  <c r="N28" i="1"/>
  <c r="M26" i="1"/>
  <c r="J26" i="1"/>
  <c r="O26" i="1"/>
  <c r="N26" i="1"/>
  <c r="N38" i="1"/>
  <c r="J38" i="1"/>
  <c r="M38" i="1"/>
  <c r="O38" i="1"/>
  <c r="J37" i="1"/>
  <c r="O37" i="1"/>
  <c r="M37" i="1"/>
  <c r="N37" i="1"/>
  <c r="M43" i="1" l="1"/>
  <c r="J43" i="1"/>
  <c r="O43" i="1"/>
  <c r="N43" i="1"/>
  <c r="O45" i="1"/>
  <c r="J45" i="1"/>
  <c r="N45" i="1"/>
  <c r="M45" i="1"/>
  <c r="J44" i="1"/>
  <c r="N44" i="1"/>
  <c r="M44" i="1"/>
  <c r="O44" i="1"/>
  <c r="M52" i="1" l="1"/>
  <c r="O52" i="1"/>
  <c r="N52" i="1"/>
  <c r="J52" i="1"/>
  <c r="N55" i="1"/>
  <c r="J55" i="1"/>
  <c r="M55" i="1"/>
  <c r="O55" i="1"/>
  <c r="M50" i="1"/>
  <c r="N50" i="1"/>
  <c r="J50" i="1"/>
  <c r="O50" i="1"/>
  <c r="O49" i="1"/>
  <c r="J49" i="1"/>
  <c r="N49" i="1"/>
  <c r="M49" i="1"/>
  <c r="M51" i="1"/>
  <c r="J51" i="1"/>
  <c r="N51" i="1"/>
  <c r="O51" i="1"/>
  <c r="N61" i="1" l="1"/>
  <c r="J61" i="1"/>
  <c r="O61" i="1"/>
  <c r="M61" i="1"/>
  <c r="O62" i="1"/>
  <c r="N62" i="1"/>
  <c r="J62" i="1"/>
  <c r="M62" i="1"/>
  <c r="J67" i="1" l="1"/>
  <c r="O67" i="1"/>
  <c r="M67" i="1"/>
  <c r="N67" i="1"/>
  <c r="N69" i="1"/>
  <c r="M69" i="1"/>
  <c r="J69" i="1"/>
  <c r="O69" i="1"/>
  <c r="M68" i="1"/>
  <c r="J68" i="1"/>
  <c r="O68" i="1"/>
  <c r="N68" i="1"/>
  <c r="N74" i="1" l="1"/>
  <c r="M74" i="1"/>
  <c r="J74" i="1"/>
  <c r="O74" i="1"/>
  <c r="J79" i="1"/>
  <c r="N79" i="1"/>
  <c r="M79" i="1"/>
  <c r="O79" i="1"/>
  <c r="J73" i="1"/>
  <c r="O73" i="1"/>
  <c r="M73" i="1"/>
  <c r="N73" i="1"/>
  <c r="M76" i="1"/>
  <c r="J76" i="1"/>
  <c r="N76" i="1"/>
  <c r="O76" i="1"/>
  <c r="J75" i="1"/>
  <c r="M75" i="1"/>
  <c r="N75" i="1"/>
  <c r="O75" i="1"/>
  <c r="O85" i="1" l="1"/>
  <c r="M85" i="1"/>
  <c r="N85" i="1"/>
  <c r="J85" i="1"/>
  <c r="M86" i="1"/>
  <c r="J86" i="1"/>
  <c r="N86" i="1"/>
  <c r="O86" i="1"/>
  <c r="M93" i="1" l="1"/>
  <c r="J93" i="1"/>
  <c r="N93" i="1"/>
  <c r="O93" i="1"/>
  <c r="N92" i="1"/>
  <c r="M92" i="1"/>
  <c r="O92" i="1"/>
  <c r="J92" i="1"/>
  <c r="N91" i="1"/>
  <c r="M91" i="1"/>
  <c r="J91" i="1"/>
  <c r="O91" i="1"/>
  <c r="J99" i="1" l="1"/>
  <c r="N99" i="1"/>
  <c r="O99" i="1"/>
  <c r="M99" i="1"/>
  <c r="N103" i="1"/>
  <c r="J103" i="1"/>
  <c r="M103" i="1"/>
  <c r="O103" i="1"/>
  <c r="N98" i="1"/>
  <c r="J98" i="1"/>
  <c r="M98" i="1"/>
  <c r="O98" i="1"/>
  <c r="M97" i="1"/>
  <c r="J97" i="1"/>
  <c r="N97" i="1"/>
  <c r="O97" i="1"/>
  <c r="J100" i="1"/>
  <c r="N100" i="1"/>
  <c r="O100" i="1"/>
  <c r="M100" i="1"/>
  <c r="M110" i="1" l="1"/>
  <c r="N110" i="1"/>
  <c r="O110" i="1"/>
  <c r="J110" i="1"/>
  <c r="M109" i="1"/>
  <c r="J109" i="1"/>
  <c r="O109" i="1"/>
  <c r="N109" i="1"/>
  <c r="N121" i="1" l="1"/>
  <c r="J121" i="1"/>
  <c r="M121" i="1"/>
  <c r="O121" i="1"/>
  <c r="M115" i="1"/>
  <c r="J115" i="1"/>
  <c r="O115" i="1"/>
  <c r="N115" i="1"/>
  <c r="N123" i="1"/>
  <c r="O123" i="1"/>
  <c r="M123" i="1"/>
  <c r="J123" i="1"/>
  <c r="N117" i="1"/>
  <c r="M117" i="1"/>
  <c r="J117" i="1"/>
  <c r="O117" i="1"/>
  <c r="J116" i="1"/>
  <c r="N116" i="1"/>
  <c r="M116" i="1"/>
  <c r="O116" i="1"/>
  <c r="O124" i="1"/>
  <c r="N124" i="1"/>
  <c r="M124" i="1"/>
  <c r="J124" i="1"/>
  <c r="J122" i="1"/>
  <c r="O122" i="1"/>
  <c r="M122" i="1"/>
  <c r="N122" i="1"/>
  <c r="Q246" i="1" l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8" i="1"/>
  <c r="Q9" i="1"/>
  <c r="Q10" i="1"/>
  <c r="Q11" i="1"/>
  <c r="Q12" i="1"/>
  <c r="Q7" i="1"/>
  <c r="L379" i="1" l="1"/>
  <c r="K379" i="1"/>
  <c r="Q395" i="1"/>
  <c r="K395" i="1"/>
  <c r="L395" i="1"/>
  <c r="L411" i="1"/>
  <c r="K411" i="1"/>
  <c r="Q411" i="1"/>
  <c r="L427" i="1"/>
  <c r="K427" i="1"/>
  <c r="L443" i="1"/>
  <c r="K443" i="1"/>
  <c r="Q443" i="1"/>
  <c r="L459" i="1"/>
  <c r="K459" i="1"/>
  <c r="Q459" i="1"/>
  <c r="L475" i="1"/>
  <c r="K475" i="1"/>
  <c r="L381" i="1"/>
  <c r="K381" i="1"/>
  <c r="L397" i="1"/>
  <c r="K397" i="1"/>
  <c r="L413" i="1"/>
  <c r="Q413" i="1"/>
  <c r="K413" i="1"/>
  <c r="L429" i="1"/>
  <c r="K429" i="1"/>
  <c r="Q429" i="1"/>
  <c r="L445" i="1"/>
  <c r="K445" i="1"/>
  <c r="L461" i="1"/>
  <c r="Q461" i="1"/>
  <c r="K461" i="1"/>
  <c r="L477" i="1"/>
  <c r="K477" i="1"/>
  <c r="L382" i="1"/>
  <c r="K382" i="1"/>
  <c r="Q382" i="1"/>
  <c r="L398" i="1"/>
  <c r="K398" i="1"/>
  <c r="L414" i="1"/>
  <c r="K414" i="1"/>
  <c r="Q414" i="1"/>
  <c r="K430" i="1"/>
  <c r="L430" i="1"/>
  <c r="Q430" i="1"/>
  <c r="L446" i="1"/>
  <c r="K446" i="1"/>
  <c r="Q462" i="1"/>
  <c r="K462" i="1"/>
  <c r="L462" i="1"/>
  <c r="L478" i="1"/>
  <c r="Q478" i="1"/>
  <c r="K478" i="1"/>
  <c r="Q379" i="1"/>
  <c r="Q427" i="1"/>
  <c r="Q475" i="1"/>
  <c r="Q442" i="1"/>
  <c r="K442" i="1"/>
  <c r="L442" i="1"/>
  <c r="K367" i="1"/>
  <c r="L367" i="1"/>
  <c r="K383" i="1"/>
  <c r="L383" i="1"/>
  <c r="Q383" i="1"/>
  <c r="K399" i="1"/>
  <c r="L399" i="1"/>
  <c r="Q399" i="1"/>
  <c r="K415" i="1"/>
  <c r="L415" i="1"/>
  <c r="K431" i="1"/>
  <c r="Q431" i="1"/>
  <c r="L431" i="1"/>
  <c r="K447" i="1"/>
  <c r="L447" i="1"/>
  <c r="K463" i="1"/>
  <c r="L463" i="1"/>
  <c r="K479" i="1"/>
  <c r="L479" i="1"/>
  <c r="Q479" i="1"/>
  <c r="K368" i="1"/>
  <c r="L368" i="1"/>
  <c r="Q368" i="1"/>
  <c r="K384" i="1"/>
  <c r="L384" i="1"/>
  <c r="Q384" i="1"/>
  <c r="K400" i="1"/>
  <c r="Q400" i="1"/>
  <c r="L400" i="1"/>
  <c r="K416" i="1"/>
  <c r="L416" i="1"/>
  <c r="Q416" i="1"/>
  <c r="K432" i="1"/>
  <c r="L432" i="1"/>
  <c r="Q432" i="1"/>
  <c r="K448" i="1"/>
  <c r="L448" i="1"/>
  <c r="Q448" i="1"/>
  <c r="K464" i="1"/>
  <c r="L464" i="1"/>
  <c r="K480" i="1"/>
  <c r="Q480" i="1"/>
  <c r="L480" i="1"/>
  <c r="Q381" i="1"/>
  <c r="Q397" i="1"/>
  <c r="Q445" i="1"/>
  <c r="Q477" i="1"/>
  <c r="K369" i="1"/>
  <c r="Q369" i="1"/>
  <c r="L369" i="1"/>
  <c r="K385" i="1"/>
  <c r="L385" i="1"/>
  <c r="Q401" i="1"/>
  <c r="K401" i="1"/>
  <c r="L401" i="1"/>
  <c r="K417" i="1"/>
  <c r="L417" i="1"/>
  <c r="K433" i="1"/>
  <c r="L433" i="1"/>
  <c r="K449" i="1"/>
  <c r="Q449" i="1"/>
  <c r="L449" i="1"/>
  <c r="K465" i="1"/>
  <c r="L465" i="1"/>
  <c r="K481" i="1"/>
  <c r="L481" i="1"/>
  <c r="Q398" i="1"/>
  <c r="Q446" i="1"/>
  <c r="K410" i="1"/>
  <c r="L410" i="1"/>
  <c r="Q410" i="1"/>
  <c r="Q426" i="1"/>
  <c r="K426" i="1"/>
  <c r="L426" i="1"/>
  <c r="K474" i="1"/>
  <c r="Q474" i="1"/>
  <c r="L474" i="1"/>
  <c r="Q370" i="1"/>
  <c r="K370" i="1"/>
  <c r="L370" i="1"/>
  <c r="K386" i="1"/>
  <c r="L386" i="1"/>
  <c r="K402" i="1"/>
  <c r="L402" i="1"/>
  <c r="Q402" i="1"/>
  <c r="K418" i="1"/>
  <c r="L418" i="1"/>
  <c r="Q418" i="1"/>
  <c r="K434" i="1"/>
  <c r="L434" i="1"/>
  <c r="Q450" i="1"/>
  <c r="K450" i="1"/>
  <c r="L450" i="1"/>
  <c r="K466" i="1"/>
  <c r="L466" i="1"/>
  <c r="Q466" i="1"/>
  <c r="K482" i="1"/>
  <c r="L482" i="1"/>
  <c r="Q367" i="1"/>
  <c r="Q415" i="1"/>
  <c r="Q447" i="1"/>
  <c r="Q463" i="1"/>
  <c r="Q371" i="1"/>
  <c r="K371" i="1"/>
  <c r="L371" i="1"/>
  <c r="K387" i="1"/>
  <c r="L387" i="1"/>
  <c r="K403" i="1"/>
  <c r="L403" i="1"/>
  <c r="K419" i="1"/>
  <c r="Q419" i="1"/>
  <c r="L419" i="1"/>
  <c r="K435" i="1"/>
  <c r="L435" i="1"/>
  <c r="Q435" i="1"/>
  <c r="K451" i="1"/>
  <c r="L451" i="1"/>
  <c r="K467" i="1"/>
  <c r="L467" i="1"/>
  <c r="Q467" i="1"/>
  <c r="K483" i="1"/>
  <c r="L483" i="1"/>
  <c r="Q464" i="1"/>
  <c r="L380" i="1"/>
  <c r="K380" i="1"/>
  <c r="Q380" i="1"/>
  <c r="L412" i="1"/>
  <c r="K412" i="1"/>
  <c r="Q412" i="1"/>
  <c r="L460" i="1"/>
  <c r="K460" i="1"/>
  <c r="Q460" i="1"/>
  <c r="K372" i="1"/>
  <c r="L372" i="1"/>
  <c r="Q372" i="1"/>
  <c r="K388" i="1"/>
  <c r="L388" i="1"/>
  <c r="Q388" i="1"/>
  <c r="K404" i="1"/>
  <c r="L404" i="1"/>
  <c r="Q420" i="1"/>
  <c r="K420" i="1"/>
  <c r="L420" i="1"/>
  <c r="K436" i="1"/>
  <c r="L436" i="1"/>
  <c r="Q436" i="1"/>
  <c r="K452" i="1"/>
  <c r="L452" i="1"/>
  <c r="K468" i="1"/>
  <c r="Q468" i="1"/>
  <c r="L468" i="1"/>
  <c r="K484" i="1"/>
  <c r="L484" i="1"/>
  <c r="Q385" i="1"/>
  <c r="Q417" i="1"/>
  <c r="Q433" i="1"/>
  <c r="Q465" i="1"/>
  <c r="Q481" i="1"/>
  <c r="K373" i="1"/>
  <c r="L373" i="1"/>
  <c r="Q389" i="1"/>
  <c r="K389" i="1"/>
  <c r="L389" i="1"/>
  <c r="K405" i="1"/>
  <c r="L405" i="1"/>
  <c r="K421" i="1"/>
  <c r="L421" i="1"/>
  <c r="K437" i="1"/>
  <c r="L437" i="1"/>
  <c r="Q437" i="1"/>
  <c r="K453" i="1"/>
  <c r="L453" i="1"/>
  <c r="K469" i="1"/>
  <c r="L469" i="1"/>
  <c r="K485" i="1"/>
  <c r="L485" i="1"/>
  <c r="Q485" i="1"/>
  <c r="Q386" i="1"/>
  <c r="Q434" i="1"/>
  <c r="Q482" i="1"/>
  <c r="K394" i="1"/>
  <c r="Q394" i="1"/>
  <c r="L394" i="1"/>
  <c r="K374" i="1"/>
  <c r="L374" i="1"/>
  <c r="Q390" i="1"/>
  <c r="K390" i="1"/>
  <c r="L390" i="1"/>
  <c r="K406" i="1"/>
  <c r="Q406" i="1"/>
  <c r="L406" i="1"/>
  <c r="K422" i="1"/>
  <c r="L422" i="1"/>
  <c r="Q422" i="1"/>
  <c r="K438" i="1"/>
  <c r="Q438" i="1"/>
  <c r="L438" i="1"/>
  <c r="K454" i="1"/>
  <c r="L454" i="1"/>
  <c r="K470" i="1"/>
  <c r="L470" i="1"/>
  <c r="K486" i="1"/>
  <c r="L486" i="1"/>
  <c r="Q486" i="1"/>
  <c r="Q387" i="1"/>
  <c r="Q403" i="1"/>
  <c r="Q451" i="1"/>
  <c r="Q483" i="1"/>
  <c r="L375" i="1"/>
  <c r="K375" i="1"/>
  <c r="Q375" i="1"/>
  <c r="K391" i="1"/>
  <c r="L391" i="1"/>
  <c r="Q391" i="1"/>
  <c r="Q407" i="1"/>
  <c r="K407" i="1"/>
  <c r="L407" i="1"/>
  <c r="K423" i="1"/>
  <c r="L423" i="1"/>
  <c r="Q423" i="1"/>
  <c r="K439" i="1"/>
  <c r="L439" i="1"/>
  <c r="Q439" i="1"/>
  <c r="K455" i="1"/>
  <c r="L455" i="1"/>
  <c r="Q455" i="1"/>
  <c r="Q471" i="1"/>
  <c r="K471" i="1"/>
  <c r="L471" i="1"/>
  <c r="Q404" i="1"/>
  <c r="Q452" i="1"/>
  <c r="Q484" i="1"/>
  <c r="L378" i="1"/>
  <c r="Q378" i="1"/>
  <c r="K378" i="1"/>
  <c r="K458" i="1"/>
  <c r="L458" i="1"/>
  <c r="Q458" i="1"/>
  <c r="L376" i="1"/>
  <c r="Q376" i="1"/>
  <c r="K376" i="1"/>
  <c r="Q392" i="1"/>
  <c r="K392" i="1"/>
  <c r="L392" i="1"/>
  <c r="Q408" i="1"/>
  <c r="K408" i="1"/>
  <c r="L408" i="1"/>
  <c r="K424" i="1"/>
  <c r="L424" i="1"/>
  <c r="Q424" i="1"/>
  <c r="Q440" i="1"/>
  <c r="K440" i="1"/>
  <c r="L440" i="1"/>
  <c r="K456" i="1"/>
  <c r="Q456" i="1"/>
  <c r="L456" i="1"/>
  <c r="Q472" i="1"/>
  <c r="K472" i="1"/>
  <c r="L472" i="1"/>
  <c r="Q373" i="1"/>
  <c r="Q405" i="1"/>
  <c r="Q421" i="1"/>
  <c r="Q453" i="1"/>
  <c r="Q469" i="1"/>
  <c r="L396" i="1"/>
  <c r="Q396" i="1"/>
  <c r="K396" i="1"/>
  <c r="L428" i="1"/>
  <c r="K428" i="1"/>
  <c r="Q428" i="1"/>
  <c r="L444" i="1"/>
  <c r="K444" i="1"/>
  <c r="Q444" i="1"/>
  <c r="L476" i="1"/>
  <c r="K476" i="1"/>
  <c r="Q476" i="1"/>
  <c r="L377" i="1"/>
  <c r="Q377" i="1"/>
  <c r="K377" i="1"/>
  <c r="K393" i="1"/>
  <c r="L393" i="1"/>
  <c r="Q393" i="1"/>
  <c r="K409" i="1"/>
  <c r="L409" i="1"/>
  <c r="Q409" i="1"/>
  <c r="K425" i="1"/>
  <c r="Q425" i="1"/>
  <c r="L425" i="1"/>
  <c r="Q441" i="1"/>
  <c r="K441" i="1"/>
  <c r="L441" i="1"/>
  <c r="K457" i="1"/>
  <c r="L457" i="1"/>
  <c r="Q457" i="1"/>
  <c r="K473" i="1"/>
  <c r="L473" i="1"/>
  <c r="Q473" i="1"/>
  <c r="Q374" i="1"/>
  <c r="Q454" i="1"/>
  <c r="Q470" i="1"/>
  <c r="K255" i="1"/>
  <c r="L255" i="1"/>
  <c r="Q255" i="1"/>
  <c r="K287" i="1"/>
  <c r="L287" i="1"/>
  <c r="Q287" i="1"/>
  <c r="K303" i="1"/>
  <c r="L303" i="1"/>
  <c r="K319" i="1"/>
  <c r="L319" i="1"/>
  <c r="K335" i="1"/>
  <c r="L335" i="1"/>
  <c r="Q335" i="1"/>
  <c r="K351" i="1"/>
  <c r="L351" i="1"/>
  <c r="Q351" i="1"/>
  <c r="K321" i="1"/>
  <c r="L321" i="1"/>
  <c r="K271" i="1"/>
  <c r="L271" i="1"/>
  <c r="K256" i="1"/>
  <c r="L256" i="1"/>
  <c r="Q256" i="1"/>
  <c r="K272" i="1"/>
  <c r="L272" i="1"/>
  <c r="K288" i="1"/>
  <c r="L288" i="1"/>
  <c r="Q288" i="1"/>
  <c r="K304" i="1"/>
  <c r="L304" i="1"/>
  <c r="Q304" i="1"/>
  <c r="K320" i="1"/>
  <c r="L320" i="1"/>
  <c r="K336" i="1"/>
  <c r="L336" i="1"/>
  <c r="Q336" i="1"/>
  <c r="K352" i="1"/>
  <c r="L352" i="1"/>
  <c r="Q352" i="1"/>
  <c r="Q258" i="1"/>
  <c r="K258" i="1"/>
  <c r="L258" i="1"/>
  <c r="K274" i="1"/>
  <c r="L274" i="1"/>
  <c r="K290" i="1"/>
  <c r="L290" i="1"/>
  <c r="Q306" i="1"/>
  <c r="K306" i="1"/>
  <c r="L306" i="1"/>
  <c r="K322" i="1"/>
  <c r="L322" i="1"/>
  <c r="Q322" i="1"/>
  <c r="K338" i="1"/>
  <c r="L338" i="1"/>
  <c r="K354" i="1"/>
  <c r="L354" i="1"/>
  <c r="Q354" i="1"/>
  <c r="K289" i="1"/>
  <c r="L289" i="1"/>
  <c r="K259" i="1"/>
  <c r="L259" i="1"/>
  <c r="K275" i="1"/>
  <c r="L275" i="1"/>
  <c r="Q275" i="1"/>
  <c r="K291" i="1"/>
  <c r="L291" i="1"/>
  <c r="K307" i="1"/>
  <c r="L307" i="1"/>
  <c r="Q323" i="1"/>
  <c r="K323" i="1"/>
  <c r="L323" i="1"/>
  <c r="K339" i="1"/>
  <c r="L339" i="1"/>
  <c r="Q339" i="1"/>
  <c r="K355" i="1"/>
  <c r="L355" i="1"/>
  <c r="K260" i="1"/>
  <c r="L260" i="1"/>
  <c r="K276" i="1"/>
  <c r="L276" i="1"/>
  <c r="Q276" i="1"/>
  <c r="K292" i="1"/>
  <c r="L292" i="1"/>
  <c r="Q292" i="1"/>
  <c r="K308" i="1"/>
  <c r="L308" i="1"/>
  <c r="Q308" i="1"/>
  <c r="K324" i="1"/>
  <c r="L324" i="1"/>
  <c r="Q324" i="1"/>
  <c r="K340" i="1"/>
  <c r="L340" i="1"/>
  <c r="Q340" i="1"/>
  <c r="K356" i="1"/>
  <c r="L356" i="1"/>
  <c r="K305" i="1"/>
  <c r="L305" i="1"/>
  <c r="Q305" i="1"/>
  <c r="K261" i="1"/>
  <c r="L261" i="1"/>
  <c r="K277" i="1"/>
  <c r="L277" i="1"/>
  <c r="K293" i="1"/>
  <c r="Q293" i="1"/>
  <c r="L293" i="1"/>
  <c r="K309" i="1"/>
  <c r="L309" i="1"/>
  <c r="Q309" i="1"/>
  <c r="K325" i="1"/>
  <c r="L325" i="1"/>
  <c r="Q341" i="1"/>
  <c r="K341" i="1"/>
  <c r="L341" i="1"/>
  <c r="K357" i="1"/>
  <c r="L357" i="1"/>
  <c r="K273" i="1"/>
  <c r="L273" i="1"/>
  <c r="K353" i="1"/>
  <c r="L353" i="1"/>
  <c r="Q353" i="1"/>
  <c r="Q262" i="1"/>
  <c r="K262" i="1"/>
  <c r="L262" i="1"/>
  <c r="K278" i="1"/>
  <c r="L278" i="1"/>
  <c r="K294" i="1"/>
  <c r="L294" i="1"/>
  <c r="Q294" i="1"/>
  <c r="Q310" i="1"/>
  <c r="K310" i="1"/>
  <c r="L310" i="1"/>
  <c r="K326" i="1"/>
  <c r="L326" i="1"/>
  <c r="K342" i="1"/>
  <c r="L342" i="1"/>
  <c r="Q342" i="1"/>
  <c r="Q358" i="1"/>
  <c r="K358" i="1"/>
  <c r="L358" i="1"/>
  <c r="K247" i="1"/>
  <c r="L247" i="1"/>
  <c r="Q247" i="1"/>
  <c r="K263" i="1"/>
  <c r="L263" i="1"/>
  <c r="Q263" i="1"/>
  <c r="Q279" i="1"/>
  <c r="K279" i="1"/>
  <c r="L279" i="1"/>
  <c r="K295" i="1"/>
  <c r="L295" i="1"/>
  <c r="Q295" i="1"/>
  <c r="K311" i="1"/>
  <c r="L311" i="1"/>
  <c r="Q311" i="1"/>
  <c r="Q327" i="1"/>
  <c r="K327" i="1"/>
  <c r="L327" i="1"/>
  <c r="K343" i="1"/>
  <c r="L343" i="1"/>
  <c r="Q343" i="1"/>
  <c r="Q359" i="1"/>
  <c r="K359" i="1"/>
  <c r="L359" i="1"/>
  <c r="Q271" i="1"/>
  <c r="Q303" i="1"/>
  <c r="Q319" i="1"/>
  <c r="Q248" i="1"/>
  <c r="K248" i="1"/>
  <c r="L248" i="1"/>
  <c r="K264" i="1"/>
  <c r="Q264" i="1"/>
  <c r="L264" i="1"/>
  <c r="K280" i="1"/>
  <c r="L280" i="1"/>
  <c r="Q280" i="1"/>
  <c r="Q296" i="1"/>
  <c r="K296" i="1"/>
  <c r="L296" i="1"/>
  <c r="Q312" i="1"/>
  <c r="K312" i="1"/>
  <c r="L312" i="1"/>
  <c r="Q328" i="1"/>
  <c r="K328" i="1"/>
  <c r="L328" i="1"/>
  <c r="Q344" i="1"/>
  <c r="K344" i="1"/>
  <c r="L344" i="1"/>
  <c r="Q360" i="1"/>
  <c r="K360" i="1"/>
  <c r="L360" i="1"/>
  <c r="Q272" i="1"/>
  <c r="Q320" i="1"/>
  <c r="K257" i="1"/>
  <c r="L257" i="1"/>
  <c r="Q257" i="1"/>
  <c r="K337" i="1"/>
  <c r="L337" i="1"/>
  <c r="Q249" i="1"/>
  <c r="K249" i="1"/>
  <c r="L249" i="1"/>
  <c r="K265" i="1"/>
  <c r="L265" i="1"/>
  <c r="Q265" i="1"/>
  <c r="K281" i="1"/>
  <c r="L281" i="1"/>
  <c r="Q281" i="1"/>
  <c r="Q297" i="1"/>
  <c r="K297" i="1"/>
  <c r="L297" i="1"/>
  <c r="K313" i="1"/>
  <c r="L313" i="1"/>
  <c r="Q313" i="1"/>
  <c r="Q329" i="1"/>
  <c r="L329" i="1"/>
  <c r="K329" i="1"/>
  <c r="L345" i="1"/>
  <c r="Q345" i="1"/>
  <c r="K345" i="1"/>
  <c r="K361" i="1"/>
  <c r="L361" i="1"/>
  <c r="Q361" i="1"/>
  <c r="Q273" i="1"/>
  <c r="Q289" i="1"/>
  <c r="Q321" i="1"/>
  <c r="Q337" i="1"/>
  <c r="Q250" i="1"/>
  <c r="K250" i="1"/>
  <c r="L250" i="1"/>
  <c r="K266" i="1"/>
  <c r="L266" i="1"/>
  <c r="Q266" i="1"/>
  <c r="Q282" i="1"/>
  <c r="L282" i="1"/>
  <c r="K282" i="1"/>
  <c r="Q298" i="1"/>
  <c r="L298" i="1"/>
  <c r="K298" i="1"/>
  <c r="L314" i="1"/>
  <c r="K314" i="1"/>
  <c r="Q314" i="1"/>
  <c r="K330" i="1"/>
  <c r="Q330" i="1"/>
  <c r="L330" i="1"/>
  <c r="Q346" i="1"/>
  <c r="K346" i="1"/>
  <c r="L346" i="1"/>
  <c r="L362" i="1"/>
  <c r="K362" i="1"/>
  <c r="Q362" i="1"/>
  <c r="Q274" i="1"/>
  <c r="Q290" i="1"/>
  <c r="Q338" i="1"/>
  <c r="K251" i="1"/>
  <c r="L251" i="1"/>
  <c r="Q251" i="1"/>
  <c r="K267" i="1"/>
  <c r="L267" i="1"/>
  <c r="Q267" i="1"/>
  <c r="K283" i="1"/>
  <c r="L283" i="1"/>
  <c r="Q283" i="1"/>
  <c r="Q299" i="1"/>
  <c r="L299" i="1"/>
  <c r="K299" i="1"/>
  <c r="K315" i="1"/>
  <c r="L315" i="1"/>
  <c r="Q315" i="1"/>
  <c r="L331" i="1"/>
  <c r="K331" i="1"/>
  <c r="Q331" i="1"/>
  <c r="Q347" i="1"/>
  <c r="K347" i="1"/>
  <c r="L347" i="1"/>
  <c r="K363" i="1"/>
  <c r="L363" i="1"/>
  <c r="Q363" i="1"/>
  <c r="Q259" i="1"/>
  <c r="Q291" i="1"/>
  <c r="Q307" i="1"/>
  <c r="Q355" i="1"/>
  <c r="K252" i="1"/>
  <c r="Q252" i="1"/>
  <c r="L252" i="1"/>
  <c r="K268" i="1"/>
  <c r="L268" i="1"/>
  <c r="Q268" i="1"/>
  <c r="K284" i="1"/>
  <c r="L284" i="1"/>
  <c r="Q284" i="1"/>
  <c r="Q300" i="1"/>
  <c r="L300" i="1"/>
  <c r="K300" i="1"/>
  <c r="K316" i="1"/>
  <c r="L316" i="1"/>
  <c r="Q316" i="1"/>
  <c r="K332" i="1"/>
  <c r="L332" i="1"/>
  <c r="Q332" i="1"/>
  <c r="Q348" i="1"/>
  <c r="K348" i="1"/>
  <c r="L348" i="1"/>
  <c r="K364" i="1"/>
  <c r="L364" i="1"/>
  <c r="Q364" i="1"/>
  <c r="Q260" i="1"/>
  <c r="Q356" i="1"/>
  <c r="L253" i="1"/>
  <c r="K253" i="1"/>
  <c r="Q253" i="1"/>
  <c r="L269" i="1"/>
  <c r="Q269" i="1"/>
  <c r="K269" i="1"/>
  <c r="L285" i="1"/>
  <c r="K285" i="1"/>
  <c r="Q285" i="1"/>
  <c r="L301" i="1"/>
  <c r="K301" i="1"/>
  <c r="Q301" i="1"/>
  <c r="L317" i="1"/>
  <c r="Q317" i="1"/>
  <c r="K317" i="1"/>
  <c r="L333" i="1"/>
  <c r="K333" i="1"/>
  <c r="Q333" i="1"/>
  <c r="L349" i="1"/>
  <c r="K349" i="1"/>
  <c r="Q349" i="1"/>
  <c r="L365" i="1"/>
  <c r="Q365" i="1"/>
  <c r="K365" i="1"/>
  <c r="Q261" i="1"/>
  <c r="Q277" i="1"/>
  <c r="Q325" i="1"/>
  <c r="Q357" i="1"/>
  <c r="L254" i="1"/>
  <c r="K254" i="1"/>
  <c r="Q254" i="1"/>
  <c r="L270" i="1"/>
  <c r="Q270" i="1"/>
  <c r="K270" i="1"/>
  <c r="L286" i="1"/>
  <c r="Q286" i="1"/>
  <c r="K286" i="1"/>
  <c r="L302" i="1"/>
  <c r="K302" i="1"/>
  <c r="Q302" i="1"/>
  <c r="L318" i="1"/>
  <c r="Q318" i="1"/>
  <c r="K318" i="1"/>
  <c r="L334" i="1"/>
  <c r="Q334" i="1"/>
  <c r="K334" i="1"/>
  <c r="L350" i="1"/>
  <c r="K350" i="1"/>
  <c r="Q350" i="1"/>
  <c r="L366" i="1"/>
  <c r="Q366" i="1"/>
  <c r="K366" i="1"/>
  <c r="Q278" i="1"/>
  <c r="Q326" i="1"/>
  <c r="N7" i="1"/>
  <c r="J7" i="1"/>
  <c r="M7" i="1"/>
  <c r="O7" i="1"/>
  <c r="O370" i="1" l="1"/>
  <c r="N370" i="1"/>
  <c r="J370" i="1"/>
  <c r="M370" i="1"/>
  <c r="O390" i="1"/>
  <c r="N390" i="1"/>
  <c r="M390" i="1"/>
  <c r="J390" i="1"/>
  <c r="J419" i="1"/>
  <c r="O419" i="1"/>
  <c r="N419" i="1"/>
  <c r="M419" i="1"/>
  <c r="M449" i="1"/>
  <c r="J449" i="1"/>
  <c r="O449" i="1"/>
  <c r="N449" i="1"/>
  <c r="M479" i="1"/>
  <c r="J479" i="1"/>
  <c r="O479" i="1"/>
  <c r="N479" i="1"/>
  <c r="O371" i="1"/>
  <c r="N371" i="1"/>
  <c r="M371" i="1"/>
  <c r="J371" i="1"/>
  <c r="J480" i="1"/>
  <c r="M480" i="1"/>
  <c r="N480" i="1"/>
  <c r="O480" i="1"/>
  <c r="M399" i="1"/>
  <c r="J399" i="1"/>
  <c r="O399" i="1"/>
  <c r="N399" i="1"/>
  <c r="J400" i="1"/>
  <c r="O400" i="1"/>
  <c r="N400" i="1"/>
  <c r="M400" i="1"/>
  <c r="O461" i="1"/>
  <c r="N461" i="1"/>
  <c r="M461" i="1"/>
  <c r="J461" i="1"/>
  <c r="J462" i="1"/>
  <c r="M462" i="1"/>
  <c r="O462" i="1"/>
  <c r="N462" i="1"/>
  <c r="O432" i="1"/>
  <c r="M432" i="1"/>
  <c r="N432" i="1"/>
  <c r="J432" i="1"/>
  <c r="O431" i="1"/>
  <c r="M431" i="1"/>
  <c r="J431" i="1"/>
  <c r="N431" i="1"/>
  <c r="J442" i="1"/>
  <c r="N442" i="1"/>
  <c r="M442" i="1"/>
  <c r="O442" i="1"/>
  <c r="M472" i="1"/>
  <c r="J472" i="1"/>
  <c r="N472" i="1"/>
  <c r="O472" i="1"/>
  <c r="J430" i="1"/>
  <c r="O430" i="1"/>
  <c r="N430" i="1"/>
  <c r="M430" i="1"/>
  <c r="M383" i="1"/>
  <c r="O383" i="1"/>
  <c r="N383" i="1"/>
  <c r="J383" i="1"/>
  <c r="J413" i="1"/>
  <c r="O413" i="1"/>
  <c r="N413" i="1"/>
  <c r="M413" i="1"/>
  <c r="J443" i="1"/>
  <c r="M443" i="1"/>
  <c r="O443" i="1"/>
  <c r="N443" i="1"/>
  <c r="O473" i="1"/>
  <c r="J473" i="1"/>
  <c r="N473" i="1"/>
  <c r="M473" i="1"/>
  <c r="J420" i="1"/>
  <c r="O420" i="1"/>
  <c r="N420" i="1"/>
  <c r="M420" i="1"/>
  <c r="O384" i="1"/>
  <c r="N384" i="1"/>
  <c r="M384" i="1"/>
  <c r="J384" i="1"/>
  <c r="O444" i="1"/>
  <c r="N444" i="1"/>
  <c r="M444" i="1"/>
  <c r="J444" i="1"/>
  <c r="M474" i="1"/>
  <c r="N474" i="1"/>
  <c r="J474" i="1"/>
  <c r="O474" i="1"/>
  <c r="O414" i="1"/>
  <c r="N414" i="1"/>
  <c r="M414" i="1"/>
  <c r="J414" i="1"/>
  <c r="N395" i="1"/>
  <c r="M395" i="1"/>
  <c r="J395" i="1"/>
  <c r="O395" i="1"/>
  <c r="M401" i="1"/>
  <c r="J401" i="1"/>
  <c r="O401" i="1"/>
  <c r="N401" i="1"/>
  <c r="N396" i="1"/>
  <c r="O396" i="1"/>
  <c r="M396" i="1"/>
  <c r="J396" i="1"/>
  <c r="J425" i="1"/>
  <c r="O425" i="1"/>
  <c r="N425" i="1"/>
  <c r="M425" i="1"/>
  <c r="O455" i="1"/>
  <c r="J455" i="1"/>
  <c r="M455" i="1"/>
  <c r="N455" i="1"/>
  <c r="M485" i="1"/>
  <c r="N485" i="1"/>
  <c r="J485" i="1"/>
  <c r="O485" i="1"/>
  <c r="O382" i="1"/>
  <c r="J382" i="1"/>
  <c r="M382" i="1"/>
  <c r="N382" i="1"/>
  <c r="N375" i="1"/>
  <c r="J375" i="1"/>
  <c r="O375" i="1"/>
  <c r="M375" i="1"/>
  <c r="O426" i="1"/>
  <c r="J426" i="1"/>
  <c r="M426" i="1"/>
  <c r="N426" i="1"/>
  <c r="J456" i="1"/>
  <c r="O456" i="1"/>
  <c r="N456" i="1"/>
  <c r="M456" i="1"/>
  <c r="O486" i="1"/>
  <c r="N486" i="1"/>
  <c r="M486" i="1"/>
  <c r="J486" i="1"/>
  <c r="M450" i="1"/>
  <c r="J450" i="1"/>
  <c r="O450" i="1"/>
  <c r="N450" i="1"/>
  <c r="J376" i="1"/>
  <c r="O376" i="1"/>
  <c r="N376" i="1"/>
  <c r="M376" i="1"/>
  <c r="M466" i="1"/>
  <c r="J466" i="1"/>
  <c r="N466" i="1"/>
  <c r="O466" i="1"/>
  <c r="M377" i="1"/>
  <c r="O377" i="1"/>
  <c r="J377" i="1"/>
  <c r="N377" i="1"/>
  <c r="M406" i="1"/>
  <c r="O406" i="1"/>
  <c r="N406" i="1"/>
  <c r="J406" i="1"/>
  <c r="N437" i="1"/>
  <c r="O437" i="1"/>
  <c r="M437" i="1"/>
  <c r="J437" i="1"/>
  <c r="O467" i="1"/>
  <c r="M467" i="1"/>
  <c r="N467" i="1"/>
  <c r="J467" i="1"/>
  <c r="M402" i="1"/>
  <c r="O402" i="1"/>
  <c r="J402" i="1"/>
  <c r="N402" i="1"/>
  <c r="M378" i="1"/>
  <c r="N378" i="1"/>
  <c r="O378" i="1"/>
  <c r="J378" i="1"/>
  <c r="O407" i="1"/>
  <c r="N407" i="1"/>
  <c r="J407" i="1"/>
  <c r="M407" i="1"/>
  <c r="O438" i="1"/>
  <c r="N438" i="1"/>
  <c r="M438" i="1"/>
  <c r="J438" i="1"/>
  <c r="N468" i="1"/>
  <c r="M468" i="1"/>
  <c r="J468" i="1"/>
  <c r="O468" i="1"/>
  <c r="O372" i="1"/>
  <c r="N372" i="1"/>
  <c r="M372" i="1"/>
  <c r="J372" i="1"/>
  <c r="J368" i="1"/>
  <c r="N368" i="1"/>
  <c r="O368" i="1"/>
  <c r="M368" i="1"/>
  <c r="N408" i="1"/>
  <c r="M408" i="1"/>
  <c r="O408" i="1"/>
  <c r="J408" i="1"/>
  <c r="M369" i="1"/>
  <c r="O369" i="1"/>
  <c r="N369" i="1"/>
  <c r="J369" i="1"/>
  <c r="N389" i="1"/>
  <c r="O389" i="1"/>
  <c r="J389" i="1"/>
  <c r="M389" i="1"/>
  <c r="O418" i="1"/>
  <c r="N418" i="1"/>
  <c r="M418" i="1"/>
  <c r="J418" i="1"/>
  <c r="J448" i="1"/>
  <c r="N448" i="1"/>
  <c r="O448" i="1"/>
  <c r="M448" i="1"/>
  <c r="O478" i="1"/>
  <c r="N478" i="1"/>
  <c r="M478" i="1"/>
  <c r="J478" i="1"/>
  <c r="O262" i="1"/>
  <c r="M262" i="1"/>
  <c r="J262" i="1"/>
  <c r="N262" i="1"/>
  <c r="M322" i="1"/>
  <c r="N322" i="1"/>
  <c r="J322" i="1"/>
  <c r="O322" i="1"/>
  <c r="N352" i="1"/>
  <c r="M352" i="1"/>
  <c r="J352" i="1"/>
  <c r="O352" i="1"/>
  <c r="M323" i="1"/>
  <c r="J323" i="1"/>
  <c r="N323" i="1"/>
  <c r="O323" i="1"/>
  <c r="J354" i="1"/>
  <c r="M354" i="1"/>
  <c r="N354" i="1"/>
  <c r="O354" i="1"/>
  <c r="N275" i="1"/>
  <c r="J275" i="1"/>
  <c r="O275" i="1"/>
  <c r="M275" i="1"/>
  <c r="M276" i="1"/>
  <c r="J276" i="1"/>
  <c r="O276" i="1"/>
  <c r="N276" i="1"/>
  <c r="M324" i="1"/>
  <c r="N324" i="1"/>
  <c r="J324" i="1"/>
  <c r="O324" i="1"/>
  <c r="O366" i="1"/>
  <c r="J366" i="1"/>
  <c r="N366" i="1"/>
  <c r="M366" i="1"/>
  <c r="O365" i="1"/>
  <c r="N365" i="1"/>
  <c r="J365" i="1"/>
  <c r="M365" i="1"/>
  <c r="O256" i="1"/>
  <c r="N256" i="1"/>
  <c r="M256" i="1"/>
  <c r="J256" i="1"/>
  <c r="J346" i="1"/>
  <c r="O346" i="1"/>
  <c r="N346" i="1"/>
  <c r="M346" i="1"/>
  <c r="N263" i="1"/>
  <c r="O263" i="1"/>
  <c r="J263" i="1"/>
  <c r="M263" i="1"/>
  <c r="O347" i="1"/>
  <c r="N347" i="1"/>
  <c r="M347" i="1"/>
  <c r="J347" i="1"/>
  <c r="N264" i="1"/>
  <c r="J264" i="1"/>
  <c r="O264" i="1"/>
  <c r="M264" i="1"/>
  <c r="N335" i="1"/>
  <c r="J335" i="1"/>
  <c r="M335" i="1"/>
  <c r="O335" i="1"/>
  <c r="N336" i="1"/>
  <c r="M336" i="1"/>
  <c r="O336" i="1"/>
  <c r="J336" i="1"/>
  <c r="M286" i="1"/>
  <c r="J286" i="1"/>
  <c r="O286" i="1"/>
  <c r="N286" i="1"/>
  <c r="N258" i="1"/>
  <c r="M258" i="1"/>
  <c r="O258" i="1"/>
  <c r="J258" i="1"/>
  <c r="O287" i="1"/>
  <c r="N287" i="1"/>
  <c r="M287" i="1"/>
  <c r="J287" i="1"/>
  <c r="J318" i="1"/>
  <c r="O318" i="1"/>
  <c r="N318" i="1"/>
  <c r="M318" i="1"/>
  <c r="O348" i="1"/>
  <c r="J348" i="1"/>
  <c r="N348" i="1"/>
  <c r="M348" i="1"/>
  <c r="J293" i="1"/>
  <c r="N293" i="1"/>
  <c r="O293" i="1"/>
  <c r="M293" i="1"/>
  <c r="N255" i="1"/>
  <c r="O255" i="1"/>
  <c r="M255" i="1"/>
  <c r="J255" i="1"/>
  <c r="J257" i="1"/>
  <c r="N257" i="1"/>
  <c r="O257" i="1"/>
  <c r="M257" i="1"/>
  <c r="N248" i="1"/>
  <c r="J248" i="1"/>
  <c r="O248" i="1"/>
  <c r="M248" i="1"/>
  <c r="J288" i="1"/>
  <c r="N288" i="1"/>
  <c r="M288" i="1"/>
  <c r="O288" i="1"/>
  <c r="J249" i="1"/>
  <c r="M249" i="1"/>
  <c r="N249" i="1"/>
  <c r="O249" i="1"/>
  <c r="O269" i="1"/>
  <c r="N269" i="1"/>
  <c r="M269" i="1"/>
  <c r="J269" i="1"/>
  <c r="M298" i="1"/>
  <c r="O298" i="1"/>
  <c r="N298" i="1"/>
  <c r="J298" i="1"/>
  <c r="N328" i="1"/>
  <c r="M328" i="1"/>
  <c r="J328" i="1"/>
  <c r="O328" i="1"/>
  <c r="J358" i="1"/>
  <c r="O358" i="1"/>
  <c r="N358" i="1"/>
  <c r="M358" i="1"/>
  <c r="J250" i="1"/>
  <c r="M250" i="1"/>
  <c r="O250" i="1"/>
  <c r="N250" i="1"/>
  <c r="O270" i="1"/>
  <c r="N270" i="1"/>
  <c r="M270" i="1"/>
  <c r="J270" i="1"/>
  <c r="J299" i="1"/>
  <c r="O299" i="1"/>
  <c r="N299" i="1"/>
  <c r="M299" i="1"/>
  <c r="N329" i="1"/>
  <c r="M329" i="1"/>
  <c r="O329" i="1"/>
  <c r="J329" i="1"/>
  <c r="N359" i="1"/>
  <c r="M359" i="1"/>
  <c r="J359" i="1"/>
  <c r="O359" i="1"/>
  <c r="O251" i="1"/>
  <c r="N251" i="1"/>
  <c r="M251" i="1"/>
  <c r="J251" i="1"/>
  <c r="O279" i="1"/>
  <c r="N279" i="1"/>
  <c r="M279" i="1"/>
  <c r="J279" i="1"/>
  <c r="M300" i="1"/>
  <c r="O300" i="1"/>
  <c r="N300" i="1"/>
  <c r="J300" i="1"/>
  <c r="O330" i="1"/>
  <c r="N330" i="1"/>
  <c r="M330" i="1"/>
  <c r="J330" i="1"/>
  <c r="M360" i="1"/>
  <c r="J360" i="1"/>
  <c r="O360" i="1"/>
  <c r="N360" i="1"/>
  <c r="N294" i="1"/>
  <c r="J294" i="1"/>
  <c r="O294" i="1"/>
  <c r="M294" i="1"/>
  <c r="N317" i="1"/>
  <c r="M317" i="1"/>
  <c r="J317" i="1"/>
  <c r="O317" i="1"/>
  <c r="O252" i="1"/>
  <c r="N252" i="1"/>
  <c r="J252" i="1"/>
  <c r="M252" i="1"/>
  <c r="J280" i="1"/>
  <c r="O280" i="1"/>
  <c r="N280" i="1"/>
  <c r="M280" i="1"/>
  <c r="O310" i="1"/>
  <c r="J310" i="1"/>
  <c r="N310" i="1"/>
  <c r="M310" i="1"/>
  <c r="N341" i="1"/>
  <c r="M341" i="1"/>
  <c r="J341" i="1"/>
  <c r="O341" i="1"/>
  <c r="O353" i="1"/>
  <c r="N353" i="1"/>
  <c r="M353" i="1"/>
  <c r="J353" i="1"/>
  <c r="O305" i="1"/>
  <c r="N305" i="1"/>
  <c r="M305" i="1"/>
  <c r="J305" i="1"/>
  <c r="N306" i="1"/>
  <c r="O306" i="1"/>
  <c r="M306" i="1"/>
  <c r="J306" i="1"/>
  <c r="M281" i="1"/>
  <c r="O281" i="1"/>
  <c r="N281" i="1"/>
  <c r="J281" i="1"/>
  <c r="O311" i="1"/>
  <c r="M311" i="1"/>
  <c r="N311" i="1"/>
  <c r="J311" i="1"/>
  <c r="J342" i="1"/>
  <c r="O342" i="1"/>
  <c r="N342" i="1"/>
  <c r="M342" i="1"/>
  <c r="M282" i="1"/>
  <c r="J282" i="1"/>
  <c r="N282" i="1"/>
  <c r="O282" i="1"/>
  <c r="N312" i="1"/>
  <c r="J312" i="1"/>
  <c r="O312" i="1"/>
  <c r="M312" i="1"/>
  <c r="M216" i="1"/>
  <c r="J216" i="1"/>
  <c r="O216" i="1"/>
  <c r="N216" i="1"/>
  <c r="J246" i="1"/>
  <c r="O246" i="1"/>
  <c r="M246" i="1"/>
  <c r="N246" i="1"/>
  <c r="O136" i="1"/>
  <c r="N136" i="1"/>
  <c r="J136" i="1"/>
  <c r="M136" i="1"/>
  <c r="O197" i="1"/>
  <c r="N197" i="1"/>
  <c r="J197" i="1"/>
  <c r="M197" i="1"/>
  <c r="O228" i="1"/>
  <c r="M228" i="1"/>
  <c r="N228" i="1"/>
  <c r="J228" i="1"/>
  <c r="O186" i="1"/>
  <c r="N186" i="1"/>
  <c r="J186" i="1"/>
  <c r="M186" i="1"/>
  <c r="O227" i="1"/>
  <c r="M227" i="1"/>
  <c r="N227" i="1"/>
  <c r="J227" i="1"/>
  <c r="M168" i="1"/>
  <c r="N168" i="1"/>
  <c r="O168" i="1"/>
  <c r="J168" i="1"/>
  <c r="O149" i="1"/>
  <c r="J149" i="1"/>
  <c r="N149" i="1"/>
  <c r="M149" i="1"/>
  <c r="N208" i="1"/>
  <c r="O208" i="1"/>
  <c r="J208" i="1"/>
  <c r="M208" i="1"/>
  <c r="O238" i="1"/>
  <c r="N238" i="1"/>
  <c r="J238" i="1"/>
  <c r="M238" i="1"/>
  <c r="J138" i="1"/>
  <c r="O138" i="1"/>
  <c r="M138" i="1"/>
  <c r="N138" i="1"/>
  <c r="J210" i="1"/>
  <c r="O210" i="1"/>
  <c r="N210" i="1"/>
  <c r="M210" i="1"/>
  <c r="J240" i="1"/>
  <c r="O240" i="1"/>
  <c r="M240" i="1"/>
  <c r="N240" i="1"/>
  <c r="N130" i="1"/>
  <c r="O130" i="1"/>
  <c r="J130" i="1"/>
  <c r="M130" i="1"/>
  <c r="J190" i="1"/>
  <c r="N190" i="1"/>
  <c r="O190" i="1"/>
  <c r="M190" i="1"/>
  <c r="J221" i="1"/>
  <c r="O221" i="1"/>
  <c r="M221" i="1"/>
  <c r="N221" i="1"/>
  <c r="O135" i="1"/>
  <c r="M135" i="1"/>
  <c r="N135" i="1"/>
  <c r="J135" i="1"/>
  <c r="O128" i="1"/>
  <c r="M128" i="1"/>
  <c r="N128" i="1"/>
  <c r="J128" i="1"/>
  <c r="O209" i="1"/>
  <c r="M209" i="1"/>
  <c r="N209" i="1"/>
  <c r="J209" i="1"/>
  <c r="N191" i="1"/>
  <c r="M191" i="1"/>
  <c r="J191" i="1"/>
  <c r="O191" i="1"/>
  <c r="O222" i="1"/>
  <c r="N222" i="1"/>
  <c r="M222" i="1"/>
  <c r="J222" i="1"/>
  <c r="N226" i="1"/>
  <c r="O226" i="1"/>
  <c r="M226" i="1"/>
  <c r="J226" i="1"/>
  <c r="O198" i="1"/>
  <c r="N198" i="1"/>
  <c r="J198" i="1"/>
  <c r="M198" i="1"/>
  <c r="O180" i="1"/>
  <c r="M180" i="1"/>
  <c r="J180" i="1"/>
  <c r="N180" i="1"/>
  <c r="O162" i="1"/>
  <c r="N162" i="1"/>
  <c r="M162" i="1"/>
  <c r="J162" i="1"/>
  <c r="J192" i="1"/>
  <c r="O192" i="1"/>
  <c r="N192" i="1"/>
  <c r="M192" i="1"/>
  <c r="O178" i="1"/>
  <c r="N178" i="1"/>
  <c r="M178" i="1"/>
  <c r="J178" i="1"/>
  <c r="N132" i="1"/>
  <c r="J132" i="1"/>
  <c r="M132" i="1"/>
  <c r="O132" i="1"/>
  <c r="N142" i="1"/>
  <c r="O142" i="1"/>
  <c r="J142" i="1"/>
  <c r="M142" i="1"/>
  <c r="O202" i="1"/>
  <c r="N202" i="1"/>
  <c r="M202" i="1"/>
  <c r="J202" i="1"/>
  <c r="N232" i="1"/>
  <c r="O232" i="1"/>
  <c r="M232" i="1"/>
  <c r="J232" i="1"/>
  <c r="J166" i="1"/>
  <c r="N166" i="1"/>
  <c r="M166" i="1"/>
  <c r="O166" i="1"/>
  <c r="J129" i="1"/>
  <c r="N129" i="1"/>
  <c r="M129" i="1"/>
  <c r="O129" i="1"/>
  <c r="J160" i="1"/>
  <c r="O160" i="1"/>
  <c r="M160" i="1"/>
  <c r="N160" i="1"/>
  <c r="O173" i="1"/>
  <c r="N173" i="1"/>
  <c r="J173" i="1"/>
  <c r="M173" i="1"/>
  <c r="N203" i="1"/>
  <c r="M203" i="1"/>
  <c r="J203" i="1"/>
  <c r="O203" i="1"/>
  <c r="O233" i="1"/>
  <c r="J233" i="1"/>
  <c r="N233" i="1"/>
  <c r="M233" i="1"/>
  <c r="M167" i="1"/>
  <c r="O167" i="1"/>
  <c r="J167" i="1"/>
  <c r="N167" i="1"/>
  <c r="M150" i="1"/>
  <c r="O150" i="1"/>
  <c r="N150" i="1"/>
  <c r="J150" i="1"/>
  <c r="M144" i="1"/>
  <c r="N144" i="1"/>
  <c r="J144" i="1"/>
  <c r="O144" i="1"/>
  <c r="J174" i="1"/>
  <c r="N174" i="1"/>
  <c r="O174" i="1"/>
  <c r="M174" i="1"/>
  <c r="M204" i="1"/>
  <c r="J204" i="1"/>
  <c r="N204" i="1"/>
  <c r="O204" i="1"/>
  <c r="O234" i="1"/>
  <c r="N234" i="1"/>
  <c r="M234" i="1"/>
  <c r="J234" i="1"/>
  <c r="N137" i="1"/>
  <c r="M137" i="1"/>
  <c r="J137" i="1"/>
  <c r="O137" i="1"/>
  <c r="N179" i="1"/>
  <c r="J179" i="1"/>
  <c r="M179" i="1"/>
  <c r="O179" i="1"/>
  <c r="M131" i="1"/>
  <c r="O131" i="1"/>
  <c r="N131" i="1"/>
  <c r="J131" i="1"/>
  <c r="O161" i="1"/>
  <c r="N161" i="1"/>
  <c r="J161" i="1"/>
  <c r="M161" i="1"/>
  <c r="O155" i="1"/>
  <c r="N155" i="1"/>
  <c r="M155" i="1"/>
  <c r="J155" i="1"/>
  <c r="M239" i="1"/>
  <c r="J239" i="1"/>
  <c r="N239" i="1"/>
  <c r="O239" i="1"/>
  <c r="N159" i="1"/>
  <c r="J159" i="1"/>
  <c r="M159" i="1"/>
  <c r="O159" i="1"/>
  <c r="O143" i="1"/>
  <c r="N143" i="1"/>
  <c r="M143" i="1"/>
  <c r="J143" i="1"/>
  <c r="N156" i="1"/>
  <c r="J156" i="1"/>
  <c r="M156" i="1"/>
  <c r="O156" i="1"/>
  <c r="N185" i="1"/>
  <c r="J185" i="1"/>
  <c r="O185" i="1"/>
  <c r="M185" i="1"/>
  <c r="J215" i="1"/>
  <c r="M215" i="1"/>
  <c r="O215" i="1"/>
  <c r="N215" i="1"/>
  <c r="N245" i="1"/>
  <c r="M245" i="1"/>
  <c r="O245" i="1"/>
  <c r="J245" i="1"/>
  <c r="M374" i="1" l="1"/>
  <c r="J374" i="1"/>
  <c r="O374" i="1"/>
  <c r="N374" i="1"/>
  <c r="O367" i="1"/>
  <c r="N367" i="1"/>
  <c r="M367" i="1"/>
  <c r="J367" i="1"/>
  <c r="M254" i="1"/>
  <c r="J254" i="1"/>
  <c r="O254" i="1"/>
  <c r="N254" i="1"/>
  <c r="N247" i="1"/>
  <c r="M247" i="1"/>
  <c r="J247" i="1"/>
  <c r="O247" i="1"/>
  <c r="N134" i="1"/>
  <c r="M134" i="1"/>
  <c r="O134" i="1"/>
  <c r="J134" i="1"/>
  <c r="M127" i="1"/>
  <c r="N127" i="1"/>
  <c r="J127" i="1"/>
  <c r="O127" i="1"/>
  <c r="J373" i="1" l="1"/>
  <c r="M373" i="1"/>
  <c r="O373" i="1"/>
  <c r="N373" i="1"/>
  <c r="M253" i="1"/>
  <c r="J253" i="1"/>
  <c r="N253" i="1"/>
  <c r="O253" i="1"/>
  <c r="M133" i="1"/>
  <c r="J133" i="1"/>
  <c r="O133" i="1"/>
  <c r="N133" i="1"/>
  <c r="O379" i="1" l="1"/>
  <c r="M379" i="1"/>
  <c r="N379" i="1"/>
  <c r="J379" i="1"/>
  <c r="O380" i="1"/>
  <c r="M380" i="1"/>
  <c r="N380" i="1"/>
  <c r="J380" i="1"/>
  <c r="N381" i="1"/>
  <c r="J381" i="1"/>
  <c r="O381" i="1"/>
  <c r="M381" i="1"/>
  <c r="N261" i="1"/>
  <c r="J261" i="1"/>
  <c r="O261" i="1"/>
  <c r="M261" i="1"/>
  <c r="O260" i="1"/>
  <c r="M260" i="1"/>
  <c r="N260" i="1"/>
  <c r="J260" i="1"/>
  <c r="J259" i="1"/>
  <c r="N259" i="1"/>
  <c r="M259" i="1"/>
  <c r="O259" i="1"/>
  <c r="M139" i="1"/>
  <c r="J139" i="1"/>
  <c r="N139" i="1"/>
  <c r="O139" i="1"/>
  <c r="N141" i="1"/>
  <c r="O141" i="1"/>
  <c r="J141" i="1"/>
  <c r="M141" i="1"/>
  <c r="M140" i="1"/>
  <c r="J140" i="1"/>
  <c r="N140" i="1"/>
  <c r="O140" i="1"/>
  <c r="O388" i="1" l="1"/>
  <c r="M388" i="1"/>
  <c r="N388" i="1"/>
  <c r="J388" i="1"/>
  <c r="O386" i="1"/>
  <c r="M386" i="1"/>
  <c r="J386" i="1"/>
  <c r="N386" i="1"/>
  <c r="J385" i="1"/>
  <c r="O385" i="1"/>
  <c r="N385" i="1"/>
  <c r="M385" i="1"/>
  <c r="O387" i="1"/>
  <c r="N387" i="1"/>
  <c r="M387" i="1"/>
  <c r="J387" i="1"/>
  <c r="M267" i="1"/>
  <c r="J267" i="1"/>
  <c r="O267" i="1"/>
  <c r="N267" i="1"/>
  <c r="N266" i="1"/>
  <c r="O266" i="1"/>
  <c r="M266" i="1"/>
  <c r="J266" i="1"/>
  <c r="O265" i="1"/>
  <c r="J265" i="1"/>
  <c r="M265" i="1"/>
  <c r="N265" i="1"/>
  <c r="J268" i="1"/>
  <c r="O268" i="1"/>
  <c r="N268" i="1"/>
  <c r="M268" i="1"/>
  <c r="J146" i="1"/>
  <c r="N146" i="1"/>
  <c r="M146" i="1"/>
  <c r="O146" i="1"/>
  <c r="J147" i="1"/>
  <c r="M147" i="1"/>
  <c r="O147" i="1"/>
  <c r="N147" i="1"/>
  <c r="O145" i="1"/>
  <c r="N145" i="1"/>
  <c r="J145" i="1"/>
  <c r="M145" i="1"/>
  <c r="N148" i="1"/>
  <c r="O148" i="1"/>
  <c r="J148" i="1"/>
  <c r="M148" i="1"/>
  <c r="J393" i="1" l="1"/>
  <c r="M393" i="1"/>
  <c r="O393" i="1"/>
  <c r="N393" i="1"/>
  <c r="O394" i="1"/>
  <c r="M394" i="1"/>
  <c r="J394" i="1"/>
  <c r="N394" i="1"/>
  <c r="O392" i="1"/>
  <c r="N392" i="1"/>
  <c r="M392" i="1"/>
  <c r="J392" i="1"/>
  <c r="M391" i="1"/>
  <c r="J391" i="1"/>
  <c r="O391" i="1"/>
  <c r="N391" i="1"/>
  <c r="J274" i="1"/>
  <c r="M274" i="1"/>
  <c r="N274" i="1"/>
  <c r="O274" i="1"/>
  <c r="N271" i="1"/>
  <c r="J271" i="1"/>
  <c r="M271" i="1"/>
  <c r="O271" i="1"/>
  <c r="J273" i="1"/>
  <c r="M273" i="1"/>
  <c r="O273" i="1"/>
  <c r="N273" i="1"/>
  <c r="J272" i="1"/>
  <c r="O272" i="1"/>
  <c r="N272" i="1"/>
  <c r="M272" i="1"/>
  <c r="J152" i="1"/>
  <c r="O152" i="1"/>
  <c r="N152" i="1"/>
  <c r="M152" i="1"/>
  <c r="N151" i="1"/>
  <c r="J151" i="1"/>
  <c r="M151" i="1"/>
  <c r="O151" i="1"/>
  <c r="M154" i="1"/>
  <c r="O154" i="1"/>
  <c r="N154" i="1"/>
  <c r="J154" i="1"/>
  <c r="J153" i="1"/>
  <c r="M153" i="1"/>
  <c r="O153" i="1"/>
  <c r="N153" i="1"/>
  <c r="J397" i="1" l="1"/>
  <c r="M397" i="1"/>
  <c r="O397" i="1"/>
  <c r="N397" i="1"/>
  <c r="J398" i="1"/>
  <c r="M398" i="1"/>
  <c r="O398" i="1"/>
  <c r="N398" i="1"/>
  <c r="J277" i="1"/>
  <c r="N277" i="1"/>
  <c r="O277" i="1"/>
  <c r="M277" i="1"/>
  <c r="J278" i="1"/>
  <c r="M278" i="1"/>
  <c r="N278" i="1"/>
  <c r="O278" i="1"/>
  <c r="J157" i="1"/>
  <c r="M157" i="1"/>
  <c r="N157" i="1"/>
  <c r="O157" i="1"/>
  <c r="N158" i="1"/>
  <c r="O158" i="1"/>
  <c r="J158" i="1"/>
  <c r="M158" i="1"/>
  <c r="J405" i="1" l="1"/>
  <c r="O405" i="1"/>
  <c r="N405" i="1"/>
  <c r="M405" i="1"/>
  <c r="O403" i="1"/>
  <c r="M403" i="1"/>
  <c r="N403" i="1"/>
  <c r="J403" i="1"/>
  <c r="O404" i="1"/>
  <c r="M404" i="1"/>
  <c r="N404" i="1"/>
  <c r="J404" i="1"/>
  <c r="N284" i="1"/>
  <c r="M284" i="1"/>
  <c r="J284" i="1"/>
  <c r="O284" i="1"/>
  <c r="M283" i="1"/>
  <c r="O283" i="1"/>
  <c r="J283" i="1"/>
  <c r="N283" i="1"/>
  <c r="N285" i="1"/>
  <c r="O285" i="1"/>
  <c r="M285" i="1"/>
  <c r="J285" i="1"/>
  <c r="J163" i="1"/>
  <c r="O163" i="1"/>
  <c r="M163" i="1"/>
  <c r="N163" i="1"/>
  <c r="O165" i="1"/>
  <c r="M165" i="1"/>
  <c r="J165" i="1"/>
  <c r="N165" i="1"/>
  <c r="J164" i="1"/>
  <c r="N164" i="1"/>
  <c r="O164" i="1"/>
  <c r="M164" i="1"/>
  <c r="J412" i="1" l="1"/>
  <c r="O412" i="1"/>
  <c r="N412" i="1"/>
  <c r="M412" i="1"/>
  <c r="O411" i="1"/>
  <c r="M411" i="1"/>
  <c r="N411" i="1"/>
  <c r="J411" i="1"/>
  <c r="N409" i="1"/>
  <c r="J409" i="1"/>
  <c r="O409" i="1"/>
  <c r="M409" i="1"/>
  <c r="N410" i="1"/>
  <c r="M410" i="1"/>
  <c r="O410" i="1"/>
  <c r="J410" i="1"/>
  <c r="O290" i="1"/>
  <c r="M290" i="1"/>
  <c r="J290" i="1"/>
  <c r="N290" i="1"/>
  <c r="J292" i="1"/>
  <c r="M292" i="1"/>
  <c r="N292" i="1"/>
  <c r="O292" i="1"/>
  <c r="O289" i="1"/>
  <c r="M289" i="1"/>
  <c r="J289" i="1"/>
  <c r="N289" i="1"/>
  <c r="J291" i="1"/>
  <c r="M291" i="1"/>
  <c r="O291" i="1"/>
  <c r="N291" i="1"/>
  <c r="J170" i="1"/>
  <c r="M170" i="1"/>
  <c r="N170" i="1"/>
  <c r="O170" i="1"/>
  <c r="O169" i="1"/>
  <c r="N169" i="1"/>
  <c r="J169" i="1"/>
  <c r="M169" i="1"/>
  <c r="J171" i="1"/>
  <c r="M171" i="1"/>
  <c r="O171" i="1"/>
  <c r="N171" i="1"/>
  <c r="O172" i="1"/>
  <c r="J172" i="1"/>
  <c r="N172" i="1"/>
  <c r="M172" i="1"/>
  <c r="O415" i="1" l="1"/>
  <c r="J415" i="1"/>
  <c r="N415" i="1"/>
  <c r="M415" i="1"/>
  <c r="M416" i="1"/>
  <c r="J416" i="1"/>
  <c r="N416" i="1"/>
  <c r="O416" i="1"/>
  <c r="M417" i="1"/>
  <c r="N417" i="1"/>
  <c r="J417" i="1"/>
  <c r="O417" i="1"/>
  <c r="J297" i="1"/>
  <c r="O297" i="1"/>
  <c r="M297" i="1"/>
  <c r="N297" i="1"/>
  <c r="J295" i="1"/>
  <c r="N295" i="1"/>
  <c r="M295" i="1"/>
  <c r="O295" i="1"/>
  <c r="M296" i="1"/>
  <c r="O296" i="1"/>
  <c r="N296" i="1"/>
  <c r="J296" i="1"/>
  <c r="M177" i="1"/>
  <c r="O177" i="1"/>
  <c r="N177" i="1"/>
  <c r="J177" i="1"/>
  <c r="M175" i="1"/>
  <c r="J175" i="1"/>
  <c r="N175" i="1"/>
  <c r="O175" i="1"/>
  <c r="N176" i="1"/>
  <c r="M176" i="1"/>
  <c r="J176" i="1"/>
  <c r="O176" i="1"/>
  <c r="O421" i="1" l="1"/>
  <c r="N421" i="1"/>
  <c r="J421" i="1"/>
  <c r="M421" i="1"/>
  <c r="O422" i="1"/>
  <c r="M422" i="1"/>
  <c r="N422" i="1"/>
  <c r="J422" i="1"/>
  <c r="O423" i="1"/>
  <c r="N423" i="1"/>
  <c r="M423" i="1"/>
  <c r="J423" i="1"/>
  <c r="N424" i="1"/>
  <c r="O424" i="1"/>
  <c r="M424" i="1"/>
  <c r="J424" i="1"/>
  <c r="M302" i="1"/>
  <c r="J302" i="1"/>
  <c r="O302" i="1"/>
  <c r="N302" i="1"/>
  <c r="O303" i="1"/>
  <c r="N303" i="1"/>
  <c r="M303" i="1"/>
  <c r="J303" i="1"/>
  <c r="O301" i="1"/>
  <c r="M301" i="1"/>
  <c r="J301" i="1"/>
  <c r="N301" i="1"/>
  <c r="N304" i="1"/>
  <c r="M304" i="1"/>
  <c r="J304" i="1"/>
  <c r="O304" i="1"/>
  <c r="O181" i="1"/>
  <c r="N181" i="1"/>
  <c r="J181" i="1"/>
  <c r="M181" i="1"/>
  <c r="M182" i="1"/>
  <c r="N182" i="1"/>
  <c r="O182" i="1"/>
  <c r="J182" i="1"/>
  <c r="M184" i="1"/>
  <c r="O184" i="1"/>
  <c r="N184" i="1"/>
  <c r="J184" i="1"/>
  <c r="N183" i="1"/>
  <c r="J183" i="1"/>
  <c r="O183" i="1"/>
  <c r="M183" i="1"/>
  <c r="O427" i="1" l="1"/>
  <c r="J427" i="1"/>
  <c r="N427" i="1"/>
  <c r="M427" i="1"/>
  <c r="O429" i="1"/>
  <c r="M429" i="1"/>
  <c r="N429" i="1"/>
  <c r="J429" i="1"/>
  <c r="J428" i="1"/>
  <c r="M428" i="1"/>
  <c r="O428" i="1"/>
  <c r="N428" i="1"/>
  <c r="J307" i="1"/>
  <c r="O307" i="1"/>
  <c r="N307" i="1"/>
  <c r="M307" i="1"/>
  <c r="N309" i="1"/>
  <c r="M309" i="1"/>
  <c r="J309" i="1"/>
  <c r="O309" i="1"/>
  <c r="N308" i="1"/>
  <c r="M308" i="1"/>
  <c r="J308" i="1"/>
  <c r="O308" i="1"/>
  <c r="J189" i="1"/>
  <c r="M189" i="1"/>
  <c r="O189" i="1"/>
  <c r="N189" i="1"/>
  <c r="N187" i="1"/>
  <c r="O187" i="1"/>
  <c r="J187" i="1"/>
  <c r="M187" i="1"/>
  <c r="N188" i="1"/>
  <c r="J188" i="1"/>
  <c r="M188" i="1"/>
  <c r="O188" i="1"/>
  <c r="J436" i="1" l="1"/>
  <c r="M436" i="1"/>
  <c r="N436" i="1"/>
  <c r="O436" i="1"/>
  <c r="N435" i="1"/>
  <c r="O435" i="1"/>
  <c r="M435" i="1"/>
  <c r="J435" i="1"/>
  <c r="M433" i="1"/>
  <c r="O433" i="1"/>
  <c r="N433" i="1"/>
  <c r="J433" i="1"/>
  <c r="O434" i="1"/>
  <c r="N434" i="1"/>
  <c r="J434" i="1"/>
  <c r="M434" i="1"/>
  <c r="J315" i="1"/>
  <c r="N315" i="1"/>
  <c r="M315" i="1"/>
  <c r="O315" i="1"/>
  <c r="M316" i="1"/>
  <c r="J316" i="1"/>
  <c r="N316" i="1"/>
  <c r="O316" i="1"/>
  <c r="M314" i="1"/>
  <c r="N314" i="1"/>
  <c r="O314" i="1"/>
  <c r="J314" i="1"/>
  <c r="M313" i="1"/>
  <c r="J313" i="1"/>
  <c r="O313" i="1"/>
  <c r="N313" i="1"/>
  <c r="M195" i="1"/>
  <c r="N195" i="1"/>
  <c r="J195" i="1"/>
  <c r="O195" i="1"/>
  <c r="O193" i="1"/>
  <c r="N193" i="1"/>
  <c r="J193" i="1"/>
  <c r="M193" i="1"/>
  <c r="J196" i="1"/>
  <c r="N196" i="1"/>
  <c r="O196" i="1"/>
  <c r="M196" i="1"/>
  <c r="M194" i="1"/>
  <c r="O194" i="1"/>
  <c r="J194" i="1"/>
  <c r="N194" i="1"/>
  <c r="O447" i="1" l="1"/>
  <c r="M447" i="1"/>
  <c r="N447" i="1"/>
  <c r="J447" i="1"/>
  <c r="M439" i="1"/>
  <c r="O439" i="1"/>
  <c r="J439" i="1"/>
  <c r="N439" i="1"/>
  <c r="M440" i="1"/>
  <c r="O440" i="1"/>
  <c r="J440" i="1"/>
  <c r="N440" i="1"/>
  <c r="M441" i="1"/>
  <c r="O441" i="1"/>
  <c r="N441" i="1"/>
  <c r="J441" i="1"/>
  <c r="O319" i="1"/>
  <c r="N319" i="1"/>
  <c r="M319" i="1"/>
  <c r="J319" i="1"/>
  <c r="N321" i="1"/>
  <c r="J321" i="1"/>
  <c r="O321" i="1"/>
  <c r="M321" i="1"/>
  <c r="O327" i="1"/>
  <c r="N327" i="1"/>
  <c r="M327" i="1"/>
  <c r="J327" i="1"/>
  <c r="O320" i="1"/>
  <c r="N320" i="1"/>
  <c r="M320" i="1"/>
  <c r="J320" i="1"/>
  <c r="N207" i="1"/>
  <c r="M207" i="1"/>
  <c r="J207" i="1"/>
  <c r="O207" i="1"/>
  <c r="O199" i="1"/>
  <c r="J199" i="1"/>
  <c r="N199" i="1"/>
  <c r="M199" i="1"/>
  <c r="N200" i="1"/>
  <c r="J200" i="1"/>
  <c r="O200" i="1"/>
  <c r="M200" i="1"/>
  <c r="J201" i="1"/>
  <c r="M201" i="1"/>
  <c r="N201" i="1"/>
  <c r="O201" i="1"/>
  <c r="J445" i="1" l="1"/>
  <c r="O445" i="1"/>
  <c r="N445" i="1"/>
  <c r="M445" i="1"/>
  <c r="M446" i="1"/>
  <c r="J446" i="1"/>
  <c r="N446" i="1"/>
  <c r="O446" i="1"/>
  <c r="O454" i="1"/>
  <c r="N454" i="1"/>
  <c r="M454" i="1"/>
  <c r="J454" i="1"/>
  <c r="M325" i="1"/>
  <c r="J325" i="1"/>
  <c r="O325" i="1"/>
  <c r="N325" i="1"/>
  <c r="N326" i="1"/>
  <c r="O326" i="1"/>
  <c r="M326" i="1"/>
  <c r="J326" i="1"/>
  <c r="O334" i="1"/>
  <c r="N334" i="1"/>
  <c r="M334" i="1"/>
  <c r="J334" i="1"/>
  <c r="M205" i="1"/>
  <c r="N205" i="1"/>
  <c r="J205" i="1"/>
  <c r="O205" i="1"/>
  <c r="N206" i="1"/>
  <c r="M206" i="1"/>
  <c r="J206" i="1"/>
  <c r="O206" i="1"/>
  <c r="O214" i="1"/>
  <c r="N214" i="1"/>
  <c r="M214" i="1"/>
  <c r="J214" i="1"/>
  <c r="J453" i="1" l="1"/>
  <c r="O453" i="1"/>
  <c r="N453" i="1"/>
  <c r="M453" i="1"/>
  <c r="N452" i="1"/>
  <c r="O452" i="1"/>
  <c r="J452" i="1"/>
  <c r="M452" i="1"/>
  <c r="J451" i="1"/>
  <c r="N451" i="1"/>
  <c r="M451" i="1"/>
  <c r="O451" i="1"/>
  <c r="N331" i="1"/>
  <c r="O331" i="1"/>
  <c r="M331" i="1"/>
  <c r="J331" i="1"/>
  <c r="O332" i="1"/>
  <c r="J332" i="1"/>
  <c r="N332" i="1"/>
  <c r="M332" i="1"/>
  <c r="O333" i="1"/>
  <c r="J333" i="1"/>
  <c r="M333" i="1"/>
  <c r="N333" i="1"/>
  <c r="M211" i="1"/>
  <c r="J211" i="1"/>
  <c r="N211" i="1"/>
  <c r="O211" i="1"/>
  <c r="J212" i="1"/>
  <c r="M212" i="1"/>
  <c r="N212" i="1"/>
  <c r="O212" i="1"/>
  <c r="N213" i="1"/>
  <c r="O213" i="1"/>
  <c r="J213" i="1"/>
  <c r="M213" i="1"/>
  <c r="M459" i="1" l="1"/>
  <c r="O459" i="1"/>
  <c r="N459" i="1"/>
  <c r="J459" i="1"/>
  <c r="M460" i="1"/>
  <c r="N460" i="1"/>
  <c r="J460" i="1"/>
  <c r="O460" i="1"/>
  <c r="M458" i="1"/>
  <c r="J458" i="1"/>
  <c r="N458" i="1"/>
  <c r="O458" i="1"/>
  <c r="J457" i="1"/>
  <c r="N457" i="1"/>
  <c r="M457" i="1"/>
  <c r="O457" i="1"/>
  <c r="M337" i="1"/>
  <c r="J337" i="1"/>
  <c r="O337" i="1"/>
  <c r="N337" i="1"/>
  <c r="N339" i="1"/>
  <c r="M339" i="1"/>
  <c r="J339" i="1"/>
  <c r="O339" i="1"/>
  <c r="M338" i="1"/>
  <c r="O338" i="1"/>
  <c r="J338" i="1"/>
  <c r="N338" i="1"/>
  <c r="M340" i="1"/>
  <c r="J340" i="1"/>
  <c r="O340" i="1"/>
  <c r="N340" i="1"/>
  <c r="O218" i="1"/>
  <c r="M218" i="1"/>
  <c r="N218" i="1"/>
  <c r="J218" i="1"/>
  <c r="M217" i="1"/>
  <c r="J217" i="1"/>
  <c r="N217" i="1"/>
  <c r="O217" i="1"/>
  <c r="N219" i="1"/>
  <c r="M219" i="1"/>
  <c r="O219" i="1"/>
  <c r="J219" i="1"/>
  <c r="J220" i="1"/>
  <c r="M220" i="1"/>
  <c r="O220" i="1"/>
  <c r="N220" i="1"/>
  <c r="N464" i="1" l="1"/>
  <c r="M464" i="1"/>
  <c r="J464" i="1"/>
  <c r="O464" i="1"/>
  <c r="M463" i="1"/>
  <c r="O463" i="1"/>
  <c r="N463" i="1"/>
  <c r="J463" i="1"/>
  <c r="M471" i="1"/>
  <c r="J471" i="1"/>
  <c r="O471" i="1"/>
  <c r="N471" i="1"/>
  <c r="M465" i="1"/>
  <c r="O465" i="1"/>
  <c r="N465" i="1"/>
  <c r="J465" i="1"/>
  <c r="O343" i="1"/>
  <c r="M343" i="1"/>
  <c r="J343" i="1"/>
  <c r="N343" i="1"/>
  <c r="O344" i="1"/>
  <c r="N344" i="1"/>
  <c r="J344" i="1"/>
  <c r="M344" i="1"/>
  <c r="J345" i="1"/>
  <c r="O345" i="1"/>
  <c r="N345" i="1"/>
  <c r="M345" i="1"/>
  <c r="M351" i="1"/>
  <c r="J351" i="1"/>
  <c r="N351" i="1"/>
  <c r="O351" i="1"/>
  <c r="M231" i="1"/>
  <c r="N231" i="1"/>
  <c r="J231" i="1"/>
  <c r="O231" i="1"/>
  <c r="M223" i="1"/>
  <c r="J223" i="1"/>
  <c r="O223" i="1"/>
  <c r="N223" i="1"/>
  <c r="N224" i="1"/>
  <c r="M224" i="1"/>
  <c r="J224" i="1"/>
  <c r="O224" i="1"/>
  <c r="M225" i="1"/>
  <c r="J225" i="1"/>
  <c r="O225" i="1"/>
  <c r="N225" i="1"/>
  <c r="O470" i="1" l="1"/>
  <c r="N470" i="1"/>
  <c r="M470" i="1"/>
  <c r="J470" i="1"/>
  <c r="O469" i="1"/>
  <c r="N469" i="1"/>
  <c r="J469" i="1"/>
  <c r="M469" i="1"/>
  <c r="O350" i="1"/>
  <c r="M350" i="1"/>
  <c r="N350" i="1"/>
  <c r="J350" i="1"/>
  <c r="J349" i="1"/>
  <c r="O349" i="1"/>
  <c r="N349" i="1"/>
  <c r="M349" i="1"/>
  <c r="J230" i="1"/>
  <c r="M230" i="1"/>
  <c r="O230" i="1"/>
  <c r="N230" i="1"/>
  <c r="M229" i="1"/>
  <c r="O229" i="1"/>
  <c r="J229" i="1"/>
  <c r="N229" i="1"/>
  <c r="O475" i="1" l="1"/>
  <c r="N475" i="1"/>
  <c r="M475" i="1"/>
  <c r="J475" i="1"/>
  <c r="M477" i="1"/>
  <c r="J477" i="1"/>
  <c r="O477" i="1"/>
  <c r="N477" i="1"/>
  <c r="O484" i="1"/>
  <c r="N484" i="1"/>
  <c r="M484" i="1"/>
  <c r="J484" i="1"/>
  <c r="N481" i="1"/>
  <c r="M481" i="1"/>
  <c r="J481" i="1"/>
  <c r="O481" i="1"/>
  <c r="N483" i="1"/>
  <c r="O483" i="1"/>
  <c r="M483" i="1"/>
  <c r="J483" i="1"/>
  <c r="M482" i="1"/>
  <c r="O482" i="1"/>
  <c r="N482" i="1"/>
  <c r="J482" i="1"/>
  <c r="M476" i="1"/>
  <c r="J476" i="1"/>
  <c r="N476" i="1"/>
  <c r="O476" i="1"/>
  <c r="O355" i="1"/>
  <c r="M355" i="1"/>
  <c r="J355" i="1"/>
  <c r="N355" i="1"/>
  <c r="N356" i="1"/>
  <c r="J356" i="1"/>
  <c r="O356" i="1"/>
  <c r="M356" i="1"/>
  <c r="O357" i="1"/>
  <c r="N357" i="1"/>
  <c r="M357" i="1"/>
  <c r="J357" i="1"/>
  <c r="N362" i="1"/>
  <c r="M362" i="1"/>
  <c r="O362" i="1"/>
  <c r="J362" i="1"/>
  <c r="N364" i="1"/>
  <c r="M364" i="1"/>
  <c r="O364" i="1"/>
  <c r="J364" i="1"/>
  <c r="M363" i="1"/>
  <c r="J363" i="1"/>
  <c r="O363" i="1"/>
  <c r="N363" i="1"/>
  <c r="O361" i="1"/>
  <c r="J361" i="1"/>
  <c r="N361" i="1"/>
  <c r="M361" i="1"/>
  <c r="J242" i="1"/>
  <c r="O242" i="1"/>
  <c r="M242" i="1"/>
  <c r="N242" i="1"/>
  <c r="M243" i="1"/>
  <c r="O243" i="1"/>
  <c r="N243" i="1"/>
  <c r="J243" i="1"/>
  <c r="M237" i="1"/>
  <c r="O237" i="1"/>
  <c r="J237" i="1"/>
  <c r="N237" i="1"/>
  <c r="M241" i="1"/>
  <c r="N241" i="1"/>
  <c r="J241" i="1"/>
  <c r="O241" i="1"/>
  <c r="M244" i="1"/>
  <c r="J244" i="1"/>
  <c r="O244" i="1"/>
  <c r="N244" i="1"/>
  <c r="M235" i="1"/>
  <c r="O235" i="1"/>
  <c r="N235" i="1"/>
  <c r="J235" i="1"/>
  <c r="O236" i="1"/>
  <c r="M236" i="1"/>
  <c r="N236" i="1"/>
  <c r="J236" i="1"/>
  <c r="J12" i="1" l="1"/>
  <c r="M12" i="1"/>
  <c r="N12" i="1"/>
  <c r="O12" i="1"/>
  <c r="N10" i="1"/>
  <c r="O10" i="1"/>
  <c r="M10" i="1"/>
  <c r="J10" i="1"/>
  <c r="O9" i="1"/>
  <c r="J9" i="1"/>
  <c r="N9" i="1"/>
  <c r="M9" i="1"/>
  <c r="N11" i="1"/>
  <c r="O11" i="1"/>
  <c r="M11" i="1"/>
  <c r="J11" i="1"/>
  <c r="J8" i="1"/>
  <c r="N8" i="1"/>
  <c r="O8" i="1"/>
  <c r="M8" i="1"/>
  <c r="C941" i="2" l="1"/>
  <c r="C699" i="2"/>
  <c r="C828" i="2"/>
  <c r="C508" i="2"/>
  <c r="C773" i="2"/>
  <c r="C934" i="2"/>
  <c r="C589" i="2"/>
  <c r="C772" i="2"/>
  <c r="C946" i="2"/>
  <c r="C647" i="2"/>
  <c r="C871" i="2"/>
  <c r="C588" i="2"/>
  <c r="C731" i="2"/>
  <c r="C932" i="2"/>
  <c r="C592" i="2"/>
  <c r="C783" i="2"/>
  <c r="C488" i="2"/>
  <c r="C708" i="2"/>
  <c r="C796" i="2"/>
  <c r="C943" i="2"/>
  <c r="C637" i="2"/>
  <c r="C761" i="2"/>
  <c r="C936" i="2"/>
  <c r="C656" i="2"/>
  <c r="C207" i="2"/>
  <c r="C328" i="2"/>
  <c r="C275" i="2"/>
  <c r="C186" i="2"/>
  <c r="C253" i="2"/>
  <c r="C123" i="2"/>
  <c r="C178" i="2"/>
  <c r="C208" i="2"/>
  <c r="C408" i="2"/>
  <c r="C164" i="2"/>
  <c r="C63" i="2"/>
  <c r="C427" i="2"/>
  <c r="C222" i="2"/>
  <c r="C449" i="2"/>
  <c r="C352" i="2"/>
  <c r="C180" i="2"/>
  <c r="C327" i="2"/>
  <c r="C158" i="2"/>
  <c r="C377" i="2"/>
  <c r="K765" i="2"/>
  <c r="L765" i="2" s="1"/>
  <c r="C778" i="2"/>
  <c r="C769" i="2"/>
  <c r="C531" i="2"/>
  <c r="C459" i="2"/>
  <c r="C935" i="2"/>
  <c r="C687" i="2"/>
  <c r="C780" i="2"/>
  <c r="C500" i="2"/>
  <c r="C765" i="2"/>
  <c r="C928" i="2"/>
  <c r="C559" i="2"/>
  <c r="C764" i="2"/>
  <c r="C939" i="2"/>
  <c r="C633" i="2"/>
  <c r="C845" i="2"/>
  <c r="C580" i="2"/>
  <c r="C696" i="2"/>
  <c r="C926" i="2"/>
  <c r="C587" i="2"/>
  <c r="C762" i="2"/>
  <c r="C781" i="2"/>
  <c r="C658" i="2"/>
  <c r="C789" i="2"/>
  <c r="C930" i="2"/>
  <c r="C630" i="2"/>
  <c r="C748" i="2"/>
  <c r="C916" i="2"/>
  <c r="C629" i="2"/>
  <c r="C177" i="2"/>
  <c r="C249" i="2"/>
  <c r="C461" i="2"/>
  <c r="C215" i="2"/>
  <c r="C394" i="2"/>
  <c r="C399" i="2"/>
  <c r="C301" i="2"/>
  <c r="C129" i="2"/>
  <c r="C409" i="2"/>
  <c r="C104" i="2"/>
  <c r="C290" i="2"/>
  <c r="C465" i="2"/>
  <c r="C229" i="2"/>
  <c r="C416" i="2"/>
  <c r="C412" i="2"/>
  <c r="C107" i="2"/>
  <c r="C168" i="2"/>
  <c r="C66" i="2"/>
  <c r="C160" i="2"/>
  <c r="C440" i="2"/>
  <c r="C294" i="2"/>
  <c r="K764" i="2"/>
  <c r="L764" i="2" s="1"/>
  <c r="C800" i="2"/>
  <c r="C358" i="2"/>
  <c r="C356" i="2"/>
  <c r="C915" i="2"/>
  <c r="C649" i="2"/>
  <c r="C759" i="2"/>
  <c r="C492" i="2"/>
  <c r="C746" i="2"/>
  <c r="C921" i="2"/>
  <c r="C544" i="2"/>
  <c r="C751" i="2"/>
  <c r="C920" i="2"/>
  <c r="C612" i="2"/>
  <c r="C838" i="2"/>
  <c r="C565" i="2"/>
  <c r="C690" i="2"/>
  <c r="C899" i="2"/>
  <c r="C579" i="2"/>
  <c r="C744" i="2"/>
  <c r="C944" i="2"/>
  <c r="C645" i="2"/>
  <c r="C749" i="2"/>
  <c r="C924" i="2"/>
  <c r="C597" i="2"/>
  <c r="C735" i="2"/>
  <c r="C889" i="2"/>
  <c r="C604" i="2"/>
  <c r="C58" i="2"/>
  <c r="C174" i="2"/>
  <c r="C442" i="2"/>
  <c r="C134" i="2"/>
  <c r="C201" i="2"/>
  <c r="C295" i="2"/>
  <c r="C113" i="2"/>
  <c r="C127" i="2"/>
  <c r="C422" i="2"/>
  <c r="C219" i="2"/>
  <c r="C404" i="2"/>
  <c r="C277" i="2"/>
  <c r="C136" i="2"/>
  <c r="C139" i="2"/>
  <c r="C331" i="2"/>
  <c r="C108" i="2"/>
  <c r="C260" i="2"/>
  <c r="C200" i="2"/>
  <c r="C204" i="2"/>
  <c r="C289" i="2"/>
  <c r="C287" i="2"/>
  <c r="K758" i="2"/>
  <c r="L758" i="2" s="1"/>
  <c r="C552" i="2"/>
  <c r="C512" i="2"/>
  <c r="C171" i="2"/>
  <c r="C901" i="2"/>
  <c r="C628" i="2"/>
  <c r="C752" i="2"/>
  <c r="C742" i="2"/>
  <c r="C726" i="2"/>
  <c r="C894" i="2"/>
  <c r="C537" i="2"/>
  <c r="C725" i="2"/>
  <c r="C900" i="2"/>
  <c r="C606" i="2"/>
  <c r="C818" i="2"/>
  <c r="C558" i="2"/>
  <c r="C680" i="2"/>
  <c r="C885" i="2"/>
  <c r="C564" i="2"/>
  <c r="C737" i="2"/>
  <c r="C937" i="2"/>
  <c r="C638" i="2"/>
  <c r="C743" i="2"/>
  <c r="C917" i="2"/>
  <c r="C585" i="2"/>
  <c r="C707" i="2"/>
  <c r="C882" i="2"/>
  <c r="C591" i="2"/>
  <c r="C379" i="2"/>
  <c r="C314" i="2"/>
  <c r="C346" i="2"/>
  <c r="C211" i="2"/>
  <c r="C349" i="2"/>
  <c r="C366" i="2"/>
  <c r="C152" i="2"/>
  <c r="C8" i="2"/>
  <c r="C265" i="2"/>
  <c r="C11" i="2"/>
  <c r="C371" i="2"/>
  <c r="C407" i="2"/>
  <c r="C59" i="2"/>
  <c r="C353" i="2"/>
  <c r="C472" i="2"/>
  <c r="C234" i="2"/>
  <c r="C444" i="2"/>
  <c r="C187" i="2"/>
  <c r="C138" i="2"/>
  <c r="C406" i="2"/>
  <c r="C410" i="2"/>
  <c r="C232" i="2"/>
  <c r="C681" i="2"/>
  <c r="C125" i="2"/>
  <c r="C172" i="2"/>
  <c r="C888" i="2"/>
  <c r="C603" i="2"/>
  <c r="C741" i="2"/>
  <c r="C501" i="2"/>
  <c r="C655" i="2"/>
  <c r="C846" i="2"/>
  <c r="C515" i="2"/>
  <c r="C704" i="2"/>
  <c r="C893" i="2"/>
  <c r="C543" i="2"/>
  <c r="C804" i="2"/>
  <c r="C550" i="2"/>
  <c r="C659" i="2"/>
  <c r="C877" i="2"/>
  <c r="C557" i="2"/>
  <c r="C730" i="2"/>
  <c r="C931" i="2"/>
  <c r="C631" i="2"/>
  <c r="C736" i="2"/>
  <c r="C890" i="2"/>
  <c r="C577" i="2"/>
  <c r="C678" i="2"/>
  <c r="C875" i="2"/>
  <c r="C584" i="2"/>
  <c r="C254" i="2"/>
  <c r="C105" i="2"/>
  <c r="C268" i="2"/>
  <c r="C212" i="2"/>
  <c r="C369" i="2"/>
  <c r="C365" i="2"/>
  <c r="C185" i="2"/>
  <c r="C283" i="2"/>
  <c r="C413" i="2"/>
  <c r="C309" i="2"/>
  <c r="C120" i="2"/>
  <c r="C411" i="2"/>
  <c r="C73" i="2"/>
  <c r="C305" i="2"/>
  <c r="C284" i="2"/>
  <c r="C62" i="2"/>
  <c r="C308" i="2"/>
  <c r="C447" i="2"/>
  <c r="C205" i="2"/>
  <c r="C367" i="2"/>
  <c r="K760" i="2"/>
  <c r="L760" i="2" s="1"/>
  <c r="C224" i="2"/>
  <c r="C640" i="2"/>
  <c r="C133" i="2"/>
  <c r="C10" i="2"/>
  <c r="C881" i="2"/>
  <c r="C596" i="2"/>
  <c r="C733" i="2"/>
  <c r="C940" i="2"/>
  <c r="C642" i="2"/>
  <c r="C833" i="2"/>
  <c r="C507" i="2"/>
  <c r="C691" i="2"/>
  <c r="C886" i="2"/>
  <c r="C536" i="2"/>
  <c r="C791" i="2"/>
  <c r="C677" i="2"/>
  <c r="C653" i="2"/>
  <c r="C870" i="2"/>
  <c r="C549" i="2"/>
  <c r="C695" i="2"/>
  <c r="C925" i="2"/>
  <c r="C598" i="2"/>
  <c r="C729" i="2"/>
  <c r="C883" i="2"/>
  <c r="C562" i="2"/>
  <c r="C650" i="2"/>
  <c r="C867" i="2"/>
  <c r="C576" i="2"/>
  <c r="C278" i="2"/>
  <c r="C16" i="2"/>
  <c r="C310" i="2"/>
  <c r="C135" i="2"/>
  <c r="C299" i="2"/>
  <c r="C323" i="2"/>
  <c r="C206" i="2"/>
  <c r="C13" i="2"/>
  <c r="C257" i="2"/>
  <c r="C344" i="2"/>
  <c r="C235" i="2"/>
  <c r="C293" i="2"/>
  <c r="C60" i="2"/>
  <c r="C312" i="2"/>
  <c r="C405" i="2"/>
  <c r="C122" i="2"/>
  <c r="C423" i="2"/>
  <c r="C303" i="2"/>
  <c r="C159" i="2"/>
  <c r="C292" i="2"/>
  <c r="K759" i="2"/>
  <c r="L759" i="2" s="1"/>
  <c r="C271" i="2"/>
  <c r="C933" i="2"/>
  <c r="C291" i="2"/>
  <c r="C448" i="2"/>
  <c r="C874" i="2"/>
  <c r="C590" i="2"/>
  <c r="C705" i="2"/>
  <c r="C914" i="2"/>
  <c r="C627" i="2"/>
  <c r="C827" i="2"/>
  <c r="C499" i="2"/>
  <c r="C654" i="2"/>
  <c r="C832" i="2"/>
  <c r="C514" i="2"/>
  <c r="C771" i="2"/>
  <c r="C945" i="2"/>
  <c r="C646" i="2"/>
  <c r="C844" i="2"/>
  <c r="C542" i="2"/>
  <c r="C689" i="2"/>
  <c r="C898" i="2"/>
  <c r="C586" i="2"/>
  <c r="C701" i="2"/>
  <c r="C868" i="2"/>
  <c r="C555" i="2"/>
  <c r="C609" i="2"/>
  <c r="C853" i="2"/>
  <c r="C569" i="2"/>
  <c r="C325" i="2"/>
  <c r="C137" i="2"/>
  <c r="C420" i="2"/>
  <c r="C304" i="2"/>
  <c r="C445" i="2"/>
  <c r="C259" i="2"/>
  <c r="C109" i="2"/>
  <c r="C170" i="2"/>
  <c r="C471" i="2"/>
  <c r="C248" i="2"/>
  <c r="C203" i="2"/>
  <c r="C456" i="2"/>
  <c r="C217" i="2"/>
  <c r="C17" i="2"/>
  <c r="C454" i="2"/>
  <c r="C355" i="2"/>
  <c r="C216" i="2"/>
  <c r="C398" i="2"/>
  <c r="C112" i="2"/>
  <c r="C223" i="2"/>
  <c r="L762" i="2"/>
  <c r="C117" i="2"/>
  <c r="C489" i="2"/>
  <c r="C330" i="2"/>
  <c r="C183" i="2"/>
  <c r="C866" i="2"/>
  <c r="C583" i="2"/>
  <c r="C692" i="2"/>
  <c r="C887" i="2"/>
  <c r="C613" i="2"/>
  <c r="C758" i="2"/>
  <c r="C491" i="2"/>
  <c r="C641" i="2"/>
  <c r="C826" i="2"/>
  <c r="C506" i="2"/>
  <c r="C763" i="2"/>
  <c r="C938" i="2"/>
  <c r="C611" i="2"/>
  <c r="C790" i="2"/>
  <c r="C760" i="2"/>
  <c r="C685" i="2"/>
  <c r="C891" i="2"/>
  <c r="C578" i="2"/>
  <c r="C684" i="2"/>
  <c r="C848" i="2"/>
  <c r="C540" i="2"/>
  <c r="C547" i="2"/>
  <c r="C842" i="2"/>
  <c r="C561" i="2"/>
  <c r="C274" i="2"/>
  <c r="C71" i="2"/>
  <c r="C364" i="2"/>
  <c r="C264" i="2"/>
  <c r="C378" i="2"/>
  <c r="C362" i="2"/>
  <c r="C65" i="2"/>
  <c r="C153" i="2"/>
  <c r="C452" i="2"/>
  <c r="C267" i="2"/>
  <c r="C70" i="2"/>
  <c r="C288" i="2"/>
  <c r="C280" i="2"/>
  <c r="C179" i="2"/>
  <c r="C376" i="2"/>
  <c r="C464" i="2"/>
  <c r="K762" i="2"/>
  <c r="C639" i="2"/>
  <c r="C181" i="2"/>
  <c r="C363" i="2"/>
  <c r="C852" i="2"/>
  <c r="C575" i="2"/>
  <c r="C676" i="2"/>
  <c r="C880" i="2"/>
  <c r="C602" i="2"/>
  <c r="C740" i="2"/>
  <c r="C539" i="2"/>
  <c r="C626" i="2"/>
  <c r="C799" i="2"/>
  <c r="C498" i="2"/>
  <c r="C757" i="2"/>
  <c r="C919" i="2"/>
  <c r="C572" i="2"/>
  <c r="C770" i="2"/>
  <c r="C608" i="2"/>
  <c r="C679" i="2"/>
  <c r="C884" i="2"/>
  <c r="C563" i="2"/>
  <c r="C651" i="2"/>
  <c r="C823" i="2"/>
  <c r="C835" i="2"/>
  <c r="C532" i="2"/>
  <c r="C822" i="2"/>
  <c r="C554" i="2"/>
  <c r="C397" i="2"/>
  <c r="C119" i="2"/>
  <c r="C347" i="2"/>
  <c r="C457" i="2"/>
  <c r="C111" i="2"/>
  <c r="C319" i="2"/>
  <c r="C156" i="2"/>
  <c r="C106" i="2"/>
  <c r="C322" i="2"/>
  <c r="C285" i="2"/>
  <c r="C56" i="2"/>
  <c r="C307" i="2"/>
  <c r="C306" i="2"/>
  <c r="C14" i="2"/>
  <c r="C329" i="2"/>
  <c r="C372" i="2"/>
  <c r="C19" i="2"/>
  <c r="C298" i="2"/>
  <c r="C220" i="2"/>
  <c r="C176" i="2"/>
  <c r="K769" i="2"/>
  <c r="C538" i="2"/>
  <c r="C503" i="2"/>
  <c r="C458" i="2"/>
  <c r="C841" i="2"/>
  <c r="C568" i="2"/>
  <c r="C635" i="2"/>
  <c r="C873" i="2"/>
  <c r="C595" i="2"/>
  <c r="C732" i="2"/>
  <c r="C879" i="2"/>
  <c r="C601" i="2"/>
  <c r="C785" i="2"/>
  <c r="C490" i="2"/>
  <c r="C745" i="2"/>
  <c r="C892" i="2"/>
  <c r="C535" i="2"/>
  <c r="C756" i="2"/>
  <c r="C918" i="2"/>
  <c r="C652" i="2"/>
  <c r="C876" i="2"/>
  <c r="C556" i="2"/>
  <c r="C605" i="2"/>
  <c r="C776" i="2"/>
  <c r="C734" i="2"/>
  <c r="C510" i="2"/>
  <c r="C788" i="2"/>
  <c r="C517" i="2"/>
  <c r="C462" i="2"/>
  <c r="C214" i="2"/>
  <c r="C374" i="2"/>
  <c r="C395" i="2"/>
  <c r="C115" i="2"/>
  <c r="C460" i="2"/>
  <c r="C426" i="2"/>
  <c r="C57" i="2"/>
  <c r="C348" i="2"/>
  <c r="C418" i="2"/>
  <c r="C154" i="2"/>
  <c r="C266" i="2"/>
  <c r="C296" i="2"/>
  <c r="C116" i="2"/>
  <c r="C256" i="2"/>
  <c r="C357" i="2"/>
  <c r="C317" i="2"/>
  <c r="C466" i="2"/>
  <c r="C451" i="2"/>
  <c r="C161" i="2"/>
  <c r="L769" i="2"/>
  <c r="C922" i="2"/>
  <c r="C824" i="2"/>
  <c r="C836" i="2"/>
  <c r="C221" i="2"/>
  <c r="C821" i="2"/>
  <c r="C553" i="2"/>
  <c r="C607" i="2"/>
  <c r="C851" i="2"/>
  <c r="C582" i="2"/>
  <c r="C698" i="2"/>
  <c r="C872" i="2"/>
  <c r="C594" i="2"/>
  <c r="C779" i="2"/>
  <c r="C896" i="2"/>
  <c r="C724" i="2"/>
  <c r="C825" i="2"/>
  <c r="C513" i="2"/>
  <c r="C723" i="2"/>
  <c r="C849" i="2"/>
  <c r="C610" i="2"/>
  <c r="C869" i="2"/>
  <c r="C548" i="2"/>
  <c r="C570" i="2"/>
  <c r="C768" i="2"/>
  <c r="C643" i="2"/>
  <c r="C502" i="2"/>
  <c r="C775" i="2"/>
  <c r="C118" i="2"/>
  <c r="C345" i="2"/>
  <c r="C225" i="2"/>
  <c r="C473" i="2"/>
  <c r="C373" i="2"/>
  <c r="C124" i="2"/>
  <c r="C281" i="2"/>
  <c r="C279" i="2"/>
  <c r="C9" i="2"/>
  <c r="C469" i="2"/>
  <c r="C467" i="2"/>
  <c r="C68" i="2"/>
  <c r="C155" i="2"/>
  <c r="C463" i="2"/>
  <c r="C64" i="2"/>
  <c r="C126" i="2"/>
  <c r="C250" i="2"/>
  <c r="C414" i="2"/>
  <c r="C251" i="2"/>
  <c r="C446" i="2"/>
  <c r="C162" i="2"/>
  <c r="K766" i="2"/>
  <c r="L766" i="2" s="1"/>
  <c r="C774" i="2"/>
  <c r="C688" i="2"/>
  <c r="C318" i="2"/>
  <c r="C794" i="2"/>
  <c r="C829" i="2"/>
  <c r="C560" i="2"/>
  <c r="C840" i="2"/>
  <c r="C574" i="2"/>
  <c r="C682" i="2"/>
  <c r="C850" i="2"/>
  <c r="C581" i="2"/>
  <c r="C739" i="2"/>
  <c r="C706" i="2"/>
  <c r="C703" i="2"/>
  <c r="C798" i="2"/>
  <c r="C505" i="2"/>
  <c r="C709" i="2"/>
  <c r="C837" i="2"/>
  <c r="C571" i="2"/>
  <c r="C843" i="2"/>
  <c r="C541" i="2"/>
  <c r="C533" i="2"/>
  <c r="C754" i="2"/>
  <c r="C509" i="2"/>
  <c r="C494" i="2"/>
  <c r="C767" i="2"/>
  <c r="C15" i="2"/>
  <c r="C354" i="2"/>
  <c r="C226" i="2"/>
  <c r="C324" i="2"/>
  <c r="C311" i="2"/>
  <c r="C69" i="2"/>
  <c r="C286" i="2"/>
  <c r="C272" i="2"/>
  <c r="C218" i="2"/>
  <c r="C61" i="2"/>
  <c r="C453" i="2"/>
  <c r="C228" i="2"/>
  <c r="C443" i="2"/>
  <c r="C470" i="2"/>
  <c r="C12" i="2"/>
  <c r="C258" i="2"/>
  <c r="C424" i="2"/>
  <c r="C261" i="2"/>
  <c r="C415" i="2"/>
  <c r="C468" i="2"/>
  <c r="C130" i="2"/>
  <c r="K761" i="2"/>
  <c r="L761" i="2" s="1"/>
  <c r="L763" i="2"/>
  <c r="C661" i="2"/>
  <c r="C175" i="2"/>
  <c r="C787" i="2"/>
  <c r="C948" i="2"/>
  <c r="C545" i="2"/>
  <c r="C820" i="2"/>
  <c r="C567" i="2"/>
  <c r="C675" i="2"/>
  <c r="C839" i="2"/>
  <c r="C573" i="2"/>
  <c r="C697" i="2"/>
  <c r="C493" i="2"/>
  <c r="C686" i="2"/>
  <c r="C784" i="2"/>
  <c r="C497" i="2"/>
  <c r="C702" i="2"/>
  <c r="C831" i="2"/>
  <c r="C534" i="2"/>
  <c r="C777" i="2"/>
  <c r="C929" i="2"/>
  <c r="C511" i="2"/>
  <c r="C694" i="2"/>
  <c r="C897" i="2"/>
  <c r="C747" i="2"/>
  <c r="C753" i="2"/>
  <c r="C163" i="2"/>
  <c r="C270" i="2"/>
  <c r="C227" i="2"/>
  <c r="C316" i="2"/>
  <c r="C269" i="2"/>
  <c r="C132" i="2"/>
  <c r="C297" i="2"/>
  <c r="C315" i="2"/>
  <c r="C213" i="2"/>
  <c r="C202" i="2"/>
  <c r="C370" i="2"/>
  <c r="C157" i="2"/>
  <c r="C419" i="2"/>
  <c r="C392" i="2"/>
  <c r="C128" i="2"/>
  <c r="C455" i="2"/>
  <c r="C276" i="2"/>
  <c r="C114" i="2"/>
  <c r="C402" i="2"/>
  <c r="C262" i="2"/>
  <c r="C233" i="2"/>
  <c r="C728" i="2"/>
  <c r="C417" i="2"/>
  <c r="C766" i="2"/>
  <c r="C895" i="2"/>
  <c r="C530" i="2"/>
  <c r="C793" i="2"/>
  <c r="C801" i="2"/>
  <c r="C648" i="2"/>
  <c r="C805" i="2"/>
  <c r="C551" i="2"/>
  <c r="C674" i="2"/>
  <c r="C927" i="2"/>
  <c r="C600" i="2"/>
  <c r="C750" i="2"/>
  <c r="C693" i="2"/>
  <c r="C632" i="2"/>
  <c r="C803" i="2"/>
  <c r="C504" i="2"/>
  <c r="C755" i="2"/>
  <c r="C830" i="2"/>
  <c r="C495" i="2"/>
  <c r="C657" i="2"/>
  <c r="C795" i="2"/>
  <c r="C949" i="2"/>
  <c r="C700" i="2"/>
  <c r="C209" i="2"/>
  <c r="C326" i="2"/>
  <c r="C320" i="2"/>
  <c r="C18" i="2"/>
  <c r="C361" i="2"/>
  <c r="C167" i="2"/>
  <c r="C441" i="2"/>
  <c r="C184" i="2"/>
  <c r="C368" i="2"/>
  <c r="C131" i="2"/>
  <c r="C302" i="2"/>
  <c r="C360" i="2"/>
  <c r="C165" i="2"/>
  <c r="C474" i="2"/>
  <c r="C421" i="2"/>
  <c r="C110" i="2"/>
  <c r="C359" i="2"/>
  <c r="C182" i="2"/>
  <c r="C401" i="2"/>
  <c r="C350" i="2"/>
  <c r="C425" i="2"/>
  <c r="K768" i="2"/>
  <c r="L768" i="2" s="1"/>
  <c r="C300" i="2"/>
  <c r="C819" i="2"/>
  <c r="C400" i="2"/>
  <c r="C727" i="2"/>
  <c r="C834" i="2"/>
  <c r="C516" i="2"/>
  <c r="C786" i="2"/>
  <c r="C947" i="2"/>
  <c r="C634" i="2"/>
  <c r="C792" i="2"/>
  <c r="C847" i="2"/>
  <c r="C660" i="2"/>
  <c r="C878" i="2"/>
  <c r="C593" i="2"/>
  <c r="C738" i="2"/>
  <c r="C546" i="2"/>
  <c r="C599" i="2"/>
  <c r="C797" i="2"/>
  <c r="C496" i="2"/>
  <c r="C722" i="2"/>
  <c r="C802" i="2"/>
  <c r="C923" i="2"/>
  <c r="C644" i="2"/>
  <c r="C782" i="2"/>
  <c r="C942" i="2"/>
  <c r="C683" i="2"/>
  <c r="C210" i="2"/>
  <c r="C396" i="2"/>
  <c r="C403" i="2"/>
  <c r="C166" i="2"/>
  <c r="C321" i="2"/>
  <c r="C169" i="2"/>
  <c r="C351" i="2"/>
  <c r="C121" i="2"/>
  <c r="C255" i="2"/>
  <c r="C230" i="2"/>
  <c r="C263" i="2"/>
  <c r="C475" i="2"/>
  <c r="C72" i="2"/>
  <c r="C313" i="2"/>
  <c r="C393" i="2"/>
  <c r="C231" i="2"/>
  <c r="C282" i="2"/>
  <c r="C173" i="2"/>
  <c r="C375" i="2"/>
  <c r="C450" i="2"/>
  <c r="C273" i="2"/>
  <c r="K767" i="2"/>
  <c r="L767" i="2" s="1"/>
  <c r="C252" i="2"/>
  <c r="C566" i="2"/>
  <c r="C636" i="2"/>
  <c r="C67" i="2"/>
  <c r="K763" i="2"/>
  <c r="L1008" i="2"/>
  <c r="C1213" i="2"/>
  <c r="C1178" i="2"/>
  <c r="L98" i="2"/>
  <c r="C1059" i="2"/>
  <c r="C1432" i="2"/>
  <c r="C1714" i="2"/>
  <c r="C1157" i="2"/>
  <c r="L1057" i="2"/>
  <c r="C1793" i="2"/>
  <c r="L1151" i="2"/>
  <c r="C1169" i="2"/>
  <c r="C481" i="2"/>
  <c r="C99" i="2"/>
  <c r="C188" i="2"/>
  <c r="C1009" i="2"/>
  <c r="L1098" i="2"/>
  <c r="L245" i="2"/>
  <c r="C986" i="2"/>
  <c r="C1208" i="2"/>
  <c r="C1221" i="2"/>
  <c r="L1053" i="2"/>
  <c r="C151" i="2"/>
  <c r="C1550" i="2"/>
  <c r="L45" i="2"/>
  <c r="C1077" i="2"/>
  <c r="C383" i="2"/>
  <c r="C1145" i="2"/>
  <c r="C1828" i="2"/>
  <c r="C1511" i="2"/>
  <c r="L1728" i="2"/>
  <c r="L77" i="2"/>
  <c r="C1363" i="2"/>
  <c r="C1025" i="2"/>
  <c r="C1437" i="2"/>
  <c r="C1747" i="2"/>
  <c r="C1678" i="2"/>
  <c r="L189" i="2"/>
  <c r="L1484" i="2"/>
  <c r="L1335" i="2"/>
  <c r="C1332" i="2"/>
  <c r="L1770" i="2"/>
  <c r="C1252" i="2"/>
  <c r="C1859" i="2"/>
  <c r="C1554" i="2"/>
  <c r="C1144" i="2"/>
  <c r="C1667" i="2"/>
  <c r="C1358" i="2"/>
  <c r="L1865" i="2"/>
  <c r="C1205" i="2"/>
  <c r="C1048" i="2"/>
  <c r="C1329" i="2"/>
  <c r="C20" i="2"/>
  <c r="C990" i="2"/>
  <c r="C438" i="2"/>
  <c r="L1145" i="2"/>
  <c r="C93" i="2"/>
  <c r="C982" i="2"/>
  <c r="C1905" i="2"/>
  <c r="L43" i="2"/>
  <c r="C1093" i="2"/>
  <c r="C1740" i="2"/>
  <c r="C480" i="2"/>
  <c r="L1578" i="2"/>
  <c r="L1486" i="2"/>
  <c r="L1478" i="2"/>
  <c r="L484" i="2"/>
  <c r="C1559" i="2"/>
  <c r="C1409" i="2"/>
  <c r="L391" i="2"/>
  <c r="C1571" i="2"/>
  <c r="C1775" i="2"/>
  <c r="C1064" i="2"/>
  <c r="C1292" i="2"/>
  <c r="C1071" i="2"/>
  <c r="C1388" i="2"/>
  <c r="C1319" i="2"/>
  <c r="C1105" i="2"/>
  <c r="L1004" i="2"/>
  <c r="C1876" i="2"/>
  <c r="C1188" i="2"/>
  <c r="L1149" i="2"/>
  <c r="C1777" i="2"/>
  <c r="C1101" i="2"/>
  <c r="L387" i="2"/>
  <c r="C1198" i="2"/>
  <c r="C388" i="2"/>
  <c r="C1210" i="2"/>
  <c r="C342" i="2"/>
  <c r="C1763" i="2"/>
  <c r="C85" i="2"/>
  <c r="C520" i="2"/>
  <c r="C666" i="2"/>
  <c r="L520" i="2"/>
  <c r="C951" i="2"/>
  <c r="C716" i="2"/>
  <c r="L814" i="2"/>
  <c r="L524" i="2"/>
  <c r="C905" i="2"/>
  <c r="L717" i="2"/>
  <c r="L806" i="2"/>
  <c r="L718" i="2"/>
  <c r="K247" i="2"/>
  <c r="K189" i="2"/>
  <c r="K1344" i="2"/>
  <c r="K1577" i="2"/>
  <c r="K1824" i="2"/>
  <c r="K94" i="2"/>
  <c r="K1862" i="2"/>
  <c r="K85" i="2"/>
  <c r="K150" i="2"/>
  <c r="K1625" i="2"/>
  <c r="K1105" i="2"/>
  <c r="K1728" i="2"/>
  <c r="K1819" i="2"/>
  <c r="K1579" i="2"/>
  <c r="K1816" i="2"/>
  <c r="K339" i="2"/>
  <c r="K482" i="2"/>
  <c r="K1102" i="2"/>
  <c r="K148" i="2"/>
  <c r="K342" i="2"/>
  <c r="K1389" i="2"/>
  <c r="K1489" i="2"/>
  <c r="K615" i="2"/>
  <c r="K910" i="2"/>
  <c r="K815" i="2"/>
  <c r="K810" i="2"/>
  <c r="K519" i="2"/>
  <c r="K86" i="2"/>
  <c r="K93" i="2"/>
  <c r="K1622" i="2"/>
  <c r="K332" i="2"/>
  <c r="K32" i="2"/>
  <c r="L1243" i="2"/>
  <c r="C1465" i="2"/>
  <c r="C1920" i="2"/>
  <c r="C974" i="2"/>
  <c r="C1019" i="2"/>
  <c r="L334" i="2"/>
  <c r="C1697" i="2"/>
  <c r="C1716" i="2"/>
  <c r="C1280" i="2"/>
  <c r="C1760" i="2"/>
  <c r="L40" i="2"/>
  <c r="C1520" i="2"/>
  <c r="C1892" i="2"/>
  <c r="C1548" i="2"/>
  <c r="L1767" i="2"/>
  <c r="C1660" i="2"/>
  <c r="C1317" i="2"/>
  <c r="C1258" i="2"/>
  <c r="C1808" i="2"/>
  <c r="C1413" i="2"/>
  <c r="C1012" i="2"/>
  <c r="C1039" i="2"/>
  <c r="C1736" i="2"/>
  <c r="C432" i="2"/>
  <c r="C970" i="2"/>
  <c r="L1863" i="2"/>
  <c r="C1134" i="2"/>
  <c r="C1916" i="2"/>
  <c r="C477" i="2"/>
  <c r="C1239" i="2"/>
  <c r="L1825" i="2"/>
  <c r="C1846" i="2"/>
  <c r="C1788" i="2"/>
  <c r="C333" i="2"/>
  <c r="C1095" i="2"/>
  <c r="C1160" i="2"/>
  <c r="C1533" i="2"/>
  <c r="C1441" i="2"/>
  <c r="C1354" i="2"/>
  <c r="L192" i="2"/>
  <c r="L1824" i="2"/>
  <c r="L1575" i="2"/>
  <c r="C1214" i="2"/>
  <c r="L1585" i="2"/>
  <c r="C1894" i="2"/>
  <c r="L1104" i="2"/>
  <c r="C1692" i="2"/>
  <c r="C1089" i="2"/>
  <c r="C1362" i="2"/>
  <c r="C1861" i="2"/>
  <c r="C1264" i="2"/>
  <c r="C1651" i="2"/>
  <c r="C993" i="2"/>
  <c r="C1654" i="2"/>
  <c r="C1046" i="2"/>
  <c r="C1447" i="2"/>
  <c r="C143" i="2"/>
  <c r="C1056" i="2"/>
  <c r="L428" i="2"/>
  <c r="C1346" i="2"/>
  <c r="C1106" i="2"/>
  <c r="C1162" i="2"/>
  <c r="C1325" i="2"/>
  <c r="C1552" i="2"/>
  <c r="L28" i="2"/>
  <c r="C1481" i="2"/>
  <c r="L23" i="2"/>
  <c r="C980" i="2"/>
  <c r="C1840" i="2"/>
  <c r="C1743" i="2"/>
  <c r="C1269" i="2"/>
  <c r="C1606" i="2"/>
  <c r="C487" i="2"/>
  <c r="L1768" i="2"/>
  <c r="L1630" i="2"/>
  <c r="C1410" i="2"/>
  <c r="C191" i="2"/>
  <c r="C1918" i="2"/>
  <c r="C30" i="2"/>
  <c r="C1139" i="2"/>
  <c r="C1570" i="2"/>
  <c r="L141" i="2"/>
  <c r="C1600" i="2"/>
  <c r="C35" i="2"/>
  <c r="L1533" i="2"/>
  <c r="C1517" i="2"/>
  <c r="C41" i="2"/>
  <c r="C1749" i="2"/>
  <c r="L89" i="2"/>
  <c r="C1655" i="2"/>
  <c r="L1815" i="2"/>
  <c r="L913" i="2"/>
  <c r="L720" i="2"/>
  <c r="C518" i="2"/>
  <c r="C813" i="2"/>
  <c r="C623" i="2"/>
  <c r="L713" i="2"/>
  <c r="L620" i="2"/>
  <c r="L668" i="2"/>
  <c r="C616" i="2"/>
  <c r="L809" i="2"/>
  <c r="C863" i="2"/>
  <c r="K1343" i="2"/>
  <c r="K391" i="2"/>
  <c r="K102" i="2"/>
  <c r="K242" i="2"/>
  <c r="K236" i="2"/>
  <c r="K1531" i="2"/>
  <c r="K1296" i="2"/>
  <c r="K1814" i="2"/>
  <c r="K1293" i="2"/>
  <c r="K1771" i="2"/>
  <c r="K1054" i="2"/>
  <c r="K1239" i="2"/>
  <c r="K74" i="2"/>
  <c r="K24" i="2"/>
  <c r="K1631" i="2"/>
  <c r="K341" i="2"/>
  <c r="K49" i="2"/>
  <c r="K1150" i="2"/>
  <c r="K1864" i="2"/>
  <c r="K1624" i="2"/>
  <c r="K1336" i="2"/>
  <c r="K1295" i="2"/>
  <c r="K663" i="2"/>
  <c r="K621" i="2"/>
  <c r="K860" i="2"/>
  <c r="K857" i="2"/>
  <c r="K614" i="2"/>
  <c r="K245" i="2"/>
  <c r="K431" i="2"/>
  <c r="K386" i="2"/>
  <c r="K87" i="2"/>
  <c r="K1729" i="2"/>
  <c r="C1233" i="2"/>
  <c r="C1811" i="2"/>
  <c r="C1473" i="2"/>
  <c r="L430" i="2"/>
  <c r="C1764" i="2"/>
  <c r="C987" i="2"/>
  <c r="L1344" i="2"/>
  <c r="C1871" i="2"/>
  <c r="C1011" i="2"/>
  <c r="C94" i="2"/>
  <c r="C103" i="2"/>
  <c r="L22" i="2"/>
  <c r="L1291" i="2"/>
  <c r="C1914" i="2"/>
  <c r="C1664" i="2"/>
  <c r="C1710" i="2"/>
  <c r="C1658" i="2"/>
  <c r="C1814" i="2"/>
  <c r="C1832" i="2"/>
  <c r="C1366" i="2"/>
  <c r="C1435" i="2"/>
  <c r="C1187" i="2"/>
  <c r="C1293" i="2"/>
  <c r="C1537" i="2"/>
  <c r="C1913" i="2"/>
  <c r="C1543" i="2"/>
  <c r="C1671" i="2"/>
  <c r="C1457" i="2"/>
  <c r="C1741" i="2"/>
  <c r="L1583" i="2"/>
  <c r="C192" i="2"/>
  <c r="C1757" i="2"/>
  <c r="C334" i="2"/>
  <c r="C1711" i="2"/>
  <c r="C24" i="2"/>
  <c r="C1426" i="2"/>
  <c r="C1507" i="2"/>
  <c r="L26" i="2"/>
  <c r="C1910" i="2"/>
  <c r="C1574" i="2"/>
  <c r="L188" i="2"/>
  <c r="C1886" i="2"/>
  <c r="C1637" i="2"/>
  <c r="C1217" i="2"/>
  <c r="C1608" i="2"/>
  <c r="L433" i="2"/>
  <c r="C1564" i="2"/>
  <c r="L36" i="2"/>
  <c r="C1524" i="2"/>
  <c r="C1852" i="2"/>
  <c r="C1739" i="2"/>
  <c r="C26" i="2"/>
  <c r="C1313" i="2"/>
  <c r="C1306" i="2"/>
  <c r="L1105" i="2"/>
  <c r="C1242" i="2"/>
  <c r="C1311" i="2"/>
  <c r="L1341" i="2"/>
  <c r="C1184" i="2"/>
  <c r="L1584" i="2"/>
  <c r="C1802" i="2"/>
  <c r="C1917" i="2"/>
  <c r="L1337" i="2"/>
  <c r="C1000" i="2"/>
  <c r="L101" i="2"/>
  <c r="C1822" i="2"/>
  <c r="C100" i="2"/>
  <c r="L1146" i="2"/>
  <c r="C1382" i="2"/>
  <c r="C478" i="2"/>
  <c r="C1513" i="2"/>
  <c r="L1286" i="2"/>
  <c r="C1032" i="2"/>
  <c r="C1787" i="2"/>
  <c r="C1171" i="2"/>
  <c r="C101" i="2"/>
  <c r="L1580" i="2"/>
  <c r="C1656" i="2"/>
  <c r="C1486" i="2"/>
  <c r="C1326" i="2"/>
  <c r="C1444" i="2"/>
  <c r="C1618" i="2"/>
  <c r="C1585" i="2"/>
  <c r="C1909" i="2"/>
  <c r="C1400" i="2"/>
  <c r="L190" i="2"/>
  <c r="C341" i="2"/>
  <c r="C1638" i="2"/>
  <c r="C1528" i="2"/>
  <c r="L1820" i="2"/>
  <c r="C1159" i="2"/>
  <c r="C909" i="2"/>
  <c r="L912" i="2"/>
  <c r="C953" i="2"/>
  <c r="L663" i="2"/>
  <c r="L622" i="2"/>
  <c r="C959" i="2"/>
  <c r="L902" i="2"/>
  <c r="L905" i="2"/>
  <c r="C624" i="2"/>
  <c r="C854" i="2"/>
  <c r="K387" i="2"/>
  <c r="K101" i="2"/>
  <c r="K668" i="2"/>
  <c r="K1149" i="2"/>
  <c r="K912" i="2"/>
  <c r="C966" i="2"/>
  <c r="L478" i="2"/>
  <c r="C1340" i="2"/>
  <c r="L1096" i="2"/>
  <c r="C28" i="2"/>
  <c r="C1334" i="2"/>
  <c r="L1817" i="2"/>
  <c r="C1573" i="2"/>
  <c r="L1723" i="2"/>
  <c r="C1582" i="2"/>
  <c r="C45" i="2"/>
  <c r="L1007" i="2"/>
  <c r="C1514" i="2"/>
  <c r="C1776" i="2"/>
  <c r="C1190" i="2"/>
  <c r="L1241" i="2"/>
  <c r="C144" i="2"/>
  <c r="C1240" i="2"/>
  <c r="C75" i="2"/>
  <c r="C1191" i="2"/>
  <c r="C1023" i="2"/>
  <c r="L1288" i="2"/>
  <c r="C1679" i="2"/>
  <c r="L1391" i="2"/>
  <c r="C978" i="2"/>
  <c r="C1142" i="2"/>
  <c r="C1211" i="2"/>
  <c r="C1364" i="2"/>
  <c r="C1509" i="2"/>
  <c r="C1351" i="2"/>
  <c r="C1545" i="2"/>
  <c r="L90" i="2"/>
  <c r="C1006" i="2"/>
  <c r="L76" i="2"/>
  <c r="C149" i="2"/>
  <c r="C390" i="2"/>
  <c r="C102" i="2"/>
  <c r="C27" i="2"/>
  <c r="C34" i="2"/>
  <c r="C1129" i="2"/>
  <c r="C148" i="2"/>
  <c r="C1117" i="2"/>
  <c r="C381" i="2"/>
  <c r="L244" i="2"/>
  <c r="L81" i="2"/>
  <c r="C1278" i="2"/>
  <c r="C1478" i="2"/>
  <c r="C343" i="2"/>
  <c r="C962" i="2"/>
  <c r="C1193" i="2"/>
  <c r="C433" i="2"/>
  <c r="L1488" i="2"/>
  <c r="L1287" i="2"/>
  <c r="C237" i="2"/>
  <c r="C1753" i="2"/>
  <c r="C1812" i="2"/>
  <c r="C1522" i="2"/>
  <c r="L21" i="2"/>
  <c r="C1523" i="2"/>
  <c r="L1574" i="2"/>
  <c r="C1251" i="2"/>
  <c r="C1635" i="2"/>
  <c r="C1723" i="2"/>
  <c r="C1287" i="2"/>
  <c r="C1327" i="2"/>
  <c r="C1079" i="2"/>
  <c r="C1772" i="2"/>
  <c r="C1395" i="2"/>
  <c r="L1003" i="2"/>
  <c r="C380" i="2"/>
  <c r="C1099" i="2"/>
  <c r="C1150" i="2"/>
  <c r="L1000" i="2"/>
  <c r="L1479" i="2"/>
  <c r="C1118" i="2"/>
  <c r="C1491" i="2"/>
  <c r="C1855" i="2"/>
  <c r="C1541" i="2"/>
  <c r="C340" i="2"/>
  <c r="C1921" i="2"/>
  <c r="C1689" i="2"/>
  <c r="L147" i="2"/>
  <c r="C1542" i="2"/>
  <c r="L1293" i="2"/>
  <c r="C1685" i="2"/>
  <c r="L1292" i="2"/>
  <c r="L1625" i="2"/>
  <c r="C992" i="2"/>
  <c r="C1783" i="2"/>
  <c r="L1147" i="2"/>
  <c r="C52" i="2"/>
  <c r="C806" i="2"/>
  <c r="L813" i="2"/>
  <c r="C856" i="2"/>
  <c r="L617" i="2"/>
  <c r="L614" i="2"/>
  <c r="L908" i="2"/>
  <c r="C525" i="2"/>
  <c r="L625" i="2"/>
  <c r="C664" i="2"/>
  <c r="L862" i="2"/>
  <c r="C814" i="2"/>
  <c r="K27" i="2"/>
  <c r="K241" i="2"/>
  <c r="K380" i="2"/>
  <c r="K1583" i="2"/>
  <c r="K1055" i="2"/>
  <c r="K244" i="2"/>
  <c r="K90" i="2"/>
  <c r="K50" i="2"/>
  <c r="K1722" i="2"/>
  <c r="K1872" i="2"/>
  <c r="K20" i="2"/>
  <c r="K1144" i="2"/>
  <c r="K82" i="2"/>
  <c r="K1527" i="2"/>
  <c r="K39" i="2"/>
  <c r="K197" i="2"/>
  <c r="K1098" i="2"/>
  <c r="K433" i="2"/>
  <c r="K1338" i="2"/>
  <c r="K430" i="2"/>
  <c r="K1773" i="2"/>
  <c r="K1633" i="2"/>
  <c r="K814" i="2"/>
  <c r="K862" i="2"/>
  <c r="K521" i="2"/>
  <c r="K518" i="2"/>
  <c r="K711" i="2"/>
  <c r="C523" i="2"/>
  <c r="L673" i="2"/>
  <c r="K103" i="2"/>
  <c r="K75" i="2"/>
  <c r="K1628" i="2"/>
  <c r="K662" i="2"/>
  <c r="C1192" i="2"/>
  <c r="C1591" i="2"/>
  <c r="C1466" i="2"/>
  <c r="C1097" i="2"/>
  <c r="C1411" i="2"/>
  <c r="C1081" i="2"/>
  <c r="C1392" i="2"/>
  <c r="C1055" i="2"/>
  <c r="C1204" i="2"/>
  <c r="C1215" i="2"/>
  <c r="C1103" i="2"/>
  <c r="C1659" i="2"/>
  <c r="C1610" i="2"/>
  <c r="C1643" i="2"/>
  <c r="C1512" i="2"/>
  <c r="L149" i="2"/>
  <c r="C1281" i="2"/>
  <c r="C1785" i="2"/>
  <c r="C1016" i="2"/>
  <c r="C1891" i="2"/>
  <c r="L48" i="2"/>
  <c r="C1067" i="2"/>
  <c r="L1777" i="2"/>
  <c r="C1320" i="2"/>
  <c r="C1060" i="2"/>
  <c r="C1267" i="2"/>
  <c r="C1495" i="2"/>
  <c r="C1907" i="2"/>
  <c r="C1182" i="2"/>
  <c r="C1066" i="2"/>
  <c r="C437" i="2"/>
  <c r="C1368" i="2"/>
  <c r="C1616" i="2"/>
  <c r="C1177" i="2"/>
  <c r="C1180" i="2"/>
  <c r="C979" i="2"/>
  <c r="C1404" i="2"/>
  <c r="C1345" i="2"/>
  <c r="L384" i="2"/>
  <c r="C1381" i="2"/>
  <c r="L1722" i="2"/>
  <c r="C1797" i="2"/>
  <c r="C1752" i="2"/>
  <c r="C1561" i="2"/>
  <c r="C1519" i="2"/>
  <c r="L1148" i="2"/>
  <c r="C1767" i="2"/>
  <c r="C1594" i="2"/>
  <c r="L46" i="2"/>
  <c r="C1834" i="2"/>
  <c r="C1675" i="2"/>
  <c r="C1484" i="2"/>
  <c r="C1234" i="2"/>
  <c r="L1103" i="2"/>
  <c r="C32" i="2"/>
  <c r="C1560" i="2"/>
  <c r="C142" i="2"/>
  <c r="L477" i="2"/>
  <c r="C87" i="2"/>
  <c r="C1262" i="2"/>
  <c r="C1780" i="2"/>
  <c r="C1324" i="2"/>
  <c r="C989" i="2"/>
  <c r="C1050" i="2"/>
  <c r="C1895" i="2"/>
  <c r="C1632" i="2"/>
  <c r="L1871" i="2"/>
  <c r="C1087" i="2"/>
  <c r="C199" i="2"/>
  <c r="L1766" i="2"/>
  <c r="L75" i="2"/>
  <c r="L1297" i="2"/>
  <c r="C1449" i="2"/>
  <c r="C145" i="2"/>
  <c r="L88" i="2"/>
  <c r="C1485" i="2"/>
  <c r="C429" i="2"/>
  <c r="C25" i="2"/>
  <c r="L24" i="2"/>
  <c r="C1877" i="2"/>
  <c r="C54" i="2"/>
  <c r="C387" i="2"/>
  <c r="C1590" i="2"/>
  <c r="C1653" i="2"/>
  <c r="C1538" i="2"/>
  <c r="C1621" i="2"/>
  <c r="C1494" i="2"/>
  <c r="L95" i="2"/>
  <c r="C1176" i="2"/>
  <c r="C1603" i="2"/>
  <c r="L47" i="2"/>
  <c r="C817" i="2"/>
  <c r="L671" i="2"/>
  <c r="L857" i="2"/>
  <c r="L856" i="2"/>
  <c r="C524" i="2"/>
  <c r="C961" i="2"/>
  <c r="L808" i="2"/>
  <c r="L712" i="2"/>
  <c r="L616" i="2"/>
  <c r="K91" i="2"/>
  <c r="K89" i="2"/>
  <c r="K1863" i="2"/>
  <c r="K390" i="2"/>
  <c r="L1392" i="2"/>
  <c r="C1298" i="2"/>
  <c r="L29" i="2"/>
  <c r="L1819" i="2"/>
  <c r="C435" i="2"/>
  <c r="C1027" i="2"/>
  <c r="L1248" i="2"/>
  <c r="C1650" i="2"/>
  <c r="C1792" i="2"/>
  <c r="C1536" i="2"/>
  <c r="C1833" i="2"/>
  <c r="L438" i="2"/>
  <c r="L476" i="2"/>
  <c r="L435" i="2"/>
  <c r="C1216" i="2"/>
  <c r="C1315" i="2"/>
  <c r="C984" i="2"/>
  <c r="C1751" i="2"/>
  <c r="C1663" i="2"/>
  <c r="C1114" i="2"/>
  <c r="C49" i="2"/>
  <c r="C1471" i="2"/>
  <c r="L41" i="2"/>
  <c r="C1595" i="2"/>
  <c r="C1641" i="2"/>
  <c r="C247" i="2"/>
  <c r="C1141" i="2"/>
  <c r="L1389" i="2"/>
  <c r="C1770" i="2"/>
  <c r="L34" i="2"/>
  <c r="C1890" i="2"/>
  <c r="C1696" i="2"/>
  <c r="C1179" i="2"/>
  <c r="C1898" i="2"/>
  <c r="C1065" i="2"/>
  <c r="C1194" i="2"/>
  <c r="L1342" i="2"/>
  <c r="C1387" i="2"/>
  <c r="L431" i="2"/>
  <c r="C1272" i="2"/>
  <c r="C1580" i="2"/>
  <c r="L485" i="2"/>
  <c r="C1694" i="2"/>
  <c r="C1670" i="2"/>
  <c r="C1024" i="2"/>
  <c r="L1384" i="2"/>
  <c r="C1849" i="2"/>
  <c r="C1030" i="2"/>
  <c r="L1632" i="2"/>
  <c r="C1748" i="2"/>
  <c r="C1493" i="2"/>
  <c r="L1873" i="2"/>
  <c r="C1704" i="2"/>
  <c r="C1312" i="2"/>
  <c r="C336" i="2"/>
  <c r="C1765" i="2"/>
  <c r="C146" i="2"/>
  <c r="L482" i="2"/>
  <c r="C1483" i="2"/>
  <c r="C1737" i="2"/>
  <c r="L1576" i="2"/>
  <c r="C98" i="2"/>
  <c r="L1056" i="2"/>
  <c r="C1352" i="2"/>
  <c r="C48" i="2"/>
  <c r="C1015" i="2"/>
  <c r="C1782" i="2"/>
  <c r="C1567" i="2"/>
  <c r="C1384" i="2"/>
  <c r="C1900" i="2"/>
  <c r="L86" i="2"/>
  <c r="C1314" i="2"/>
  <c r="C88" i="2"/>
  <c r="C1844" i="2"/>
  <c r="L1387" i="2"/>
  <c r="C1249" i="2"/>
  <c r="C1100" i="2"/>
  <c r="C1835" i="2"/>
  <c r="L1294" i="2"/>
  <c r="C1228" i="2"/>
  <c r="C1385" i="2"/>
  <c r="C44" i="2"/>
  <c r="C1851" i="2"/>
  <c r="L386" i="2"/>
  <c r="C1207" i="2"/>
  <c r="C1588" i="2"/>
  <c r="C1201" i="2"/>
  <c r="C1874" i="2"/>
  <c r="C476" i="2"/>
  <c r="C1628" i="2"/>
  <c r="C1337" i="2"/>
  <c r="C614" i="2"/>
  <c r="L615" i="2"/>
  <c r="C906" i="2"/>
  <c r="C911" i="2"/>
  <c r="L529" i="2"/>
  <c r="C957" i="2"/>
  <c r="L527" i="2"/>
  <c r="L711" i="2"/>
  <c r="C815" i="2"/>
  <c r="C718" i="2"/>
  <c r="C855" i="2"/>
  <c r="K239" i="2"/>
  <c r="K1873" i="2"/>
  <c r="K429" i="2"/>
  <c r="K1143" i="2"/>
  <c r="K477" i="2"/>
  <c r="K1238" i="2"/>
  <c r="K1053" i="2"/>
  <c r="K480" i="2"/>
  <c r="K1532" i="2"/>
  <c r="K76" i="2"/>
  <c r="K98" i="2"/>
  <c r="K1096" i="2"/>
  <c r="K144" i="2"/>
  <c r="K1146" i="2"/>
  <c r="K23" i="2"/>
  <c r="K1818" i="2"/>
  <c r="K381" i="2"/>
  <c r="K26" i="2"/>
  <c r="K383" i="2"/>
  <c r="K84" i="2"/>
  <c r="K45" i="2"/>
  <c r="K146" i="2"/>
  <c r="K669" i="2"/>
  <c r="K616" i="2"/>
  <c r="K529" i="2"/>
  <c r="K721" i="2"/>
  <c r="K620" i="2"/>
  <c r="K1289" i="2"/>
  <c r="K1537" i="2"/>
  <c r="K1486" i="2"/>
  <c r="K1581" i="2"/>
  <c r="K1001" i="2"/>
  <c r="K902" i="2"/>
  <c r="K664" i="2"/>
  <c r="K813" i="2"/>
  <c r="K808" i="2"/>
  <c r="L1242" i="2"/>
  <c r="C1029" i="2"/>
  <c r="C1872" i="2"/>
  <c r="C1355" i="2"/>
  <c r="C1068" i="2"/>
  <c r="C1563" i="2"/>
  <c r="L1530" i="2"/>
  <c r="C198" i="2"/>
  <c r="C1672" i="2"/>
  <c r="C1794" i="2"/>
  <c r="L1721" i="2"/>
  <c r="L1529" i="2"/>
  <c r="C1415" i="2"/>
  <c r="C1096" i="2"/>
  <c r="L998" i="2"/>
  <c r="L1729" i="2"/>
  <c r="C1335" i="2"/>
  <c r="C141" i="2"/>
  <c r="C140" i="2"/>
  <c r="C1819" i="2"/>
  <c r="L1776" i="2"/>
  <c r="C86" i="2"/>
  <c r="C1631" i="2"/>
  <c r="C1662" i="2"/>
  <c r="L333" i="2"/>
  <c r="L1771" i="2"/>
  <c r="C1490" i="2"/>
  <c r="C1057" i="2"/>
  <c r="C1086" i="2"/>
  <c r="C1309" i="2"/>
  <c r="L1052" i="2"/>
  <c r="L1249" i="2"/>
  <c r="C436" i="2"/>
  <c r="C1120" i="2"/>
  <c r="C1556" i="2"/>
  <c r="C1372" i="2"/>
  <c r="C1565" i="2"/>
  <c r="C1403" i="2"/>
  <c r="C1399" i="2"/>
  <c r="C1061" i="2"/>
  <c r="L1718" i="2"/>
  <c r="C1463" i="2"/>
  <c r="C1002" i="2"/>
  <c r="C1304" i="2"/>
  <c r="C1438" i="2"/>
  <c r="L385" i="2"/>
  <c r="C1196" i="2"/>
  <c r="L382" i="2"/>
  <c r="L1487" i="2"/>
  <c r="C1131" i="2"/>
  <c r="C1821" i="2"/>
  <c r="C1666" i="2"/>
  <c r="C384" i="2"/>
  <c r="C1505" i="2"/>
  <c r="C1231" i="2"/>
  <c r="C1076" i="2"/>
  <c r="C1149" i="2"/>
  <c r="C1786" i="2"/>
  <c r="C1436" i="2"/>
  <c r="C84" i="2"/>
  <c r="C1489" i="2"/>
  <c r="C969" i="2"/>
  <c r="C431" i="2"/>
  <c r="C1133" i="2"/>
  <c r="C1115" i="2"/>
  <c r="C1137" i="2"/>
  <c r="L1393" i="2"/>
  <c r="C1378" i="2"/>
  <c r="C1826" i="2"/>
  <c r="C1860" i="2"/>
  <c r="L1727" i="2"/>
  <c r="C1255" i="2"/>
  <c r="C1496" i="2"/>
  <c r="C1762" i="2"/>
  <c r="C1611" i="2"/>
  <c r="C1809" i="2"/>
  <c r="C1863" i="2"/>
  <c r="L1821" i="2"/>
  <c r="C22" i="2"/>
  <c r="C1122" i="2"/>
  <c r="C1868" i="2"/>
  <c r="C1439" i="2"/>
  <c r="C1721" i="2"/>
  <c r="C1434" i="2"/>
  <c r="L1482" i="2"/>
  <c r="C1078" i="2"/>
  <c r="C1223" i="2"/>
  <c r="C1791" i="2"/>
  <c r="L1245" i="2"/>
  <c r="C1677" i="2"/>
  <c r="C1286" i="2"/>
  <c r="C710" i="2"/>
  <c r="L521" i="2"/>
  <c r="L665" i="2"/>
  <c r="C622" i="2"/>
  <c r="C529" i="2"/>
  <c r="L903" i="2"/>
  <c r="C519" i="2"/>
  <c r="C717" i="2"/>
  <c r="C903" i="2"/>
  <c r="L621" i="2"/>
  <c r="C912" i="2"/>
  <c r="K243" i="2"/>
  <c r="K1142" i="2"/>
  <c r="K1386" i="2"/>
  <c r="K1575" i="2"/>
  <c r="K1529" i="2"/>
  <c r="K1869" i="2"/>
  <c r="K52" i="2"/>
  <c r="K1103" i="2"/>
  <c r="K1152" i="2"/>
  <c r="K40" i="2"/>
  <c r="K1104" i="2"/>
  <c r="K1821" i="2"/>
  <c r="K1388" i="2"/>
  <c r="K1340" i="2"/>
  <c r="K1153" i="2"/>
  <c r="K1288" i="2"/>
  <c r="K712" i="2"/>
  <c r="K619" i="2"/>
  <c r="K625" i="2"/>
  <c r="C1390" i="2"/>
  <c r="L1527" i="2"/>
  <c r="C1825" i="2"/>
  <c r="L80" i="2"/>
  <c r="L1006" i="2"/>
  <c r="C1577" i="2"/>
  <c r="C1330" i="2"/>
  <c r="C1515" i="2"/>
  <c r="C1558" i="2"/>
  <c r="C74" i="2"/>
  <c r="C1250" i="2"/>
  <c r="C1058" i="2"/>
  <c r="L39" i="2"/>
  <c r="C1450" i="2"/>
  <c r="C1005" i="2"/>
  <c r="C1126" i="2"/>
  <c r="L1340" i="2"/>
  <c r="C1010" i="2"/>
  <c r="C1592" i="2"/>
  <c r="C1143" i="2"/>
  <c r="C1576" i="2"/>
  <c r="C1360" i="2"/>
  <c r="L87" i="2"/>
  <c r="L148" i="2"/>
  <c r="C1607" i="2"/>
  <c r="C1882" i="2"/>
  <c r="C1108" i="2"/>
  <c r="C385" i="2"/>
  <c r="C1700" i="2"/>
  <c r="L243" i="2"/>
  <c r="C1836" i="2"/>
  <c r="C1669" i="2"/>
  <c r="C1148" i="2"/>
  <c r="C1130" i="2"/>
  <c r="C1219" i="2"/>
  <c r="C1525" i="2"/>
  <c r="C1051" i="2"/>
  <c r="C1427" i="2"/>
  <c r="C190" i="2"/>
  <c r="C1879" i="2"/>
  <c r="L193" i="2"/>
  <c r="L1247" i="2"/>
  <c r="C1639" i="2"/>
  <c r="L1100" i="2"/>
  <c r="C1336" i="2"/>
  <c r="C1807" i="2"/>
  <c r="C1247" i="2"/>
  <c r="C1376" i="2"/>
  <c r="C1806" i="2"/>
  <c r="L1102" i="2"/>
  <c r="C1722" i="2"/>
  <c r="L32" i="2"/>
  <c r="C1623" i="2"/>
  <c r="C1831" i="2"/>
  <c r="C1256" i="2"/>
  <c r="C1687" i="2"/>
  <c r="C1062" i="2"/>
  <c r="C1173" i="2"/>
  <c r="L1101" i="2"/>
  <c r="C1344" i="2"/>
  <c r="C1181" i="2"/>
  <c r="C195" i="2"/>
  <c r="L1334" i="2"/>
  <c r="C1004" i="2"/>
  <c r="L99" i="2"/>
  <c r="C1469" i="2"/>
  <c r="C1501" i="2"/>
  <c r="L142" i="2"/>
  <c r="C1021" i="2"/>
  <c r="C439" i="2"/>
  <c r="L31" i="2"/>
  <c r="C1708" i="2"/>
  <c r="C1756" i="2"/>
  <c r="L143" i="2"/>
  <c r="C1769" i="2"/>
  <c r="C1688" i="2"/>
  <c r="C1038" i="2"/>
  <c r="C1609" i="2"/>
  <c r="C1613" i="2"/>
  <c r="C1075" i="2"/>
  <c r="C1774" i="2"/>
  <c r="L1290" i="2"/>
  <c r="C1431" i="2"/>
  <c r="C1824" i="2"/>
  <c r="C196" i="2"/>
  <c r="L1054" i="2"/>
  <c r="C1622" i="2"/>
  <c r="L335" i="2"/>
  <c r="C1906" i="2"/>
  <c r="L1719" i="2"/>
  <c r="C1394" i="2"/>
  <c r="L911" i="2"/>
  <c r="L716" i="2"/>
  <c r="L861" i="2"/>
  <c r="L519" i="2"/>
  <c r="C810" i="2"/>
  <c r="C960" i="2"/>
  <c r="C527" i="2"/>
  <c r="L618" i="2"/>
  <c r="C952" i="2"/>
  <c r="C662" i="2"/>
  <c r="C620" i="2"/>
  <c r="K1630" i="2"/>
  <c r="K80" i="2"/>
  <c r="K1345" i="2"/>
  <c r="K1000" i="2"/>
  <c r="K1777" i="2"/>
  <c r="K1585" i="2"/>
  <c r="K1335" i="2"/>
  <c r="K1723" i="2"/>
  <c r="K92" i="2"/>
  <c r="K487" i="2"/>
  <c r="K54" i="2"/>
  <c r="K1099" i="2"/>
  <c r="K1248" i="2"/>
  <c r="K1627" i="2"/>
  <c r="K1721" i="2"/>
  <c r="K1820" i="2"/>
  <c r="K194" i="2"/>
  <c r="K1008" i="2"/>
  <c r="K1574" i="2"/>
  <c r="K142" i="2"/>
  <c r="K1534" i="2"/>
  <c r="K523" i="2"/>
  <c r="K717" i="2"/>
  <c r="L238" i="2"/>
  <c r="C53" i="2"/>
  <c r="C975" i="2"/>
  <c r="C50" i="2"/>
  <c r="C1901" i="2"/>
  <c r="C1789" i="2"/>
  <c r="C995" i="2"/>
  <c r="C1421" i="2"/>
  <c r="C1693" i="2"/>
  <c r="C1479" i="2"/>
  <c r="C1572" i="2"/>
  <c r="L240" i="2"/>
  <c r="C1499" i="2"/>
  <c r="L1095" i="2"/>
  <c r="C1843" i="2"/>
  <c r="C1887" i="2"/>
  <c r="L1577" i="2"/>
  <c r="C1729" i="2"/>
  <c r="C1165" i="2"/>
  <c r="C1598" i="2"/>
  <c r="L1773" i="2"/>
  <c r="C1367" i="2"/>
  <c r="C1209" i="2"/>
  <c r="C194" i="2"/>
  <c r="L340" i="2"/>
  <c r="C1073" i="2"/>
  <c r="C1342" i="2"/>
  <c r="L198" i="2"/>
  <c r="C1492" i="2"/>
  <c r="L239" i="2"/>
  <c r="C1375" i="2"/>
  <c r="C46" i="2"/>
  <c r="L1383" i="2"/>
  <c r="C1823" i="2"/>
  <c r="C1206" i="2"/>
  <c r="L388" i="2"/>
  <c r="C1398" i="2"/>
  <c r="L338" i="2"/>
  <c r="L1390" i="2"/>
  <c r="C1504" i="2"/>
  <c r="C1001" i="2"/>
  <c r="C1626" i="2"/>
  <c r="C1186" i="2"/>
  <c r="L1001" i="2"/>
  <c r="C1880" i="2"/>
  <c r="L150" i="2"/>
  <c r="L336" i="2"/>
  <c r="L1047" i="2"/>
  <c r="C1686" i="2"/>
  <c r="C1847" i="2"/>
  <c r="C1203" i="2"/>
  <c r="C1299" i="2"/>
  <c r="C1581" i="2"/>
  <c r="L30" i="2"/>
  <c r="C1374" i="2"/>
  <c r="C1602" i="2"/>
  <c r="C83" i="2"/>
  <c r="C1586" i="2"/>
  <c r="C1222" i="2"/>
  <c r="C244" i="2"/>
  <c r="L436" i="2"/>
  <c r="L437" i="2"/>
  <c r="C1290" i="2"/>
  <c r="C1569" i="2"/>
  <c r="L55" i="2"/>
  <c r="L332" i="2"/>
  <c r="C1682" i="2"/>
  <c r="C1695" i="2"/>
  <c r="L343" i="2"/>
  <c r="C1359" i="2"/>
  <c r="C1104" i="2"/>
  <c r="L389" i="2"/>
  <c r="C1333" i="2"/>
  <c r="C1540" i="2"/>
  <c r="C1706" i="2"/>
  <c r="C1454" i="2"/>
  <c r="C1401" i="2"/>
  <c r="C1433" i="2"/>
  <c r="C1246" i="2"/>
  <c r="C335" i="2"/>
  <c r="C1805" i="2"/>
  <c r="C77" i="2"/>
  <c r="L49" i="2"/>
  <c r="C1107" i="2"/>
  <c r="C1529" i="2"/>
  <c r="C1199" i="2"/>
  <c r="C1013" i="2"/>
  <c r="C1557" i="2"/>
  <c r="C1555" i="2"/>
  <c r="L1869" i="2"/>
  <c r="C242" i="2"/>
  <c r="C808" i="2"/>
  <c r="L528" i="2"/>
  <c r="C904" i="2"/>
  <c r="L525" i="2"/>
  <c r="C955" i="2"/>
  <c r="C956" i="2"/>
  <c r="C528" i="2"/>
  <c r="L714" i="2"/>
  <c r="C667" i="2"/>
  <c r="L667" i="2"/>
  <c r="C858" i="2"/>
  <c r="K335" i="2"/>
  <c r="K83" i="2"/>
  <c r="K190" i="2"/>
  <c r="K31" i="2"/>
  <c r="K439" i="2"/>
  <c r="K33" i="2"/>
  <c r="K1482" i="2"/>
  <c r="K1290" i="2"/>
  <c r="K1383" i="2"/>
  <c r="K1578" i="2"/>
  <c r="K1484" i="2"/>
  <c r="K37" i="2"/>
  <c r="K1095" i="2"/>
  <c r="K41" i="2"/>
  <c r="K1297" i="2"/>
  <c r="K1772" i="2"/>
  <c r="K1584" i="2"/>
  <c r="K1046" i="2"/>
  <c r="K1342" i="2"/>
  <c r="K1727" i="2"/>
  <c r="K428" i="2"/>
  <c r="K527" i="2"/>
  <c r="K864" i="2"/>
  <c r="K865" i="2"/>
  <c r="K713" i="2"/>
  <c r="K526" i="2"/>
  <c r="K855" i="2"/>
  <c r="K906" i="2"/>
  <c r="K1632" i="2"/>
  <c r="K196" i="2"/>
  <c r="K1382" i="2"/>
  <c r="K1867" i="2"/>
  <c r="L1051" i="2"/>
  <c r="C972" i="2"/>
  <c r="C1745" i="2"/>
  <c r="C977" i="2"/>
  <c r="C1049" i="2"/>
  <c r="C96" i="2"/>
  <c r="C1402" i="2"/>
  <c r="C1510" i="2"/>
  <c r="C1054" i="2"/>
  <c r="L1534" i="2"/>
  <c r="C1883" i="2"/>
  <c r="C1316" i="2"/>
  <c r="C1801" i="2"/>
  <c r="C1428" i="2"/>
  <c r="C1873" i="2"/>
  <c r="C1719" i="2"/>
  <c r="L146" i="2"/>
  <c r="C1397" i="2"/>
  <c r="L100" i="2"/>
  <c r="C1102" i="2"/>
  <c r="C1396" i="2"/>
  <c r="C1779" i="2"/>
  <c r="C1858" i="2"/>
  <c r="C1386" i="2"/>
  <c r="C1003" i="2"/>
  <c r="C1408" i="2"/>
  <c r="C51" i="2"/>
  <c r="C1230" i="2"/>
  <c r="C1033" i="2"/>
  <c r="C981" i="2"/>
  <c r="C1759" i="2"/>
  <c r="C1321" i="2"/>
  <c r="C1647" i="2"/>
  <c r="C1285" i="2"/>
  <c r="C1127" i="2"/>
  <c r="L140" i="2"/>
  <c r="C482" i="2"/>
  <c r="L1296" i="2"/>
  <c r="C1781" i="2"/>
  <c r="C1456" i="2"/>
  <c r="C1813" i="2"/>
  <c r="C1273" i="2"/>
  <c r="C1448" i="2"/>
  <c r="L102" i="2"/>
  <c r="L1153" i="2"/>
  <c r="L38" i="2"/>
  <c r="L1239" i="2"/>
  <c r="C1795" i="2"/>
  <c r="L35" i="2"/>
  <c r="L1631" i="2"/>
  <c r="L84" i="2"/>
  <c r="L144" i="2"/>
  <c r="C1040" i="2"/>
  <c r="C1212" i="2"/>
  <c r="C1612" i="2"/>
  <c r="L1238" i="2"/>
  <c r="C1424" i="2"/>
  <c r="C1578" i="2"/>
  <c r="L1627" i="2"/>
  <c r="L1629" i="2"/>
  <c r="C1453" i="2"/>
  <c r="L1150" i="2"/>
  <c r="L1246" i="2"/>
  <c r="L194" i="2"/>
  <c r="C1357" i="2"/>
  <c r="L96" i="2"/>
  <c r="C988" i="2"/>
  <c r="L1143" i="2"/>
  <c r="C968" i="2"/>
  <c r="C1459" i="2"/>
  <c r="C1271" i="2"/>
  <c r="C1412" i="2"/>
  <c r="C1908" i="2"/>
  <c r="C1854" i="2"/>
  <c r="C1082" i="2"/>
  <c r="C1701" i="2"/>
  <c r="C1720" i="2"/>
  <c r="C1238" i="2"/>
  <c r="L1816" i="2"/>
  <c r="C1899" i="2"/>
  <c r="C1289" i="2"/>
  <c r="C1445" i="2"/>
  <c r="C55" i="2"/>
  <c r="C1305" i="2"/>
  <c r="C997" i="2"/>
  <c r="C1109" i="2"/>
  <c r="L341" i="2"/>
  <c r="C1123" i="2"/>
  <c r="C1758" i="2"/>
  <c r="C150" i="2"/>
  <c r="C91" i="2"/>
  <c r="L721" i="2"/>
  <c r="C721" i="2"/>
  <c r="L910" i="2"/>
  <c r="L518" i="2"/>
  <c r="L864" i="2"/>
  <c r="L865" i="2"/>
  <c r="C712" i="2"/>
  <c r="L817" i="2"/>
  <c r="C670" i="2"/>
  <c r="L715" i="2"/>
  <c r="C864" i="2"/>
  <c r="K1390" i="2"/>
  <c r="K1337" i="2"/>
  <c r="K240" i="2"/>
  <c r="K1048" i="2"/>
  <c r="K145" i="2"/>
  <c r="K1047" i="2"/>
  <c r="K1387" i="2"/>
  <c r="K340" i="2"/>
  <c r="K1004" i="2"/>
  <c r="K151" i="2"/>
  <c r="K1766" i="2"/>
  <c r="K479" i="2"/>
  <c r="K51" i="2"/>
  <c r="K1339" i="2"/>
  <c r="K147" i="2"/>
  <c r="K78" i="2"/>
  <c r="K1868" i="2"/>
  <c r="K334" i="2"/>
  <c r="K1774" i="2"/>
  <c r="K1052" i="2"/>
  <c r="K1535" i="2"/>
  <c r="K618" i="2"/>
  <c r="K520" i="2"/>
  <c r="K903" i="2"/>
  <c r="K911" i="2"/>
  <c r="K617" i="2"/>
  <c r="K905" i="2"/>
  <c r="K666" i="2"/>
  <c r="K665" i="2"/>
  <c r="K1100" i="2"/>
  <c r="K806" i="2"/>
  <c r="K47" i="2"/>
  <c r="K435" i="2"/>
  <c r="K624" i="2"/>
  <c r="C1341" i="2"/>
  <c r="C1703" i="2"/>
  <c r="C967" i="2"/>
  <c r="C1620" i="2"/>
  <c r="L1581" i="2"/>
  <c r="C1132" i="2"/>
  <c r="C1645" i="2"/>
  <c r="C1912" i="2"/>
  <c r="L1528" i="2"/>
  <c r="C1283" i="2"/>
  <c r="C1615" i="2"/>
  <c r="C1731" i="2"/>
  <c r="C1904" i="2"/>
  <c r="L247" i="2"/>
  <c r="C1625" i="2"/>
  <c r="C1546" i="2"/>
  <c r="C39" i="2"/>
  <c r="C1259" i="2"/>
  <c r="L1633" i="2"/>
  <c r="C1649" i="2"/>
  <c r="C29" i="2"/>
  <c r="L94" i="2"/>
  <c r="C1121" i="2"/>
  <c r="C1884" i="2"/>
  <c r="L196" i="2"/>
  <c r="C1820" i="2"/>
  <c r="C391" i="2"/>
  <c r="C1718" i="2"/>
  <c r="L1582" i="2"/>
  <c r="C31" i="2"/>
  <c r="C1624" i="2"/>
  <c r="C1488" i="2"/>
  <c r="C1470" i="2"/>
  <c r="C1443" i="2"/>
  <c r="C1755" i="2"/>
  <c r="C36" i="2"/>
  <c r="C1331" i="2"/>
  <c r="C1288" i="2"/>
  <c r="L92" i="2"/>
  <c r="C1017" i="2"/>
  <c r="C21" i="2"/>
  <c r="C1389" i="2"/>
  <c r="L191" i="2"/>
  <c r="C1174" i="2"/>
  <c r="C1365" i="2"/>
  <c r="L197" i="2"/>
  <c r="C197" i="2"/>
  <c r="C1116" i="2"/>
  <c r="C332" i="2"/>
  <c r="L439" i="2"/>
  <c r="C1371" i="2"/>
  <c r="C147" i="2"/>
  <c r="L1142" i="2"/>
  <c r="C1551" i="2"/>
  <c r="C1167" i="2"/>
  <c r="C1800" i="2"/>
  <c r="C1818" i="2"/>
  <c r="C1380" i="2"/>
  <c r="L236" i="2"/>
  <c r="C1733" i="2"/>
  <c r="L1481" i="2"/>
  <c r="C1870" i="2"/>
  <c r="L1050" i="2"/>
  <c r="C1110" i="2"/>
  <c r="C1500" i="2"/>
  <c r="C1202" i="2"/>
  <c r="C1668" i="2"/>
  <c r="L999" i="2"/>
  <c r="C1052" i="2"/>
  <c r="C1140" i="2"/>
  <c r="C1349" i="2"/>
  <c r="C1584" i="2"/>
  <c r="L1244" i="2"/>
  <c r="L1818" i="2"/>
  <c r="C1869" i="2"/>
  <c r="C193" i="2"/>
  <c r="C81" i="2"/>
  <c r="C1154" i="2"/>
  <c r="C1521" i="2"/>
  <c r="C484" i="2"/>
  <c r="C1766" i="2"/>
  <c r="L145" i="2"/>
  <c r="C1128" i="2"/>
  <c r="C1633" i="2"/>
  <c r="C90" i="2"/>
  <c r="L429" i="2"/>
  <c r="C1842" i="2"/>
  <c r="L1336" i="2"/>
  <c r="C1170" i="2"/>
  <c r="C189" i="2"/>
  <c r="L1862" i="2"/>
  <c r="C522" i="2"/>
  <c r="C865" i="2"/>
  <c r="C860" i="2"/>
  <c r="L812" i="2"/>
  <c r="C615" i="2"/>
  <c r="L859" i="2"/>
  <c r="L807" i="2"/>
  <c r="C663" i="2"/>
  <c r="C673" i="2"/>
  <c r="C617" i="2"/>
  <c r="C671" i="2"/>
  <c r="K1334" i="2"/>
  <c r="K237" i="2"/>
  <c r="K1865" i="2"/>
  <c r="K25" i="2"/>
  <c r="K35" i="2"/>
  <c r="K1536" i="2"/>
  <c r="K1530" i="2"/>
  <c r="K1623" i="2"/>
  <c r="K100" i="2"/>
  <c r="K1094" i="2"/>
  <c r="K484" i="2"/>
  <c r="K77" i="2"/>
  <c r="K48" i="2"/>
  <c r="K1871" i="2"/>
  <c r="K343" i="2"/>
  <c r="K1870" i="2"/>
  <c r="K81" i="2"/>
  <c r="K1823" i="2"/>
  <c r="K1487" i="2"/>
  <c r="K1719" i="2"/>
  <c r="K1481" i="2"/>
  <c r="K623" i="2"/>
  <c r="K859" i="2"/>
  <c r="K858" i="2"/>
  <c r="K671" i="2"/>
  <c r="K622" i="2"/>
  <c r="K1478" i="2"/>
  <c r="K667" i="2"/>
  <c r="K1245" i="2"/>
  <c r="K1479" i="2"/>
  <c r="K385" i="2"/>
  <c r="K1242" i="2"/>
  <c r="C1323" i="2"/>
  <c r="C1683" i="2"/>
  <c r="C1419" i="2"/>
  <c r="C1487" i="2"/>
  <c r="C1661" i="2"/>
  <c r="C485" i="2"/>
  <c r="C1841" i="2"/>
  <c r="C1885" i="2"/>
  <c r="C1881" i="2"/>
  <c r="C245" i="2"/>
  <c r="C1339" i="2"/>
  <c r="C1804" i="2"/>
  <c r="C95" i="2"/>
  <c r="C1768" i="2"/>
  <c r="C79" i="2"/>
  <c r="C1734" i="2"/>
  <c r="C1146" i="2"/>
  <c r="C1225" i="2"/>
  <c r="C1503" i="2"/>
  <c r="C1458" i="2"/>
  <c r="C1034" i="2"/>
  <c r="L27" i="2"/>
  <c r="C1092" i="2"/>
  <c r="C1652" i="2"/>
  <c r="C82" i="2"/>
  <c r="C1172" i="2"/>
  <c r="L1720" i="2"/>
  <c r="C1728" i="2"/>
  <c r="L1579" i="2"/>
  <c r="C1702" i="2"/>
  <c r="C1810" i="2"/>
  <c r="C1674" i="2"/>
  <c r="C1083" i="2"/>
  <c r="C1889" i="2"/>
  <c r="C1277" i="2"/>
  <c r="C1746" i="2"/>
  <c r="C1254" i="2"/>
  <c r="C1518" i="2"/>
  <c r="C1008" i="2"/>
  <c r="C389" i="2"/>
  <c r="C1044" i="2"/>
  <c r="C1875" i="2"/>
  <c r="C1627" i="2"/>
  <c r="L1622" i="2"/>
  <c r="C1302" i="2"/>
  <c r="C1440" i="2"/>
  <c r="C42" i="2"/>
  <c r="C1665" i="2"/>
  <c r="L390" i="2"/>
  <c r="L1726" i="2"/>
  <c r="L1870" i="2"/>
  <c r="C1508" i="2"/>
  <c r="C1896" i="2"/>
  <c r="C1152" i="2"/>
  <c r="L1483" i="2"/>
  <c r="C339" i="2"/>
  <c r="C1778" i="2"/>
  <c r="C479" i="2"/>
  <c r="C1690" i="2"/>
  <c r="C1640" i="2"/>
  <c r="C1724" i="2"/>
  <c r="C1069" i="2"/>
  <c r="C1393" i="2"/>
  <c r="L1823" i="2"/>
  <c r="C1279" i="2"/>
  <c r="C240" i="2"/>
  <c r="C1295" i="2"/>
  <c r="C1185" i="2"/>
  <c r="C1284" i="2"/>
  <c r="C1725" i="2"/>
  <c r="C1047" i="2"/>
  <c r="C1837" i="2"/>
  <c r="L1094" i="2"/>
  <c r="C1429" i="2"/>
  <c r="C1237" i="2"/>
  <c r="C1226" i="2"/>
  <c r="C1587" i="2"/>
  <c r="L97" i="2"/>
  <c r="C1464" i="2"/>
  <c r="C1516" i="2"/>
  <c r="C1125" i="2"/>
  <c r="C1260" i="2"/>
  <c r="C1138" i="2"/>
  <c r="C991" i="2"/>
  <c r="C1630" i="2"/>
  <c r="C1727" i="2"/>
  <c r="C1893" i="2"/>
  <c r="C1761" i="2"/>
  <c r="C1712" i="2"/>
  <c r="C1596" i="2"/>
  <c r="C1593" i="2"/>
  <c r="C526" i="2"/>
  <c r="L811" i="2"/>
  <c r="C807" i="2"/>
  <c r="C958" i="2"/>
  <c r="C907" i="2"/>
  <c r="C809" i="2"/>
  <c r="L815" i="2"/>
  <c r="C672" i="2"/>
  <c r="C715" i="2"/>
  <c r="L624" i="2"/>
  <c r="C714" i="2"/>
  <c r="K38" i="2"/>
  <c r="K389" i="2"/>
  <c r="K79" i="2"/>
  <c r="K1244" i="2"/>
  <c r="K1007" i="2"/>
  <c r="K1003" i="2"/>
  <c r="K382" i="2"/>
  <c r="K192" i="2"/>
  <c r="K44" i="2"/>
  <c r="K336" i="2"/>
  <c r="K1057" i="2"/>
  <c r="K437" i="2"/>
  <c r="K1767" i="2"/>
  <c r="K1769" i="2"/>
  <c r="K483" i="2"/>
  <c r="K1291" i="2"/>
  <c r="K199" i="2"/>
  <c r="K29" i="2"/>
  <c r="K1384" i="2"/>
  <c r="K1385" i="2"/>
  <c r="K673" i="2"/>
  <c r="K1341" i="2"/>
  <c r="K719" i="2"/>
  <c r="K1286" i="2"/>
  <c r="K861" i="2"/>
  <c r="C1243" i="2"/>
  <c r="C1090" i="2"/>
  <c r="L1774" i="2"/>
  <c r="C1709" i="2"/>
  <c r="C1475" i="2"/>
  <c r="C1224" i="2"/>
  <c r="C97" i="2"/>
  <c r="C47" i="2"/>
  <c r="C1617" i="2"/>
  <c r="C1296" i="2"/>
  <c r="C1526" i="2"/>
  <c r="C1168" i="2"/>
  <c r="C1175" i="2"/>
  <c r="C1738" i="2"/>
  <c r="C1476" i="2"/>
  <c r="C1353" i="2"/>
  <c r="C338" i="2"/>
  <c r="C1276" i="2"/>
  <c r="C1472" i="2"/>
  <c r="C1451" i="2"/>
  <c r="C1111" i="2"/>
  <c r="C1535" i="2"/>
  <c r="L199" i="2"/>
  <c r="C1790" i="2"/>
  <c r="C965" i="2"/>
  <c r="C976" i="2"/>
  <c r="C1350" i="2"/>
  <c r="C1636" i="2"/>
  <c r="L1144" i="2"/>
  <c r="C1589" i="2"/>
  <c r="C1422" i="2"/>
  <c r="C1732" i="2"/>
  <c r="C43" i="2"/>
  <c r="L1537" i="2"/>
  <c r="L1624" i="2"/>
  <c r="C1218" i="2"/>
  <c r="L337" i="2"/>
  <c r="C80" i="2"/>
  <c r="C983" i="2"/>
  <c r="C1195" i="2"/>
  <c r="C1236" i="2"/>
  <c r="C1798" i="2"/>
  <c r="C1124" i="2"/>
  <c r="C1644" i="2"/>
  <c r="C1166" i="2"/>
  <c r="C241" i="2"/>
  <c r="C1041" i="2"/>
  <c r="L74" i="2"/>
  <c r="C1085" i="2"/>
  <c r="L79" i="2"/>
  <c r="C1189" i="2"/>
  <c r="C985" i="2"/>
  <c r="L82" i="2"/>
  <c r="C1151" i="2"/>
  <c r="L342" i="2"/>
  <c r="C382" i="2"/>
  <c r="C994" i="2"/>
  <c r="C1018" i="2"/>
  <c r="C1112" i="2"/>
  <c r="L339" i="2"/>
  <c r="C1648" i="2"/>
  <c r="C1460" i="2"/>
  <c r="L1046" i="2"/>
  <c r="C1227" i="2"/>
  <c r="C1080" i="2"/>
  <c r="L1772" i="2"/>
  <c r="C1037" i="2"/>
  <c r="L480" i="2"/>
  <c r="C483" i="2"/>
  <c r="C1715" i="2"/>
  <c r="L1769" i="2"/>
  <c r="C37" i="2"/>
  <c r="L483" i="2"/>
  <c r="L434" i="2"/>
  <c r="C1416" i="2"/>
  <c r="C1235" i="2"/>
  <c r="C1406" i="2"/>
  <c r="C1897" i="2"/>
  <c r="C337" i="2"/>
  <c r="L246" i="2"/>
  <c r="C1183" i="2"/>
  <c r="C1163" i="2"/>
  <c r="C1303" i="2"/>
  <c r="C1425" i="2"/>
  <c r="C1601" i="2"/>
  <c r="L1055" i="2"/>
  <c r="C76" i="2"/>
  <c r="L1048" i="2"/>
  <c r="L1623" i="2"/>
  <c r="C1070" i="2"/>
  <c r="L526" i="2"/>
  <c r="L810" i="2"/>
  <c r="C954" i="2"/>
  <c r="L860" i="2"/>
  <c r="L669" i="2"/>
  <c r="L666" i="2"/>
  <c r="L670" i="2"/>
  <c r="C618" i="2"/>
  <c r="L855" i="2"/>
  <c r="C720" i="2"/>
  <c r="C816" i="2"/>
  <c r="C719" i="2"/>
  <c r="K1292" i="2"/>
  <c r="K1822" i="2"/>
  <c r="K1718" i="2"/>
  <c r="K1768" i="2"/>
  <c r="K1725" i="2"/>
  <c r="K436" i="2"/>
  <c r="K1005" i="2"/>
  <c r="K55" i="2"/>
  <c r="K1580" i="2"/>
  <c r="K388" i="2"/>
  <c r="K1002" i="2"/>
  <c r="K149" i="2"/>
  <c r="K1526" i="2"/>
  <c r="K53" i="2"/>
  <c r="K1006" i="2"/>
  <c r="K1243" i="2"/>
  <c r="K42" i="2"/>
  <c r="K88" i="2"/>
  <c r="K1770" i="2"/>
  <c r="K1825" i="2"/>
  <c r="K478" i="2"/>
  <c r="K714" i="2"/>
  <c r="K524" i="2"/>
  <c r="K670" i="2"/>
  <c r="K710" i="2"/>
  <c r="K716" i="2"/>
  <c r="K95" i="2"/>
  <c r="K856" i="2"/>
  <c r="L53" i="2"/>
  <c r="C1553" i="2"/>
  <c r="C1544" i="2"/>
  <c r="L1295" i="2"/>
  <c r="C1268" i="2"/>
  <c r="C1348" i="2"/>
  <c r="L1049" i="2"/>
  <c r="C1691" i="2"/>
  <c r="C1784" i="2"/>
  <c r="L1866" i="2"/>
  <c r="C1275" i="2"/>
  <c r="L479" i="2"/>
  <c r="C1007" i="2"/>
  <c r="C1568" i="2"/>
  <c r="C1829" i="2"/>
  <c r="L383" i="2"/>
  <c r="C1707" i="2"/>
  <c r="L1345" i="2"/>
  <c r="L1099" i="2"/>
  <c r="C1498" i="2"/>
  <c r="C78" i="2"/>
  <c r="C1297" i="2"/>
  <c r="L1382" i="2"/>
  <c r="C1579" i="2"/>
  <c r="C1744" i="2"/>
  <c r="C1815" i="2"/>
  <c r="C1377" i="2"/>
  <c r="C1888" i="2"/>
  <c r="C1534" i="2"/>
  <c r="C1094" i="2"/>
  <c r="C1091" i="2"/>
  <c r="C1098" i="2"/>
  <c r="C1407" i="2"/>
  <c r="C1153" i="2"/>
  <c r="C33" i="2"/>
  <c r="C1676" i="2"/>
  <c r="L37" i="2"/>
  <c r="C1291" i="2"/>
  <c r="L1775" i="2"/>
  <c r="C1418" i="2"/>
  <c r="C1088" i="2"/>
  <c r="C1474" i="2"/>
  <c r="C1442" i="2"/>
  <c r="C1328" i="2"/>
  <c r="L1725" i="2"/>
  <c r="C1253" i="2"/>
  <c r="L1385" i="2"/>
  <c r="C386" i="2"/>
  <c r="L151" i="2"/>
  <c r="C486" i="2"/>
  <c r="L85" i="2"/>
  <c r="C1232" i="2"/>
  <c r="L1480" i="2"/>
  <c r="C1294" i="2"/>
  <c r="L33" i="2"/>
  <c r="L42" i="2"/>
  <c r="C1532" i="2"/>
  <c r="L1388" i="2"/>
  <c r="C1742" i="2"/>
  <c r="L1536" i="2"/>
  <c r="C1717" i="2"/>
  <c r="L1002" i="2"/>
  <c r="L1338" i="2"/>
  <c r="C1604" i="2"/>
  <c r="C1074" i="2"/>
  <c r="L1009" i="2"/>
  <c r="L487" i="2"/>
  <c r="C1356" i="2"/>
  <c r="L1343" i="2"/>
  <c r="C428" i="2"/>
  <c r="C1045" i="2"/>
  <c r="C1467" i="2"/>
  <c r="C1547" i="2"/>
  <c r="C238" i="2"/>
  <c r="C1903" i="2"/>
  <c r="C1361" i="2"/>
  <c r="C1816" i="2"/>
  <c r="C1338" i="2"/>
  <c r="C1845" i="2"/>
  <c r="L1289" i="2"/>
  <c r="C1042" i="2"/>
  <c r="C1035" i="2"/>
  <c r="C964" i="2"/>
  <c r="C1053" i="2"/>
  <c r="C1270" i="2"/>
  <c r="C1028" i="2"/>
  <c r="C1857" i="2"/>
  <c r="C1878" i="2"/>
  <c r="C1531" i="2"/>
  <c r="C1266" i="2"/>
  <c r="C713" i="2"/>
  <c r="C669" i="2"/>
  <c r="L909" i="2"/>
  <c r="L522" i="2"/>
  <c r="L907" i="2"/>
  <c r="L904" i="2"/>
  <c r="L710" i="2"/>
  <c r="C950" i="2"/>
  <c r="C862" i="2"/>
  <c r="C812" i="2"/>
  <c r="C625" i="2"/>
  <c r="C811" i="2"/>
  <c r="K188" i="2"/>
  <c r="K96" i="2"/>
  <c r="K246" i="2"/>
  <c r="K140" i="2"/>
  <c r="K1056" i="2"/>
  <c r="K1151" i="2"/>
  <c r="K338" i="2"/>
  <c r="K432" i="2"/>
  <c r="K198" i="2"/>
  <c r="K998" i="2"/>
  <c r="K191" i="2"/>
  <c r="K21" i="2"/>
  <c r="K1483" i="2"/>
  <c r="K36" i="2"/>
  <c r="K337" i="2"/>
  <c r="K1480" i="2"/>
  <c r="K143" i="2"/>
  <c r="K485" i="2"/>
  <c r="K1241" i="2"/>
  <c r="K1485" i="2"/>
  <c r="K99" i="2"/>
  <c r="K811" i="2"/>
  <c r="K528" i="2"/>
  <c r="K715" i="2"/>
  <c r="K718" i="2"/>
  <c r="K816" i="2"/>
  <c r="K97" i="2"/>
  <c r="K1145" i="2"/>
  <c r="K904" i="2"/>
  <c r="K195" i="2"/>
  <c r="K525" i="2"/>
  <c r="C1530" i="2"/>
  <c r="C1750" i="2"/>
  <c r="L1864" i="2"/>
  <c r="C23" i="2"/>
  <c r="C1307" i="2"/>
  <c r="L25" i="2"/>
  <c r="C1902" i="2"/>
  <c r="L1005" i="2"/>
  <c r="C1911" i="2"/>
  <c r="C971" i="2"/>
  <c r="C1119" i="2"/>
  <c r="C1850" i="2"/>
  <c r="C1817" i="2"/>
  <c r="L1097" i="2"/>
  <c r="C1084" i="2"/>
  <c r="C1383" i="2"/>
  <c r="C1308" i="2"/>
  <c r="C1583" i="2"/>
  <c r="L54" i="2"/>
  <c r="C1031" i="2"/>
  <c r="C1265" i="2"/>
  <c r="L1240" i="2"/>
  <c r="C1369" i="2"/>
  <c r="C1343" i="2"/>
  <c r="C1726" i="2"/>
  <c r="C1684" i="2"/>
  <c r="L1485" i="2"/>
  <c r="C1773" i="2"/>
  <c r="C1827" i="2"/>
  <c r="C1864" i="2"/>
  <c r="L237" i="2"/>
  <c r="C1803" i="2"/>
  <c r="L50" i="2"/>
  <c r="C1461" i="2"/>
  <c r="C1452" i="2"/>
  <c r="C1657" i="2"/>
  <c r="C1597" i="2"/>
  <c r="L1489" i="2"/>
  <c r="C1347" i="2"/>
  <c r="C1014" i="2"/>
  <c r="C92" i="2"/>
  <c r="C1566" i="2"/>
  <c r="C1022" i="2"/>
  <c r="C1113" i="2"/>
  <c r="L1868" i="2"/>
  <c r="C1318" i="2"/>
  <c r="C1699" i="2"/>
  <c r="C1771" i="2"/>
  <c r="C1156" i="2"/>
  <c r="C236" i="2"/>
  <c r="C1575" i="2"/>
  <c r="L381" i="2"/>
  <c r="C998" i="2"/>
  <c r="C38" i="2"/>
  <c r="C1257" i="2"/>
  <c r="C1161" i="2"/>
  <c r="C1135" i="2"/>
  <c r="C999" i="2"/>
  <c r="C1263" i="2"/>
  <c r="C1539" i="2"/>
  <c r="C1856" i="2"/>
  <c r="C1599" i="2"/>
  <c r="L1628" i="2"/>
  <c r="L93" i="2"/>
  <c r="L380" i="2"/>
  <c r="L486" i="2"/>
  <c r="C40" i="2"/>
  <c r="L78" i="2"/>
  <c r="C1147" i="2"/>
  <c r="C1698" i="2"/>
  <c r="L1531" i="2"/>
  <c r="C1919" i="2"/>
  <c r="C1229" i="2"/>
  <c r="C1417" i="2"/>
  <c r="C1423" i="2"/>
  <c r="L1535" i="2"/>
  <c r="C1713" i="2"/>
  <c r="L20" i="2"/>
  <c r="C1629" i="2"/>
  <c r="C1370" i="2"/>
  <c r="L1626" i="2"/>
  <c r="C1420" i="2"/>
  <c r="C1853" i="2"/>
  <c r="L481" i="2"/>
  <c r="C1379" i="2"/>
  <c r="C1848" i="2"/>
  <c r="C1754" i="2"/>
  <c r="C1136" i="2"/>
  <c r="C1673" i="2"/>
  <c r="C1261" i="2"/>
  <c r="L619" i="2"/>
  <c r="C711" i="2"/>
  <c r="L863" i="2"/>
  <c r="L662" i="2"/>
  <c r="C910" i="2"/>
  <c r="L858" i="2"/>
  <c r="L664" i="2"/>
  <c r="C857" i="2"/>
  <c r="C621" i="2"/>
  <c r="C521" i="2"/>
  <c r="C665" i="2"/>
  <c r="C861" i="2"/>
  <c r="K1866" i="2"/>
  <c r="K238" i="2"/>
  <c r="K1147" i="2"/>
  <c r="K1815" i="2"/>
  <c r="K30" i="2"/>
  <c r="K1287" i="2"/>
  <c r="K46" i="2"/>
  <c r="K1533" i="2"/>
  <c r="K1582" i="2"/>
  <c r="K1392" i="2"/>
  <c r="K486" i="2"/>
  <c r="K1528" i="2"/>
  <c r="K34" i="2"/>
  <c r="K1247" i="2"/>
  <c r="K1009" i="2"/>
  <c r="K1246" i="2"/>
  <c r="K434" i="2"/>
  <c r="K1391" i="2"/>
  <c r="K481" i="2"/>
  <c r="K1720" i="2"/>
  <c r="K141" i="2"/>
  <c r="K817" i="2"/>
  <c r="K672" i="2"/>
  <c r="K720" i="2"/>
  <c r="K854" i="2"/>
  <c r="K863" i="2"/>
  <c r="C908" i="2"/>
  <c r="K43" i="2"/>
  <c r="K1724" i="2"/>
  <c r="K333" i="2"/>
  <c r="K913" i="2"/>
  <c r="K522" i="2"/>
  <c r="C1915" i="2"/>
  <c r="C1634" i="2"/>
  <c r="C1830" i="2"/>
  <c r="C1072" i="2"/>
  <c r="C1867" i="2"/>
  <c r="C1642" i="2"/>
  <c r="L1526" i="2"/>
  <c r="C1614" i="2"/>
  <c r="L1724" i="2"/>
  <c r="C89" i="2"/>
  <c r="L195" i="2"/>
  <c r="C1244" i="2"/>
  <c r="C1482" i="2"/>
  <c r="L1872" i="2"/>
  <c r="L44" i="2"/>
  <c r="C1646" i="2"/>
  <c r="C1245" i="2"/>
  <c r="C246" i="2"/>
  <c r="C1026" i="2"/>
  <c r="L432" i="2"/>
  <c r="C1799" i="2"/>
  <c r="C1619" i="2"/>
  <c r="C1562" i="2"/>
  <c r="C1036" i="2"/>
  <c r="L1814" i="2"/>
  <c r="C1020" i="2"/>
  <c r="C1527" i="2"/>
  <c r="L1386" i="2"/>
  <c r="C1405" i="2"/>
  <c r="C1839" i="2"/>
  <c r="C1282" i="2"/>
  <c r="C1681" i="2"/>
  <c r="C430" i="2"/>
  <c r="L1532" i="2"/>
  <c r="C963" i="2"/>
  <c r="L91" i="2"/>
  <c r="C1866" i="2"/>
  <c r="L242" i="2"/>
  <c r="C1549" i="2"/>
  <c r="L1867" i="2"/>
  <c r="C1497" i="2"/>
  <c r="C434" i="2"/>
  <c r="C1241" i="2"/>
  <c r="C1430" i="2"/>
  <c r="C1455" i="2"/>
  <c r="C1480" i="2"/>
  <c r="C239" i="2"/>
  <c r="C1300" i="2"/>
  <c r="L1152" i="2"/>
  <c r="C1414" i="2"/>
  <c r="C1735" i="2"/>
  <c r="C1197" i="2"/>
  <c r="C1446" i="2"/>
  <c r="L1822" i="2"/>
  <c r="C1462" i="2"/>
  <c r="C1200" i="2"/>
  <c r="C1506" i="2"/>
  <c r="C1838" i="2"/>
  <c r="C1705" i="2"/>
  <c r="C1605" i="2"/>
  <c r="C1301" i="2"/>
  <c r="L1339" i="2"/>
  <c r="C1158" i="2"/>
  <c r="C1865" i="2"/>
  <c r="L103" i="2"/>
  <c r="C1477" i="2"/>
  <c r="C1274" i="2"/>
  <c r="C1680" i="2"/>
  <c r="C1310" i="2"/>
  <c r="L52" i="2"/>
  <c r="C243" i="2"/>
  <c r="C1796" i="2"/>
  <c r="C1322" i="2"/>
  <c r="C1063" i="2"/>
  <c r="C1155" i="2"/>
  <c r="C1248" i="2"/>
  <c r="L51" i="2"/>
  <c r="C1220" i="2"/>
  <c r="C1468" i="2"/>
  <c r="C1164" i="2"/>
  <c r="C996" i="2"/>
  <c r="C1502" i="2"/>
  <c r="L83" i="2"/>
  <c r="L241" i="2"/>
  <c r="C1373" i="2"/>
  <c r="C1391" i="2"/>
  <c r="C1730" i="2"/>
  <c r="C973" i="2"/>
  <c r="C1043" i="2"/>
  <c r="C1862" i="2"/>
  <c r="L523" i="2"/>
  <c r="C913" i="2"/>
  <c r="L719" i="2"/>
  <c r="L854" i="2"/>
  <c r="L906" i="2"/>
  <c r="L816" i="2"/>
  <c r="L672" i="2"/>
  <c r="C859" i="2"/>
  <c r="L623" i="2"/>
  <c r="C619" i="2"/>
  <c r="C668" i="2"/>
  <c r="C902" i="2"/>
  <c r="K999" i="2"/>
  <c r="K1097" i="2"/>
  <c r="K28" i="2"/>
  <c r="K384" i="2"/>
  <c r="K1576" i="2"/>
  <c r="K1817" i="2"/>
  <c r="K476" i="2"/>
  <c r="K438" i="2"/>
  <c r="K1726" i="2"/>
  <c r="K1775" i="2"/>
  <c r="K1488" i="2"/>
  <c r="K1050" i="2"/>
  <c r="K1294" i="2"/>
  <c r="K1393" i="2"/>
  <c r="K1626" i="2"/>
  <c r="K1629" i="2"/>
  <c r="K1148" i="2"/>
  <c r="K22" i="2"/>
  <c r="K1249" i="2"/>
  <c r="K1049" i="2"/>
  <c r="K1776" i="2"/>
  <c r="K909" i="2"/>
  <c r="K809" i="2"/>
  <c r="K812" i="2"/>
  <c r="K807" i="2"/>
  <c r="K908" i="2"/>
  <c r="K1051" i="2"/>
  <c r="K1101" i="2"/>
  <c r="K193" i="2"/>
  <c r="K907" i="2"/>
  <c r="K1240" i="2"/>
  <c r="K659" i="2"/>
  <c r="L659" i="2" s="1"/>
  <c r="K1634" i="2"/>
  <c r="L1634" i="2" s="1"/>
  <c r="K1187" i="2"/>
  <c r="L1187" i="2" s="1"/>
  <c r="K926" i="2"/>
  <c r="L926" i="2" s="1"/>
  <c r="K1305" i="2"/>
  <c r="L1305" i="2" s="1"/>
  <c r="K754" i="2"/>
  <c r="L754" i="2" s="1"/>
  <c r="K1155" i="2"/>
  <c r="L1155" i="2" s="1"/>
  <c r="K946" i="2"/>
  <c r="L946" i="2" s="1"/>
  <c r="K1832" i="2"/>
  <c r="L1832" i="2" s="1"/>
  <c r="K722" i="2"/>
  <c r="L722" i="2" s="1"/>
  <c r="K1317" i="2"/>
  <c r="L1317" i="2" s="1"/>
  <c r="K1282" i="2"/>
  <c r="L1282" i="2" s="1"/>
  <c r="K1812" i="2"/>
  <c r="L1812" i="2" s="1"/>
  <c r="K1569" i="2"/>
  <c r="L1569" i="2" s="1"/>
  <c r="K1700" i="2"/>
  <c r="L1700" i="2" s="1"/>
  <c r="K927" i="2"/>
  <c r="L927" i="2" s="1"/>
  <c r="K1778" i="2"/>
  <c r="L1778" i="2" s="1"/>
  <c r="K1091" i="2"/>
  <c r="L1091" i="2" s="1"/>
  <c r="K294" i="2"/>
  <c r="L294" i="2" s="1"/>
  <c r="K960" i="2"/>
  <c r="L960" i="2" s="1"/>
  <c r="K400" i="2"/>
  <c r="L400" i="2" s="1"/>
  <c r="K209" i="2"/>
  <c r="L209" i="2" s="1"/>
  <c r="K1654" i="2"/>
  <c r="L1654" i="2" s="1"/>
  <c r="K1358" i="2"/>
  <c r="L1358" i="2" s="1"/>
  <c r="K574" i="2"/>
  <c r="L574" i="2" s="1"/>
  <c r="K1191" i="2"/>
  <c r="L1191" i="2" s="1"/>
  <c r="K201" i="2"/>
  <c r="L201" i="2" s="1"/>
  <c r="K898" i="2"/>
  <c r="L898" i="2" s="1"/>
  <c r="K1856" i="2"/>
  <c r="L1856" i="2" s="1"/>
  <c r="K1022" i="2"/>
  <c r="L1022" i="2" s="1"/>
  <c r="K1612" i="2"/>
  <c r="L1612" i="2" s="1"/>
  <c r="K1196" i="2"/>
  <c r="L1196" i="2" s="1"/>
  <c r="K698" i="2"/>
  <c r="L698" i="2" s="1"/>
  <c r="K1803" i="2"/>
  <c r="L1803" i="2" s="1"/>
  <c r="K1371" i="2"/>
  <c r="L1371" i="2" s="1"/>
  <c r="K1607" i="2"/>
  <c r="L1607" i="2" s="1"/>
  <c r="K1907" i="2"/>
  <c r="L1907" i="2" s="1"/>
  <c r="K596" i="2"/>
  <c r="L596" i="2" s="1"/>
  <c r="K1677" i="2"/>
  <c r="L1677" i="2" s="1"/>
  <c r="K1845" i="2"/>
  <c r="L1845" i="2" s="1"/>
  <c r="K789" i="2"/>
  <c r="L789" i="2" s="1"/>
  <c r="K1762" i="2"/>
  <c r="L1762" i="2" s="1"/>
  <c r="K825" i="2"/>
  <c r="L825" i="2" s="1"/>
  <c r="K200" i="2"/>
  <c r="L200" i="2" s="1"/>
  <c r="K976" i="2"/>
  <c r="L976" i="2" s="1"/>
  <c r="K1714" i="2"/>
  <c r="L1714" i="2" s="1"/>
  <c r="K276" i="2"/>
  <c r="L307" i="2"/>
  <c r="K1164" i="2"/>
  <c r="K1267" i="2"/>
  <c r="L202" i="2"/>
  <c r="L1266" i="2"/>
  <c r="L214" i="2"/>
  <c r="L461" i="2"/>
  <c r="L679" i="2"/>
  <c r="L779" i="2"/>
  <c r="K1218" i="2"/>
  <c r="L109" i="2"/>
  <c r="L1066" i="2"/>
  <c r="K1735" i="2"/>
  <c r="K1416" i="2"/>
  <c r="L726" i="2"/>
  <c r="K1738" i="2"/>
  <c r="L426" i="2"/>
  <c r="K1349" i="2"/>
  <c r="K57" i="2"/>
  <c r="L583" i="2"/>
  <c r="K463" i="2"/>
  <c r="L1159" i="2"/>
  <c r="L691" i="2"/>
  <c r="K648" i="2"/>
  <c r="L731" i="2"/>
  <c r="K839" i="2"/>
  <c r="K868" i="2"/>
  <c r="L11" i="2"/>
  <c r="K1780" i="2"/>
  <c r="K1020" i="2"/>
  <c r="L531" i="2"/>
  <c r="L115" i="2"/>
  <c r="K1409" i="2"/>
  <c r="K414" i="2"/>
  <c r="K1306" i="2"/>
  <c r="L1692" i="2"/>
  <c r="L1561" i="2"/>
  <c r="L1716" i="2"/>
  <c r="K153" i="2"/>
  <c r="L1795" i="2"/>
  <c r="L552" i="2"/>
  <c r="K1077" i="2"/>
  <c r="L1077" i="2" s="1"/>
  <c r="K1070" i="2"/>
  <c r="L1070" i="2" s="1"/>
  <c r="K1514" i="2"/>
  <c r="L1514" i="2" s="1"/>
  <c r="K1043" i="2"/>
  <c r="L1043" i="2" s="1"/>
  <c r="K1365" i="2"/>
  <c r="L1365" i="2" s="1"/>
  <c r="K693" i="2"/>
  <c r="L693" i="2" s="1"/>
  <c r="K1642" i="2"/>
  <c r="L1642" i="2" s="1"/>
  <c r="K1017" i="2"/>
  <c r="L1017" i="2" s="1"/>
  <c r="K700" i="2"/>
  <c r="L700" i="2" s="1"/>
  <c r="K1472" i="2"/>
  <c r="L1472" i="2" s="1"/>
  <c r="K1251" i="2"/>
  <c r="L1251" i="2" s="1"/>
  <c r="K284" i="2"/>
  <c r="L284" i="2" s="1"/>
  <c r="K1268" i="2"/>
  <c r="L1268" i="2" s="1"/>
  <c r="K1328" i="2"/>
  <c r="L1328" i="2" s="1"/>
  <c r="K944" i="2"/>
  <c r="L944" i="2" s="1"/>
  <c r="K1433" i="2"/>
  <c r="L1433" i="2" s="1"/>
  <c r="K1515" i="2"/>
  <c r="L1515" i="2" s="1"/>
  <c r="K344" i="2"/>
  <c r="L344" i="2" s="1"/>
  <c r="K1030" i="2"/>
  <c r="L1030" i="2" s="1"/>
  <c r="K561" i="2"/>
  <c r="L561" i="2" s="1"/>
  <c r="K536" i="2"/>
  <c r="L536" i="2" s="1"/>
  <c r="K1215" i="2"/>
  <c r="L1215" i="2" s="1"/>
  <c r="K1636" i="2"/>
  <c r="L1636" i="2" s="1"/>
  <c r="K549" i="2"/>
  <c r="L549" i="2" s="1"/>
  <c r="K1281" i="2"/>
  <c r="L1281" i="2" s="1"/>
  <c r="K947" i="2"/>
  <c r="L947" i="2" s="1"/>
  <c r="K1520" i="2"/>
  <c r="L1520" i="2" s="1"/>
  <c r="K1688" i="2"/>
  <c r="L1688" i="2" s="1"/>
  <c r="K1604" i="2"/>
  <c r="L1604" i="2" s="1"/>
  <c r="K1198" i="2"/>
  <c r="L1198" i="2" s="1"/>
  <c r="K1082" i="2"/>
  <c r="L1082" i="2" s="1"/>
  <c r="K1138" i="2"/>
  <c r="L1138" i="2" s="1"/>
  <c r="K1558" i="2"/>
  <c r="L1558" i="2" s="1"/>
  <c r="K1072" i="2"/>
  <c r="L1072" i="2" s="1"/>
  <c r="K735" i="2"/>
  <c r="L735" i="2" s="1"/>
  <c r="K556" i="2"/>
  <c r="L556" i="2" s="1"/>
  <c r="K1035" i="2"/>
  <c r="L1035" i="2" s="1"/>
  <c r="K1275" i="2"/>
  <c r="L1275" i="2" s="1"/>
  <c r="K1353" i="2"/>
  <c r="L1353" i="2" s="1"/>
  <c r="K1420" i="2"/>
  <c r="L1420" i="2" s="1"/>
  <c r="K633" i="2"/>
  <c r="L633" i="2" s="1"/>
  <c r="K609" i="2"/>
  <c r="L609" i="2" s="1"/>
  <c r="K981" i="2"/>
  <c r="L981" i="2" s="1"/>
  <c r="K594" i="2"/>
  <c r="L1559" i="2"/>
  <c r="K295" i="2"/>
  <c r="L1355" i="2"/>
  <c r="L1164" i="2"/>
  <c r="K723" i="2"/>
  <c r="L1902" i="2"/>
  <c r="L540" i="2"/>
  <c r="K214" i="2"/>
  <c r="K627" i="2"/>
  <c r="K679" i="2"/>
  <c r="K779" i="2"/>
  <c r="L1834" i="2"/>
  <c r="L1261" i="2"/>
  <c r="L1735" i="2"/>
  <c r="K66" i="2"/>
  <c r="K409" i="2"/>
  <c r="L330" i="2"/>
  <c r="L1738" i="2"/>
  <c r="L547" i="2"/>
  <c r="K924" i="2"/>
  <c r="K1525" i="2"/>
  <c r="K583" i="2"/>
  <c r="L463" i="2"/>
  <c r="K1159" i="2"/>
  <c r="L1069" i="2"/>
  <c r="K691" i="2"/>
  <c r="K852" i="2"/>
  <c r="K1013" i="2"/>
  <c r="L839" i="2"/>
  <c r="L1780" i="2"/>
  <c r="L972" i="2"/>
  <c r="K1302" i="2"/>
  <c r="L941" i="2"/>
  <c r="K132" i="2"/>
  <c r="K875" i="2"/>
  <c r="K1224" i="2"/>
  <c r="L414" i="2"/>
  <c r="L1306" i="2"/>
  <c r="K1692" i="2"/>
  <c r="K1561" i="2"/>
  <c r="K630" i="2"/>
  <c r="K1614" i="2"/>
  <c r="L935" i="2"/>
  <c r="L955" i="2"/>
  <c r="L660" i="2"/>
  <c r="L1588" i="2"/>
  <c r="K1908" i="2"/>
  <c r="K1114" i="2"/>
  <c r="K1450" i="2"/>
  <c r="L682" i="2"/>
  <c r="K1587" i="2"/>
  <c r="L1587" i="2" s="1"/>
  <c r="K1852" i="2"/>
  <c r="L1852" i="2" s="1"/>
  <c r="K1593" i="2"/>
  <c r="L1593" i="2" s="1"/>
  <c r="K1670" i="2"/>
  <c r="L1670" i="2" s="1"/>
  <c r="K639" i="2"/>
  <c r="L639" i="2" s="1"/>
  <c r="K1851" i="2"/>
  <c r="L1851" i="2" s="1"/>
  <c r="K796" i="2"/>
  <c r="L796" i="2" s="1"/>
  <c r="K1653" i="2"/>
  <c r="L1653" i="2" s="1"/>
  <c r="K563" i="2"/>
  <c r="L563" i="2" s="1"/>
  <c r="K873" i="2"/>
  <c r="L873" i="2" s="1"/>
  <c r="K550" i="2"/>
  <c r="L550" i="2" s="1"/>
  <c r="K1442" i="2"/>
  <c r="L1442" i="2" s="1"/>
  <c r="K1475" i="2"/>
  <c r="L1475" i="2" s="1"/>
  <c r="K1418" i="2"/>
  <c r="L1418" i="2" s="1"/>
  <c r="K1858" i="2"/>
  <c r="L1858" i="2" s="1"/>
  <c r="K705" i="2"/>
  <c r="L705" i="2" s="1"/>
  <c r="K1041" i="2"/>
  <c r="L1041" i="2" s="1"/>
  <c r="K1491" i="2"/>
  <c r="L1491" i="2" s="1"/>
  <c r="K1761" i="2"/>
  <c r="L1761" i="2" s="1"/>
  <c r="K1132" i="2"/>
  <c r="L1132" i="2" s="1"/>
  <c r="K1040" i="2"/>
  <c r="L1040" i="2" s="1"/>
  <c r="K657" i="2"/>
  <c r="L657" i="2" s="1"/>
  <c r="K585" i="2"/>
  <c r="L585" i="2" s="1"/>
  <c r="K406" i="2"/>
  <c r="L406" i="2" s="1"/>
  <c r="K293" i="2"/>
  <c r="L293" i="2" s="1"/>
  <c r="K1920" i="2"/>
  <c r="L1920" i="2" s="1"/>
  <c r="K1844" i="2"/>
  <c r="L1844" i="2" s="1"/>
  <c r="K1510" i="2"/>
  <c r="L1510" i="2" s="1"/>
  <c r="K1876" i="2"/>
  <c r="L1876" i="2" s="1"/>
  <c r="K932" i="2"/>
  <c r="L932" i="2" s="1"/>
  <c r="K1208" i="2"/>
  <c r="L1208" i="2" s="1"/>
  <c r="K1853" i="2"/>
  <c r="L1853" i="2" s="1"/>
  <c r="K304" i="2"/>
  <c r="L304" i="2" s="1"/>
  <c r="K963" i="2"/>
  <c r="L963" i="2" s="1"/>
  <c r="K674" i="2"/>
  <c r="L674" i="2" s="1"/>
  <c r="K782" i="2"/>
  <c r="L782" i="2" s="1"/>
  <c r="K1120" i="2"/>
  <c r="L1120" i="2" s="1"/>
  <c r="K1810" i="2"/>
  <c r="L1810" i="2" s="1"/>
  <c r="K1316" i="2"/>
  <c r="L1316" i="2" s="1"/>
  <c r="K1181" i="2"/>
  <c r="L1181" i="2" s="1"/>
  <c r="K572" i="2"/>
  <c r="L572" i="2" s="1"/>
  <c r="K567" i="2"/>
  <c r="L567" i="2" s="1"/>
  <c r="K1792" i="2"/>
  <c r="L1792" i="2" s="1"/>
  <c r="L594" i="2"/>
  <c r="K1559" i="2"/>
  <c r="L295" i="2"/>
  <c r="K1355" i="2"/>
  <c r="L723" i="2"/>
  <c r="K1830" i="2"/>
  <c r="K1902" i="2"/>
  <c r="K540" i="2"/>
  <c r="K394" i="2"/>
  <c r="L627" i="2"/>
  <c r="K901" i="2"/>
  <c r="K1834" i="2"/>
  <c r="K1261" i="2"/>
  <c r="K1333" i="2"/>
  <c r="L1883" i="2"/>
  <c r="L73" i="2"/>
  <c r="K709" i="2"/>
  <c r="L66" i="2"/>
  <c r="L409" i="2"/>
  <c r="K330" i="2"/>
  <c r="L1589" i="2"/>
  <c r="K547" i="2"/>
  <c r="L924" i="2"/>
  <c r="K1500" i="2"/>
  <c r="L1525" i="2"/>
  <c r="L1733" i="2"/>
  <c r="K559" i="2"/>
  <c r="K1740" i="2"/>
  <c r="K1069" i="2"/>
  <c r="L378" i="2"/>
  <c r="L852" i="2"/>
  <c r="L1013" i="2"/>
  <c r="K1759" i="2"/>
  <c r="K972" i="2"/>
  <c r="L1302" i="2"/>
  <c r="K941" i="2"/>
  <c r="K819" i="2"/>
  <c r="L132" i="2"/>
  <c r="L875" i="2"/>
  <c r="L1224" i="2"/>
  <c r="L1033" i="2"/>
  <c r="L1061" i="2"/>
  <c r="L1285" i="2"/>
  <c r="L630" i="2"/>
  <c r="L1614" i="2"/>
  <c r="K935" i="2"/>
  <c r="L1093" i="2"/>
  <c r="K955" i="2"/>
  <c r="K660" i="2"/>
  <c r="L1829" i="2"/>
  <c r="L282" i="2"/>
  <c r="K169" i="2"/>
  <c r="K175" i="2"/>
  <c r="K1841" i="2"/>
  <c r="L1841" i="2" s="1"/>
  <c r="K1592" i="2"/>
  <c r="L1592" i="2" s="1"/>
  <c r="K1332" i="2"/>
  <c r="L1332" i="2" s="1"/>
  <c r="K646" i="2"/>
  <c r="L646" i="2" s="1"/>
  <c r="K1750" i="2"/>
  <c r="L1750" i="2" s="1"/>
  <c r="K1124" i="2"/>
  <c r="L1124" i="2" s="1"/>
  <c r="K1504" i="2"/>
  <c r="L1504" i="2" s="1"/>
  <c r="K838" i="2"/>
  <c r="L838" i="2" s="1"/>
  <c r="K1840" i="2"/>
  <c r="L1840" i="2" s="1"/>
  <c r="K608" i="2"/>
  <c r="L608" i="2" s="1"/>
  <c r="K1325" i="2"/>
  <c r="L1325" i="2" s="1"/>
  <c r="K1467" i="2"/>
  <c r="L1467" i="2" s="1"/>
  <c r="K1089" i="2"/>
  <c r="L1089" i="2" s="1"/>
  <c r="K1804" i="2"/>
  <c r="L1804" i="2" s="1"/>
  <c r="K9" i="2"/>
  <c r="L9" i="2" s="1"/>
  <c r="K1454" i="2"/>
  <c r="L1454" i="2" s="1"/>
  <c r="K112" i="2"/>
  <c r="L112" i="2" s="1"/>
  <c r="K1701" i="2"/>
  <c r="L1701" i="2" s="1"/>
  <c r="K1570" i="2"/>
  <c r="L1570" i="2" s="1"/>
  <c r="K878" i="2"/>
  <c r="L878" i="2" s="1"/>
  <c r="K656" i="2"/>
  <c r="L656" i="2" s="1"/>
  <c r="K1678" i="2"/>
  <c r="L1678" i="2" s="1"/>
  <c r="K1262" i="2"/>
  <c r="L1262" i="2" s="1"/>
  <c r="K1250" i="2"/>
  <c r="L1250" i="2" s="1"/>
  <c r="K506" i="2"/>
  <c r="L506" i="2" s="1"/>
  <c r="K515" i="2"/>
  <c r="L515" i="2" s="1"/>
  <c r="K1119" i="2"/>
  <c r="L1119" i="2" s="1"/>
  <c r="K1586" i="2"/>
  <c r="L1586" i="2" s="1"/>
  <c r="K1274" i="2"/>
  <c r="L1274" i="2" s="1"/>
  <c r="K1617" i="2"/>
  <c r="L1617" i="2" s="1"/>
  <c r="K1376" i="2"/>
  <c r="L1376" i="2" s="1"/>
  <c r="K770" i="2"/>
  <c r="L770" i="2" s="1"/>
  <c r="K1552" i="2"/>
  <c r="L1552" i="2" s="1"/>
  <c r="K1802" i="2"/>
  <c r="L1802" i="2" s="1"/>
  <c r="K1798" i="2"/>
  <c r="L1798" i="2" s="1"/>
  <c r="K1764" i="2"/>
  <c r="L1764" i="2" s="1"/>
  <c r="K1881" i="2"/>
  <c r="L1881" i="2" s="1"/>
  <c r="K1511" i="2"/>
  <c r="L1511" i="2" s="1"/>
  <c r="K1635" i="2"/>
  <c r="L1635" i="2" s="1"/>
  <c r="K872" i="2"/>
  <c r="L872" i="2" s="1"/>
  <c r="K286" i="2"/>
  <c r="L286" i="2" s="1"/>
  <c r="K1414" i="2"/>
  <c r="L1414" i="2" s="1"/>
  <c r="L553" i="2"/>
  <c r="L277" i="2"/>
  <c r="L676" i="2"/>
  <c r="K61" i="2"/>
  <c r="L1830" i="2"/>
  <c r="L394" i="2"/>
  <c r="L222" i="2"/>
  <c r="L901" i="2"/>
  <c r="L120" i="2"/>
  <c r="L1711" i="2"/>
  <c r="L1333" i="2"/>
  <c r="K1883" i="2"/>
  <c r="K73" i="2"/>
  <c r="L709" i="2"/>
  <c r="L1608" i="2"/>
  <c r="K1589" i="2"/>
  <c r="L250" i="2"/>
  <c r="L17" i="2"/>
  <c r="L1038" i="2"/>
  <c r="L1500" i="2"/>
  <c r="L1183" i="2"/>
  <c r="K1733" i="2"/>
  <c r="L559" i="2"/>
  <c r="L1740" i="2"/>
  <c r="K378" i="2"/>
  <c r="L1759" i="2"/>
  <c r="L1567" i="2"/>
  <c r="L319" i="2"/>
  <c r="L919" i="2"/>
  <c r="L819" i="2"/>
  <c r="K835" i="2"/>
  <c r="K118" i="2"/>
  <c r="K923" i="2"/>
  <c r="K1033" i="2"/>
  <c r="K1061" i="2"/>
  <c r="K1285" i="2"/>
  <c r="K990" i="2"/>
  <c r="K1542" i="2"/>
  <c r="K505" i="2"/>
  <c r="K805" i="2"/>
  <c r="K1643" i="2"/>
  <c r="K1093" i="2"/>
  <c r="K235" i="2"/>
  <c r="K1741" i="2"/>
  <c r="K1829" i="2"/>
  <c r="K282" i="2"/>
  <c r="L169" i="2"/>
  <c r="L175" i="2"/>
  <c r="K292" i="2"/>
  <c r="L292" i="2" s="1"/>
  <c r="K650" i="2"/>
  <c r="L650" i="2" s="1"/>
  <c r="K753" i="2"/>
  <c r="L753" i="2" s="1"/>
  <c r="K755" i="2"/>
  <c r="L755" i="2" s="1"/>
  <c r="K1894" i="2"/>
  <c r="L1894" i="2" s="1"/>
  <c r="K638" i="2"/>
  <c r="L638" i="2" s="1"/>
  <c r="K530" i="2"/>
  <c r="L530" i="2" s="1"/>
  <c r="K1025" i="2"/>
  <c r="L1025" i="2" s="1"/>
  <c r="K783" i="2"/>
  <c r="L783" i="2" s="1"/>
  <c r="K1892" i="2"/>
  <c r="L1892" i="2" s="1"/>
  <c r="K448" i="2"/>
  <c r="L448" i="2" s="1"/>
  <c r="K1760" i="2"/>
  <c r="L1760" i="2" s="1"/>
  <c r="K1918" i="2"/>
  <c r="L1918" i="2" s="1"/>
  <c r="K1757" i="2"/>
  <c r="L1757" i="2" s="1"/>
  <c r="K969" i="2"/>
  <c r="L969" i="2" s="1"/>
  <c r="K1190" i="2"/>
  <c r="L1190" i="2" s="1"/>
  <c r="K353" i="2"/>
  <c r="L353" i="2" s="1"/>
  <c r="K1601" i="2"/>
  <c r="L1601" i="2" s="1"/>
  <c r="K1437" i="2"/>
  <c r="L1437" i="2" s="1"/>
  <c r="K413" i="2"/>
  <c r="L413" i="2" s="1"/>
  <c r="K920" i="2"/>
  <c r="L920" i="2" s="1"/>
  <c r="K1755" i="2"/>
  <c r="L1755" i="2" s="1"/>
  <c r="K1126" i="2"/>
  <c r="L1126" i="2" s="1"/>
  <c r="K1706" i="2"/>
  <c r="L1706" i="2" s="1"/>
  <c r="K986" i="2"/>
  <c r="L986" i="2" s="1"/>
  <c r="K560" i="2"/>
  <c r="L560" i="2" s="1"/>
  <c r="K1318" i="2"/>
  <c r="L1318" i="2" s="1"/>
  <c r="K173" i="2"/>
  <c r="L173" i="2" s="1"/>
  <c r="K1228" i="2"/>
  <c r="L1228" i="2" s="1"/>
  <c r="K632" i="2"/>
  <c r="L632" i="2" s="1"/>
  <c r="K958" i="2"/>
  <c r="L958" i="2" s="1"/>
  <c r="K1880" i="2"/>
  <c r="L1880" i="2" s="1"/>
  <c r="K1400" i="2"/>
  <c r="L1400" i="2" s="1"/>
  <c r="K1745" i="2"/>
  <c r="L1745" i="2" s="1"/>
  <c r="K704" i="2"/>
  <c r="L704" i="2" s="1"/>
  <c r="K1748" i="2"/>
  <c r="L1748" i="2" s="1"/>
  <c r="K921" i="2"/>
  <c r="L921" i="2" s="1"/>
  <c r="K1028" i="2"/>
  <c r="L1028" i="2" s="1"/>
  <c r="K553" i="2"/>
  <c r="K277" i="2"/>
  <c r="L1498" i="2"/>
  <c r="L154" i="2"/>
  <c r="K676" i="2"/>
  <c r="L772" i="2"/>
  <c r="L61" i="2"/>
  <c r="K1195" i="2"/>
  <c r="K222" i="2"/>
  <c r="L19" i="2"/>
  <c r="K120" i="2"/>
  <c r="K1711" i="2"/>
  <c r="L1686" i="2"/>
  <c r="L1793" i="2"/>
  <c r="K1608" i="2"/>
  <c r="L1307" i="2"/>
  <c r="K250" i="2"/>
  <c r="K17" i="2"/>
  <c r="K1038" i="2"/>
  <c r="K1183" i="2"/>
  <c r="L535" i="2"/>
  <c r="K1165" i="2"/>
  <c r="L1157" i="2"/>
  <c r="L751" i="2"/>
  <c r="L499" i="2"/>
  <c r="L1541" i="2"/>
  <c r="K1499" i="2"/>
  <c r="K1567" i="2"/>
  <c r="K319" i="2"/>
  <c r="K919" i="2"/>
  <c r="L181" i="2"/>
  <c r="L835" i="2"/>
  <c r="L118" i="2"/>
  <c r="L923" i="2"/>
  <c r="L1435" i="2"/>
  <c r="K1012" i="2"/>
  <c r="K1921" i="2"/>
  <c r="L1176" i="2"/>
  <c r="K1453" i="2"/>
  <c r="L990" i="2"/>
  <c r="L1542" i="2"/>
  <c r="L505" i="2"/>
  <c r="L805" i="2"/>
  <c r="L1643" i="2"/>
  <c r="K635" i="2"/>
  <c r="L235" i="2"/>
  <c r="L1741" i="2"/>
  <c r="K262" i="2"/>
  <c r="L1603" i="2"/>
  <c r="K1805" i="2"/>
  <c r="L1805" i="2" s="1"/>
  <c r="K1517" i="2"/>
  <c r="L1517" i="2" s="1"/>
  <c r="K591" i="2"/>
  <c r="L591" i="2" s="1"/>
  <c r="K1234" i="2"/>
  <c r="L1234" i="2" s="1"/>
  <c r="K1322" i="2"/>
  <c r="L1322" i="2" s="1"/>
  <c r="K1269" i="2"/>
  <c r="L1269" i="2" s="1"/>
  <c r="K575" i="2"/>
  <c r="L575" i="2" s="1"/>
  <c r="K152" i="2"/>
  <c r="L152" i="2" s="1"/>
  <c r="K1425" i="2"/>
  <c r="L1425" i="2" s="1"/>
  <c r="K488" i="2"/>
  <c r="L488" i="2" s="1"/>
  <c r="K1312" i="2"/>
  <c r="L1312" i="2" s="1"/>
  <c r="K1462" i="2"/>
  <c r="L1462" i="2" s="1"/>
  <c r="K1680" i="2"/>
  <c r="L1680" i="2" s="1"/>
  <c r="K1331" i="2"/>
  <c r="L1331" i="2" s="1"/>
  <c r="K1121" i="2"/>
  <c r="L1121" i="2" s="1"/>
  <c r="K494" i="2"/>
  <c r="L494" i="2" s="1"/>
  <c r="K1360" i="2"/>
  <c r="L1360" i="2" s="1"/>
  <c r="K1034" i="2"/>
  <c r="L1034" i="2" s="1"/>
  <c r="K1076" i="2"/>
  <c r="L1076" i="2" s="1"/>
  <c r="K1380" i="2"/>
  <c r="L1380" i="2" s="1"/>
  <c r="K1461" i="2"/>
  <c r="L1461" i="2" s="1"/>
  <c r="K1763" i="2"/>
  <c r="L1763" i="2" s="1"/>
  <c r="K1136" i="2"/>
  <c r="L1136" i="2" s="1"/>
  <c r="K1516" i="2"/>
  <c r="L1516" i="2" s="1"/>
  <c r="K1395" i="2"/>
  <c r="L1395" i="2" s="1"/>
  <c r="K651" i="2"/>
  <c r="L651" i="2" s="1"/>
  <c r="K1682" i="2"/>
  <c r="L1682" i="2" s="1"/>
  <c r="K729" i="2"/>
  <c r="L729" i="2" s="1"/>
  <c r="K1042" i="2"/>
  <c r="L1042" i="2" s="1"/>
  <c r="K1564" i="2"/>
  <c r="L1564" i="2" s="1"/>
  <c r="K1131" i="2"/>
  <c r="L1131" i="2" s="1"/>
  <c r="K1664" i="2"/>
  <c r="L1664" i="2" s="1"/>
  <c r="K1118" i="2"/>
  <c r="L1118" i="2" s="1"/>
  <c r="K1370" i="2"/>
  <c r="L1370" i="2" s="1"/>
  <c r="K537" i="2"/>
  <c r="L537" i="2" s="1"/>
  <c r="K1508" i="2"/>
  <c r="L1508" i="2" s="1"/>
  <c r="K1498" i="2"/>
  <c r="K154" i="2"/>
  <c r="L882" i="2"/>
  <c r="K772" i="2"/>
  <c r="L1195" i="2"/>
  <c r="L1327" i="2"/>
  <c r="K1855" i="2"/>
  <c r="K19" i="2"/>
  <c r="L780" i="2"/>
  <c r="K1686" i="2"/>
  <c r="K1793" i="2"/>
  <c r="K1320" i="2"/>
  <c r="K1307" i="2"/>
  <c r="K1073" i="2"/>
  <c r="K535" i="2"/>
  <c r="L1165" i="2"/>
  <c r="L978" i="2"/>
  <c r="L492" i="2"/>
  <c r="K139" i="2"/>
  <c r="K1157" i="2"/>
  <c r="K751" i="2"/>
  <c r="K499" i="2"/>
  <c r="K1541" i="2"/>
  <c r="L1499" i="2"/>
  <c r="K12" i="2"/>
  <c r="K181" i="2"/>
  <c r="K64" i="2"/>
  <c r="K724" i="2"/>
  <c r="L649" i="2"/>
  <c r="K1435" i="2"/>
  <c r="L1012" i="2"/>
  <c r="L1921" i="2"/>
  <c r="K1176" i="2"/>
  <c r="L1453" i="2"/>
  <c r="K544" i="2"/>
  <c r="K876" i="2"/>
  <c r="L1518" i="2"/>
  <c r="L635" i="2"/>
  <c r="K252" i="2"/>
  <c r="K1638" i="2"/>
  <c r="K1411" i="2"/>
  <c r="K1687" i="2"/>
  <c r="L262" i="2"/>
  <c r="K1603" i="2"/>
  <c r="K1440" i="2"/>
  <c r="L1440" i="2" s="1"/>
  <c r="K866" i="2"/>
  <c r="L866" i="2" s="1"/>
  <c r="K1505" i="2"/>
  <c r="L1505" i="2" s="1"/>
  <c r="K1790" i="2"/>
  <c r="L1790" i="2" s="1"/>
  <c r="K1474" i="2"/>
  <c r="L1474" i="2" s="1"/>
  <c r="K1216" i="2"/>
  <c r="L1216" i="2" s="1"/>
  <c r="K1860" i="2"/>
  <c r="L1860" i="2" s="1"/>
  <c r="K818" i="2"/>
  <c r="L818" i="2" s="1"/>
  <c r="K1139" i="2"/>
  <c r="L1139" i="2" s="1"/>
  <c r="K850" i="2"/>
  <c r="L850" i="2" s="1"/>
  <c r="K1192" i="2"/>
  <c r="L1192" i="2" s="1"/>
  <c r="K1460" i="2"/>
  <c r="L1460" i="2" s="1"/>
  <c r="K1193" i="2"/>
  <c r="L1193" i="2" s="1"/>
  <c r="K1396" i="2"/>
  <c r="L1396" i="2" s="1"/>
  <c r="K752" i="2"/>
  <c r="L752" i="2" s="1"/>
  <c r="K644" i="2"/>
  <c r="L644" i="2" s="1"/>
  <c r="K1916" i="2"/>
  <c r="L1916" i="2" s="1"/>
  <c r="K1808" i="2"/>
  <c r="L1808" i="2" s="1"/>
  <c r="K968" i="2"/>
  <c r="L968" i="2" s="1"/>
  <c r="K1361" i="2"/>
  <c r="L1361" i="2" s="1"/>
  <c r="K1044" i="2"/>
  <c r="L1044" i="2" s="1"/>
  <c r="K1426" i="2"/>
  <c r="L1426" i="2" s="1"/>
  <c r="K1271" i="2"/>
  <c r="L1271" i="2" s="1"/>
  <c r="K993" i="2"/>
  <c r="L993" i="2" s="1"/>
  <c r="K1137" i="2"/>
  <c r="L1137" i="2" s="1"/>
  <c r="K975" i="2"/>
  <c r="L975" i="2" s="1"/>
  <c r="K957" i="2"/>
  <c r="L957" i="2" s="1"/>
  <c r="K1857" i="2"/>
  <c r="L1857" i="2" s="1"/>
  <c r="K554" i="2"/>
  <c r="L554" i="2" s="1"/>
  <c r="K1311" i="2"/>
  <c r="L1311" i="2" s="1"/>
  <c r="K1436" i="2"/>
  <c r="L1436" i="2" s="1"/>
  <c r="K802" i="2"/>
  <c r="L802" i="2" s="1"/>
  <c r="K1660" i="2"/>
  <c r="L1660" i="2" s="1"/>
  <c r="K988" i="2"/>
  <c r="L988" i="2" s="1"/>
  <c r="K1304" i="2"/>
  <c r="L1304" i="2" s="1"/>
  <c r="K1367" i="2"/>
  <c r="L1367" i="2" s="1"/>
  <c r="K1875" i="2"/>
  <c r="L1875" i="2" s="1"/>
  <c r="K1606" i="2"/>
  <c r="L1606" i="2" s="1"/>
  <c r="K987" i="2"/>
  <c r="L987" i="2" s="1"/>
  <c r="L1639" i="2"/>
  <c r="L1032" i="2"/>
  <c r="K787" i="2"/>
  <c r="K882" i="2"/>
  <c r="L517" i="2"/>
  <c r="L1782" i="2"/>
  <c r="K1836" i="2"/>
  <c r="L288" i="2"/>
  <c r="L774" i="2"/>
  <c r="K1327" i="2"/>
  <c r="L1855" i="2"/>
  <c r="K564" i="2"/>
  <c r="K780" i="2"/>
  <c r="K983" i="2"/>
  <c r="K599" i="2"/>
  <c r="L1320" i="2"/>
  <c r="L1465" i="2"/>
  <c r="L1073" i="2"/>
  <c r="K978" i="2"/>
  <c r="K492" i="2"/>
  <c r="L139" i="2"/>
  <c r="K1278" i="2"/>
  <c r="L1236" i="2"/>
  <c r="L18" i="2"/>
  <c r="K114" i="2"/>
  <c r="K1060" i="2"/>
  <c r="L1231" i="2"/>
  <c r="L227" i="2"/>
  <c r="L12" i="2"/>
  <c r="L504" i="2"/>
  <c r="L64" i="2"/>
  <c r="L724" i="2"/>
  <c r="K649" i="2"/>
  <c r="K1699" i="2"/>
  <c r="L1068" i="2"/>
  <c r="K1169" i="2"/>
  <c r="L544" i="2"/>
  <c r="L876" i="2"/>
  <c r="K1518" i="2"/>
  <c r="L252" i="2"/>
  <c r="L509" i="2"/>
  <c r="L1638" i="2"/>
  <c r="L1411" i="2"/>
  <c r="L1687" i="2"/>
  <c r="K1707" i="2"/>
  <c r="L1707" i="2" s="1"/>
  <c r="K1284" i="2"/>
  <c r="L1284" i="2" s="1"/>
  <c r="K1521" i="2"/>
  <c r="L1521" i="2" s="1"/>
  <c r="K681" i="2"/>
  <c r="L681" i="2" s="1"/>
  <c r="K566" i="2"/>
  <c r="L566" i="2" s="1"/>
  <c r="K1280" i="2"/>
  <c r="L1280" i="2" s="1"/>
  <c r="K1838" i="2"/>
  <c r="L1838" i="2" s="1"/>
  <c r="K8" i="2"/>
  <c r="L8" i="2" s="1"/>
  <c r="K795" i="2"/>
  <c r="L795" i="2" s="1"/>
  <c r="K1661" i="2"/>
  <c r="L1661" i="2" s="1"/>
  <c r="K940" i="2"/>
  <c r="L940" i="2" s="1"/>
  <c r="K1539" i="2"/>
  <c r="L1539" i="2" s="1"/>
  <c r="K1613" i="2"/>
  <c r="L1613" i="2" s="1"/>
  <c r="K1912" i="2"/>
  <c r="L1912" i="2" s="1"/>
  <c r="K1568" i="2"/>
  <c r="L1568" i="2" s="1"/>
  <c r="K706" i="2"/>
  <c r="L706" i="2" s="1"/>
  <c r="K1598" i="2"/>
  <c r="L1598" i="2" s="1"/>
  <c r="K597" i="2"/>
  <c r="L597" i="2" s="1"/>
  <c r="K1509" i="2"/>
  <c r="L1509" i="2" s="1"/>
  <c r="K1503" i="2"/>
  <c r="L1503" i="2" s="1"/>
  <c r="K1031" i="2"/>
  <c r="L1031" i="2" s="1"/>
  <c r="K1036" i="2"/>
  <c r="L1036" i="2" s="1"/>
  <c r="K1430" i="2"/>
  <c r="L1430" i="2" s="1"/>
  <c r="K166" i="2"/>
  <c r="L166" i="2" s="1"/>
  <c r="K1712" i="2"/>
  <c r="L1712" i="2" s="1"/>
  <c r="K1611" i="2"/>
  <c r="L1611" i="2" s="1"/>
  <c r="K1456" i="2"/>
  <c r="L1456" i="2" s="1"/>
  <c r="K287" i="2"/>
  <c r="L287" i="2" s="1"/>
  <c r="K1443" i="2"/>
  <c r="L1443" i="2" s="1"/>
  <c r="K495" i="2"/>
  <c r="L495" i="2" s="1"/>
  <c r="K1209" i="2"/>
  <c r="L1209" i="2" s="1"/>
  <c r="K836" i="2"/>
  <c r="L836" i="2" s="1"/>
  <c r="K1078" i="2"/>
  <c r="L1078" i="2" s="1"/>
  <c r="K1619" i="2"/>
  <c r="L1619" i="2" s="1"/>
  <c r="K1713" i="2"/>
  <c r="L1713" i="2" s="1"/>
  <c r="K1432" i="2"/>
  <c r="L1432" i="2" s="1"/>
  <c r="K290" i="2"/>
  <c r="L290" i="2" s="1"/>
  <c r="K1827" i="2"/>
  <c r="L1827" i="2" s="1"/>
  <c r="K1092" i="2"/>
  <c r="L1092" i="2" s="1"/>
  <c r="K1265" i="2"/>
  <c r="L1265" i="2" s="1"/>
  <c r="K310" i="2"/>
  <c r="K1639" i="2"/>
  <c r="K1032" i="2"/>
  <c r="L787" i="2"/>
  <c r="K607" i="2"/>
  <c r="K517" i="2"/>
  <c r="K1782" i="2"/>
  <c r="L107" i="2"/>
  <c r="L1415" i="2"/>
  <c r="L1836" i="2"/>
  <c r="K288" i="2"/>
  <c r="K774" i="2"/>
  <c r="L564" i="2"/>
  <c r="L983" i="2"/>
  <c r="L599" i="2"/>
  <c r="K1465" i="2"/>
  <c r="K1471" i="2"/>
  <c r="K637" i="2"/>
  <c r="K775" i="2"/>
  <c r="L1278" i="2"/>
  <c r="K1236" i="2"/>
  <c r="K187" i="2"/>
  <c r="K18" i="2"/>
  <c r="K121" i="2"/>
  <c r="L114" i="2"/>
  <c r="L1060" i="2"/>
  <c r="L1861" i="2"/>
  <c r="K1231" i="2"/>
  <c r="K227" i="2"/>
  <c r="K504" i="2"/>
  <c r="K155" i="2"/>
  <c r="K571" i="2"/>
  <c r="L1109" i="2"/>
  <c r="L1699" i="2"/>
  <c r="K1068" i="2"/>
  <c r="L1169" i="2"/>
  <c r="K345" i="2"/>
  <c r="K509" i="2"/>
  <c r="K1087" i="2"/>
  <c r="K162" i="2"/>
  <c r="K305" i="2"/>
  <c r="K953" i="2"/>
  <c r="L953" i="2" s="1"/>
  <c r="K1679" i="2"/>
  <c r="L1679" i="2" s="1"/>
  <c r="K1310" i="2"/>
  <c r="L1310" i="2" s="1"/>
  <c r="K501" i="2"/>
  <c r="L501" i="2" s="1"/>
  <c r="K892" i="2"/>
  <c r="L892" i="2" s="1"/>
  <c r="K1899" i="2"/>
  <c r="L1899" i="2" s="1"/>
  <c r="K1833" i="2"/>
  <c r="L1833" i="2" s="1"/>
  <c r="K502" i="2"/>
  <c r="L502" i="2" s="1"/>
  <c r="K945" i="2"/>
  <c r="L945" i="2" s="1"/>
  <c r="K1600" i="2"/>
  <c r="L1600" i="2" s="1"/>
  <c r="K508" i="2"/>
  <c r="L508" i="2" s="1"/>
  <c r="K1029" i="2"/>
  <c r="L1029" i="2" s="1"/>
  <c r="K1455" i="2"/>
  <c r="L1455" i="2" s="1"/>
  <c r="K1324" i="2"/>
  <c r="L1324" i="2" s="1"/>
  <c r="K1112" i="2"/>
  <c r="L1112" i="2" s="1"/>
  <c r="K831" i="2"/>
  <c r="L831" i="2" s="1"/>
  <c r="K1859" i="2"/>
  <c r="L1859" i="2" s="1"/>
  <c r="K1646" i="2"/>
  <c r="L1646" i="2" s="1"/>
  <c r="K555" i="2"/>
  <c r="L555" i="2" s="1"/>
  <c r="K113" i="2"/>
  <c r="L113" i="2" s="1"/>
  <c r="K1064" i="2"/>
  <c r="L1064" i="2" s="1"/>
  <c r="K995" i="2"/>
  <c r="L995" i="2" s="1"/>
  <c r="K1666" i="2"/>
  <c r="L1666" i="2" s="1"/>
  <c r="K842" i="2"/>
  <c r="L842" i="2" s="1"/>
  <c r="K1557" i="2"/>
  <c r="L1557" i="2" s="1"/>
  <c r="K1496" i="2"/>
  <c r="L1496" i="2" s="1"/>
  <c r="K741" i="2"/>
  <c r="L741" i="2" s="1"/>
  <c r="K440" i="2"/>
  <c r="L440" i="2" s="1"/>
  <c r="K1106" i="2"/>
  <c r="L1106" i="2" s="1"/>
  <c r="K1599" i="2"/>
  <c r="L1599" i="2" s="1"/>
  <c r="K899" i="2"/>
  <c r="L899" i="2" s="1"/>
  <c r="K1898" i="2"/>
  <c r="L1898" i="2" s="1"/>
  <c r="K951" i="2"/>
  <c r="L951" i="2" s="1"/>
  <c r="K1550" i="2"/>
  <c r="L1550" i="2" s="1"/>
  <c r="K1708" i="2"/>
  <c r="L1708" i="2" s="1"/>
  <c r="K803" i="2"/>
  <c r="L803" i="2" s="1"/>
  <c r="K1659" i="2"/>
  <c r="L1659" i="2" s="1"/>
  <c r="K1658" i="2"/>
  <c r="L1658" i="2" s="1"/>
  <c r="K598" i="2"/>
  <c r="L598" i="2" s="1"/>
  <c r="K1695" i="2"/>
  <c r="L1695" i="2" s="1"/>
  <c r="K1652" i="2"/>
  <c r="L1652" i="2" s="1"/>
  <c r="K1736" i="2"/>
  <c r="L1736" i="2" s="1"/>
  <c r="K1059" i="2"/>
  <c r="L1059" i="2" s="1"/>
  <c r="K1847" i="2"/>
  <c r="L1847" i="2" s="1"/>
  <c r="L310" i="2"/>
  <c r="K395" i="2"/>
  <c r="L607" i="2"/>
  <c r="L799" i="2"/>
  <c r="K828" i="2"/>
  <c r="K107" i="2"/>
  <c r="K1415" i="2"/>
  <c r="K1885" i="2"/>
  <c r="K1566" i="2"/>
  <c r="K636" i="2"/>
  <c r="K942" i="2"/>
  <c r="L1357" i="2"/>
  <c r="K1445" i="2"/>
  <c r="L58" i="2"/>
  <c r="L1801" i="2"/>
  <c r="K259" i="2"/>
  <c r="L1471" i="2"/>
  <c r="L637" i="2"/>
  <c r="K346" i="2"/>
  <c r="L775" i="2"/>
  <c r="L985" i="2"/>
  <c r="L187" i="2"/>
  <c r="K13" i="2"/>
  <c r="L121" i="2"/>
  <c r="K221" i="2"/>
  <c r="L853" i="2"/>
  <c r="K1313" i="2"/>
  <c r="K1861" i="2"/>
  <c r="K1189" i="2"/>
  <c r="L65" i="2"/>
  <c r="L155" i="2"/>
  <c r="L571" i="2"/>
  <c r="K1109" i="2"/>
  <c r="K1573" i="2"/>
  <c r="L943" i="2"/>
  <c r="L345" i="2"/>
  <c r="L1405" i="2"/>
  <c r="K771" i="2"/>
  <c r="L1087" i="2"/>
  <c r="K1919" i="2"/>
  <c r="L1919" i="2" s="1"/>
  <c r="K573" i="2"/>
  <c r="L573" i="2" s="1"/>
  <c r="K687" i="2"/>
  <c r="L687" i="2" s="1"/>
  <c r="K1811" i="2"/>
  <c r="L1811" i="2" s="1"/>
  <c r="K513" i="2"/>
  <c r="L513" i="2" s="1"/>
  <c r="K1551" i="2"/>
  <c r="L1551" i="2" s="1"/>
  <c r="K161" i="2"/>
  <c r="L161" i="2" s="1"/>
  <c r="K1366" i="2"/>
  <c r="L1366" i="2" s="1"/>
  <c r="K694" i="2"/>
  <c r="L694" i="2" s="1"/>
  <c r="K1906" i="2"/>
  <c r="L1906" i="2" s="1"/>
  <c r="K1641" i="2"/>
  <c r="L1641" i="2" s="1"/>
  <c r="K1839" i="2"/>
  <c r="L1839" i="2" s="1"/>
  <c r="K1167" i="2"/>
  <c r="L1167" i="2" s="1"/>
  <c r="K604" i="2"/>
  <c r="L604" i="2" s="1"/>
  <c r="K1084" i="2"/>
  <c r="L1084" i="2" s="1"/>
  <c r="K837" i="2"/>
  <c r="L837" i="2" s="1"/>
  <c r="K602" i="2"/>
  <c r="L602" i="2" s="1"/>
  <c r="K959" i="2"/>
  <c r="L959" i="2" s="1"/>
  <c r="K1277" i="2"/>
  <c r="L1277" i="2" s="1"/>
  <c r="K1424" i="2"/>
  <c r="L1424" i="2" s="1"/>
  <c r="K1140" i="2"/>
  <c r="L1140" i="2" s="1"/>
  <c r="K1407" i="2"/>
  <c r="L1407" i="2" s="1"/>
  <c r="K611" i="2"/>
  <c r="L611" i="2" s="1"/>
  <c r="K788" i="2"/>
  <c r="L788" i="2" s="1"/>
  <c r="K1911" i="2"/>
  <c r="L1911" i="2" s="1"/>
  <c r="K1562" i="2"/>
  <c r="L1562" i="2" s="1"/>
  <c r="K1083" i="2"/>
  <c r="L1083" i="2" s="1"/>
  <c r="K1226" i="2"/>
  <c r="L1226" i="2" s="1"/>
  <c r="K843" i="2"/>
  <c r="L843" i="2" s="1"/>
  <c r="K1905" i="2"/>
  <c r="L1905" i="2" s="1"/>
  <c r="K1373" i="2"/>
  <c r="L1373" i="2" s="1"/>
  <c r="K1709" i="2"/>
  <c r="L1709" i="2" s="1"/>
  <c r="K1448" i="2"/>
  <c r="L1448" i="2" s="1"/>
  <c r="K584" i="2"/>
  <c r="L584" i="2" s="1"/>
  <c r="K1402" i="2"/>
  <c r="L1402" i="2" s="1"/>
  <c r="K1160" i="2"/>
  <c r="L1160" i="2" s="1"/>
  <c r="K1186" i="2"/>
  <c r="L1186" i="2" s="1"/>
  <c r="K956" i="2"/>
  <c r="L956" i="2" s="1"/>
  <c r="K1222" i="2"/>
  <c r="L1222" i="2" s="1"/>
  <c r="K749" i="2"/>
  <c r="L1554" i="2"/>
  <c r="L395" i="2"/>
  <c r="K474" i="2"/>
  <c r="K643" i="2"/>
  <c r="K628" i="2"/>
  <c r="K799" i="2"/>
  <c r="L828" i="2"/>
  <c r="K1303" i="2"/>
  <c r="L1885" i="2"/>
  <c r="L1182" i="2"/>
  <c r="L1566" i="2"/>
  <c r="K883" i="2"/>
  <c r="L636" i="2"/>
  <c r="K557" i="2"/>
  <c r="L942" i="2"/>
  <c r="K1357" i="2"/>
  <c r="L1445" i="2"/>
  <c r="K58" i="2"/>
  <c r="K1801" i="2"/>
  <c r="L269" i="2"/>
  <c r="K1308" i="2"/>
  <c r="L259" i="2"/>
  <c r="K396" i="2"/>
  <c r="L1655" i="2"/>
  <c r="K871" i="2"/>
  <c r="L346" i="2"/>
  <c r="K730" i="2"/>
  <c r="K985" i="2"/>
  <c r="K1206" i="2"/>
  <c r="L13" i="2"/>
  <c r="K168" i="2"/>
  <c r="L221" i="2"/>
  <c r="K853" i="2"/>
  <c r="L1313" i="2"/>
  <c r="L1189" i="2"/>
  <c r="K65" i="2"/>
  <c r="K1513" i="2"/>
  <c r="L971" i="2"/>
  <c r="L1573" i="2"/>
  <c r="K943" i="2"/>
  <c r="L532" i="2"/>
  <c r="L827" i="2"/>
  <c r="L915" i="2"/>
  <c r="K133" i="2"/>
  <c r="K312" i="2"/>
  <c r="L445" i="2"/>
  <c r="K1405" i="2"/>
  <c r="L771" i="2"/>
  <c r="L1596" i="2"/>
  <c r="K359" i="2"/>
  <c r="L727" i="2"/>
  <c r="K1665" i="2"/>
  <c r="L1665" i="2" s="1"/>
  <c r="K500" i="2"/>
  <c r="L500" i="2" s="1"/>
  <c r="K748" i="2"/>
  <c r="L748" i="2" s="1"/>
  <c r="K1065" i="2"/>
  <c r="L1065" i="2" s="1"/>
  <c r="K1696" i="2"/>
  <c r="L1696" i="2" s="1"/>
  <c r="K890" i="2"/>
  <c r="L890" i="2" s="1"/>
  <c r="K933" i="2"/>
  <c r="L933" i="2" s="1"/>
  <c r="K1421" i="2"/>
  <c r="L1421" i="2" s="1"/>
  <c r="K1427" i="2"/>
  <c r="L1427" i="2" s="1"/>
  <c r="K830" i="2"/>
  <c r="L830" i="2" s="1"/>
  <c r="K652" i="2"/>
  <c r="L652" i="2" s="1"/>
  <c r="K1910" i="2"/>
  <c r="L1910" i="2" s="1"/>
  <c r="K885" i="2"/>
  <c r="L885" i="2" s="1"/>
  <c r="K680" i="2"/>
  <c r="L680" i="2" s="1"/>
  <c r="K1185" i="2"/>
  <c r="L1185" i="2" s="1"/>
  <c r="K1010" i="2"/>
  <c r="L1010" i="2" s="1"/>
  <c r="K1085" i="2"/>
  <c r="L1085" i="2" s="1"/>
  <c r="K1545" i="2"/>
  <c r="L1545" i="2" s="1"/>
  <c r="K569" i="2"/>
  <c r="L569" i="2" s="1"/>
  <c r="K1618" i="2"/>
  <c r="L1618" i="2" s="1"/>
  <c r="K1439" i="2"/>
  <c r="L1439" i="2" s="1"/>
  <c r="K489" i="2"/>
  <c r="L489" i="2" s="1"/>
  <c r="K1199" i="2"/>
  <c r="L1199" i="2" s="1"/>
  <c r="K884" i="2"/>
  <c r="L884" i="2" s="1"/>
  <c r="K992" i="2"/>
  <c r="L992" i="2" s="1"/>
  <c r="K1672" i="2"/>
  <c r="L1672" i="2" s="1"/>
  <c r="K562" i="2"/>
  <c r="L562" i="2" s="1"/>
  <c r="K1809" i="2"/>
  <c r="L1809" i="2" s="1"/>
  <c r="K962" i="2"/>
  <c r="L962" i="2" s="1"/>
  <c r="K1270" i="2"/>
  <c r="L1270" i="2" s="1"/>
  <c r="K1202" i="2"/>
  <c r="L1202" i="2" s="1"/>
  <c r="K1298" i="2"/>
  <c r="L1298" i="2" s="1"/>
  <c r="K543" i="2"/>
  <c r="L543" i="2" s="1"/>
  <c r="K1346" i="2"/>
  <c r="L1346" i="2" s="1"/>
  <c r="K1640" i="2"/>
  <c r="L1640" i="2" s="1"/>
  <c r="K1276" i="2"/>
  <c r="L1276" i="2" s="1"/>
  <c r="L749" i="2"/>
  <c r="K1554" i="2"/>
  <c r="K1062" i="2"/>
  <c r="L474" i="2"/>
  <c r="L643" i="2"/>
  <c r="L628" i="2"/>
  <c r="L1303" i="2"/>
  <c r="K1182" i="2"/>
  <c r="L883" i="2"/>
  <c r="L557" i="2"/>
  <c r="L1350" i="2"/>
  <c r="L265" i="2"/>
  <c r="K1732" i="2"/>
  <c r="L1177" i="2"/>
  <c r="L579" i="2"/>
  <c r="L595" i="2"/>
  <c r="K1300" i="2"/>
  <c r="K269" i="2"/>
  <c r="L1308" i="2"/>
  <c r="L396" i="2"/>
  <c r="K1655" i="2"/>
  <c r="L871" i="2"/>
  <c r="K949" i="2"/>
  <c r="L730" i="2"/>
  <c r="L1206" i="2"/>
  <c r="L654" i="2"/>
  <c r="L168" i="2"/>
  <c r="L72" i="2"/>
  <c r="L1422" i="2"/>
  <c r="K1546" i="2"/>
  <c r="K697" i="2"/>
  <c r="L1513" i="2"/>
  <c r="L251" i="2"/>
  <c r="K971" i="2"/>
  <c r="L996" i="2"/>
  <c r="K160" i="2"/>
  <c r="K532" i="2"/>
  <c r="K827" i="2"/>
  <c r="K915" i="2"/>
  <c r="L133" i="2"/>
  <c r="L312" i="2"/>
  <c r="L1356" i="2"/>
  <c r="K445" i="2"/>
  <c r="K1669" i="2"/>
  <c r="L451" i="2"/>
  <c r="K784" i="2"/>
  <c r="K829" i="2"/>
  <c r="K1784" i="2"/>
  <c r="L1784" i="2" s="1"/>
  <c r="K777" i="2"/>
  <c r="L777" i="2" s="1"/>
  <c r="K914" i="2"/>
  <c r="L914" i="2" s="1"/>
  <c r="K1406" i="2"/>
  <c r="L1406" i="2" s="1"/>
  <c r="K800" i="2"/>
  <c r="L800" i="2" s="1"/>
  <c r="K1133" i="2"/>
  <c r="L1133" i="2" s="1"/>
  <c r="K1180" i="2"/>
  <c r="L1180" i="2" s="1"/>
  <c r="K392" i="2"/>
  <c r="L392" i="2" s="1"/>
  <c r="K746" i="2"/>
  <c r="L746" i="2" s="1"/>
  <c r="K1011" i="2"/>
  <c r="L1011" i="2" s="1"/>
  <c r="K950" i="2"/>
  <c r="L950" i="2" s="1"/>
  <c r="K692" i="2"/>
  <c r="L692" i="2" s="1"/>
  <c r="K1565" i="2"/>
  <c r="L1565" i="2" s="1"/>
  <c r="K994" i="2"/>
  <c r="L994" i="2" s="1"/>
  <c r="K1874" i="2"/>
  <c r="L1874" i="2" s="1"/>
  <c r="K1730" i="2"/>
  <c r="L1730" i="2" s="1"/>
  <c r="K1779" i="2"/>
  <c r="L1779" i="2" s="1"/>
  <c r="K980" i="2"/>
  <c r="L980" i="2" s="1"/>
  <c r="K1156" i="2"/>
  <c r="L1156" i="2" s="1"/>
  <c r="K1702" i="2"/>
  <c r="L1702" i="2" s="1"/>
  <c r="K1731" i="2"/>
  <c r="L1731" i="2" s="1"/>
  <c r="K578" i="2"/>
  <c r="L578" i="2" s="1"/>
  <c r="K1232" i="2"/>
  <c r="L1232" i="2" s="1"/>
  <c r="K1887" i="2"/>
  <c r="L1887" i="2" s="1"/>
  <c r="K952" i="2"/>
  <c r="L952" i="2" s="1"/>
  <c r="K1330" i="2"/>
  <c r="L1330" i="2" s="1"/>
  <c r="K1466" i="2"/>
  <c r="L1466" i="2" s="1"/>
  <c r="K291" i="2"/>
  <c r="L291" i="2" s="1"/>
  <c r="K1162" i="2"/>
  <c r="L1162" i="2" s="1"/>
  <c r="K576" i="2"/>
  <c r="L576" i="2" s="1"/>
  <c r="K1648" i="2"/>
  <c r="L1648" i="2" s="1"/>
  <c r="K1197" i="2"/>
  <c r="L1197" i="2" s="1"/>
  <c r="K1023" i="2"/>
  <c r="L1023" i="2" s="1"/>
  <c r="K1088" i="2"/>
  <c r="L1088" i="2" s="1"/>
  <c r="K1394" i="2"/>
  <c r="L1394" i="2" s="1"/>
  <c r="K1893" i="2"/>
  <c r="L1893" i="2" s="1"/>
  <c r="K1166" i="2"/>
  <c r="L1166" i="2" s="1"/>
  <c r="K1127" i="2"/>
  <c r="L1127" i="2" s="1"/>
  <c r="K1154" i="2"/>
  <c r="L1154" i="2" s="1"/>
  <c r="L1260" i="2"/>
  <c r="K119" i="2"/>
  <c r="L1062" i="2"/>
  <c r="L180" i="2"/>
  <c r="L739" i="2"/>
  <c r="L503" i="2"/>
  <c r="K1889" i="2"/>
  <c r="L1205" i="2"/>
  <c r="K475" i="2"/>
  <c r="K1739" i="2"/>
  <c r="K1350" i="2"/>
  <c r="K265" i="2"/>
  <c r="L1135" i="2"/>
  <c r="K1075" i="2"/>
  <c r="L1732" i="2"/>
  <c r="K1177" i="2"/>
  <c r="K579" i="2"/>
  <c r="K595" i="2"/>
  <c r="L1300" i="2"/>
  <c r="K1362" i="2"/>
  <c r="K420" i="2"/>
  <c r="L949" i="2"/>
  <c r="L516" i="2"/>
  <c r="K654" i="2"/>
  <c r="K72" i="2"/>
  <c r="K1422" i="2"/>
  <c r="L1546" i="2"/>
  <c r="L697" i="2"/>
  <c r="K251" i="2"/>
  <c r="K1831" i="2"/>
  <c r="K1519" i="2"/>
  <c r="K996" i="2"/>
  <c r="L160" i="2"/>
  <c r="K1806" i="2"/>
  <c r="K1428" i="2"/>
  <c r="K59" i="2"/>
  <c r="K379" i="2"/>
  <c r="K685" i="2"/>
  <c r="K1356" i="2"/>
  <c r="L1669" i="2"/>
  <c r="K451" i="2"/>
  <c r="L784" i="2"/>
  <c r="L829" i="2"/>
  <c r="K1667" i="2"/>
  <c r="L1667" i="2" s="1"/>
  <c r="K801" i="2"/>
  <c r="L801" i="2" s="1"/>
  <c r="K548" i="2"/>
  <c r="L548" i="2" s="1"/>
  <c r="K1791" i="2"/>
  <c r="L1791" i="2" s="1"/>
  <c r="K1900" i="2"/>
  <c r="L1900" i="2" s="1"/>
  <c r="K1229" i="2"/>
  <c r="L1229" i="2" s="1"/>
  <c r="K897" i="2"/>
  <c r="L897" i="2" s="1"/>
  <c r="K1130" i="2"/>
  <c r="L1130" i="2" s="1"/>
  <c r="K285" i="2"/>
  <c r="L285" i="2" s="1"/>
  <c r="K603" i="2"/>
  <c r="L603" i="2" s="1"/>
  <c r="K1413" i="2"/>
  <c r="L1413" i="2" s="1"/>
  <c r="K896" i="2"/>
  <c r="L896" i="2" s="1"/>
  <c r="K441" i="2"/>
  <c r="L441" i="2" s="1"/>
  <c r="K891" i="2"/>
  <c r="L891" i="2" s="1"/>
  <c r="K1364" i="2"/>
  <c r="L1364" i="2" s="1"/>
  <c r="K1497" i="2"/>
  <c r="L1497" i="2" s="1"/>
  <c r="K1378" i="2"/>
  <c r="L1378" i="2" s="1"/>
  <c r="K1647" i="2"/>
  <c r="L1647" i="2" s="1"/>
  <c r="K886" i="2"/>
  <c r="L886" i="2" s="1"/>
  <c r="K982" i="2"/>
  <c r="L982" i="2" s="1"/>
  <c r="K542" i="2"/>
  <c r="L542" i="2" s="1"/>
  <c r="K1904" i="2"/>
  <c r="L1904" i="2" s="1"/>
  <c r="K844" i="2"/>
  <c r="L844" i="2" s="1"/>
  <c r="K1888" i="2"/>
  <c r="L1888" i="2" s="1"/>
  <c r="K939" i="2"/>
  <c r="L939" i="2" s="1"/>
  <c r="K1610" i="2"/>
  <c r="L1610" i="2" s="1"/>
  <c r="K851" i="2"/>
  <c r="L851" i="2" s="1"/>
  <c r="K1673" i="2"/>
  <c r="L1673" i="2" s="1"/>
  <c r="K1178" i="2"/>
  <c r="L1178" i="2" s="1"/>
  <c r="K1522" i="2"/>
  <c r="L1522" i="2" s="1"/>
  <c r="K1751" i="2"/>
  <c r="L1751" i="2" s="1"/>
  <c r="K1256" i="2"/>
  <c r="L1256" i="2" s="1"/>
  <c r="K1227" i="2"/>
  <c r="L1227" i="2" s="1"/>
  <c r="K1438" i="2"/>
  <c r="L1438" i="2" s="1"/>
  <c r="K1886" i="2"/>
  <c r="L1886" i="2" s="1"/>
  <c r="K974" i="2"/>
  <c r="L974" i="2" s="1"/>
  <c r="K1347" i="2"/>
  <c r="L1347" i="2" s="1"/>
  <c r="K699" i="2"/>
  <c r="L699" i="2" s="1"/>
  <c r="K989" i="2"/>
  <c r="L989" i="2" s="1"/>
  <c r="K1689" i="2"/>
  <c r="L1689" i="2" s="1"/>
  <c r="K1544" i="2"/>
  <c r="L1544" i="2" s="1"/>
  <c r="K1260" i="2"/>
  <c r="L119" i="2"/>
  <c r="L961" i="2"/>
  <c r="K180" i="2"/>
  <c r="K739" i="2"/>
  <c r="K503" i="2"/>
  <c r="L1889" i="2"/>
  <c r="K1205" i="2"/>
  <c r="L475" i="2"/>
  <c r="L1739" i="2"/>
  <c r="L1086" i="2"/>
  <c r="L703" i="2"/>
  <c r="K1135" i="2"/>
  <c r="L1075" i="2"/>
  <c r="L744" i="2"/>
  <c r="K677" i="2"/>
  <c r="K229" i="2"/>
  <c r="L773" i="2"/>
  <c r="K1891" i="2"/>
  <c r="L1362" i="2"/>
  <c r="L420" i="2"/>
  <c r="L948" i="2"/>
  <c r="K516" i="2"/>
  <c r="K1419" i="2"/>
  <c r="L1419" i="2" s="1"/>
  <c r="K747" i="2"/>
  <c r="L747" i="2" s="1"/>
  <c r="K1090" i="2"/>
  <c r="L1090" i="2" s="1"/>
  <c r="K1749" i="2"/>
  <c r="L1749" i="2" s="1"/>
  <c r="K1071" i="2"/>
  <c r="L1071" i="2" s="1"/>
  <c r="K1502" i="2"/>
  <c r="L1502" i="2" s="1"/>
  <c r="K1172" i="2"/>
  <c r="L1172" i="2" s="1"/>
  <c r="K1220" i="2"/>
  <c r="L1220" i="2" s="1"/>
  <c r="K1174" i="2"/>
  <c r="L1174" i="2" s="1"/>
  <c r="K742" i="2"/>
  <c r="L742" i="2" s="1"/>
  <c r="K645" i="2"/>
  <c r="L645" i="2" s="1"/>
  <c r="K1359" i="2"/>
  <c r="L1359" i="2" s="1"/>
  <c r="K1826" i="2"/>
  <c r="L1826" i="2" s="1"/>
  <c r="K1233" i="2"/>
  <c r="L1233" i="2" s="1"/>
  <c r="K512" i="2"/>
  <c r="L512" i="2" s="1"/>
  <c r="K1715" i="2"/>
  <c r="L1715" i="2" s="1"/>
  <c r="K568" i="2"/>
  <c r="L568" i="2" s="1"/>
  <c r="K1161" i="2"/>
  <c r="L1161" i="2" s="1"/>
  <c r="K1372" i="2"/>
  <c r="L1372" i="2" s="1"/>
  <c r="K824" i="2"/>
  <c r="L824" i="2" s="1"/>
  <c r="K208" i="2"/>
  <c r="L208" i="2" s="1"/>
  <c r="K1754" i="2"/>
  <c r="L1754" i="2" s="1"/>
  <c r="K1572" i="2"/>
  <c r="L1572" i="2" s="1"/>
  <c r="K1329" i="2"/>
  <c r="L1329" i="2" s="1"/>
  <c r="K1850" i="2"/>
  <c r="L1850" i="2" s="1"/>
  <c r="K1037" i="2"/>
  <c r="L1037" i="2" s="1"/>
  <c r="K1016" i="2"/>
  <c r="L1016" i="2" s="1"/>
  <c r="K1901" i="2"/>
  <c r="L1901" i="2" s="1"/>
  <c r="K1913" i="2"/>
  <c r="L1913" i="2" s="1"/>
  <c r="K56" i="2"/>
  <c r="L56" i="2" s="1"/>
  <c r="K1377" i="2"/>
  <c r="L1377" i="2" s="1"/>
  <c r="K1323" i="2"/>
  <c r="L1323" i="2" s="1"/>
  <c r="K1563" i="2"/>
  <c r="L1563" i="2" s="1"/>
  <c r="K248" i="2"/>
  <c r="L248" i="2" s="1"/>
  <c r="K1538" i="2"/>
  <c r="L1538" i="2" s="1"/>
  <c r="K1235" i="2"/>
  <c r="L1235" i="2" s="1"/>
  <c r="K1058" i="2"/>
  <c r="L1058" i="2" s="1"/>
  <c r="K1379" i="2"/>
  <c r="L1379" i="2" s="1"/>
  <c r="K925" i="2"/>
  <c r="L1447" i="2"/>
  <c r="K961" i="2"/>
  <c r="K737" i="2"/>
  <c r="K324" i="2"/>
  <c r="L1254" i="2"/>
  <c r="L1470" i="2"/>
  <c r="K1086" i="2"/>
  <c r="K703" i="2"/>
  <c r="K558" i="2"/>
  <c r="L1188" i="2"/>
  <c r="K1441" i="2"/>
  <c r="K1039" i="2"/>
  <c r="K1493" i="2"/>
  <c r="K744" i="2"/>
  <c r="L677" i="2"/>
  <c r="L229" i="2"/>
  <c r="K773" i="2"/>
  <c r="K1403" i="2"/>
  <c r="L1891" i="2"/>
  <c r="L1609" i="2"/>
  <c r="K640" i="2"/>
  <c r="K592" i="2"/>
  <c r="K948" i="2"/>
  <c r="K234" i="2"/>
  <c r="L725" i="2"/>
  <c r="K1134" i="2"/>
  <c r="K1794" i="2"/>
  <c r="L1915" i="2"/>
  <c r="K1649" i="2"/>
  <c r="K331" i="2"/>
  <c r="K347" i="2"/>
  <c r="K16" i="2"/>
  <c r="K1429" i="2"/>
  <c r="K1080" i="2"/>
  <c r="L1896" i="2"/>
  <c r="L1753" i="2"/>
  <c r="K756" i="2"/>
  <c r="L1691" i="2"/>
  <c r="L642" i="2"/>
  <c r="L1645" i="2"/>
  <c r="K1213" i="2"/>
  <c r="K889" i="2"/>
  <c r="K1184" i="2"/>
  <c r="L1184" i="2" s="1"/>
  <c r="K734" i="2"/>
  <c r="L734" i="2" s="1"/>
  <c r="K1620" i="2"/>
  <c r="L1620" i="2" s="1"/>
  <c r="K1263" i="2"/>
  <c r="L1263" i="2" s="1"/>
  <c r="K794" i="2"/>
  <c r="L794" i="2" s="1"/>
  <c r="K1743" i="2"/>
  <c r="L1743" i="2" s="1"/>
  <c r="K1203" i="2"/>
  <c r="L1203" i="2" s="1"/>
  <c r="K1449" i="2"/>
  <c r="L1449" i="2" s="1"/>
  <c r="K1200" i="2"/>
  <c r="L1200" i="2" s="1"/>
  <c r="K1412" i="2"/>
  <c r="L1412" i="2" s="1"/>
  <c r="K1179" i="2"/>
  <c r="L1179" i="2" s="1"/>
  <c r="K1797" i="2"/>
  <c r="L1797" i="2" s="1"/>
  <c r="K728" i="2"/>
  <c r="L728" i="2" s="1"/>
  <c r="K658" i="2"/>
  <c r="L658" i="2" s="1"/>
  <c r="K1616" i="2"/>
  <c r="L1616" i="2" s="1"/>
  <c r="K938" i="2"/>
  <c r="L938" i="2" s="1"/>
  <c r="K686" i="2"/>
  <c r="L686" i="2" s="1"/>
  <c r="K1408" i="2"/>
  <c r="L1408" i="2" s="1"/>
  <c r="K1523" i="2"/>
  <c r="L1523" i="2" s="1"/>
  <c r="K1469" i="2"/>
  <c r="L1469" i="2" s="1"/>
  <c r="K879" i="2"/>
  <c r="L879" i="2" s="1"/>
  <c r="K1257" i="2"/>
  <c r="L1257" i="2" s="1"/>
  <c r="K1785" i="2"/>
  <c r="L1785" i="2" s="1"/>
  <c r="K1024" i="2"/>
  <c r="L1024" i="2" s="1"/>
  <c r="K1264" i="2"/>
  <c r="L1264" i="2" s="1"/>
  <c r="K1125" i="2"/>
  <c r="L1125" i="2" s="1"/>
  <c r="K1737" i="2"/>
  <c r="L1737" i="2" s="1"/>
  <c r="K1401" i="2"/>
  <c r="L1401" i="2" s="1"/>
  <c r="K70" i="2"/>
  <c r="L70" i="2" s="1"/>
  <c r="K1671" i="2"/>
  <c r="L1671" i="2" s="1"/>
  <c r="K1283" i="2"/>
  <c r="L1283" i="2" s="1"/>
  <c r="K1107" i="2"/>
  <c r="L1107" i="2" s="1"/>
  <c r="K296" i="2"/>
  <c r="L296" i="2" s="1"/>
  <c r="K849" i="2"/>
  <c r="L849" i="2" s="1"/>
  <c r="K1694" i="2"/>
  <c r="L1694" i="2" s="1"/>
  <c r="K1352" i="2"/>
  <c r="L1352" i="2" s="1"/>
  <c r="L925" i="2"/>
  <c r="K1447" i="2"/>
  <c r="K325" i="2"/>
  <c r="L1201" i="2"/>
  <c r="L737" i="2"/>
  <c r="L324" i="2"/>
  <c r="K1254" i="2"/>
  <c r="K1470" i="2"/>
  <c r="L1374" i="2"/>
  <c r="K732" i="2"/>
  <c r="L820" i="2"/>
  <c r="L558" i="2"/>
  <c r="K1188" i="2"/>
  <c r="L1441" i="2"/>
  <c r="L1039" i="2"/>
  <c r="L1493" i="2"/>
  <c r="K1045" i="2"/>
  <c r="K1211" i="2"/>
  <c r="K450" i="2"/>
  <c r="L1403" i="2"/>
  <c r="K1609" i="2"/>
  <c r="K1115" i="2"/>
  <c r="L640" i="2"/>
  <c r="L592" i="2"/>
  <c r="L869" i="2"/>
  <c r="K539" i="2"/>
  <c r="K127" i="2"/>
  <c r="K725" i="2"/>
  <c r="L1890" i="2"/>
  <c r="L846" i="2"/>
  <c r="L538" i="2"/>
  <c r="L331" i="2"/>
  <c r="L347" i="2"/>
  <c r="K894" i="2"/>
  <c r="K1223" i="2"/>
  <c r="L1063" i="2"/>
  <c r="K1381" i="2"/>
  <c r="K1691" i="2"/>
  <c r="K642" i="2"/>
  <c r="K1645" i="2"/>
  <c r="L496" i="2"/>
  <c r="L1171" i="2"/>
  <c r="L1590" i="2"/>
  <c r="K299" i="2"/>
  <c r="K684" i="2"/>
  <c r="K174" i="2"/>
  <c r="K707" i="2"/>
  <c r="L707" i="2" s="1"/>
  <c r="K1796" i="2"/>
  <c r="L1796" i="2" s="1"/>
  <c r="K934" i="2"/>
  <c r="L934" i="2" s="1"/>
  <c r="K1468" i="2"/>
  <c r="L1468" i="2" s="1"/>
  <c r="K104" i="2"/>
  <c r="L104" i="2" s="1"/>
  <c r="K1168" i="2"/>
  <c r="L1168" i="2" s="1"/>
  <c r="K790" i="2"/>
  <c r="L790" i="2" s="1"/>
  <c r="K1214" i="2"/>
  <c r="L1214" i="2" s="1"/>
  <c r="K740" i="2"/>
  <c r="L740" i="2" s="1"/>
  <c r="K1490" i="2"/>
  <c r="L1490" i="2" s="1"/>
  <c r="K514" i="2"/>
  <c r="L514" i="2" s="1"/>
  <c r="K1556" i="2"/>
  <c r="L1556" i="2" s="1"/>
  <c r="K1605" i="2"/>
  <c r="L1605" i="2" s="1"/>
  <c r="K1744" i="2"/>
  <c r="L1744" i="2" s="1"/>
  <c r="K1882" i="2"/>
  <c r="L1882" i="2" s="1"/>
  <c r="K1524" i="2"/>
  <c r="L1524" i="2" s="1"/>
  <c r="K1571" i="2"/>
  <c r="L1571" i="2" s="1"/>
  <c r="K610" i="2"/>
  <c r="L610" i="2" s="1"/>
  <c r="K1742" i="2"/>
  <c r="L1742" i="2" s="1"/>
  <c r="K1756" i="2"/>
  <c r="L1756" i="2" s="1"/>
  <c r="K1299" i="2"/>
  <c r="L1299" i="2" s="1"/>
  <c r="K507" i="2"/>
  <c r="L507" i="2" s="1"/>
  <c r="K1173" i="2"/>
  <c r="L1173" i="2" s="1"/>
  <c r="K1683" i="2"/>
  <c r="L1683" i="2" s="1"/>
  <c r="K1221" i="2"/>
  <c r="L1221" i="2" s="1"/>
  <c r="K1113" i="2"/>
  <c r="L1113" i="2" s="1"/>
  <c r="K776" i="2"/>
  <c r="L776" i="2" s="1"/>
  <c r="K1676" i="2"/>
  <c r="L1676" i="2" s="1"/>
  <c r="K848" i="2"/>
  <c r="L848" i="2" s="1"/>
  <c r="K1431" i="2"/>
  <c r="L1431" i="2" s="1"/>
  <c r="K1846" i="2"/>
  <c r="L1846" i="2" s="1"/>
  <c r="K590" i="2"/>
  <c r="L590" i="2" s="1"/>
  <c r="K626" i="2"/>
  <c r="L626" i="2" s="1"/>
  <c r="K1917" i="2"/>
  <c r="L1917" i="2" s="1"/>
  <c r="K1473" i="2"/>
  <c r="L1473" i="2" s="1"/>
  <c r="L276" i="2"/>
  <c r="K307" i="2"/>
  <c r="L325" i="2"/>
  <c r="K1201" i="2"/>
  <c r="L1267" i="2"/>
  <c r="K202" i="2"/>
  <c r="K1266" i="2"/>
  <c r="K461" i="2"/>
  <c r="K1374" i="2"/>
  <c r="L732" i="2"/>
  <c r="K820" i="2"/>
  <c r="L1218" i="2"/>
  <c r="K109" i="2"/>
  <c r="K1066" i="2"/>
  <c r="L1416" i="2"/>
  <c r="L1045" i="2"/>
  <c r="K726" i="2"/>
  <c r="L1211" i="2"/>
  <c r="L450" i="2"/>
  <c r="K426" i="2"/>
  <c r="L1349" i="2"/>
  <c r="L57" i="2"/>
  <c r="L1115" i="2"/>
  <c r="K869" i="2"/>
  <c r="L539" i="2"/>
  <c r="L648" i="2"/>
  <c r="K731" i="2"/>
  <c r="L127" i="2"/>
  <c r="L868" i="2"/>
  <c r="K11" i="2"/>
  <c r="K1890" i="2"/>
  <c r="L1020" i="2"/>
  <c r="K846" i="2"/>
  <c r="K538" i="2"/>
  <c r="K531" i="2"/>
  <c r="L894" i="2"/>
  <c r="K115" i="2"/>
  <c r="L1409" i="2"/>
  <c r="L1223" i="2"/>
  <c r="K1063" i="2"/>
  <c r="L1381" i="2"/>
  <c r="K1716" i="2"/>
  <c r="L153" i="2"/>
  <c r="K496" i="2"/>
  <c r="K1795" i="2"/>
  <c r="K552" i="2"/>
  <c r="K1590" i="2"/>
  <c r="L299" i="2"/>
  <c r="L1194" i="2"/>
  <c r="K1884" i="2"/>
  <c r="K1656" i="2"/>
  <c r="L738" i="2"/>
  <c r="L847" i="2"/>
  <c r="L601" i="2"/>
  <c r="K1464" i="2"/>
  <c r="L67" i="2"/>
  <c r="L823" i="2"/>
  <c r="L606" i="2"/>
  <c r="L702" i="2"/>
  <c r="L822" i="2"/>
  <c r="K964" i="2"/>
  <c r="L1129" i="2"/>
  <c r="L403" i="2"/>
  <c r="K804" i="2"/>
  <c r="L352" i="2"/>
  <c r="K1512" i="2"/>
  <c r="K977" i="2"/>
  <c r="L1813" i="2"/>
  <c r="K997" i="2"/>
  <c r="K1765" i="2"/>
  <c r="L1878" i="2"/>
  <c r="L867" i="2"/>
  <c r="L1549" i="2"/>
  <c r="L1018" i="2"/>
  <c r="K1788" i="2"/>
  <c r="L1879" i="2"/>
  <c r="K1375" i="2"/>
  <c r="K678" i="2"/>
  <c r="L1014" i="2"/>
  <c r="K216" i="2"/>
  <c r="K323" i="2"/>
  <c r="K798" i="2"/>
  <c r="L60" i="2"/>
  <c r="K587" i="2"/>
  <c r="K586" i="2"/>
  <c r="K1067" i="2"/>
  <c r="K1842" i="2"/>
  <c r="L1690" i="2"/>
  <c r="L1783" i="2"/>
  <c r="L234" i="2"/>
  <c r="L271" i="2"/>
  <c r="L1540" i="2"/>
  <c r="L300" i="2"/>
  <c r="K738" i="2"/>
  <c r="K847" i="2"/>
  <c r="K601" i="2"/>
  <c r="L593" i="2"/>
  <c r="K67" i="2"/>
  <c r="K823" i="2"/>
  <c r="K606" i="2"/>
  <c r="K702" i="2"/>
  <c r="L613" i="2"/>
  <c r="K822" i="2"/>
  <c r="L964" i="2"/>
  <c r="L1446" i="2"/>
  <c r="K1129" i="2"/>
  <c r="K1397" i="2"/>
  <c r="K355" i="2"/>
  <c r="L804" i="2"/>
  <c r="L1255" i="2"/>
  <c r="L1512" i="2"/>
  <c r="K1813" i="2"/>
  <c r="L1765" i="2"/>
  <c r="L600" i="2"/>
  <c r="K1315" i="2"/>
  <c r="K1018" i="2"/>
  <c r="L1788" i="2"/>
  <c r="L402" i="2"/>
  <c r="L917" i="2"/>
  <c r="K1014" i="2"/>
  <c r="K612" i="2"/>
  <c r="L216" i="2"/>
  <c r="L323" i="2"/>
  <c r="K60" i="2"/>
  <c r="L587" i="2"/>
  <c r="L1217" i="2"/>
  <c r="L1842" i="2"/>
  <c r="L1555" i="2"/>
  <c r="L1398" i="2"/>
  <c r="K1783" i="2"/>
  <c r="K271" i="2"/>
  <c r="K1540" i="2"/>
  <c r="K300" i="2"/>
  <c r="K468" i="2"/>
  <c r="L546" i="2"/>
  <c r="K593" i="2"/>
  <c r="L1459" i="2"/>
  <c r="L1417" i="2"/>
  <c r="L1410" i="2"/>
  <c r="K301" i="2"/>
  <c r="K613" i="2"/>
  <c r="L916" i="2"/>
  <c r="K655" i="2"/>
  <c r="K1662" i="2"/>
  <c r="K1446" i="2"/>
  <c r="K1668" i="2"/>
  <c r="L1397" i="2"/>
  <c r="L1717" i="2"/>
  <c r="L355" i="2"/>
  <c r="L791" i="2"/>
  <c r="L701" i="2"/>
  <c r="K1255" i="2"/>
  <c r="K1854" i="2"/>
  <c r="L1705" i="2"/>
  <c r="K600" i="2"/>
  <c r="K263" i="2"/>
  <c r="L1315" i="2"/>
  <c r="K402" i="2"/>
  <c r="K917" i="2"/>
  <c r="K647" i="2"/>
  <c r="L612" i="2"/>
  <c r="K736" i="2"/>
  <c r="K393" i="2"/>
  <c r="K845" i="2"/>
  <c r="L979" i="2"/>
  <c r="L258" i="2"/>
  <c r="L605" i="2"/>
  <c r="K1217" i="2"/>
  <c r="K570" i="2"/>
  <c r="K1555" i="2"/>
  <c r="K1398" i="2"/>
  <c r="L1452" i="2"/>
  <c r="L16" i="2"/>
  <c r="K682" i="2"/>
  <c r="L468" i="2"/>
  <c r="L877" i="2"/>
  <c r="K546" i="2"/>
  <c r="L1314" i="2"/>
  <c r="K493" i="2"/>
  <c r="K1459" i="2"/>
  <c r="L442" i="2"/>
  <c r="K1417" i="2"/>
  <c r="L1548" i="2"/>
  <c r="K1410" i="2"/>
  <c r="L301" i="2"/>
  <c r="K689" i="2"/>
  <c r="K916" i="2"/>
  <c r="L655" i="2"/>
  <c r="L1662" i="2"/>
  <c r="L1668" i="2"/>
  <c r="K1717" i="2"/>
  <c r="L298" i="2"/>
  <c r="K791" i="2"/>
  <c r="K701" i="2"/>
  <c r="L588" i="2"/>
  <c r="K1807" i="2"/>
  <c r="L1854" i="2"/>
  <c r="K1705" i="2"/>
  <c r="K785" i="2"/>
  <c r="K733" i="2"/>
  <c r="L263" i="2"/>
  <c r="K1141" i="2"/>
  <c r="K449" i="2"/>
  <c r="L647" i="2"/>
  <c r="K1787" i="2"/>
  <c r="K565" i="2"/>
  <c r="L736" i="2"/>
  <c r="L393" i="2"/>
  <c r="L845" i="2"/>
  <c r="K979" i="2"/>
  <c r="K210" i="2"/>
  <c r="L1650" i="2"/>
  <c r="K258" i="2"/>
  <c r="K605" i="2"/>
  <c r="L570" i="2"/>
  <c r="K1452" i="2"/>
  <c r="L1428" i="2"/>
  <c r="L1908" i="2"/>
  <c r="L162" i="2"/>
  <c r="L305" i="2"/>
  <c r="K534" i="2"/>
  <c r="K877" i="2"/>
  <c r="K1314" i="2"/>
  <c r="K407" i="2"/>
  <c r="L493" i="2"/>
  <c r="L289" i="2"/>
  <c r="K442" i="2"/>
  <c r="K1548" i="2"/>
  <c r="L689" i="2"/>
  <c r="L653" i="2"/>
  <c r="L131" i="2"/>
  <c r="L1704" i="2"/>
  <c r="K1272" i="2"/>
  <c r="L1326" i="2"/>
  <c r="K156" i="2"/>
  <c r="K298" i="2"/>
  <c r="L1175" i="2"/>
  <c r="L490" i="2"/>
  <c r="K874" i="2"/>
  <c r="K1675" i="2"/>
  <c r="K588" i="2"/>
  <c r="L1807" i="2"/>
  <c r="L893" i="2"/>
  <c r="K1122" i="2"/>
  <c r="K1507" i="2"/>
  <c r="L785" i="2"/>
  <c r="L733" i="2"/>
  <c r="L929" i="2"/>
  <c r="L1141" i="2"/>
  <c r="L449" i="2"/>
  <c r="K511" i="2"/>
  <c r="L821" i="2"/>
  <c r="L1787" i="2"/>
  <c r="L565" i="2"/>
  <c r="K205" i="2"/>
  <c r="L311" i="2"/>
  <c r="L210" i="2"/>
  <c r="K1650" i="2"/>
  <c r="L936" i="2"/>
  <c r="L826" i="2"/>
  <c r="K167" i="2"/>
  <c r="L1259" i="2"/>
  <c r="L1429" i="2"/>
  <c r="L59" i="2"/>
  <c r="L359" i="2"/>
  <c r="L1163" i="2"/>
  <c r="L534" i="2"/>
  <c r="L690" i="2"/>
  <c r="K360" i="2"/>
  <c r="L407" i="2"/>
  <c r="K317" i="2"/>
  <c r="K1210" i="2"/>
  <c r="K289" i="2"/>
  <c r="K841" i="2"/>
  <c r="K456" i="2"/>
  <c r="K228" i="2"/>
  <c r="L683" i="2"/>
  <c r="K653" i="2"/>
  <c r="K131" i="2"/>
  <c r="K1704" i="2"/>
  <c r="L1272" i="2"/>
  <c r="K1326" i="2"/>
  <c r="L156" i="2"/>
  <c r="K888" i="2"/>
  <c r="K1175" i="2"/>
  <c r="K490" i="2"/>
  <c r="L874" i="2"/>
  <c r="L1675" i="2"/>
  <c r="K1693" i="2"/>
  <c r="L1423" i="2"/>
  <c r="K893" i="2"/>
  <c r="L1207" i="2"/>
  <c r="L1122" i="2"/>
  <c r="L1507" i="2"/>
  <c r="K318" i="2"/>
  <c r="K929" i="2"/>
  <c r="K1027" i="2"/>
  <c r="L832" i="2"/>
  <c r="L138" i="2"/>
  <c r="L511" i="2"/>
  <c r="K821" i="2"/>
  <c r="L1368" i="2"/>
  <c r="L1637" i="2"/>
  <c r="K1351" i="2"/>
  <c r="K965" i="2"/>
  <c r="L1663" i="2"/>
  <c r="K1698" i="2"/>
  <c r="L257" i="2"/>
  <c r="L937" i="2"/>
  <c r="L205" i="2"/>
  <c r="K311" i="2"/>
  <c r="L1547" i="2"/>
  <c r="K936" i="2"/>
  <c r="K826" i="2"/>
  <c r="L792" i="2"/>
  <c r="L167" i="2"/>
  <c r="K1259" i="2"/>
  <c r="K1237" i="2"/>
  <c r="L1134" i="2"/>
  <c r="L1080" i="2"/>
  <c r="K1163" i="2"/>
  <c r="K1752" i="2"/>
  <c r="K443" i="2"/>
  <c r="K690" i="2"/>
  <c r="L360" i="2"/>
  <c r="L317" i="2"/>
  <c r="L661" i="2"/>
  <c r="L1210" i="2"/>
  <c r="L1685" i="2"/>
  <c r="L841" i="2"/>
  <c r="L456" i="2"/>
  <c r="L228" i="2"/>
  <c r="K683" i="2"/>
  <c r="K306" i="2"/>
  <c r="L900" i="2"/>
  <c r="L1348" i="2"/>
  <c r="K1273" i="2"/>
  <c r="K973" i="2"/>
  <c r="K157" i="2"/>
  <c r="L888" i="2"/>
  <c r="K349" i="2"/>
  <c r="L1458" i="2"/>
  <c r="L922" i="2"/>
  <c r="L1693" i="2"/>
  <c r="K1423" i="2"/>
  <c r="K1553" i="2"/>
  <c r="K1207" i="2"/>
  <c r="L743" i="2"/>
  <c r="L318" i="2"/>
  <c r="L1027" i="2"/>
  <c r="K832" i="2"/>
  <c r="K138" i="2"/>
  <c r="L545" i="2"/>
  <c r="L10" i="2"/>
  <c r="K1368" i="2"/>
  <c r="K1637" i="2"/>
  <c r="L1351" i="2"/>
  <c r="L965" i="2"/>
  <c r="L1734" i="2"/>
  <c r="K1663" i="2"/>
  <c r="L750" i="2"/>
  <c r="L1363" i="2"/>
  <c r="L1698" i="2"/>
  <c r="K257" i="2"/>
  <c r="K937" i="2"/>
  <c r="L455" i="2"/>
  <c r="K930" i="2"/>
  <c r="K1547" i="2"/>
  <c r="L462" i="2"/>
  <c r="K551" i="2"/>
  <c r="K792" i="2"/>
  <c r="L1595" i="2"/>
  <c r="K1258" i="2"/>
  <c r="L1237" i="2"/>
  <c r="L1794" i="2"/>
  <c r="L1831" i="2"/>
  <c r="K1596" i="2"/>
  <c r="L186" i="2"/>
  <c r="L1835" i="2"/>
  <c r="L1752" i="2"/>
  <c r="L443" i="2"/>
  <c r="L1543" i="2"/>
  <c r="K661" i="2"/>
  <c r="K970" i="2"/>
  <c r="K1685" i="2"/>
  <c r="L1621" i="2"/>
  <c r="L125" i="2"/>
  <c r="L401" i="2"/>
  <c r="L306" i="2"/>
  <c r="K900" i="2"/>
  <c r="K1348" i="2"/>
  <c r="L1273" i="2"/>
  <c r="L973" i="2"/>
  <c r="K797" i="2"/>
  <c r="L157" i="2"/>
  <c r="L349" i="2"/>
  <c r="K1458" i="2"/>
  <c r="K922" i="2"/>
  <c r="K1786" i="2"/>
  <c r="L1553" i="2"/>
  <c r="K1594" i="2"/>
  <c r="K275" i="2"/>
  <c r="K743" i="2"/>
  <c r="L419" i="2"/>
  <c r="K696" i="2"/>
  <c r="K545" i="2"/>
  <c r="K10" i="2"/>
  <c r="K1734" i="2"/>
  <c r="L1849" i="2"/>
  <c r="K750" i="2"/>
  <c r="L163" i="2"/>
  <c r="K1363" i="2"/>
  <c r="L1758" i="2"/>
  <c r="K455" i="2"/>
  <c r="L1212" i="2"/>
  <c r="L930" i="2"/>
  <c r="K427" i="2"/>
  <c r="K462" i="2"/>
  <c r="L551" i="2"/>
  <c r="K1595" i="2"/>
  <c r="L1258" i="2"/>
  <c r="L1747" i="2"/>
  <c r="L379" i="2"/>
  <c r="K1404" i="2"/>
  <c r="K186" i="2"/>
  <c r="K1835" i="2"/>
  <c r="L533" i="2"/>
  <c r="L695" i="2"/>
  <c r="K1543" i="2"/>
  <c r="L793" i="2"/>
  <c r="L970" i="2"/>
  <c r="K1621" i="2"/>
  <c r="K125" i="2"/>
  <c r="K401" i="2"/>
  <c r="K1914" i="2"/>
  <c r="L797" i="2"/>
  <c r="L283" i="2"/>
  <c r="L366" i="2"/>
  <c r="K1681" i="2"/>
  <c r="L1786" i="2"/>
  <c r="K1444" i="2"/>
  <c r="L1594" i="2"/>
  <c r="L275" i="2"/>
  <c r="K419" i="2"/>
  <c r="L696" i="2"/>
  <c r="K1597" i="2"/>
  <c r="K1849" i="2"/>
  <c r="K163" i="2"/>
  <c r="K1758" i="2"/>
  <c r="K675" i="2"/>
  <c r="K1212" i="2"/>
  <c r="L469" i="2"/>
  <c r="L427" i="2"/>
  <c r="L931" i="2"/>
  <c r="L1128" i="2"/>
  <c r="K1747" i="2"/>
  <c r="K1915" i="2"/>
  <c r="K1896" i="2"/>
  <c r="L685" i="2"/>
  <c r="L1404" i="2"/>
  <c r="L1114" i="2"/>
  <c r="L684" i="2"/>
  <c r="L174" i="2"/>
  <c r="K533" i="2"/>
  <c r="K695" i="2"/>
  <c r="L1903" i="2"/>
  <c r="L541" i="2"/>
  <c r="K793" i="2"/>
  <c r="K1123" i="2"/>
  <c r="L895" i="2"/>
  <c r="K918" i="2"/>
  <c r="L1914" i="2"/>
  <c r="K283" i="2"/>
  <c r="L361" i="2"/>
  <c r="K366" i="2"/>
  <c r="K1170" i="2"/>
  <c r="L1681" i="2"/>
  <c r="L1444" i="2"/>
  <c r="L1319" i="2"/>
  <c r="K365" i="2"/>
  <c r="K1877" i="2"/>
  <c r="L1597" i="2"/>
  <c r="K1321" i="2"/>
  <c r="L833" i="2"/>
  <c r="L675" i="2"/>
  <c r="K1560" i="2"/>
  <c r="K469" i="2"/>
  <c r="K1108" i="2"/>
  <c r="K931" i="2"/>
  <c r="K1128" i="2"/>
  <c r="L1649" i="2"/>
  <c r="K1753" i="2"/>
  <c r="L1213" i="2"/>
  <c r="K1171" i="2"/>
  <c r="L348" i="2"/>
  <c r="L1909" i="2"/>
  <c r="L256" i="2"/>
  <c r="K467" i="2"/>
  <c r="K1903" i="2"/>
  <c r="L870" i="2"/>
  <c r="K541" i="2"/>
  <c r="K581" i="2"/>
  <c r="L1463" i="2"/>
  <c r="L1123" i="2"/>
  <c r="L510" i="2"/>
  <c r="K895" i="2"/>
  <c r="L918" i="2"/>
  <c r="L1494" i="2"/>
  <c r="L372" i="2"/>
  <c r="L297" i="2"/>
  <c r="K361" i="2"/>
  <c r="L457" i="2"/>
  <c r="L1170" i="2"/>
  <c r="K781" i="2"/>
  <c r="K1319" i="2"/>
  <c r="L365" i="2"/>
  <c r="L1877" i="2"/>
  <c r="L1848" i="2"/>
  <c r="K1026" i="2"/>
  <c r="L179" i="2"/>
  <c r="L745" i="2"/>
  <c r="K1019" i="2"/>
  <c r="K1602" i="2"/>
  <c r="L984" i="2"/>
  <c r="L1321" i="2"/>
  <c r="K833" i="2"/>
  <c r="K1615" i="2"/>
  <c r="L264" i="2"/>
  <c r="K954" i="2"/>
  <c r="K1230" i="2"/>
  <c r="L1560" i="2"/>
  <c r="L1108" i="2"/>
  <c r="L354" i="2"/>
  <c r="L223" i="2"/>
  <c r="K1789" i="2"/>
  <c r="K348" i="2"/>
  <c r="K1909" i="2"/>
  <c r="K256" i="2"/>
  <c r="L467" i="2"/>
  <c r="K373" i="2"/>
  <c r="K870" i="2"/>
  <c r="L581" i="2"/>
  <c r="K1463" i="2"/>
  <c r="L367" i="2"/>
  <c r="K510" i="2"/>
  <c r="K1506" i="2"/>
  <c r="K126" i="2"/>
  <c r="K371" i="2"/>
  <c r="K887" i="2"/>
  <c r="L1501" i="2"/>
  <c r="K1494" i="2"/>
  <c r="K1837" i="2"/>
  <c r="L1117" i="2"/>
  <c r="K372" i="2"/>
  <c r="K297" i="2"/>
  <c r="K457" i="2"/>
  <c r="K1253" i="2"/>
  <c r="L781" i="2"/>
  <c r="K1309" i="2"/>
  <c r="L1492" i="2"/>
  <c r="K1081" i="2"/>
  <c r="L454" i="2"/>
  <c r="L1684" i="2"/>
  <c r="L1301" i="2"/>
  <c r="L641" i="2"/>
  <c r="K1848" i="2"/>
  <c r="L1026" i="2"/>
  <c r="K179" i="2"/>
  <c r="K745" i="2"/>
  <c r="L1019" i="2"/>
  <c r="L1602" i="2"/>
  <c r="K984" i="2"/>
  <c r="L71" i="2"/>
  <c r="L1615" i="2"/>
  <c r="K264" i="2"/>
  <c r="L954" i="2"/>
  <c r="L1230" i="2"/>
  <c r="L358" i="2"/>
  <c r="L1279" i="2"/>
  <c r="K105" i="2"/>
  <c r="K354" i="2"/>
  <c r="K223" i="2"/>
  <c r="L1252" i="2"/>
  <c r="L1789" i="2"/>
  <c r="L1519" i="2"/>
  <c r="K1843" i="2"/>
  <c r="L991" i="2"/>
  <c r="K1710" i="2"/>
  <c r="K757" i="2"/>
  <c r="L373" i="2"/>
  <c r="K1225" i="2"/>
  <c r="K211" i="2"/>
  <c r="L408" i="2"/>
  <c r="L1219" i="2"/>
  <c r="K367" i="2"/>
  <c r="L1506" i="2"/>
  <c r="L126" i="2"/>
  <c r="L371" i="2"/>
  <c r="L887" i="2"/>
  <c r="K1501" i="2"/>
  <c r="K1799" i="2"/>
  <c r="L1837" i="2"/>
  <c r="K1117" i="2"/>
  <c r="L270" i="2"/>
  <c r="L415" i="2"/>
  <c r="L1253" i="2"/>
  <c r="K1703" i="2"/>
  <c r="L1309" i="2"/>
  <c r="K1492" i="2"/>
  <c r="L1081" i="2"/>
  <c r="K454" i="2"/>
  <c r="K1684" i="2"/>
  <c r="K1301" i="2"/>
  <c r="K641" i="2"/>
  <c r="K880" i="2"/>
  <c r="L204" i="2"/>
  <c r="L928" i="2"/>
  <c r="K1476" i="2"/>
  <c r="K582" i="2"/>
  <c r="K71" i="2"/>
  <c r="K840" i="2"/>
  <c r="K629" i="2"/>
  <c r="K106" i="2"/>
  <c r="L786" i="2"/>
  <c r="L1800" i="2"/>
  <c r="K358" i="2"/>
  <c r="K1279" i="2"/>
  <c r="L105" i="2"/>
  <c r="L491" i="2"/>
  <c r="L1111" i="2"/>
  <c r="K1252" i="2"/>
  <c r="K1657" i="2"/>
  <c r="L1843" i="2"/>
  <c r="K727" i="2"/>
  <c r="L1674" i="2"/>
  <c r="K991" i="2"/>
  <c r="L1651" i="2"/>
  <c r="L1710" i="2"/>
  <c r="K708" i="2"/>
  <c r="L757" i="2"/>
  <c r="L1225" i="2"/>
  <c r="L211" i="2"/>
  <c r="K408" i="2"/>
  <c r="K1219" i="2"/>
  <c r="K1021" i="2"/>
  <c r="K217" i="2"/>
  <c r="K1897" i="2"/>
  <c r="K215" i="2"/>
  <c r="K498" i="2"/>
  <c r="L1799" i="2"/>
  <c r="K1369" i="2"/>
  <c r="L1399" i="2"/>
  <c r="K270" i="2"/>
  <c r="K415" i="2"/>
  <c r="L1703" i="2"/>
  <c r="K1457" i="2"/>
  <c r="L1116" i="2"/>
  <c r="K1495" i="2"/>
  <c r="L1434" i="2"/>
  <c r="K580" i="2"/>
  <c r="L880" i="2"/>
  <c r="K204" i="2"/>
  <c r="K928" i="2"/>
  <c r="L1476" i="2"/>
  <c r="L582" i="2"/>
  <c r="L1781" i="2"/>
  <c r="L497" i="2"/>
  <c r="L840" i="2"/>
  <c r="L629" i="2"/>
  <c r="L106" i="2"/>
  <c r="K786" i="2"/>
  <c r="K1800" i="2"/>
  <c r="K203" i="2"/>
  <c r="L881" i="2"/>
  <c r="K589" i="2"/>
  <c r="K491" i="2"/>
  <c r="K1111" i="2"/>
  <c r="K1079" i="2"/>
  <c r="L397" i="2"/>
  <c r="L1657" i="2"/>
  <c r="L1015" i="2"/>
  <c r="L756" i="2"/>
  <c r="L1450" i="2"/>
  <c r="K1674" i="2"/>
  <c r="K1651" i="2"/>
  <c r="L708" i="2"/>
  <c r="L778" i="2"/>
  <c r="K834" i="2"/>
  <c r="K313" i="2"/>
  <c r="L1591" i="2"/>
  <c r="L108" i="2"/>
  <c r="L249" i="2"/>
  <c r="K1074" i="2"/>
  <c r="L577" i="2"/>
  <c r="L1021" i="2"/>
  <c r="L217" i="2"/>
  <c r="K1158" i="2"/>
  <c r="L1897" i="2"/>
  <c r="L215" i="2"/>
  <c r="L498" i="2"/>
  <c r="L1369" i="2"/>
  <c r="K1399" i="2"/>
  <c r="K421" i="2"/>
  <c r="L634" i="2"/>
  <c r="K1746" i="2"/>
  <c r="K1828" i="2"/>
  <c r="L1457" i="2"/>
  <c r="L1451" i="2"/>
  <c r="K1116" i="2"/>
  <c r="L1495" i="2"/>
  <c r="K1434" i="2"/>
  <c r="L580" i="2"/>
  <c r="L253" i="2"/>
  <c r="L444" i="2"/>
  <c r="L1477" i="2"/>
  <c r="L1204" i="2"/>
  <c r="L1110" i="2"/>
  <c r="K1781" i="2"/>
  <c r="K497" i="2"/>
  <c r="K1644" i="2"/>
  <c r="L967" i="2"/>
  <c r="K1895" i="2"/>
  <c r="L1697" i="2"/>
  <c r="L631" i="2"/>
  <c r="L203" i="2"/>
  <c r="K881" i="2"/>
  <c r="L589" i="2"/>
  <c r="L966" i="2"/>
  <c r="L688" i="2"/>
  <c r="L1079" i="2"/>
  <c r="K1354" i="2"/>
  <c r="K397" i="2"/>
  <c r="K1015" i="2"/>
  <c r="L1806" i="2"/>
  <c r="L889" i="2"/>
  <c r="K1588" i="2"/>
  <c r="K1194" i="2"/>
  <c r="L1884" i="2"/>
  <c r="L1656" i="2"/>
  <c r="K778" i="2"/>
  <c r="L834" i="2"/>
  <c r="L313" i="2"/>
  <c r="K1591" i="2"/>
  <c r="L1464" i="2"/>
  <c r="K108" i="2"/>
  <c r="K249" i="2"/>
  <c r="L1074" i="2"/>
  <c r="K577" i="2"/>
  <c r="L1158" i="2"/>
  <c r="K403" i="2"/>
  <c r="L421" i="2"/>
  <c r="K634" i="2"/>
  <c r="K352" i="2"/>
  <c r="L1746" i="2"/>
  <c r="L1828" i="2"/>
  <c r="L977" i="2"/>
  <c r="K1451" i="2"/>
  <c r="L997" i="2"/>
  <c r="K1878" i="2"/>
  <c r="K867" i="2"/>
  <c r="K253" i="2"/>
  <c r="K444" i="2"/>
  <c r="K1549" i="2"/>
  <c r="K1477" i="2"/>
  <c r="K1204" i="2"/>
  <c r="K1110" i="2"/>
  <c r="K1879" i="2"/>
  <c r="L1375" i="2"/>
  <c r="L678" i="2"/>
  <c r="L1644" i="2"/>
  <c r="K967" i="2"/>
  <c r="L1895" i="2"/>
  <c r="K1697" i="2"/>
  <c r="K631" i="2"/>
  <c r="L798" i="2"/>
  <c r="K966" i="2"/>
  <c r="K688" i="2"/>
  <c r="L586" i="2"/>
  <c r="L1067" i="2"/>
  <c r="L1354" i="2"/>
  <c r="K1690" i="2"/>
  <c r="K122" i="2"/>
  <c r="L122" i="2" s="1"/>
  <c r="K124" i="2"/>
  <c r="L124" i="2" s="1"/>
  <c r="K123" i="2"/>
  <c r="L123" i="2" s="1"/>
  <c r="K410" i="2"/>
  <c r="L410" i="2" s="1"/>
  <c r="K411" i="2"/>
  <c r="L411" i="2" s="1"/>
  <c r="K412" i="2"/>
  <c r="L412" i="2" s="1"/>
  <c r="K279" i="2"/>
  <c r="L279" i="2" s="1"/>
  <c r="K280" i="2"/>
  <c r="L280" i="2" s="1"/>
  <c r="K281" i="2"/>
  <c r="L281" i="2" s="1"/>
  <c r="K278" i="2"/>
  <c r="L278" i="2" s="1"/>
  <c r="K134" i="2"/>
  <c r="L134" i="2" s="1"/>
  <c r="K135" i="2"/>
  <c r="L135" i="2" s="1"/>
  <c r="K137" i="2"/>
  <c r="L137" i="2" s="1"/>
  <c r="K136" i="2"/>
  <c r="L136" i="2" s="1"/>
  <c r="K231" i="2"/>
  <c r="L231" i="2" s="1"/>
  <c r="K233" i="2"/>
  <c r="L233" i="2" s="1"/>
  <c r="K230" i="2"/>
  <c r="L230" i="2" s="1"/>
  <c r="K232" i="2"/>
  <c r="L232" i="2" s="1"/>
  <c r="K111" i="2"/>
  <c r="L111" i="2" s="1"/>
  <c r="K110" i="2"/>
  <c r="L110" i="2" s="1"/>
  <c r="K399" i="2"/>
  <c r="L399" i="2" s="1"/>
  <c r="K398" i="2"/>
  <c r="L398" i="2" s="1"/>
  <c r="K268" i="2"/>
  <c r="L268" i="2" s="1"/>
  <c r="K267" i="2"/>
  <c r="L267" i="2" s="1"/>
  <c r="K266" i="2"/>
  <c r="L266" i="2" s="1"/>
  <c r="Q104" i="2"/>
  <c r="Q392" i="2"/>
  <c r="K260" i="2"/>
  <c r="L260" i="2" s="1"/>
  <c r="K261" i="2"/>
  <c r="L261" i="2" s="1"/>
  <c r="K303" i="2"/>
  <c r="L303" i="2" s="1"/>
  <c r="K302" i="2"/>
  <c r="L302" i="2" s="1"/>
  <c r="K225" i="2"/>
  <c r="L225" i="2" s="1"/>
  <c r="K226" i="2"/>
  <c r="L226" i="2" s="1"/>
  <c r="K224" i="2"/>
  <c r="L224" i="2" s="1"/>
  <c r="K220" i="2"/>
  <c r="L220" i="2" s="1"/>
  <c r="K219" i="2"/>
  <c r="L219" i="2" s="1"/>
  <c r="K218" i="2"/>
  <c r="L218" i="2" s="1"/>
  <c r="K69" i="2"/>
  <c r="L69" i="2" s="1"/>
  <c r="K68" i="2"/>
  <c r="L68" i="2" s="1"/>
  <c r="K377" i="2"/>
  <c r="L377" i="2" s="1"/>
  <c r="K376" i="2"/>
  <c r="L376" i="2" s="1"/>
  <c r="K374" i="2"/>
  <c r="L374" i="2" s="1"/>
  <c r="K375" i="2"/>
  <c r="L375" i="2" s="1"/>
  <c r="K254" i="2"/>
  <c r="L254" i="2" s="1"/>
  <c r="K255" i="2"/>
  <c r="L255" i="2" s="1"/>
  <c r="K416" i="2"/>
  <c r="L416" i="2" s="1"/>
  <c r="K418" i="2"/>
  <c r="L418" i="2" s="1"/>
  <c r="K417" i="2"/>
  <c r="L417" i="2" s="1"/>
  <c r="K405" i="2"/>
  <c r="L405" i="2" s="1"/>
  <c r="K404" i="2"/>
  <c r="L404" i="2" s="1"/>
  <c r="K213" i="2"/>
  <c r="L213" i="2" s="1"/>
  <c r="K212" i="2"/>
  <c r="L212" i="2" s="1"/>
  <c r="K63" i="2"/>
  <c r="L63" i="2" s="1"/>
  <c r="K62" i="2"/>
  <c r="L62" i="2" s="1"/>
  <c r="K370" i="2"/>
  <c r="L370" i="2" s="1"/>
  <c r="K369" i="2"/>
  <c r="L369" i="2" s="1"/>
  <c r="K368" i="2"/>
  <c r="L368" i="2" s="1"/>
  <c r="K207" i="2"/>
  <c r="L207" i="2" s="1"/>
  <c r="K206" i="2"/>
  <c r="L206" i="2" s="1"/>
  <c r="K116" i="2"/>
  <c r="L116" i="2" s="1"/>
  <c r="K117" i="2"/>
  <c r="L117" i="2" s="1"/>
  <c r="Q200" i="2"/>
  <c r="K15" i="2"/>
  <c r="L15" i="2" s="1"/>
  <c r="K14" i="2"/>
  <c r="L14" i="2" s="1"/>
  <c r="K357" i="2"/>
  <c r="L357" i="2" s="1"/>
  <c r="K356" i="2"/>
  <c r="L356" i="2" s="1"/>
  <c r="K272" i="2"/>
  <c r="L272" i="2" s="1"/>
  <c r="K273" i="2"/>
  <c r="L273" i="2" s="1"/>
  <c r="K274" i="2"/>
  <c r="L274" i="2" s="1"/>
  <c r="Q56" i="2"/>
  <c r="K362" i="2"/>
  <c r="L362" i="2" s="1"/>
  <c r="K363" i="2"/>
  <c r="L363" i="2" s="1"/>
  <c r="K364" i="2"/>
  <c r="L364" i="2" s="1"/>
  <c r="K183" i="2"/>
  <c r="L183" i="2" s="1"/>
  <c r="K182" i="2"/>
  <c r="L182" i="2" s="1"/>
  <c r="K185" i="2"/>
  <c r="L185" i="2" s="1"/>
  <c r="K184" i="2"/>
  <c r="L184" i="2" s="1"/>
  <c r="K473" i="2"/>
  <c r="L473" i="2" s="1"/>
  <c r="K472" i="2"/>
  <c r="L472" i="2" s="1"/>
  <c r="K471" i="2"/>
  <c r="L471" i="2" s="1"/>
  <c r="K470" i="2"/>
  <c r="L470" i="2" s="1"/>
  <c r="K350" i="2"/>
  <c r="L350" i="2" s="1"/>
  <c r="K351" i="2"/>
  <c r="L351" i="2" s="1"/>
  <c r="Q344" i="2"/>
  <c r="K130" i="2"/>
  <c r="L130" i="2" s="1"/>
  <c r="K128" i="2"/>
  <c r="L128" i="2" s="1"/>
  <c r="K129" i="2"/>
  <c r="L129" i="2" s="1"/>
  <c r="K177" i="2"/>
  <c r="L177" i="2" s="1"/>
  <c r="K178" i="2"/>
  <c r="L178" i="2" s="1"/>
  <c r="K176" i="2"/>
  <c r="L176" i="2" s="1"/>
  <c r="K459" i="2"/>
  <c r="L459" i="2" s="1"/>
  <c r="K460" i="2"/>
  <c r="L460" i="2" s="1"/>
  <c r="K458" i="2"/>
  <c r="L458" i="2" s="1"/>
  <c r="K326" i="2"/>
  <c r="L326" i="2" s="1"/>
  <c r="K329" i="2"/>
  <c r="L329" i="2" s="1"/>
  <c r="K327" i="2"/>
  <c r="L327" i="2" s="1"/>
  <c r="K328" i="2"/>
  <c r="L328" i="2" s="1"/>
  <c r="K164" i="2"/>
  <c r="L164" i="2" s="1"/>
  <c r="K165" i="2"/>
  <c r="L165" i="2" s="1"/>
  <c r="K453" i="2"/>
  <c r="L453" i="2" s="1"/>
  <c r="K452" i="2"/>
  <c r="L452" i="2" s="1"/>
  <c r="K321" i="2"/>
  <c r="L321" i="2" s="1"/>
  <c r="K320" i="2"/>
  <c r="L320" i="2" s="1"/>
  <c r="K322" i="2"/>
  <c r="L322" i="2" s="1"/>
  <c r="K422" i="2"/>
  <c r="L422" i="2" s="1"/>
  <c r="K425" i="2"/>
  <c r="L425" i="2" s="1"/>
  <c r="K424" i="2"/>
  <c r="L424" i="2" s="1"/>
  <c r="K423" i="2"/>
  <c r="L423" i="2" s="1"/>
  <c r="K466" i="2"/>
  <c r="L466" i="2" s="1"/>
  <c r="K464" i="2"/>
  <c r="L464" i="2" s="1"/>
  <c r="K465" i="2"/>
  <c r="L465" i="2" s="1"/>
  <c r="K172" i="2"/>
  <c r="L172" i="2" s="1"/>
  <c r="K171" i="2"/>
  <c r="L171" i="2" s="1"/>
  <c r="K170" i="2"/>
  <c r="L170" i="2" s="1"/>
  <c r="K158" i="2"/>
  <c r="L158" i="2" s="1"/>
  <c r="K159" i="2"/>
  <c r="L159" i="2" s="1"/>
  <c r="K447" i="2"/>
  <c r="L447" i="2" s="1"/>
  <c r="K446" i="2"/>
  <c r="L446" i="2" s="1"/>
  <c r="K316" i="2"/>
  <c r="L316" i="2" s="1"/>
  <c r="K314" i="2"/>
  <c r="L314" i="2" s="1"/>
  <c r="K315" i="2"/>
  <c r="L315" i="2" s="1"/>
  <c r="Q440" i="2"/>
  <c r="K308" i="2"/>
  <c r="L308" i="2" s="1"/>
  <c r="K309" i="2"/>
  <c r="L309" i="2" s="1"/>
  <c r="Q152" i="2" l="1"/>
  <c r="Q8" i="2"/>
  <c r="Q296" i="2"/>
  <c r="Q248" i="2"/>
  <c r="M231" i="2"/>
  <c r="N231" i="2"/>
  <c r="O231" i="2"/>
  <c r="M362" i="2"/>
  <c r="N362" i="2"/>
  <c r="O362" i="2"/>
  <c r="O172" i="2"/>
  <c r="N172" i="2"/>
  <c r="M172" i="2"/>
  <c r="O327" i="2"/>
  <c r="M327" i="2"/>
  <c r="N327" i="2"/>
  <c r="M417" i="2"/>
  <c r="O417" i="2"/>
  <c r="N417" i="2"/>
  <c r="O224" i="2"/>
  <c r="M224" i="2"/>
  <c r="N224" i="2"/>
  <c r="N136" i="2"/>
  <c r="M136" i="2"/>
  <c r="O136" i="2"/>
  <c r="O465" i="2"/>
  <c r="M465" i="2"/>
  <c r="N465" i="2"/>
  <c r="O329" i="2"/>
  <c r="N329" i="2"/>
  <c r="M329" i="2"/>
  <c r="M418" i="2"/>
  <c r="O418" i="2"/>
  <c r="N418" i="2"/>
  <c r="N226" i="2"/>
  <c r="O226" i="2"/>
  <c r="M226" i="2"/>
  <c r="O137" i="2"/>
  <c r="M137" i="2"/>
  <c r="N137" i="2"/>
  <c r="N220" i="2"/>
  <c r="M220" i="2"/>
  <c r="O220" i="2"/>
  <c r="N464" i="2"/>
  <c r="O464" i="2"/>
  <c r="M464" i="2"/>
  <c r="M326" i="2"/>
  <c r="O326" i="2"/>
  <c r="N326" i="2"/>
  <c r="M416" i="2"/>
  <c r="N416" i="2"/>
  <c r="O416" i="2"/>
  <c r="O225" i="2"/>
  <c r="M225" i="2"/>
  <c r="N225" i="2"/>
  <c r="O135" i="2"/>
  <c r="N135" i="2"/>
  <c r="M135" i="2"/>
  <c r="O466" i="2"/>
  <c r="N466" i="2"/>
  <c r="M466" i="2"/>
  <c r="O458" i="2"/>
  <c r="M458" i="2"/>
  <c r="N458" i="2"/>
  <c r="O351" i="2"/>
  <c r="M351" i="2"/>
  <c r="N351" i="2"/>
  <c r="N302" i="2"/>
  <c r="M302" i="2"/>
  <c r="O302" i="2"/>
  <c r="N303" i="2"/>
  <c r="M303" i="2"/>
  <c r="O303" i="2"/>
  <c r="M255" i="2"/>
  <c r="N255" i="2"/>
  <c r="O255" i="2"/>
  <c r="O424" i="2"/>
  <c r="M424" i="2"/>
  <c r="N424" i="2"/>
  <c r="O459" i="2"/>
  <c r="M459" i="2"/>
  <c r="N459" i="2"/>
  <c r="M470" i="2"/>
  <c r="N470" i="2"/>
  <c r="O470" i="2"/>
  <c r="O117" i="2"/>
  <c r="N117" i="2"/>
  <c r="M117" i="2"/>
  <c r="O266" i="2"/>
  <c r="N266" i="2"/>
  <c r="M266" i="2"/>
  <c r="N278" i="2"/>
  <c r="M278" i="2"/>
  <c r="O278" i="2"/>
  <c r="O423" i="2"/>
  <c r="M423" i="2"/>
  <c r="N423" i="2"/>
  <c r="N471" i="2"/>
  <c r="O471" i="2"/>
  <c r="M471" i="2"/>
  <c r="M274" i="2"/>
  <c r="N274" i="2"/>
  <c r="O274" i="2"/>
  <c r="M116" i="2"/>
  <c r="N116" i="2"/>
  <c r="O116" i="2"/>
  <c r="M375" i="2"/>
  <c r="N375" i="2"/>
  <c r="O375" i="2"/>
  <c r="O267" i="2"/>
  <c r="M267" i="2"/>
  <c r="N267" i="2"/>
  <c r="N281" i="2"/>
  <c r="M281" i="2"/>
  <c r="O281" i="2"/>
  <c r="O328" i="2"/>
  <c r="M328" i="2"/>
  <c r="N328" i="2"/>
  <c r="M422" i="2"/>
  <c r="O422" i="2"/>
  <c r="N422" i="2"/>
  <c r="M368" i="2"/>
  <c r="N368" i="2"/>
  <c r="O368" i="2"/>
  <c r="O374" i="2"/>
  <c r="M374" i="2"/>
  <c r="N374" i="2"/>
  <c r="M260" i="2"/>
  <c r="N260" i="2"/>
  <c r="O260" i="2"/>
  <c r="O280" i="2"/>
  <c r="N280" i="2"/>
  <c r="M280" i="2"/>
  <c r="M350" i="2"/>
  <c r="O350" i="2"/>
  <c r="N350" i="2"/>
  <c r="O472" i="2"/>
  <c r="N472" i="2"/>
  <c r="M472" i="2"/>
  <c r="N177" i="2"/>
  <c r="M177" i="2"/>
  <c r="O177" i="2"/>
  <c r="O473" i="2"/>
  <c r="N473" i="2"/>
  <c r="M473" i="2"/>
  <c r="N272" i="2"/>
  <c r="O272" i="2"/>
  <c r="M272" i="2"/>
  <c r="N369" i="2"/>
  <c r="M369" i="2"/>
  <c r="O369" i="2"/>
  <c r="N376" i="2"/>
  <c r="O376" i="2"/>
  <c r="M376" i="2"/>
  <c r="N398" i="2"/>
  <c r="M398" i="2"/>
  <c r="O398" i="2"/>
  <c r="N279" i="2"/>
  <c r="O279" i="2"/>
  <c r="M279" i="2"/>
  <c r="O176" i="2"/>
  <c r="N176" i="2"/>
  <c r="M176" i="2"/>
  <c r="M273" i="2"/>
  <c r="O273" i="2"/>
  <c r="N273" i="2"/>
  <c r="O322" i="2"/>
  <c r="M322" i="2"/>
  <c r="N322" i="2"/>
  <c r="N316" i="2"/>
  <c r="O316" i="2"/>
  <c r="M316" i="2"/>
  <c r="M320" i="2"/>
  <c r="O320" i="2"/>
  <c r="N320" i="2"/>
  <c r="M129" i="2"/>
  <c r="N129" i="2"/>
  <c r="O129" i="2"/>
  <c r="M184" i="2"/>
  <c r="O184" i="2"/>
  <c r="N184" i="2"/>
  <c r="M370" i="2"/>
  <c r="N370" i="2"/>
  <c r="O370" i="2"/>
  <c r="N377" i="2"/>
  <c r="O377" i="2"/>
  <c r="M377" i="2"/>
  <c r="O399" i="2"/>
  <c r="M399" i="2"/>
  <c r="N399" i="2"/>
  <c r="N412" i="2"/>
  <c r="O412" i="2"/>
  <c r="M412" i="2"/>
  <c r="M207" i="2"/>
  <c r="N207" i="2"/>
  <c r="O207" i="2"/>
  <c r="N309" i="2"/>
  <c r="M309" i="2"/>
  <c r="O309" i="2"/>
  <c r="M308" i="2"/>
  <c r="O308" i="2"/>
  <c r="N308" i="2"/>
  <c r="O446" i="2"/>
  <c r="N446" i="2"/>
  <c r="M446" i="2"/>
  <c r="M321" i="2"/>
  <c r="O321" i="2"/>
  <c r="N321" i="2"/>
  <c r="M128" i="2"/>
  <c r="O128" i="2"/>
  <c r="N128" i="2"/>
  <c r="N185" i="2"/>
  <c r="M185" i="2"/>
  <c r="O185" i="2"/>
  <c r="N62" i="2"/>
  <c r="M62" i="2"/>
  <c r="O62" i="2"/>
  <c r="M68" i="2"/>
  <c r="N68" i="2"/>
  <c r="O68" i="2"/>
  <c r="N110" i="2"/>
  <c r="M110" i="2"/>
  <c r="O110" i="2"/>
  <c r="N411" i="2"/>
  <c r="M411" i="2"/>
  <c r="O411" i="2"/>
  <c r="M460" i="2"/>
  <c r="N460" i="2"/>
  <c r="O460" i="2"/>
  <c r="M452" i="2"/>
  <c r="O452" i="2"/>
  <c r="N452" i="2"/>
  <c r="M130" i="2"/>
  <c r="O130" i="2"/>
  <c r="N130" i="2"/>
  <c r="N182" i="2"/>
  <c r="O182" i="2"/>
  <c r="M182" i="2"/>
  <c r="N356" i="2"/>
  <c r="O356" i="2"/>
  <c r="M356" i="2"/>
  <c r="M63" i="2"/>
  <c r="O63" i="2"/>
  <c r="N63" i="2"/>
  <c r="O69" i="2"/>
  <c r="N69" i="2"/>
  <c r="M69" i="2"/>
  <c r="N111" i="2"/>
  <c r="O111" i="2"/>
  <c r="M111" i="2"/>
  <c r="N410" i="2"/>
  <c r="M410" i="2"/>
  <c r="O410" i="2"/>
  <c r="O425" i="2"/>
  <c r="M425" i="2"/>
  <c r="N425" i="2"/>
  <c r="O159" i="2"/>
  <c r="N159" i="2"/>
  <c r="M159" i="2"/>
  <c r="O453" i="2"/>
  <c r="M453" i="2"/>
  <c r="N453" i="2"/>
  <c r="O183" i="2"/>
  <c r="M183" i="2"/>
  <c r="N183" i="2"/>
  <c r="M357" i="2"/>
  <c r="O357" i="2"/>
  <c r="N357" i="2"/>
  <c r="N212" i="2"/>
  <c r="O212" i="2"/>
  <c r="M212" i="2"/>
  <c r="N232" i="2"/>
  <c r="M232" i="2"/>
  <c r="O232" i="2"/>
  <c r="N123" i="2"/>
  <c r="O123" i="2"/>
  <c r="M123" i="2"/>
  <c r="O171" i="2"/>
  <c r="N171" i="2"/>
  <c r="M171" i="2"/>
  <c r="M315" i="2"/>
  <c r="O315" i="2"/>
  <c r="N315" i="2"/>
  <c r="N447" i="2"/>
  <c r="O447" i="2"/>
  <c r="M447" i="2"/>
  <c r="O165" i="2"/>
  <c r="M165" i="2"/>
  <c r="N165" i="2"/>
  <c r="O364" i="2"/>
  <c r="N364" i="2"/>
  <c r="M364" i="2"/>
  <c r="O14" i="2"/>
  <c r="N14" i="2"/>
  <c r="M14" i="2"/>
  <c r="O213" i="2"/>
  <c r="M213" i="2"/>
  <c r="N213" i="2"/>
  <c r="M218" i="2"/>
  <c r="O218" i="2"/>
  <c r="N218" i="2"/>
  <c r="N230" i="2"/>
  <c r="M230" i="2"/>
  <c r="O230" i="2"/>
  <c r="N124" i="2"/>
  <c r="M124" i="2"/>
  <c r="O124" i="2"/>
  <c r="N405" i="2"/>
  <c r="O405" i="2"/>
  <c r="M405" i="2"/>
  <c r="M178" i="2"/>
  <c r="N178" i="2"/>
  <c r="O178" i="2"/>
  <c r="N158" i="2"/>
  <c r="M158" i="2"/>
  <c r="O158" i="2"/>
  <c r="N170" i="2"/>
  <c r="M170" i="2"/>
  <c r="O170" i="2"/>
  <c r="N164" i="2"/>
  <c r="O164" i="2"/>
  <c r="M164" i="2"/>
  <c r="M363" i="2"/>
  <c r="O363" i="2"/>
  <c r="N363" i="2"/>
  <c r="M15" i="2"/>
  <c r="N15" i="2"/>
  <c r="O15" i="2"/>
  <c r="N206" i="2"/>
  <c r="M206" i="2"/>
  <c r="O206" i="2"/>
  <c r="O404" i="2"/>
  <c r="M404" i="2"/>
  <c r="N404" i="2"/>
  <c r="N219" i="2"/>
  <c r="O219" i="2"/>
  <c r="M219" i="2"/>
  <c r="M233" i="2"/>
  <c r="N233" i="2"/>
  <c r="O233" i="2"/>
  <c r="N1552" i="2"/>
  <c r="Q1552" i="2"/>
  <c r="M1552" i="2"/>
  <c r="O1552" i="2"/>
  <c r="N112" i="2"/>
  <c r="M112" i="2"/>
  <c r="O112" i="2"/>
  <c r="Q112" i="2"/>
  <c r="Q1332" i="2"/>
  <c r="M1332" i="2"/>
  <c r="N1332" i="2"/>
  <c r="O1332" i="2"/>
  <c r="O1224" i="2"/>
  <c r="M1224" i="2"/>
  <c r="N1224" i="2"/>
  <c r="Q1224" i="2"/>
  <c r="O674" i="2"/>
  <c r="M674" i="2"/>
  <c r="N674" i="2"/>
  <c r="Q674" i="2"/>
  <c r="N1851" i="2"/>
  <c r="O1851" i="2"/>
  <c r="M1851" i="2"/>
  <c r="Q1851" i="2"/>
  <c r="O1069" i="2"/>
  <c r="M1069" i="2"/>
  <c r="Q1069" i="2"/>
  <c r="N1069" i="2"/>
  <c r="O1035" i="2"/>
  <c r="M1035" i="2"/>
  <c r="N1035" i="2"/>
  <c r="Q1035" i="2"/>
  <c r="Q1636" i="2"/>
  <c r="M1636" i="2"/>
  <c r="N1636" i="2"/>
  <c r="O1636" i="2"/>
  <c r="N1017" i="2"/>
  <c r="M1017" i="2"/>
  <c r="O1017" i="2"/>
  <c r="Q1017" i="2"/>
  <c r="M1803" i="2"/>
  <c r="O1803" i="2"/>
  <c r="N1803" i="2"/>
  <c r="Q1803" i="2"/>
  <c r="M1091" i="2"/>
  <c r="N1091" i="2"/>
  <c r="O1091" i="2"/>
  <c r="Q1091" i="2"/>
  <c r="O1187" i="2"/>
  <c r="N1187" i="2"/>
  <c r="M1187" i="2"/>
  <c r="Q1187" i="2"/>
  <c r="D973" i="2"/>
  <c r="G973" i="2"/>
  <c r="B973" i="2"/>
  <c r="J973" i="2"/>
  <c r="F973" i="2"/>
  <c r="F1796" i="2"/>
  <c r="D1796" i="2"/>
  <c r="G1796" i="2"/>
  <c r="B1796" i="2"/>
  <c r="J1796" i="2"/>
  <c r="B1200" i="2"/>
  <c r="D1200" i="2"/>
  <c r="G1200" i="2"/>
  <c r="J1200" i="2"/>
  <c r="F1200" i="2"/>
  <c r="O1867" i="2"/>
  <c r="Q1867" i="2"/>
  <c r="M1867" i="2"/>
  <c r="N1867" i="2"/>
  <c r="D1036" i="2"/>
  <c r="F1036" i="2"/>
  <c r="B1036" i="2"/>
  <c r="J1036" i="2"/>
  <c r="G1036" i="2"/>
  <c r="F1614" i="2"/>
  <c r="J1614" i="2"/>
  <c r="B1614" i="2"/>
  <c r="G1614" i="2"/>
  <c r="D1614" i="2"/>
  <c r="Q662" i="2"/>
  <c r="M662" i="2"/>
  <c r="O662" i="2"/>
  <c r="N662" i="2"/>
  <c r="O20" i="2"/>
  <c r="Q20" i="2"/>
  <c r="N20" i="2"/>
  <c r="M20" i="2"/>
  <c r="G1599" i="2"/>
  <c r="J1599" i="2"/>
  <c r="D1599" i="2"/>
  <c r="B1599" i="2"/>
  <c r="F1599" i="2"/>
  <c r="G1318" i="2"/>
  <c r="J1318" i="2"/>
  <c r="F1318" i="2"/>
  <c r="B1318" i="2"/>
  <c r="D1318" i="2"/>
  <c r="D1864" i="2"/>
  <c r="B1864" i="2"/>
  <c r="F1864" i="2"/>
  <c r="G1864" i="2"/>
  <c r="J1864" i="2"/>
  <c r="O1097" i="2"/>
  <c r="Q1097" i="2"/>
  <c r="N1097" i="2"/>
  <c r="M1097" i="2"/>
  <c r="J862" i="2"/>
  <c r="D862" i="2"/>
  <c r="G862" i="2"/>
  <c r="F862" i="2"/>
  <c r="B862" i="2"/>
  <c r="G964" i="2"/>
  <c r="B964" i="2"/>
  <c r="D964" i="2"/>
  <c r="J964" i="2"/>
  <c r="F964" i="2"/>
  <c r="O487" i="2"/>
  <c r="N487" i="2"/>
  <c r="Q487" i="2"/>
  <c r="M487" i="2"/>
  <c r="O85" i="2"/>
  <c r="M85" i="2"/>
  <c r="N85" i="2"/>
  <c r="Q85" i="2"/>
  <c r="D33" i="2"/>
  <c r="F33" i="2"/>
  <c r="J33" i="2"/>
  <c r="B33" i="2"/>
  <c r="G33" i="2"/>
  <c r="O1099" i="2"/>
  <c r="N1099" i="2"/>
  <c r="Q1099" i="2"/>
  <c r="M1099" i="2"/>
  <c r="D1544" i="2"/>
  <c r="F1544" i="2"/>
  <c r="G1544" i="2"/>
  <c r="B1544" i="2"/>
  <c r="J1544" i="2"/>
  <c r="F816" i="2"/>
  <c r="B816" i="2"/>
  <c r="J816" i="2"/>
  <c r="G816" i="2"/>
  <c r="D816" i="2"/>
  <c r="F1601" i="2"/>
  <c r="D1601" i="2"/>
  <c r="J1601" i="2"/>
  <c r="G1601" i="2"/>
  <c r="B1601" i="2"/>
  <c r="J483" i="2"/>
  <c r="D483" i="2"/>
  <c r="G483" i="2"/>
  <c r="B483" i="2"/>
  <c r="F483" i="2"/>
  <c r="Q82" i="2"/>
  <c r="N82" i="2"/>
  <c r="O82" i="2"/>
  <c r="M82" i="2"/>
  <c r="O337" i="2"/>
  <c r="Q337" i="2"/>
  <c r="N337" i="2"/>
  <c r="M337" i="2"/>
  <c r="J1111" i="2"/>
  <c r="D1111" i="2"/>
  <c r="F1111" i="2"/>
  <c r="B1111" i="2"/>
  <c r="G1111" i="2"/>
  <c r="F1475" i="2"/>
  <c r="G1475" i="2"/>
  <c r="J1475" i="2"/>
  <c r="D1475" i="2"/>
  <c r="B1475" i="2"/>
  <c r="G715" i="2"/>
  <c r="F715" i="2"/>
  <c r="J715" i="2"/>
  <c r="D715" i="2"/>
  <c r="B715" i="2"/>
  <c r="J991" i="2"/>
  <c r="G991" i="2"/>
  <c r="D991" i="2"/>
  <c r="B991" i="2"/>
  <c r="F991" i="2"/>
  <c r="D1185" i="2"/>
  <c r="G1185" i="2"/>
  <c r="B1185" i="2"/>
  <c r="J1185" i="2"/>
  <c r="F1185" i="2"/>
  <c r="F1508" i="2"/>
  <c r="D1508" i="2"/>
  <c r="B1508" i="2"/>
  <c r="J1508" i="2"/>
  <c r="G1508" i="2"/>
  <c r="G1746" i="2"/>
  <c r="F1746" i="2"/>
  <c r="D1746" i="2"/>
  <c r="J1746" i="2"/>
  <c r="B1746" i="2"/>
  <c r="G1458" i="2"/>
  <c r="F1458" i="2"/>
  <c r="D1458" i="2"/>
  <c r="B1458" i="2"/>
  <c r="J1458" i="2"/>
  <c r="B1487" i="2"/>
  <c r="G1487" i="2"/>
  <c r="D1487" i="2"/>
  <c r="J1487" i="2"/>
  <c r="F1487" i="2"/>
  <c r="D189" i="2"/>
  <c r="B189" i="2"/>
  <c r="G189" i="2"/>
  <c r="J189" i="2"/>
  <c r="F189" i="2"/>
  <c r="M1818" i="2"/>
  <c r="N1818" i="2"/>
  <c r="O1818" i="2"/>
  <c r="Q1818" i="2"/>
  <c r="D1380" i="2"/>
  <c r="B1380" i="2"/>
  <c r="F1380" i="2"/>
  <c r="G1380" i="2"/>
  <c r="J1380" i="2"/>
  <c r="F1389" i="2"/>
  <c r="D1389" i="2"/>
  <c r="B1389" i="2"/>
  <c r="J1389" i="2"/>
  <c r="G1389" i="2"/>
  <c r="G1820" i="2"/>
  <c r="B1820" i="2"/>
  <c r="D1820" i="2"/>
  <c r="F1820" i="2"/>
  <c r="J1820" i="2"/>
  <c r="D1283" i="2"/>
  <c r="J1283" i="2"/>
  <c r="F1283" i="2"/>
  <c r="G1283" i="2"/>
  <c r="B1283" i="2"/>
  <c r="J712" i="2"/>
  <c r="B712" i="2"/>
  <c r="G712" i="2"/>
  <c r="D712" i="2"/>
  <c r="F712" i="2"/>
  <c r="G1445" i="2"/>
  <c r="D1445" i="2"/>
  <c r="F1445" i="2"/>
  <c r="B1445" i="2"/>
  <c r="J1445" i="2"/>
  <c r="O96" i="2"/>
  <c r="M96" i="2"/>
  <c r="N96" i="2"/>
  <c r="Q96" i="2"/>
  <c r="N1631" i="2"/>
  <c r="O1631" i="2"/>
  <c r="M1631" i="2"/>
  <c r="Q1631" i="2"/>
  <c r="B1285" i="2"/>
  <c r="D1285" i="2"/>
  <c r="F1285" i="2"/>
  <c r="G1285" i="2"/>
  <c r="J1285" i="2"/>
  <c r="D1397" i="2"/>
  <c r="B1397" i="2"/>
  <c r="J1397" i="2"/>
  <c r="G1397" i="2"/>
  <c r="F1397" i="2"/>
  <c r="B972" i="2"/>
  <c r="F972" i="2"/>
  <c r="G972" i="2"/>
  <c r="D972" i="2"/>
  <c r="J972" i="2"/>
  <c r="G1557" i="2"/>
  <c r="B1557" i="2"/>
  <c r="J1557" i="2"/>
  <c r="F1557" i="2"/>
  <c r="D1557" i="2"/>
  <c r="M389" i="2"/>
  <c r="O389" i="2"/>
  <c r="Q389" i="2"/>
  <c r="N389" i="2"/>
  <c r="J1602" i="2"/>
  <c r="F1602" i="2"/>
  <c r="G1602" i="2"/>
  <c r="B1602" i="2"/>
  <c r="D1602" i="2"/>
  <c r="G1504" i="2"/>
  <c r="D1504" i="2"/>
  <c r="F1504" i="2"/>
  <c r="J1504" i="2"/>
  <c r="B1504" i="2"/>
  <c r="G194" i="2"/>
  <c r="J194" i="2"/>
  <c r="D194" i="2"/>
  <c r="B194" i="2"/>
  <c r="F194" i="2"/>
  <c r="J1421" i="2"/>
  <c r="F1421" i="2"/>
  <c r="B1421" i="2"/>
  <c r="D1421" i="2"/>
  <c r="G1421" i="2"/>
  <c r="G662" i="2"/>
  <c r="F662" i="2"/>
  <c r="B662" i="2"/>
  <c r="J662" i="2"/>
  <c r="D662" i="2"/>
  <c r="F196" i="2"/>
  <c r="G196" i="2"/>
  <c r="D196" i="2"/>
  <c r="B196" i="2"/>
  <c r="J196" i="2"/>
  <c r="D1021" i="2"/>
  <c r="G1021" i="2"/>
  <c r="J1021" i="2"/>
  <c r="F1021" i="2"/>
  <c r="B1021" i="2"/>
  <c r="G1623" i="2"/>
  <c r="D1623" i="2"/>
  <c r="B1623" i="2"/>
  <c r="J1623" i="2"/>
  <c r="F1623" i="2"/>
  <c r="F1051" i="2"/>
  <c r="D1051" i="2"/>
  <c r="B1051" i="2"/>
  <c r="G1051" i="2"/>
  <c r="J1051" i="2"/>
  <c r="D1576" i="2"/>
  <c r="J1576" i="2"/>
  <c r="F1576" i="2"/>
  <c r="B1576" i="2"/>
  <c r="G1576" i="2"/>
  <c r="O1006" i="2"/>
  <c r="M1006" i="2"/>
  <c r="N1006" i="2"/>
  <c r="Q1006" i="2"/>
  <c r="O665" i="2"/>
  <c r="M665" i="2"/>
  <c r="Q665" i="2"/>
  <c r="N665" i="2"/>
  <c r="N1821" i="2"/>
  <c r="O1821" i="2"/>
  <c r="M1821" i="2"/>
  <c r="Q1821" i="2"/>
  <c r="J969" i="2"/>
  <c r="F969" i="2"/>
  <c r="D969" i="2"/>
  <c r="B969" i="2"/>
  <c r="G969" i="2"/>
  <c r="Q385" i="2"/>
  <c r="N385" i="2"/>
  <c r="M385" i="2"/>
  <c r="O385" i="2"/>
  <c r="D1309" i="2"/>
  <c r="F1309" i="2"/>
  <c r="G1309" i="2"/>
  <c r="J1309" i="2"/>
  <c r="B1309" i="2"/>
  <c r="D1096" i="2"/>
  <c r="F1096" i="2"/>
  <c r="J1096" i="2"/>
  <c r="B1096" i="2"/>
  <c r="G1096" i="2"/>
  <c r="F1874" i="2"/>
  <c r="G1874" i="2"/>
  <c r="D1874" i="2"/>
  <c r="B1874" i="2"/>
  <c r="J1874" i="2"/>
  <c r="F1314" i="2"/>
  <c r="D1314" i="2"/>
  <c r="B1314" i="2"/>
  <c r="G1314" i="2"/>
  <c r="J1314" i="2"/>
  <c r="F1765" i="2"/>
  <c r="D1765" i="2"/>
  <c r="G1765" i="2"/>
  <c r="B1765" i="2"/>
  <c r="J1765" i="2"/>
  <c r="D1272" i="2"/>
  <c r="J1272" i="2"/>
  <c r="G1272" i="2"/>
  <c r="B1272" i="2"/>
  <c r="F1272" i="2"/>
  <c r="J1595" i="2"/>
  <c r="G1595" i="2"/>
  <c r="B1595" i="2"/>
  <c r="D1595" i="2"/>
  <c r="F1595" i="2"/>
  <c r="J1650" i="2"/>
  <c r="B1650" i="2"/>
  <c r="G1650" i="2"/>
  <c r="D1650" i="2"/>
  <c r="F1650" i="2"/>
  <c r="B524" i="2"/>
  <c r="G524" i="2"/>
  <c r="J524" i="2"/>
  <c r="F524" i="2"/>
  <c r="D524" i="2"/>
  <c r="G1877" i="2"/>
  <c r="F1877" i="2"/>
  <c r="D1877" i="2"/>
  <c r="J1877" i="2"/>
  <c r="B1877" i="2"/>
  <c r="J1050" i="2"/>
  <c r="F1050" i="2"/>
  <c r="B1050" i="2"/>
  <c r="G1050" i="2"/>
  <c r="D1050" i="2"/>
  <c r="G1594" i="2"/>
  <c r="F1594" i="2"/>
  <c r="J1594" i="2"/>
  <c r="B1594" i="2"/>
  <c r="D1594" i="2"/>
  <c r="J1368" i="2"/>
  <c r="B1368" i="2"/>
  <c r="G1368" i="2"/>
  <c r="F1368" i="2"/>
  <c r="D1368" i="2"/>
  <c r="M149" i="2"/>
  <c r="N149" i="2"/>
  <c r="O149" i="2"/>
  <c r="Q149" i="2"/>
  <c r="Q1625" i="2"/>
  <c r="M1625" i="2"/>
  <c r="N1625" i="2"/>
  <c r="O1625" i="2"/>
  <c r="B1099" i="2"/>
  <c r="F1099" i="2"/>
  <c r="G1099" i="2"/>
  <c r="D1099" i="2"/>
  <c r="J1099" i="2"/>
  <c r="G1753" i="2"/>
  <c r="D1753" i="2"/>
  <c r="J1753" i="2"/>
  <c r="B1753" i="2"/>
  <c r="F1753" i="2"/>
  <c r="F34" i="2"/>
  <c r="D34" i="2"/>
  <c r="B34" i="2"/>
  <c r="G34" i="2"/>
  <c r="J34" i="2"/>
  <c r="G1679" i="2"/>
  <c r="F1679" i="2"/>
  <c r="D1679" i="2"/>
  <c r="B1679" i="2"/>
  <c r="J1679" i="2"/>
  <c r="Q1817" i="2"/>
  <c r="N1817" i="2"/>
  <c r="M1817" i="2"/>
  <c r="O1817" i="2"/>
  <c r="G959" i="2"/>
  <c r="F959" i="2"/>
  <c r="D959" i="2"/>
  <c r="J959" i="2"/>
  <c r="B959" i="2"/>
  <c r="F1444" i="2"/>
  <c r="J1444" i="2"/>
  <c r="G1444" i="2"/>
  <c r="B1444" i="2"/>
  <c r="D1444" i="2"/>
  <c r="O101" i="2"/>
  <c r="N101" i="2"/>
  <c r="Q101" i="2"/>
  <c r="M101" i="2"/>
  <c r="J1524" i="2"/>
  <c r="B1524" i="2"/>
  <c r="D1524" i="2"/>
  <c r="F1524" i="2"/>
  <c r="G1524" i="2"/>
  <c r="J334" i="2"/>
  <c r="G334" i="2"/>
  <c r="F334" i="2"/>
  <c r="D334" i="2"/>
  <c r="B334" i="2"/>
  <c r="D1658" i="2"/>
  <c r="B1658" i="2"/>
  <c r="F1658" i="2"/>
  <c r="J1658" i="2"/>
  <c r="G1658" i="2"/>
  <c r="J1233" i="2"/>
  <c r="B1233" i="2"/>
  <c r="G1233" i="2"/>
  <c r="F1233" i="2"/>
  <c r="D1233" i="2"/>
  <c r="J41" i="2"/>
  <c r="B41" i="2"/>
  <c r="F41" i="2"/>
  <c r="D41" i="2"/>
  <c r="G41" i="2"/>
  <c r="B1269" i="2"/>
  <c r="G1269" i="2"/>
  <c r="J1269" i="2"/>
  <c r="D1269" i="2"/>
  <c r="F1269" i="2"/>
  <c r="B1046" i="2"/>
  <c r="G1046" i="2"/>
  <c r="J1046" i="2"/>
  <c r="D1046" i="2"/>
  <c r="F1046" i="2"/>
  <c r="B1354" i="2"/>
  <c r="J1354" i="2"/>
  <c r="F1354" i="2"/>
  <c r="D1354" i="2"/>
  <c r="G1354" i="2"/>
  <c r="D1736" i="2"/>
  <c r="F1736" i="2"/>
  <c r="G1736" i="2"/>
  <c r="B1736" i="2"/>
  <c r="J1736" i="2"/>
  <c r="D1697" i="2"/>
  <c r="J1697" i="2"/>
  <c r="F1697" i="2"/>
  <c r="B1697" i="2"/>
  <c r="G1697" i="2"/>
  <c r="J666" i="2"/>
  <c r="F666" i="2"/>
  <c r="D666" i="2"/>
  <c r="B666" i="2"/>
  <c r="G666" i="2"/>
  <c r="F1319" i="2"/>
  <c r="D1319" i="2"/>
  <c r="B1319" i="2"/>
  <c r="G1319" i="2"/>
  <c r="J1319" i="2"/>
  <c r="F1093" i="2"/>
  <c r="B1093" i="2"/>
  <c r="G1093" i="2"/>
  <c r="J1093" i="2"/>
  <c r="D1093" i="2"/>
  <c r="F1554" i="2"/>
  <c r="G1554" i="2"/>
  <c r="B1554" i="2"/>
  <c r="D1554" i="2"/>
  <c r="J1554" i="2"/>
  <c r="B1828" i="2"/>
  <c r="J1828" i="2"/>
  <c r="F1828" i="2"/>
  <c r="D1828" i="2"/>
  <c r="G1828" i="2"/>
  <c r="D481" i="2"/>
  <c r="F481" i="2"/>
  <c r="G481" i="2"/>
  <c r="J481" i="2"/>
  <c r="B481" i="2"/>
  <c r="D566" i="2"/>
  <c r="J566" i="2"/>
  <c r="F566" i="2"/>
  <c r="G566" i="2"/>
  <c r="B566" i="2"/>
  <c r="B121" i="2"/>
  <c r="J121" i="2"/>
  <c r="F121" i="2"/>
  <c r="D121" i="2"/>
  <c r="G121" i="2"/>
  <c r="F797" i="2"/>
  <c r="D797" i="2"/>
  <c r="B797" i="2"/>
  <c r="G797" i="2"/>
  <c r="J797" i="2"/>
  <c r="J819" i="2"/>
  <c r="F819" i="2"/>
  <c r="G819" i="2"/>
  <c r="B819" i="2"/>
  <c r="D819" i="2"/>
  <c r="J184" i="2"/>
  <c r="G184" i="2"/>
  <c r="D184" i="2"/>
  <c r="B184" i="2"/>
  <c r="F184" i="2"/>
  <c r="F803" i="2"/>
  <c r="D803" i="2"/>
  <c r="J803" i="2"/>
  <c r="B803" i="2"/>
  <c r="G803" i="2"/>
  <c r="B728" i="2"/>
  <c r="F728" i="2"/>
  <c r="D728" i="2"/>
  <c r="J728" i="2"/>
  <c r="G728" i="2"/>
  <c r="B132" i="2"/>
  <c r="D132" i="2"/>
  <c r="G132" i="2"/>
  <c r="F132" i="2"/>
  <c r="J132" i="2"/>
  <c r="G497" i="2"/>
  <c r="J497" i="2"/>
  <c r="F497" i="2"/>
  <c r="B497" i="2"/>
  <c r="D497" i="2"/>
  <c r="Q761" i="2"/>
  <c r="O761" i="2"/>
  <c r="M761" i="2"/>
  <c r="N761" i="2"/>
  <c r="F69" i="2"/>
  <c r="B69" i="2"/>
  <c r="G69" i="2"/>
  <c r="D69" i="2"/>
  <c r="J69" i="2"/>
  <c r="D505" i="2"/>
  <c r="F505" i="2"/>
  <c r="B505" i="2"/>
  <c r="G505" i="2"/>
  <c r="J505" i="2"/>
  <c r="N766" i="2"/>
  <c r="M766" i="2"/>
  <c r="O766" i="2"/>
  <c r="Q766" i="2"/>
  <c r="B124" i="2"/>
  <c r="D124" i="2"/>
  <c r="J124" i="2"/>
  <c r="G124" i="2"/>
  <c r="F124" i="2"/>
  <c r="F513" i="2"/>
  <c r="G513" i="2"/>
  <c r="B513" i="2"/>
  <c r="J513" i="2"/>
  <c r="D513" i="2"/>
  <c r="J922" i="2"/>
  <c r="G922" i="2"/>
  <c r="F922" i="2"/>
  <c r="B922" i="2"/>
  <c r="D922" i="2"/>
  <c r="B460" i="2"/>
  <c r="D460" i="2"/>
  <c r="J460" i="2"/>
  <c r="F460" i="2"/>
  <c r="G460" i="2"/>
  <c r="D756" i="2"/>
  <c r="G756" i="2"/>
  <c r="J756" i="2"/>
  <c r="B756" i="2"/>
  <c r="F756" i="2"/>
  <c r="F538" i="2"/>
  <c r="B538" i="2"/>
  <c r="G538" i="2"/>
  <c r="D538" i="2"/>
  <c r="J538" i="2"/>
  <c r="D319" i="2"/>
  <c r="J319" i="2"/>
  <c r="G319" i="2"/>
  <c r="F319" i="2"/>
  <c r="B319" i="2"/>
  <c r="D770" i="2"/>
  <c r="G770" i="2"/>
  <c r="B770" i="2"/>
  <c r="F770" i="2"/>
  <c r="J770" i="2"/>
  <c r="D639" i="2"/>
  <c r="G639" i="2"/>
  <c r="B639" i="2"/>
  <c r="J639" i="2"/>
  <c r="F639" i="2"/>
  <c r="G71" i="2"/>
  <c r="B71" i="2"/>
  <c r="J71" i="2"/>
  <c r="F71" i="2"/>
  <c r="D71" i="2"/>
  <c r="B506" i="2"/>
  <c r="G506" i="2"/>
  <c r="F506" i="2"/>
  <c r="D506" i="2"/>
  <c r="J506" i="2"/>
  <c r="G112" i="2"/>
  <c r="B112" i="2"/>
  <c r="J112" i="2"/>
  <c r="D112" i="2"/>
  <c r="F112" i="2"/>
  <c r="D420" i="2"/>
  <c r="B420" i="2"/>
  <c r="J420" i="2"/>
  <c r="G420" i="2"/>
  <c r="F420" i="2"/>
  <c r="J771" i="2"/>
  <c r="B771" i="2"/>
  <c r="G771" i="2"/>
  <c r="F771" i="2"/>
  <c r="D771" i="2"/>
  <c r="B292" i="2"/>
  <c r="D292" i="2"/>
  <c r="J292" i="2"/>
  <c r="G292" i="2"/>
  <c r="F292" i="2"/>
  <c r="D135" i="2"/>
  <c r="B135" i="2"/>
  <c r="F135" i="2"/>
  <c r="G135" i="2"/>
  <c r="J135" i="2"/>
  <c r="F677" i="2"/>
  <c r="G677" i="2"/>
  <c r="D677" i="2"/>
  <c r="B677" i="2"/>
  <c r="J677" i="2"/>
  <c r="Q760" i="2"/>
  <c r="O760" i="2"/>
  <c r="N760" i="2"/>
  <c r="M760" i="2"/>
  <c r="D369" i="2"/>
  <c r="G369" i="2"/>
  <c r="F369" i="2"/>
  <c r="J369" i="2"/>
  <c r="B369" i="2"/>
  <c r="G659" i="2"/>
  <c r="D659" i="2"/>
  <c r="J659" i="2"/>
  <c r="B659" i="2"/>
  <c r="F659" i="2"/>
  <c r="F232" i="2"/>
  <c r="D232" i="2"/>
  <c r="J232" i="2"/>
  <c r="G232" i="2"/>
  <c r="B232" i="2"/>
  <c r="B366" i="2"/>
  <c r="J366" i="2"/>
  <c r="F366" i="2"/>
  <c r="G366" i="2"/>
  <c r="D366" i="2"/>
  <c r="F885" i="2"/>
  <c r="B885" i="2"/>
  <c r="D885" i="2"/>
  <c r="J885" i="2"/>
  <c r="G885" i="2"/>
  <c r="B552" i="2"/>
  <c r="G552" i="2"/>
  <c r="F552" i="2"/>
  <c r="D552" i="2"/>
  <c r="J552" i="2"/>
  <c r="J113" i="2"/>
  <c r="D113" i="2"/>
  <c r="B113" i="2"/>
  <c r="G113" i="2"/>
  <c r="F113" i="2"/>
  <c r="J579" i="2"/>
  <c r="G579" i="2"/>
  <c r="B579" i="2"/>
  <c r="F579" i="2"/>
  <c r="D579" i="2"/>
  <c r="G358" i="2"/>
  <c r="J358" i="2"/>
  <c r="F358" i="2"/>
  <c r="D358" i="2"/>
  <c r="B358" i="2"/>
  <c r="G129" i="2"/>
  <c r="B129" i="2"/>
  <c r="D129" i="2"/>
  <c r="F129" i="2"/>
  <c r="J129" i="2"/>
  <c r="J762" i="2"/>
  <c r="F762" i="2"/>
  <c r="B762" i="2"/>
  <c r="D762" i="2"/>
  <c r="G762" i="2"/>
  <c r="G459" i="2"/>
  <c r="B459" i="2"/>
  <c r="F459" i="2"/>
  <c r="J459" i="2"/>
  <c r="D459" i="2"/>
  <c r="J208" i="2"/>
  <c r="G208" i="2"/>
  <c r="F208" i="2"/>
  <c r="D208" i="2"/>
  <c r="B208" i="2"/>
  <c r="F783" i="2"/>
  <c r="D783" i="2"/>
  <c r="J783" i="2"/>
  <c r="G783" i="2"/>
  <c r="B783" i="2"/>
  <c r="N973" i="2"/>
  <c r="Q973" i="2"/>
  <c r="O973" i="2"/>
  <c r="M973" i="2"/>
  <c r="M1428" i="2"/>
  <c r="O1428" i="2"/>
  <c r="Q1428" i="2"/>
  <c r="N1428" i="2"/>
  <c r="M1549" i="2"/>
  <c r="Q1549" i="2"/>
  <c r="N1549" i="2"/>
  <c r="O1549" i="2"/>
  <c r="O1154" i="2"/>
  <c r="N1154" i="2"/>
  <c r="M1154" i="2"/>
  <c r="Q1154" i="2"/>
  <c r="M1911" i="2"/>
  <c r="N1911" i="2"/>
  <c r="O1911" i="2"/>
  <c r="Q1911" i="2"/>
  <c r="M1092" i="2"/>
  <c r="Q1092" i="2"/>
  <c r="O1092" i="2"/>
  <c r="N1092" i="2"/>
  <c r="Q1860" i="2"/>
  <c r="O1860" i="2"/>
  <c r="M1860" i="2"/>
  <c r="N1860" i="2"/>
  <c r="O254" i="2"/>
  <c r="M254" i="2"/>
  <c r="N254" i="2"/>
  <c r="M1517" i="2"/>
  <c r="O1517" i="2"/>
  <c r="Q1517" i="2"/>
  <c r="N1517" i="2"/>
  <c r="O268" i="2"/>
  <c r="N268" i="2"/>
  <c r="M268" i="2"/>
  <c r="N1500" i="2"/>
  <c r="Q1500" i="2"/>
  <c r="M1500" i="2"/>
  <c r="O1500" i="2"/>
  <c r="O1464" i="2"/>
  <c r="M1464" i="2"/>
  <c r="Q1464" i="2"/>
  <c r="N1464" i="2"/>
  <c r="Q966" i="2"/>
  <c r="M966" i="2"/>
  <c r="N966" i="2"/>
  <c r="O966" i="2"/>
  <c r="N580" i="2"/>
  <c r="M580" i="2"/>
  <c r="Q580" i="2"/>
  <c r="O580" i="2"/>
  <c r="O217" i="2"/>
  <c r="Q217" i="2"/>
  <c r="N217" i="2"/>
  <c r="M217" i="2"/>
  <c r="N1657" i="2"/>
  <c r="M1657" i="2"/>
  <c r="O1657" i="2"/>
  <c r="Q1657" i="2"/>
  <c r="M1476" i="2"/>
  <c r="O1476" i="2"/>
  <c r="Q1476" i="2"/>
  <c r="N1476" i="2"/>
  <c r="N204" i="2"/>
  <c r="M204" i="2"/>
  <c r="Q204" i="2"/>
  <c r="O204" i="2"/>
  <c r="M1789" i="2"/>
  <c r="Q1789" i="2"/>
  <c r="O1789" i="2"/>
  <c r="N1789" i="2"/>
  <c r="N179" i="2"/>
  <c r="M179" i="2"/>
  <c r="Q179" i="2"/>
  <c r="O179" i="2"/>
  <c r="N1123" i="2"/>
  <c r="Q1123" i="2"/>
  <c r="M1123" i="2"/>
  <c r="O1123" i="2"/>
  <c r="N1914" i="2"/>
  <c r="M1914" i="2"/>
  <c r="O1914" i="2"/>
  <c r="Q1914" i="2"/>
  <c r="O1786" i="2"/>
  <c r="M1786" i="2"/>
  <c r="Q1786" i="2"/>
  <c r="N1786" i="2"/>
  <c r="O1273" i="2"/>
  <c r="M1273" i="2"/>
  <c r="Q1273" i="2"/>
  <c r="N1273" i="2"/>
  <c r="O1831" i="2"/>
  <c r="M1831" i="2"/>
  <c r="N1831" i="2"/>
  <c r="Q1831" i="2"/>
  <c r="O1693" i="2"/>
  <c r="N1693" i="2"/>
  <c r="M1693" i="2"/>
  <c r="Q1693" i="2"/>
  <c r="M1210" i="2"/>
  <c r="O1210" i="2"/>
  <c r="Q1210" i="2"/>
  <c r="N1210" i="2"/>
  <c r="Q1547" i="2"/>
  <c r="O1547" i="2"/>
  <c r="N1547" i="2"/>
  <c r="M1547" i="2"/>
  <c r="O59" i="2"/>
  <c r="N59" i="2"/>
  <c r="M59" i="2"/>
  <c r="Q59" i="2"/>
  <c r="Q929" i="2"/>
  <c r="O929" i="2"/>
  <c r="M929" i="2"/>
  <c r="N929" i="2"/>
  <c r="Q1704" i="2"/>
  <c r="N1704" i="2"/>
  <c r="M1704" i="2"/>
  <c r="O1704" i="2"/>
  <c r="M964" i="2"/>
  <c r="Q964" i="2"/>
  <c r="O964" i="2"/>
  <c r="N964" i="2"/>
  <c r="O1690" i="2"/>
  <c r="Q1690" i="2"/>
  <c r="N1690" i="2"/>
  <c r="M1690" i="2"/>
  <c r="Q867" i="2"/>
  <c r="M867" i="2"/>
  <c r="N867" i="2"/>
  <c r="O867" i="2"/>
  <c r="M67" i="2"/>
  <c r="O67" i="2"/>
  <c r="N67" i="2"/>
  <c r="Q67" i="2"/>
  <c r="N848" i="2"/>
  <c r="M848" i="2"/>
  <c r="O848" i="2"/>
  <c r="Q848" i="2"/>
  <c r="M790" i="2"/>
  <c r="N790" i="2"/>
  <c r="O790" i="2"/>
  <c r="Q790" i="2"/>
  <c r="O737" i="2"/>
  <c r="Q737" i="2"/>
  <c r="M737" i="2"/>
  <c r="N737" i="2"/>
  <c r="M1616" i="2"/>
  <c r="N1616" i="2"/>
  <c r="O1616" i="2"/>
  <c r="Q1616" i="2"/>
  <c r="M1620" i="2"/>
  <c r="Q1620" i="2"/>
  <c r="O1620" i="2"/>
  <c r="N1620" i="2"/>
  <c r="O1058" i="2"/>
  <c r="M1058" i="2"/>
  <c r="N1058" i="2"/>
  <c r="Q1058" i="2"/>
  <c r="Q1572" i="2"/>
  <c r="O1572" i="2"/>
  <c r="N1572" i="2"/>
  <c r="M1572" i="2"/>
  <c r="M645" i="2"/>
  <c r="N645" i="2"/>
  <c r="O645" i="2"/>
  <c r="Q645" i="2"/>
  <c r="M420" i="2"/>
  <c r="O420" i="2"/>
  <c r="Q420" i="2"/>
  <c r="N420" i="2"/>
  <c r="O1256" i="2"/>
  <c r="N1256" i="2"/>
  <c r="M1256" i="2"/>
  <c r="Q1256" i="2"/>
  <c r="M1791" i="2"/>
  <c r="O1791" i="2"/>
  <c r="N1791" i="2"/>
  <c r="Q1791" i="2"/>
  <c r="N1732" i="2"/>
  <c r="O1732" i="2"/>
  <c r="Q1732" i="2"/>
  <c r="M1732" i="2"/>
  <c r="O952" i="2"/>
  <c r="N952" i="2"/>
  <c r="M952" i="2"/>
  <c r="Q952" i="2"/>
  <c r="N692" i="2"/>
  <c r="M692" i="2"/>
  <c r="O692" i="2"/>
  <c r="Q692" i="2"/>
  <c r="N451" i="2"/>
  <c r="Q451" i="2"/>
  <c r="M451" i="2"/>
  <c r="O451" i="2"/>
  <c r="N1422" i="2"/>
  <c r="Q1422" i="2"/>
  <c r="M1422" i="2"/>
  <c r="O1422" i="2"/>
  <c r="N992" i="2"/>
  <c r="O992" i="2"/>
  <c r="M992" i="2"/>
  <c r="Q992" i="2"/>
  <c r="O1910" i="2"/>
  <c r="M1910" i="2"/>
  <c r="N1910" i="2"/>
  <c r="Q1910" i="2"/>
  <c r="M942" i="2"/>
  <c r="Q942" i="2"/>
  <c r="O942" i="2"/>
  <c r="N942" i="2"/>
  <c r="N1222" i="2"/>
  <c r="O1222" i="2"/>
  <c r="M1222" i="2"/>
  <c r="Q1222" i="2"/>
  <c r="N788" i="2"/>
  <c r="O788" i="2"/>
  <c r="M788" i="2"/>
  <c r="Q788" i="2"/>
  <c r="N1906" i="2"/>
  <c r="M1906" i="2"/>
  <c r="O1906" i="2"/>
  <c r="Q1906" i="2"/>
  <c r="N187" i="2"/>
  <c r="Q187" i="2"/>
  <c r="O187" i="2"/>
  <c r="M187" i="2"/>
  <c r="O1550" i="2"/>
  <c r="N1550" i="2"/>
  <c r="M1550" i="2"/>
  <c r="Q1550" i="2"/>
  <c r="M1646" i="2"/>
  <c r="N1646" i="2"/>
  <c r="O1646" i="2"/>
  <c r="Q1646" i="2"/>
  <c r="M1310" i="2"/>
  <c r="N1310" i="2"/>
  <c r="O1310" i="2"/>
  <c r="Q1310" i="2"/>
  <c r="N983" i="2"/>
  <c r="O983" i="2"/>
  <c r="M983" i="2"/>
  <c r="Q983" i="2"/>
  <c r="Q1827" i="2"/>
  <c r="M1827" i="2"/>
  <c r="O1827" i="2"/>
  <c r="N1827" i="2"/>
  <c r="N1430" i="2"/>
  <c r="M1430" i="2"/>
  <c r="O1430" i="2"/>
  <c r="Q1430" i="2"/>
  <c r="O509" i="2"/>
  <c r="Q509" i="2"/>
  <c r="M509" i="2"/>
  <c r="N509" i="2"/>
  <c r="M774" i="2"/>
  <c r="Q774" i="2"/>
  <c r="N774" i="2"/>
  <c r="O774" i="2"/>
  <c r="N1808" i="2"/>
  <c r="M1808" i="2"/>
  <c r="O1808" i="2"/>
  <c r="Q1808" i="2"/>
  <c r="N1216" i="2"/>
  <c r="O1216" i="2"/>
  <c r="Q1216" i="2"/>
  <c r="M1216" i="2"/>
  <c r="O1682" i="2"/>
  <c r="N1682" i="2"/>
  <c r="M1682" i="2"/>
  <c r="Q1682" i="2"/>
  <c r="Q154" i="2"/>
  <c r="O154" i="2"/>
  <c r="N154" i="2"/>
  <c r="M154" i="2"/>
  <c r="N1318" i="2"/>
  <c r="O1318" i="2"/>
  <c r="M1318" i="2"/>
  <c r="Q1318" i="2"/>
  <c r="N753" i="2"/>
  <c r="M753" i="2"/>
  <c r="O753" i="2"/>
  <c r="Q753" i="2"/>
  <c r="O1038" i="2"/>
  <c r="N1038" i="2"/>
  <c r="M1038" i="2"/>
  <c r="Q1038" i="2"/>
  <c r="Q676" i="2"/>
  <c r="N676" i="2"/>
  <c r="M676" i="2"/>
  <c r="O676" i="2"/>
  <c r="N770" i="2"/>
  <c r="M770" i="2"/>
  <c r="O770" i="2"/>
  <c r="Q770" i="2"/>
  <c r="M1454" i="2"/>
  <c r="N1454" i="2"/>
  <c r="O1454" i="2"/>
  <c r="Q1454" i="2"/>
  <c r="O1592" i="2"/>
  <c r="M1592" i="2"/>
  <c r="N1592" i="2"/>
  <c r="Q1592" i="2"/>
  <c r="Q875" i="2"/>
  <c r="O875" i="2"/>
  <c r="N875" i="2"/>
  <c r="M875" i="2"/>
  <c r="M924" i="2"/>
  <c r="N924" i="2"/>
  <c r="Q924" i="2"/>
  <c r="O924" i="2"/>
  <c r="O963" i="2"/>
  <c r="Q963" i="2"/>
  <c r="N963" i="2"/>
  <c r="M963" i="2"/>
  <c r="O639" i="2"/>
  <c r="M639" i="2"/>
  <c r="N639" i="2"/>
  <c r="Q639" i="2"/>
  <c r="O556" i="2"/>
  <c r="N556" i="2"/>
  <c r="M556" i="2"/>
  <c r="Q556" i="2"/>
  <c r="N1215" i="2"/>
  <c r="O1215" i="2"/>
  <c r="M1215" i="2"/>
  <c r="Q1215" i="2"/>
  <c r="Q426" i="2"/>
  <c r="M426" i="2"/>
  <c r="O426" i="2"/>
  <c r="N426" i="2"/>
  <c r="N307" i="2"/>
  <c r="M307" i="2"/>
  <c r="O307" i="2"/>
  <c r="Q307" i="2"/>
  <c r="M698" i="2"/>
  <c r="N698" i="2"/>
  <c r="O698" i="2"/>
  <c r="Q698" i="2"/>
  <c r="M1778" i="2"/>
  <c r="O1778" i="2"/>
  <c r="N1778" i="2"/>
  <c r="Q1778" i="2"/>
  <c r="M1634" i="2"/>
  <c r="O1634" i="2"/>
  <c r="N1634" i="2"/>
  <c r="Q1634" i="2"/>
  <c r="G1730" i="2"/>
  <c r="J1730" i="2"/>
  <c r="B1730" i="2"/>
  <c r="F1730" i="2"/>
  <c r="D1730" i="2"/>
  <c r="G243" i="2"/>
  <c r="B243" i="2"/>
  <c r="J243" i="2"/>
  <c r="F243" i="2"/>
  <c r="D243" i="2"/>
  <c r="J1462" i="2"/>
  <c r="D1462" i="2"/>
  <c r="G1462" i="2"/>
  <c r="B1462" i="2"/>
  <c r="F1462" i="2"/>
  <c r="D1549" i="2"/>
  <c r="G1549" i="2"/>
  <c r="F1549" i="2"/>
  <c r="J1549" i="2"/>
  <c r="B1549" i="2"/>
  <c r="F1562" i="2"/>
  <c r="B1562" i="2"/>
  <c r="J1562" i="2"/>
  <c r="D1562" i="2"/>
  <c r="G1562" i="2"/>
  <c r="O1526" i="2"/>
  <c r="N1526" i="2"/>
  <c r="M1526" i="2"/>
  <c r="Q1526" i="2"/>
  <c r="Q863" i="2"/>
  <c r="M863" i="2"/>
  <c r="O863" i="2"/>
  <c r="N863" i="2"/>
  <c r="G1713" i="2"/>
  <c r="J1713" i="2"/>
  <c r="F1713" i="2"/>
  <c r="B1713" i="2"/>
  <c r="D1713" i="2"/>
  <c r="J1856" i="2"/>
  <c r="G1856" i="2"/>
  <c r="D1856" i="2"/>
  <c r="F1856" i="2"/>
  <c r="B1856" i="2"/>
  <c r="N1868" i="2"/>
  <c r="Q1868" i="2"/>
  <c r="O1868" i="2"/>
  <c r="M1868" i="2"/>
  <c r="D1827" i="2"/>
  <c r="B1827" i="2"/>
  <c r="G1827" i="2"/>
  <c r="F1827" i="2"/>
  <c r="J1827" i="2"/>
  <c r="G1817" i="2"/>
  <c r="F1817" i="2"/>
  <c r="D1817" i="2"/>
  <c r="B1817" i="2"/>
  <c r="J1817" i="2"/>
  <c r="J950" i="2"/>
  <c r="F950" i="2"/>
  <c r="G950" i="2"/>
  <c r="B950" i="2"/>
  <c r="D950" i="2"/>
  <c r="D1035" i="2"/>
  <c r="J1035" i="2"/>
  <c r="F1035" i="2"/>
  <c r="B1035" i="2"/>
  <c r="G1035" i="2"/>
  <c r="N1009" i="2"/>
  <c r="Q1009" i="2"/>
  <c r="M1009" i="2"/>
  <c r="O1009" i="2"/>
  <c r="B486" i="2"/>
  <c r="G486" i="2"/>
  <c r="J486" i="2"/>
  <c r="D486" i="2"/>
  <c r="F486" i="2"/>
  <c r="J1153" i="2"/>
  <c r="B1153" i="2"/>
  <c r="F1153" i="2"/>
  <c r="G1153" i="2"/>
  <c r="D1153" i="2"/>
  <c r="N1345" i="2"/>
  <c r="Q1345" i="2"/>
  <c r="M1345" i="2"/>
  <c r="O1345" i="2"/>
  <c r="F1553" i="2"/>
  <c r="D1553" i="2"/>
  <c r="J1553" i="2"/>
  <c r="B1553" i="2"/>
  <c r="G1553" i="2"/>
  <c r="J720" i="2"/>
  <c r="D720" i="2"/>
  <c r="G720" i="2"/>
  <c r="B720" i="2"/>
  <c r="F720" i="2"/>
  <c r="J1425" i="2"/>
  <c r="D1425" i="2"/>
  <c r="G1425" i="2"/>
  <c r="F1425" i="2"/>
  <c r="B1425" i="2"/>
  <c r="O480" i="2"/>
  <c r="N480" i="2"/>
  <c r="Q480" i="2"/>
  <c r="M480" i="2"/>
  <c r="D985" i="2"/>
  <c r="J985" i="2"/>
  <c r="G985" i="2"/>
  <c r="F985" i="2"/>
  <c r="B985" i="2"/>
  <c r="J1218" i="2"/>
  <c r="D1218" i="2"/>
  <c r="B1218" i="2"/>
  <c r="G1218" i="2"/>
  <c r="F1218" i="2"/>
  <c r="G1451" i="2"/>
  <c r="F1451" i="2"/>
  <c r="D1451" i="2"/>
  <c r="B1451" i="2"/>
  <c r="J1451" i="2"/>
  <c r="B1709" i="2"/>
  <c r="F1709" i="2"/>
  <c r="D1709" i="2"/>
  <c r="J1709" i="2"/>
  <c r="G1709" i="2"/>
  <c r="G672" i="2"/>
  <c r="J672" i="2"/>
  <c r="D672" i="2"/>
  <c r="B672" i="2"/>
  <c r="F672" i="2"/>
  <c r="F1138" i="2"/>
  <c r="G1138" i="2"/>
  <c r="J1138" i="2"/>
  <c r="B1138" i="2"/>
  <c r="D1138" i="2"/>
  <c r="B1295" i="2"/>
  <c r="J1295" i="2"/>
  <c r="D1295" i="2"/>
  <c r="F1295" i="2"/>
  <c r="G1295" i="2"/>
  <c r="M1870" i="2"/>
  <c r="O1870" i="2"/>
  <c r="N1870" i="2"/>
  <c r="Q1870" i="2"/>
  <c r="G1277" i="2"/>
  <c r="J1277" i="2"/>
  <c r="F1277" i="2"/>
  <c r="D1277" i="2"/>
  <c r="B1277" i="2"/>
  <c r="J1503" i="2"/>
  <c r="D1503" i="2"/>
  <c r="F1503" i="2"/>
  <c r="G1503" i="2"/>
  <c r="B1503" i="2"/>
  <c r="F1419" i="2"/>
  <c r="J1419" i="2"/>
  <c r="B1419" i="2"/>
  <c r="G1419" i="2"/>
  <c r="D1419" i="2"/>
  <c r="J1170" i="2"/>
  <c r="F1170" i="2"/>
  <c r="B1170" i="2"/>
  <c r="G1170" i="2"/>
  <c r="D1170" i="2"/>
  <c r="O1244" i="2"/>
  <c r="Q1244" i="2"/>
  <c r="M1244" i="2"/>
  <c r="N1244" i="2"/>
  <c r="J1818" i="2"/>
  <c r="G1818" i="2"/>
  <c r="D1818" i="2"/>
  <c r="F1818" i="2"/>
  <c r="B1818" i="2"/>
  <c r="F21" i="2"/>
  <c r="G21" i="2"/>
  <c r="D21" i="2"/>
  <c r="B21" i="2"/>
  <c r="J21" i="2"/>
  <c r="O196" i="2"/>
  <c r="M196" i="2"/>
  <c r="N196" i="2"/>
  <c r="Q196" i="2"/>
  <c r="N1528" i="2"/>
  <c r="M1528" i="2"/>
  <c r="Q1528" i="2"/>
  <c r="O1528" i="2"/>
  <c r="M865" i="2"/>
  <c r="N865" i="2"/>
  <c r="O865" i="2"/>
  <c r="Q865" i="2"/>
  <c r="G1289" i="2"/>
  <c r="F1289" i="2"/>
  <c r="D1289" i="2"/>
  <c r="B1289" i="2"/>
  <c r="J1289" i="2"/>
  <c r="G1357" i="2"/>
  <c r="F1357" i="2"/>
  <c r="D1357" i="2"/>
  <c r="J1357" i="2"/>
  <c r="B1357" i="2"/>
  <c r="O35" i="2"/>
  <c r="M35" i="2"/>
  <c r="Q35" i="2"/>
  <c r="N35" i="2"/>
  <c r="D1647" i="2"/>
  <c r="B1647" i="2"/>
  <c r="J1647" i="2"/>
  <c r="F1647" i="2"/>
  <c r="G1647" i="2"/>
  <c r="Q146" i="2"/>
  <c r="M146" i="2"/>
  <c r="N146" i="2"/>
  <c r="O146" i="2"/>
  <c r="N1051" i="2"/>
  <c r="M1051" i="2"/>
  <c r="O1051" i="2"/>
  <c r="Q1051" i="2"/>
  <c r="F1013" i="2"/>
  <c r="D1013" i="2"/>
  <c r="J1013" i="2"/>
  <c r="B1013" i="2"/>
  <c r="G1013" i="2"/>
  <c r="G1104" i="2"/>
  <c r="D1104" i="2"/>
  <c r="J1104" i="2"/>
  <c r="F1104" i="2"/>
  <c r="B1104" i="2"/>
  <c r="D1374" i="2"/>
  <c r="J1374" i="2"/>
  <c r="F1374" i="2"/>
  <c r="G1374" i="2"/>
  <c r="B1374" i="2"/>
  <c r="Q1390" i="2"/>
  <c r="O1390" i="2"/>
  <c r="M1390" i="2"/>
  <c r="N1390" i="2"/>
  <c r="F1209" i="2"/>
  <c r="G1209" i="2"/>
  <c r="J1209" i="2"/>
  <c r="B1209" i="2"/>
  <c r="D1209" i="2"/>
  <c r="D995" i="2"/>
  <c r="J995" i="2"/>
  <c r="B995" i="2"/>
  <c r="G995" i="2"/>
  <c r="F995" i="2"/>
  <c r="D952" i="2"/>
  <c r="B952" i="2"/>
  <c r="J952" i="2"/>
  <c r="G952" i="2"/>
  <c r="F952" i="2"/>
  <c r="D1824" i="2"/>
  <c r="J1824" i="2"/>
  <c r="B1824" i="2"/>
  <c r="G1824" i="2"/>
  <c r="F1824" i="2"/>
  <c r="M142" i="2"/>
  <c r="N142" i="2"/>
  <c r="Q142" i="2"/>
  <c r="O142" i="2"/>
  <c r="Q32" i="2"/>
  <c r="O32" i="2"/>
  <c r="M32" i="2"/>
  <c r="N32" i="2"/>
  <c r="J1525" i="2"/>
  <c r="D1525" i="2"/>
  <c r="B1525" i="2"/>
  <c r="F1525" i="2"/>
  <c r="G1525" i="2"/>
  <c r="F1143" i="2"/>
  <c r="J1143" i="2"/>
  <c r="D1143" i="2"/>
  <c r="B1143" i="2"/>
  <c r="G1143" i="2"/>
  <c r="Q80" i="2"/>
  <c r="O80" i="2"/>
  <c r="M80" i="2"/>
  <c r="N80" i="2"/>
  <c r="M521" i="2"/>
  <c r="N521" i="2"/>
  <c r="O521" i="2"/>
  <c r="Q521" i="2"/>
  <c r="G1863" i="2"/>
  <c r="D1863" i="2"/>
  <c r="B1863" i="2"/>
  <c r="J1863" i="2"/>
  <c r="F1863" i="2"/>
  <c r="F1489" i="2"/>
  <c r="D1489" i="2"/>
  <c r="G1489" i="2"/>
  <c r="B1489" i="2"/>
  <c r="J1489" i="2"/>
  <c r="G1438" i="2"/>
  <c r="D1438" i="2"/>
  <c r="B1438" i="2"/>
  <c r="J1438" i="2"/>
  <c r="F1438" i="2"/>
  <c r="J1086" i="2"/>
  <c r="B1086" i="2"/>
  <c r="G1086" i="2"/>
  <c r="D1086" i="2"/>
  <c r="F1086" i="2"/>
  <c r="J1415" i="2"/>
  <c r="B1415" i="2"/>
  <c r="F1415" i="2"/>
  <c r="D1415" i="2"/>
  <c r="G1415" i="2"/>
  <c r="G1201" i="2"/>
  <c r="F1201" i="2"/>
  <c r="J1201" i="2"/>
  <c r="B1201" i="2"/>
  <c r="D1201" i="2"/>
  <c r="M86" i="2"/>
  <c r="O86" i="2"/>
  <c r="N86" i="2"/>
  <c r="Q86" i="2"/>
  <c r="J336" i="2"/>
  <c r="B336" i="2"/>
  <c r="F336" i="2"/>
  <c r="G336" i="2"/>
  <c r="D336" i="2"/>
  <c r="M431" i="2"/>
  <c r="N431" i="2"/>
  <c r="O431" i="2"/>
  <c r="Q431" i="2"/>
  <c r="O41" i="2"/>
  <c r="Q41" i="2"/>
  <c r="N41" i="2"/>
  <c r="M41" i="2"/>
  <c r="O1248" i="2"/>
  <c r="M1248" i="2"/>
  <c r="Q1248" i="2"/>
  <c r="N1248" i="2"/>
  <c r="O856" i="2"/>
  <c r="N856" i="2"/>
  <c r="M856" i="2"/>
  <c r="Q856" i="2"/>
  <c r="Q24" i="2"/>
  <c r="O24" i="2"/>
  <c r="N24" i="2"/>
  <c r="M24" i="2"/>
  <c r="G989" i="2"/>
  <c r="B989" i="2"/>
  <c r="D989" i="2"/>
  <c r="J989" i="2"/>
  <c r="F989" i="2"/>
  <c r="D1767" i="2"/>
  <c r="G1767" i="2"/>
  <c r="B1767" i="2"/>
  <c r="F1767" i="2"/>
  <c r="J1767" i="2"/>
  <c r="F437" i="2"/>
  <c r="D437" i="2"/>
  <c r="G437" i="2"/>
  <c r="B437" i="2"/>
  <c r="J437" i="2"/>
  <c r="J1512" i="2"/>
  <c r="B1512" i="2"/>
  <c r="G1512" i="2"/>
  <c r="F1512" i="2"/>
  <c r="D1512" i="2"/>
  <c r="B814" i="2"/>
  <c r="G814" i="2"/>
  <c r="J814" i="2"/>
  <c r="D814" i="2"/>
  <c r="F814" i="2"/>
  <c r="O1292" i="2"/>
  <c r="N1292" i="2"/>
  <c r="Q1292" i="2"/>
  <c r="M1292" i="2"/>
  <c r="J380" i="2"/>
  <c r="F380" i="2"/>
  <c r="D380" i="2"/>
  <c r="B380" i="2"/>
  <c r="G380" i="2"/>
  <c r="G237" i="2"/>
  <c r="B237" i="2"/>
  <c r="D237" i="2"/>
  <c r="J237" i="2"/>
  <c r="F237" i="2"/>
  <c r="J27" i="2"/>
  <c r="F27" i="2"/>
  <c r="G27" i="2"/>
  <c r="B27" i="2"/>
  <c r="D27" i="2"/>
  <c r="M1288" i="2"/>
  <c r="N1288" i="2"/>
  <c r="O1288" i="2"/>
  <c r="Q1288" i="2"/>
  <c r="G1334" i="2"/>
  <c r="D1334" i="2"/>
  <c r="F1334" i="2"/>
  <c r="J1334" i="2"/>
  <c r="B1334" i="2"/>
  <c r="N622" i="2"/>
  <c r="M622" i="2"/>
  <c r="O622" i="2"/>
  <c r="Q622" i="2"/>
  <c r="J1326" i="2"/>
  <c r="D1326" i="2"/>
  <c r="G1326" i="2"/>
  <c r="F1326" i="2"/>
  <c r="B1326" i="2"/>
  <c r="J1000" i="2"/>
  <c r="D1000" i="2"/>
  <c r="B1000" i="2"/>
  <c r="G1000" i="2"/>
  <c r="F1000" i="2"/>
  <c r="O36" i="2"/>
  <c r="M36" i="2"/>
  <c r="N36" i="2"/>
  <c r="Q36" i="2"/>
  <c r="J1757" i="2"/>
  <c r="F1757" i="2"/>
  <c r="D1757" i="2"/>
  <c r="B1757" i="2"/>
  <c r="G1757" i="2"/>
  <c r="J1710" i="2"/>
  <c r="D1710" i="2"/>
  <c r="B1710" i="2"/>
  <c r="G1710" i="2"/>
  <c r="F1710" i="2"/>
  <c r="J863" i="2"/>
  <c r="D863" i="2"/>
  <c r="F863" i="2"/>
  <c r="G863" i="2"/>
  <c r="B863" i="2"/>
  <c r="G1517" i="2"/>
  <c r="B1517" i="2"/>
  <c r="D1517" i="2"/>
  <c r="J1517" i="2"/>
  <c r="F1517" i="2"/>
  <c r="J1743" i="2"/>
  <c r="G1743" i="2"/>
  <c r="B1743" i="2"/>
  <c r="D1743" i="2"/>
  <c r="F1743" i="2"/>
  <c r="G1654" i="2"/>
  <c r="D1654" i="2"/>
  <c r="B1654" i="2"/>
  <c r="J1654" i="2"/>
  <c r="F1654" i="2"/>
  <c r="B1441" i="2"/>
  <c r="D1441" i="2"/>
  <c r="F1441" i="2"/>
  <c r="J1441" i="2"/>
  <c r="G1441" i="2"/>
  <c r="G1039" i="2"/>
  <c r="B1039" i="2"/>
  <c r="F1039" i="2"/>
  <c r="J1039" i="2"/>
  <c r="D1039" i="2"/>
  <c r="M334" i="2"/>
  <c r="Q334" i="2"/>
  <c r="O334" i="2"/>
  <c r="N334" i="2"/>
  <c r="J520" i="2"/>
  <c r="G520" i="2"/>
  <c r="B520" i="2"/>
  <c r="D520" i="2"/>
  <c r="F520" i="2"/>
  <c r="B1388" i="2"/>
  <c r="G1388" i="2"/>
  <c r="D1388" i="2"/>
  <c r="J1388" i="2"/>
  <c r="F1388" i="2"/>
  <c r="O43" i="2"/>
  <c r="Q43" i="2"/>
  <c r="N43" i="2"/>
  <c r="M43" i="2"/>
  <c r="F1859" i="2"/>
  <c r="B1859" i="2"/>
  <c r="G1859" i="2"/>
  <c r="J1859" i="2"/>
  <c r="D1859" i="2"/>
  <c r="G1145" i="2"/>
  <c r="B1145" i="2"/>
  <c r="J1145" i="2"/>
  <c r="F1145" i="2"/>
  <c r="D1145" i="2"/>
  <c r="F1169" i="2"/>
  <c r="D1169" i="2"/>
  <c r="J1169" i="2"/>
  <c r="G1169" i="2"/>
  <c r="B1169" i="2"/>
  <c r="B252" i="2"/>
  <c r="D252" i="2"/>
  <c r="J252" i="2"/>
  <c r="F252" i="2"/>
  <c r="G252" i="2"/>
  <c r="G351" i="2"/>
  <c r="D351" i="2"/>
  <c r="J351" i="2"/>
  <c r="F351" i="2"/>
  <c r="B351" i="2"/>
  <c r="J599" i="2"/>
  <c r="B599" i="2"/>
  <c r="D599" i="2"/>
  <c r="F599" i="2"/>
  <c r="G599" i="2"/>
  <c r="F300" i="2"/>
  <c r="D300" i="2"/>
  <c r="B300" i="2"/>
  <c r="J300" i="2"/>
  <c r="G300" i="2"/>
  <c r="B441" i="2"/>
  <c r="J441" i="2"/>
  <c r="G441" i="2"/>
  <c r="F441" i="2"/>
  <c r="D441" i="2"/>
  <c r="D632" i="2"/>
  <c r="B632" i="2"/>
  <c r="G632" i="2"/>
  <c r="F632" i="2"/>
  <c r="J632" i="2"/>
  <c r="G233" i="2"/>
  <c r="J233" i="2"/>
  <c r="F233" i="2"/>
  <c r="D233" i="2"/>
  <c r="B233" i="2"/>
  <c r="D269" i="2"/>
  <c r="F269" i="2"/>
  <c r="J269" i="2"/>
  <c r="G269" i="2"/>
  <c r="B269" i="2"/>
  <c r="G784" i="2"/>
  <c r="J784" i="2"/>
  <c r="B784" i="2"/>
  <c r="F784" i="2"/>
  <c r="D784" i="2"/>
  <c r="D130" i="2"/>
  <c r="J130" i="2"/>
  <c r="B130" i="2"/>
  <c r="G130" i="2"/>
  <c r="F130" i="2"/>
  <c r="D311" i="2"/>
  <c r="B311" i="2"/>
  <c r="J311" i="2"/>
  <c r="G311" i="2"/>
  <c r="F311" i="2"/>
  <c r="J798" i="2"/>
  <c r="F798" i="2"/>
  <c r="B798" i="2"/>
  <c r="D798" i="2"/>
  <c r="G798" i="2"/>
  <c r="G162" i="2"/>
  <c r="J162" i="2"/>
  <c r="F162" i="2"/>
  <c r="D162" i="2"/>
  <c r="B162" i="2"/>
  <c r="B373" i="2"/>
  <c r="D373" i="2"/>
  <c r="G373" i="2"/>
  <c r="F373" i="2"/>
  <c r="J373" i="2"/>
  <c r="F825" i="2"/>
  <c r="D825" i="2"/>
  <c r="B825" i="2"/>
  <c r="J825" i="2"/>
  <c r="G825" i="2"/>
  <c r="N769" i="2"/>
  <c r="O769" i="2"/>
  <c r="M769" i="2"/>
  <c r="Q769" i="2"/>
  <c r="J115" i="2"/>
  <c r="G115" i="2"/>
  <c r="F115" i="2"/>
  <c r="D115" i="2"/>
  <c r="B115" i="2"/>
  <c r="J535" i="2"/>
  <c r="D535" i="2"/>
  <c r="G535" i="2"/>
  <c r="F535" i="2"/>
  <c r="B535" i="2"/>
  <c r="B111" i="2"/>
  <c r="G111" i="2"/>
  <c r="F111" i="2"/>
  <c r="D111" i="2"/>
  <c r="J111" i="2"/>
  <c r="J572" i="2"/>
  <c r="G572" i="2"/>
  <c r="D572" i="2"/>
  <c r="F572" i="2"/>
  <c r="B572" i="2"/>
  <c r="F274" i="2"/>
  <c r="G274" i="2"/>
  <c r="B274" i="2"/>
  <c r="D274" i="2"/>
  <c r="J274" i="2"/>
  <c r="D826" i="2"/>
  <c r="G826" i="2"/>
  <c r="F826" i="2"/>
  <c r="B826" i="2"/>
  <c r="J826" i="2"/>
  <c r="F398" i="2"/>
  <c r="G398" i="2"/>
  <c r="D398" i="2"/>
  <c r="J398" i="2"/>
  <c r="B398" i="2"/>
  <c r="B137" i="2"/>
  <c r="G137" i="2"/>
  <c r="J137" i="2"/>
  <c r="F137" i="2"/>
  <c r="D137" i="2"/>
  <c r="J514" i="2"/>
  <c r="G514" i="2"/>
  <c r="D514" i="2"/>
  <c r="B514" i="2"/>
  <c r="F514" i="2"/>
  <c r="G159" i="2"/>
  <c r="B159" i="2"/>
  <c r="F159" i="2"/>
  <c r="D159" i="2"/>
  <c r="J159" i="2"/>
  <c r="G310" i="2"/>
  <c r="F310" i="2"/>
  <c r="B310" i="2"/>
  <c r="J310" i="2"/>
  <c r="D310" i="2"/>
  <c r="F791" i="2"/>
  <c r="D791" i="2"/>
  <c r="B791" i="2"/>
  <c r="J791" i="2"/>
  <c r="G791" i="2"/>
  <c r="B367" i="2"/>
  <c r="D367" i="2"/>
  <c r="F367" i="2"/>
  <c r="J367" i="2"/>
  <c r="G367" i="2"/>
  <c r="G212" i="2"/>
  <c r="F212" i="2"/>
  <c r="B212" i="2"/>
  <c r="D212" i="2"/>
  <c r="J212" i="2"/>
  <c r="D550" i="2"/>
  <c r="J550" i="2"/>
  <c r="B550" i="2"/>
  <c r="F550" i="2"/>
  <c r="G550" i="2"/>
  <c r="D410" i="2"/>
  <c r="B410" i="2"/>
  <c r="F410" i="2"/>
  <c r="G410" i="2"/>
  <c r="J410" i="2"/>
  <c r="B349" i="2"/>
  <c r="D349" i="2"/>
  <c r="J349" i="2"/>
  <c r="F349" i="2"/>
  <c r="G349" i="2"/>
  <c r="J680" i="2"/>
  <c r="G680" i="2"/>
  <c r="F680" i="2"/>
  <c r="B680" i="2"/>
  <c r="D680" i="2"/>
  <c r="N758" i="2"/>
  <c r="O758" i="2"/>
  <c r="Q758" i="2"/>
  <c r="M758" i="2"/>
  <c r="G295" i="2"/>
  <c r="F295" i="2"/>
  <c r="J295" i="2"/>
  <c r="B295" i="2"/>
  <c r="D295" i="2"/>
  <c r="G899" i="2"/>
  <c r="B899" i="2"/>
  <c r="D899" i="2"/>
  <c r="F899" i="2"/>
  <c r="J899" i="2"/>
  <c r="D800" i="2"/>
  <c r="J800" i="2"/>
  <c r="G800" i="2"/>
  <c r="B800" i="2"/>
  <c r="F800" i="2"/>
  <c r="D301" i="2"/>
  <c r="B301" i="2"/>
  <c r="J301" i="2"/>
  <c r="G301" i="2"/>
  <c r="F301" i="2"/>
  <c r="D587" i="2"/>
  <c r="J587" i="2"/>
  <c r="F587" i="2"/>
  <c r="B587" i="2"/>
  <c r="G587" i="2"/>
  <c r="G531" i="2"/>
  <c r="B531" i="2"/>
  <c r="D531" i="2"/>
  <c r="F531" i="2"/>
  <c r="J531" i="2"/>
  <c r="B178" i="2"/>
  <c r="F178" i="2"/>
  <c r="G178" i="2"/>
  <c r="D178" i="2"/>
  <c r="J178" i="2"/>
  <c r="J592" i="2"/>
  <c r="B592" i="2"/>
  <c r="D592" i="2"/>
  <c r="F592" i="2"/>
  <c r="G592" i="2"/>
  <c r="O582" i="2"/>
  <c r="Q582" i="2"/>
  <c r="M582" i="2"/>
  <c r="N582" i="2"/>
  <c r="Q359" i="2"/>
  <c r="N359" i="2"/>
  <c r="O359" i="2"/>
  <c r="M359" i="2"/>
  <c r="M1459" i="2"/>
  <c r="N1459" i="2"/>
  <c r="Q1459" i="2"/>
  <c r="O1459" i="2"/>
  <c r="M1359" i="2"/>
  <c r="O1359" i="2"/>
  <c r="N1359" i="2"/>
  <c r="Q1359" i="2"/>
  <c r="M885" i="2"/>
  <c r="O885" i="2"/>
  <c r="N885" i="2"/>
  <c r="Q885" i="2"/>
  <c r="M1087" i="2"/>
  <c r="Q1087" i="2"/>
  <c r="N1087" i="2"/>
  <c r="O1087" i="2"/>
  <c r="O1660" i="2"/>
  <c r="M1660" i="2"/>
  <c r="N1660" i="2"/>
  <c r="Q1660" i="2"/>
  <c r="M1190" i="2"/>
  <c r="O1190" i="2"/>
  <c r="N1190" i="2"/>
  <c r="Q1190" i="2"/>
  <c r="M798" i="2"/>
  <c r="O798" i="2"/>
  <c r="Q798" i="2"/>
  <c r="N798" i="2"/>
  <c r="M589" i="2"/>
  <c r="O589" i="2"/>
  <c r="Q589" i="2"/>
  <c r="N589" i="2"/>
  <c r="Q1021" i="2"/>
  <c r="N1021" i="2"/>
  <c r="O1021" i="2"/>
  <c r="M1021" i="2"/>
  <c r="O397" i="2"/>
  <c r="N397" i="2"/>
  <c r="Q397" i="2"/>
  <c r="M397" i="2"/>
  <c r="N887" i="2"/>
  <c r="M887" i="2"/>
  <c r="O887" i="2"/>
  <c r="Q887" i="2"/>
  <c r="M1252" i="2"/>
  <c r="O1252" i="2"/>
  <c r="Q1252" i="2"/>
  <c r="N1252" i="2"/>
  <c r="N1026" i="2"/>
  <c r="O1026" i="2"/>
  <c r="M1026" i="2"/>
  <c r="Q1026" i="2"/>
  <c r="M1463" i="2"/>
  <c r="N1463" i="2"/>
  <c r="Q1463" i="2"/>
  <c r="O1463" i="2"/>
  <c r="M1128" i="2"/>
  <c r="Q1128" i="2"/>
  <c r="O1128" i="2"/>
  <c r="N1128" i="2"/>
  <c r="N379" i="2"/>
  <c r="M379" i="2"/>
  <c r="Q379" i="2"/>
  <c r="O379" i="2"/>
  <c r="N1794" i="2"/>
  <c r="M1794" i="2"/>
  <c r="Q1794" i="2"/>
  <c r="O1794" i="2"/>
  <c r="N1734" i="2"/>
  <c r="M1734" i="2"/>
  <c r="Q1734" i="2"/>
  <c r="O1734" i="2"/>
  <c r="Q922" i="2"/>
  <c r="M922" i="2"/>
  <c r="O922" i="2"/>
  <c r="N922" i="2"/>
  <c r="M661" i="2"/>
  <c r="Q661" i="2"/>
  <c r="N661" i="2"/>
  <c r="O661" i="2"/>
  <c r="M1429" i="2"/>
  <c r="Q1429" i="2"/>
  <c r="N1429" i="2"/>
  <c r="O1429" i="2"/>
  <c r="O733" i="2"/>
  <c r="N733" i="2"/>
  <c r="M733" i="2"/>
  <c r="Q733" i="2"/>
  <c r="N131" i="2"/>
  <c r="M131" i="2"/>
  <c r="Q131" i="2"/>
  <c r="O131" i="2"/>
  <c r="N570" i="2"/>
  <c r="Q570" i="2"/>
  <c r="O570" i="2"/>
  <c r="M570" i="2"/>
  <c r="O1548" i="2"/>
  <c r="M1548" i="2"/>
  <c r="Q1548" i="2"/>
  <c r="N1548" i="2"/>
  <c r="Q605" i="2"/>
  <c r="N605" i="2"/>
  <c r="M605" i="2"/>
  <c r="O605" i="2"/>
  <c r="M701" i="2"/>
  <c r="Q701" i="2"/>
  <c r="O701" i="2"/>
  <c r="N701" i="2"/>
  <c r="O546" i="2"/>
  <c r="N546" i="2"/>
  <c r="M546" i="2"/>
  <c r="Q546" i="2"/>
  <c r="N917" i="2"/>
  <c r="M917" i="2"/>
  <c r="O917" i="2"/>
  <c r="Q917" i="2"/>
  <c r="M1878" i="2"/>
  <c r="Q1878" i="2"/>
  <c r="N1878" i="2"/>
  <c r="O1878" i="2"/>
  <c r="Q1223" i="2"/>
  <c r="M1223" i="2"/>
  <c r="O1223" i="2"/>
  <c r="N1223" i="2"/>
  <c r="M1115" i="2"/>
  <c r="N1115" i="2"/>
  <c r="O1115" i="2"/>
  <c r="Q1115" i="2"/>
  <c r="O1742" i="2"/>
  <c r="M1742" i="2"/>
  <c r="N1742" i="2"/>
  <c r="Q1742" i="2"/>
  <c r="Q1168" i="2"/>
  <c r="M1168" i="2"/>
  <c r="N1168" i="2"/>
  <c r="O1168" i="2"/>
  <c r="O1063" i="2"/>
  <c r="Q1063" i="2"/>
  <c r="M1063" i="2"/>
  <c r="N1063" i="2"/>
  <c r="M1403" i="2"/>
  <c r="Q1403" i="2"/>
  <c r="O1403" i="2"/>
  <c r="N1403" i="2"/>
  <c r="Q1201" i="2"/>
  <c r="N1201" i="2"/>
  <c r="M1201" i="2"/>
  <c r="O1201" i="2"/>
  <c r="N1401" i="2"/>
  <c r="O1401" i="2"/>
  <c r="M1401" i="2"/>
  <c r="Q1401" i="2"/>
  <c r="O658" i="2"/>
  <c r="M658" i="2"/>
  <c r="N658" i="2"/>
  <c r="Q658" i="2"/>
  <c r="O734" i="2"/>
  <c r="M734" i="2"/>
  <c r="N734" i="2"/>
  <c r="Q734" i="2"/>
  <c r="M1235" i="2"/>
  <c r="N1235" i="2"/>
  <c r="O1235" i="2"/>
  <c r="Q1235" i="2"/>
  <c r="O1754" i="2"/>
  <c r="N1754" i="2"/>
  <c r="M1754" i="2"/>
  <c r="Q1754" i="2"/>
  <c r="O742" i="2"/>
  <c r="M742" i="2"/>
  <c r="N742" i="2"/>
  <c r="Q742" i="2"/>
  <c r="Q1362" i="2"/>
  <c r="O1362" i="2"/>
  <c r="M1362" i="2"/>
  <c r="N1362" i="2"/>
  <c r="M1751" i="2"/>
  <c r="N1751" i="2"/>
  <c r="Q1751" i="2"/>
  <c r="O1751" i="2"/>
  <c r="N1647" i="2"/>
  <c r="O1647" i="2"/>
  <c r="M1647" i="2"/>
  <c r="Q1647" i="2"/>
  <c r="O548" i="2"/>
  <c r="N548" i="2"/>
  <c r="M548" i="2"/>
  <c r="Q548" i="2"/>
  <c r="O1127" i="2"/>
  <c r="N1127" i="2"/>
  <c r="M1127" i="2"/>
  <c r="Q1127" i="2"/>
  <c r="N1887" i="2"/>
  <c r="O1887" i="2"/>
  <c r="M1887" i="2"/>
  <c r="Q1887" i="2"/>
  <c r="N950" i="2"/>
  <c r="O950" i="2"/>
  <c r="M950" i="2"/>
  <c r="Q950" i="2"/>
  <c r="Q72" i="2"/>
  <c r="N72" i="2"/>
  <c r="O72" i="2"/>
  <c r="M72" i="2"/>
  <c r="O265" i="2"/>
  <c r="M265" i="2"/>
  <c r="Q265" i="2"/>
  <c r="N265" i="2"/>
  <c r="O1346" i="2"/>
  <c r="N1346" i="2"/>
  <c r="M1346" i="2"/>
  <c r="Q1346" i="2"/>
  <c r="M884" i="2"/>
  <c r="N884" i="2"/>
  <c r="O884" i="2"/>
  <c r="Q884" i="2"/>
  <c r="N652" i="2"/>
  <c r="O652" i="2"/>
  <c r="M652" i="2"/>
  <c r="Q652" i="2"/>
  <c r="N445" i="2"/>
  <c r="O445" i="2"/>
  <c r="M445" i="2"/>
  <c r="Q445" i="2"/>
  <c r="N13" i="2"/>
  <c r="O13" i="2"/>
  <c r="M13" i="2"/>
  <c r="Q13" i="2"/>
  <c r="O956" i="2"/>
  <c r="N956" i="2"/>
  <c r="M956" i="2"/>
  <c r="Q956" i="2"/>
  <c r="M611" i="2"/>
  <c r="O611" i="2"/>
  <c r="N611" i="2"/>
  <c r="Q611" i="2"/>
  <c r="O1405" i="2"/>
  <c r="M1405" i="2"/>
  <c r="N1405" i="2"/>
  <c r="Q1405" i="2"/>
  <c r="Q985" i="2"/>
  <c r="N985" i="2"/>
  <c r="O985" i="2"/>
  <c r="M985" i="2"/>
  <c r="O951" i="2"/>
  <c r="N951" i="2"/>
  <c r="M951" i="2"/>
  <c r="Q951" i="2"/>
  <c r="N1859" i="2"/>
  <c r="O1859" i="2"/>
  <c r="M1859" i="2"/>
  <c r="Q1859" i="2"/>
  <c r="N1679" i="2"/>
  <c r="O1679" i="2"/>
  <c r="M1679" i="2"/>
  <c r="Q1679" i="2"/>
  <c r="M564" i="2"/>
  <c r="N564" i="2"/>
  <c r="Q564" i="2"/>
  <c r="O564" i="2"/>
  <c r="M290" i="2"/>
  <c r="N290" i="2"/>
  <c r="O290" i="2"/>
  <c r="Q290" i="2"/>
  <c r="M1036" i="2"/>
  <c r="N1036" i="2"/>
  <c r="O1036" i="2"/>
  <c r="Q1036" i="2"/>
  <c r="N1661" i="2"/>
  <c r="Q1661" i="2"/>
  <c r="O1661" i="2"/>
  <c r="M1661" i="2"/>
  <c r="M252" i="2"/>
  <c r="Q252" i="2"/>
  <c r="N252" i="2"/>
  <c r="O252" i="2"/>
  <c r="N18" i="2"/>
  <c r="M18" i="2"/>
  <c r="Q18" i="2"/>
  <c r="O18" i="2"/>
  <c r="N288" i="2"/>
  <c r="Q288" i="2"/>
  <c r="O288" i="2"/>
  <c r="M288" i="2"/>
  <c r="O802" i="2"/>
  <c r="M802" i="2"/>
  <c r="N802" i="2"/>
  <c r="Q802" i="2"/>
  <c r="O1474" i="2"/>
  <c r="M1474" i="2"/>
  <c r="N1474" i="2"/>
  <c r="Q1474" i="2"/>
  <c r="M882" i="2"/>
  <c r="Q882" i="2"/>
  <c r="O882" i="2"/>
  <c r="N882" i="2"/>
  <c r="M651" i="2"/>
  <c r="O651" i="2"/>
  <c r="N651" i="2"/>
  <c r="Q651" i="2"/>
  <c r="O1331" i="2"/>
  <c r="N1331" i="2"/>
  <c r="M1331" i="2"/>
  <c r="Q1331" i="2"/>
  <c r="N1435" i="2"/>
  <c r="O1435" i="2"/>
  <c r="M1435" i="2"/>
  <c r="Q1435" i="2"/>
  <c r="O1498" i="2"/>
  <c r="M1498" i="2"/>
  <c r="N1498" i="2"/>
  <c r="Q1498" i="2"/>
  <c r="O560" i="2"/>
  <c r="N560" i="2"/>
  <c r="M560" i="2"/>
  <c r="Q560" i="2"/>
  <c r="N969" i="2"/>
  <c r="O969" i="2"/>
  <c r="M969" i="2"/>
  <c r="Q969" i="2"/>
  <c r="O650" i="2"/>
  <c r="M650" i="2"/>
  <c r="N650" i="2"/>
  <c r="Q650" i="2"/>
  <c r="Q17" i="2"/>
  <c r="N17" i="2"/>
  <c r="O17" i="2"/>
  <c r="M17" i="2"/>
  <c r="O277" i="2"/>
  <c r="N277" i="2"/>
  <c r="Q277" i="2"/>
  <c r="M277" i="2"/>
  <c r="O1376" i="2"/>
  <c r="M1376" i="2"/>
  <c r="N1376" i="2"/>
  <c r="Q1376" i="2"/>
  <c r="M9" i="2"/>
  <c r="O9" i="2"/>
  <c r="Q9" i="2"/>
  <c r="N9" i="2"/>
  <c r="N1841" i="2"/>
  <c r="Q1841" i="2"/>
  <c r="O1841" i="2"/>
  <c r="M1841" i="2"/>
  <c r="N132" i="2"/>
  <c r="M132" i="2"/>
  <c r="Q132" i="2"/>
  <c r="O132" i="2"/>
  <c r="N304" i="2"/>
  <c r="M304" i="2"/>
  <c r="Q304" i="2"/>
  <c r="O304" i="2"/>
  <c r="O1761" i="2"/>
  <c r="N1761" i="2"/>
  <c r="M1761" i="2"/>
  <c r="Q1761" i="2"/>
  <c r="M1670" i="2"/>
  <c r="O1670" i="2"/>
  <c r="N1670" i="2"/>
  <c r="Q1670" i="2"/>
  <c r="Q463" i="2"/>
  <c r="M463" i="2"/>
  <c r="N463" i="2"/>
  <c r="O463" i="2"/>
  <c r="Q540" i="2"/>
  <c r="O540" i="2"/>
  <c r="M540" i="2"/>
  <c r="N540" i="2"/>
  <c r="O735" i="2"/>
  <c r="N735" i="2"/>
  <c r="M735" i="2"/>
  <c r="Q735" i="2"/>
  <c r="O536" i="2"/>
  <c r="N536" i="2"/>
  <c r="M536" i="2"/>
  <c r="Q536" i="2"/>
  <c r="N1642" i="2"/>
  <c r="Q1642" i="2"/>
  <c r="M1642" i="2"/>
  <c r="O1642" i="2"/>
  <c r="Q115" i="2"/>
  <c r="N115" i="2"/>
  <c r="O115" i="2"/>
  <c r="M115" i="2"/>
  <c r="O1196" i="2"/>
  <c r="N1196" i="2"/>
  <c r="M1196" i="2"/>
  <c r="Q1196" i="2"/>
  <c r="M927" i="2"/>
  <c r="O927" i="2"/>
  <c r="N927" i="2"/>
  <c r="Q927" i="2"/>
  <c r="N659" i="2"/>
  <c r="M659" i="2"/>
  <c r="O659" i="2"/>
  <c r="Q659" i="2"/>
  <c r="B902" i="2"/>
  <c r="D902" i="2"/>
  <c r="G902" i="2"/>
  <c r="F902" i="2"/>
  <c r="J902" i="2"/>
  <c r="F1391" i="2"/>
  <c r="J1391" i="2"/>
  <c r="B1391" i="2"/>
  <c r="D1391" i="2"/>
  <c r="G1391" i="2"/>
  <c r="O52" i="2"/>
  <c r="Q52" i="2"/>
  <c r="M52" i="2"/>
  <c r="N52" i="2"/>
  <c r="Q1822" i="2"/>
  <c r="O1822" i="2"/>
  <c r="M1822" i="2"/>
  <c r="N1822" i="2"/>
  <c r="O242" i="2"/>
  <c r="Q242" i="2"/>
  <c r="M242" i="2"/>
  <c r="N242" i="2"/>
  <c r="D1619" i="2"/>
  <c r="B1619" i="2"/>
  <c r="F1619" i="2"/>
  <c r="G1619" i="2"/>
  <c r="J1619" i="2"/>
  <c r="F1642" i="2"/>
  <c r="B1642" i="2"/>
  <c r="G1642" i="2"/>
  <c r="J1642" i="2"/>
  <c r="D1642" i="2"/>
  <c r="G711" i="2"/>
  <c r="B711" i="2"/>
  <c r="F711" i="2"/>
  <c r="D711" i="2"/>
  <c r="J711" i="2"/>
  <c r="O1535" i="2"/>
  <c r="N1535" i="2"/>
  <c r="Q1535" i="2"/>
  <c r="M1535" i="2"/>
  <c r="G1539" i="2"/>
  <c r="J1539" i="2"/>
  <c r="D1539" i="2"/>
  <c r="B1539" i="2"/>
  <c r="F1539" i="2"/>
  <c r="D1113" i="2"/>
  <c r="B1113" i="2"/>
  <c r="J1113" i="2"/>
  <c r="G1113" i="2"/>
  <c r="F1113" i="2"/>
  <c r="G1773" i="2"/>
  <c r="J1773" i="2"/>
  <c r="F1773" i="2"/>
  <c r="D1773" i="2"/>
  <c r="B1773" i="2"/>
  <c r="D1850" i="2"/>
  <c r="B1850" i="2"/>
  <c r="G1850" i="2"/>
  <c r="J1850" i="2"/>
  <c r="F1850" i="2"/>
  <c r="N710" i="2"/>
  <c r="Q710" i="2"/>
  <c r="O710" i="2"/>
  <c r="M710" i="2"/>
  <c r="G1042" i="2"/>
  <c r="F1042" i="2"/>
  <c r="B1042" i="2"/>
  <c r="D1042" i="2"/>
  <c r="J1042" i="2"/>
  <c r="F1074" i="2"/>
  <c r="B1074" i="2"/>
  <c r="G1074" i="2"/>
  <c r="D1074" i="2"/>
  <c r="J1074" i="2"/>
  <c r="Q151" i="2"/>
  <c r="M151" i="2"/>
  <c r="N151" i="2"/>
  <c r="O151" i="2"/>
  <c r="G1407" i="2"/>
  <c r="D1407" i="2"/>
  <c r="F1407" i="2"/>
  <c r="B1407" i="2"/>
  <c r="J1407" i="2"/>
  <c r="J1707" i="2"/>
  <c r="B1707" i="2"/>
  <c r="F1707" i="2"/>
  <c r="D1707" i="2"/>
  <c r="G1707" i="2"/>
  <c r="O53" i="2"/>
  <c r="M53" i="2"/>
  <c r="Q53" i="2"/>
  <c r="N53" i="2"/>
  <c r="M855" i="2"/>
  <c r="Q855" i="2"/>
  <c r="N855" i="2"/>
  <c r="O855" i="2"/>
  <c r="F1303" i="2"/>
  <c r="D1303" i="2"/>
  <c r="G1303" i="2"/>
  <c r="B1303" i="2"/>
  <c r="J1303" i="2"/>
  <c r="J1037" i="2"/>
  <c r="G1037" i="2"/>
  <c r="F1037" i="2"/>
  <c r="D1037" i="2"/>
  <c r="B1037" i="2"/>
  <c r="G1189" i="2"/>
  <c r="B1189" i="2"/>
  <c r="F1189" i="2"/>
  <c r="D1189" i="2"/>
  <c r="J1189" i="2"/>
  <c r="N1624" i="2"/>
  <c r="O1624" i="2"/>
  <c r="M1624" i="2"/>
  <c r="Q1624" i="2"/>
  <c r="B1472" i="2"/>
  <c r="G1472" i="2"/>
  <c r="F1472" i="2"/>
  <c r="D1472" i="2"/>
  <c r="J1472" i="2"/>
  <c r="Q1774" i="2"/>
  <c r="N1774" i="2"/>
  <c r="O1774" i="2"/>
  <c r="M1774" i="2"/>
  <c r="M815" i="2"/>
  <c r="O815" i="2"/>
  <c r="Q815" i="2"/>
  <c r="N815" i="2"/>
  <c r="G1260" i="2"/>
  <c r="D1260" i="2"/>
  <c r="B1260" i="2"/>
  <c r="F1260" i="2"/>
  <c r="J1260" i="2"/>
  <c r="J240" i="2"/>
  <c r="D240" i="2"/>
  <c r="B240" i="2"/>
  <c r="G240" i="2"/>
  <c r="F240" i="2"/>
  <c r="M1726" i="2"/>
  <c r="N1726" i="2"/>
  <c r="Q1726" i="2"/>
  <c r="O1726" i="2"/>
  <c r="D1889" i="2"/>
  <c r="B1889" i="2"/>
  <c r="F1889" i="2"/>
  <c r="G1889" i="2"/>
  <c r="J1889" i="2"/>
  <c r="B1225" i="2"/>
  <c r="F1225" i="2"/>
  <c r="D1225" i="2"/>
  <c r="G1225" i="2"/>
  <c r="J1225" i="2"/>
  <c r="J1683" i="2"/>
  <c r="F1683" i="2"/>
  <c r="D1683" i="2"/>
  <c r="G1683" i="2"/>
  <c r="B1683" i="2"/>
  <c r="Q1336" i="2"/>
  <c r="N1336" i="2"/>
  <c r="O1336" i="2"/>
  <c r="M1336" i="2"/>
  <c r="B1584" i="2"/>
  <c r="J1584" i="2"/>
  <c r="F1584" i="2"/>
  <c r="G1584" i="2"/>
  <c r="D1584" i="2"/>
  <c r="G1800" i="2"/>
  <c r="D1800" i="2"/>
  <c r="F1800" i="2"/>
  <c r="J1800" i="2"/>
  <c r="B1800" i="2"/>
  <c r="F1017" i="2"/>
  <c r="B1017" i="2"/>
  <c r="J1017" i="2"/>
  <c r="D1017" i="2"/>
  <c r="G1017" i="2"/>
  <c r="F1884" i="2"/>
  <c r="G1884" i="2"/>
  <c r="J1884" i="2"/>
  <c r="D1884" i="2"/>
  <c r="B1884" i="2"/>
  <c r="G1912" i="2"/>
  <c r="F1912" i="2"/>
  <c r="J1912" i="2"/>
  <c r="D1912" i="2"/>
  <c r="B1912" i="2"/>
  <c r="M864" i="2"/>
  <c r="Q864" i="2"/>
  <c r="N864" i="2"/>
  <c r="O864" i="2"/>
  <c r="F1899" i="2"/>
  <c r="J1899" i="2"/>
  <c r="G1899" i="2"/>
  <c r="B1899" i="2"/>
  <c r="D1899" i="2"/>
  <c r="O194" i="2"/>
  <c r="N194" i="2"/>
  <c r="Q194" i="2"/>
  <c r="M194" i="2"/>
  <c r="D1795" i="2"/>
  <c r="J1795" i="2"/>
  <c r="B1795" i="2"/>
  <c r="F1795" i="2"/>
  <c r="G1795" i="2"/>
  <c r="F1321" i="2"/>
  <c r="D1321" i="2"/>
  <c r="J1321" i="2"/>
  <c r="B1321" i="2"/>
  <c r="G1321" i="2"/>
  <c r="J1719" i="2"/>
  <c r="D1719" i="2"/>
  <c r="F1719" i="2"/>
  <c r="G1719" i="2"/>
  <c r="B1719" i="2"/>
  <c r="B858" i="2"/>
  <c r="G858" i="2"/>
  <c r="D858" i="2"/>
  <c r="J858" i="2"/>
  <c r="F858" i="2"/>
  <c r="G1199" i="2"/>
  <c r="D1199" i="2"/>
  <c r="J1199" i="2"/>
  <c r="B1199" i="2"/>
  <c r="F1199" i="2"/>
  <c r="J1359" i="2"/>
  <c r="B1359" i="2"/>
  <c r="D1359" i="2"/>
  <c r="G1359" i="2"/>
  <c r="F1359" i="2"/>
  <c r="N30" i="2"/>
  <c r="M30" i="2"/>
  <c r="O30" i="2"/>
  <c r="Q30" i="2"/>
  <c r="O338" i="2"/>
  <c r="N338" i="2"/>
  <c r="M338" i="2"/>
  <c r="Q338" i="2"/>
  <c r="F1367" i="2"/>
  <c r="G1367" i="2"/>
  <c r="B1367" i="2"/>
  <c r="J1367" i="2"/>
  <c r="D1367" i="2"/>
  <c r="D1789" i="2"/>
  <c r="B1789" i="2"/>
  <c r="G1789" i="2"/>
  <c r="F1789" i="2"/>
  <c r="J1789" i="2"/>
  <c r="N618" i="2"/>
  <c r="Q618" i="2"/>
  <c r="O618" i="2"/>
  <c r="M618" i="2"/>
  <c r="F1431" i="2"/>
  <c r="J1431" i="2"/>
  <c r="G1431" i="2"/>
  <c r="D1431" i="2"/>
  <c r="B1431" i="2"/>
  <c r="J1501" i="2"/>
  <c r="G1501" i="2"/>
  <c r="D1501" i="2"/>
  <c r="F1501" i="2"/>
  <c r="B1501" i="2"/>
  <c r="G1722" i="2"/>
  <c r="D1722" i="2"/>
  <c r="J1722" i="2"/>
  <c r="F1722" i="2"/>
  <c r="B1722" i="2"/>
  <c r="G1219" i="2"/>
  <c r="D1219" i="2"/>
  <c r="B1219" i="2"/>
  <c r="F1219" i="2"/>
  <c r="J1219" i="2"/>
  <c r="B1592" i="2"/>
  <c r="D1592" i="2"/>
  <c r="F1592" i="2"/>
  <c r="J1592" i="2"/>
  <c r="G1592" i="2"/>
  <c r="D1825" i="2"/>
  <c r="J1825" i="2"/>
  <c r="B1825" i="2"/>
  <c r="F1825" i="2"/>
  <c r="G1825" i="2"/>
  <c r="F710" i="2"/>
  <c r="D710" i="2"/>
  <c r="B710" i="2"/>
  <c r="G710" i="2"/>
  <c r="J710" i="2"/>
  <c r="F1809" i="2"/>
  <c r="G1809" i="2"/>
  <c r="J1809" i="2"/>
  <c r="B1809" i="2"/>
  <c r="D1809" i="2"/>
  <c r="D84" i="2"/>
  <c r="J84" i="2"/>
  <c r="F84" i="2"/>
  <c r="B84" i="2"/>
  <c r="G84" i="2"/>
  <c r="D1304" i="2"/>
  <c r="J1304" i="2"/>
  <c r="G1304" i="2"/>
  <c r="F1304" i="2"/>
  <c r="B1304" i="2"/>
  <c r="G1057" i="2"/>
  <c r="B1057" i="2"/>
  <c r="D1057" i="2"/>
  <c r="F1057" i="2"/>
  <c r="J1057" i="2"/>
  <c r="M1529" i="2"/>
  <c r="N1529" i="2"/>
  <c r="O1529" i="2"/>
  <c r="Q1529" i="2"/>
  <c r="B855" i="2"/>
  <c r="J855" i="2"/>
  <c r="F855" i="2"/>
  <c r="D855" i="2"/>
  <c r="G855" i="2"/>
  <c r="D1588" i="2"/>
  <c r="G1588" i="2"/>
  <c r="J1588" i="2"/>
  <c r="B1588" i="2"/>
  <c r="F1588" i="2"/>
  <c r="F1900" i="2"/>
  <c r="G1900" i="2"/>
  <c r="J1900" i="2"/>
  <c r="D1900" i="2"/>
  <c r="B1900" i="2"/>
  <c r="J1312" i="2"/>
  <c r="D1312" i="2"/>
  <c r="F1312" i="2"/>
  <c r="G1312" i="2"/>
  <c r="B1312" i="2"/>
  <c r="D1387" i="2"/>
  <c r="B1387" i="2"/>
  <c r="G1387" i="2"/>
  <c r="F1387" i="2"/>
  <c r="J1387" i="2"/>
  <c r="B1471" i="2"/>
  <c r="G1471" i="2"/>
  <c r="J1471" i="2"/>
  <c r="F1471" i="2"/>
  <c r="D1471" i="2"/>
  <c r="J1027" i="2"/>
  <c r="B1027" i="2"/>
  <c r="D1027" i="2"/>
  <c r="F1027" i="2"/>
  <c r="G1027" i="2"/>
  <c r="O857" i="2"/>
  <c r="N857" i="2"/>
  <c r="Q857" i="2"/>
  <c r="M857" i="2"/>
  <c r="F25" i="2"/>
  <c r="D25" i="2"/>
  <c r="G25" i="2"/>
  <c r="B25" i="2"/>
  <c r="J25" i="2"/>
  <c r="G1324" i="2"/>
  <c r="B1324" i="2"/>
  <c r="J1324" i="2"/>
  <c r="D1324" i="2"/>
  <c r="F1324" i="2"/>
  <c r="Q1148" i="2"/>
  <c r="M1148" i="2"/>
  <c r="O1148" i="2"/>
  <c r="N1148" i="2"/>
  <c r="G1066" i="2"/>
  <c r="D1066" i="2"/>
  <c r="J1066" i="2"/>
  <c r="F1066" i="2"/>
  <c r="B1066" i="2"/>
  <c r="J1643" i="2"/>
  <c r="G1643" i="2"/>
  <c r="F1643" i="2"/>
  <c r="B1643" i="2"/>
  <c r="D1643" i="2"/>
  <c r="M862" i="2"/>
  <c r="O862" i="2"/>
  <c r="N862" i="2"/>
  <c r="Q862" i="2"/>
  <c r="G1685" i="2"/>
  <c r="J1685" i="2"/>
  <c r="D1685" i="2"/>
  <c r="B1685" i="2"/>
  <c r="F1685" i="2"/>
  <c r="M1003" i="2"/>
  <c r="Q1003" i="2"/>
  <c r="N1003" i="2"/>
  <c r="O1003" i="2"/>
  <c r="N1287" i="2"/>
  <c r="O1287" i="2"/>
  <c r="Q1287" i="2"/>
  <c r="M1287" i="2"/>
  <c r="B102" i="2"/>
  <c r="G102" i="2"/>
  <c r="F102" i="2"/>
  <c r="J102" i="2"/>
  <c r="D102" i="2"/>
  <c r="F1023" i="2"/>
  <c r="G1023" i="2"/>
  <c r="D1023" i="2"/>
  <c r="J1023" i="2"/>
  <c r="B1023" i="2"/>
  <c r="J28" i="2"/>
  <c r="D28" i="2"/>
  <c r="F28" i="2"/>
  <c r="G28" i="2"/>
  <c r="B28" i="2"/>
  <c r="N663" i="2"/>
  <c r="O663" i="2"/>
  <c r="Q663" i="2"/>
  <c r="M663" i="2"/>
  <c r="D1486" i="2"/>
  <c r="B1486" i="2"/>
  <c r="J1486" i="2"/>
  <c r="F1486" i="2"/>
  <c r="G1486" i="2"/>
  <c r="Q1337" i="2"/>
  <c r="O1337" i="2"/>
  <c r="N1337" i="2"/>
  <c r="M1337" i="2"/>
  <c r="D1564" i="2"/>
  <c r="B1564" i="2"/>
  <c r="J1564" i="2"/>
  <c r="G1564" i="2"/>
  <c r="F1564" i="2"/>
  <c r="D192" i="2"/>
  <c r="G192" i="2"/>
  <c r="B192" i="2"/>
  <c r="J192" i="2"/>
  <c r="F192" i="2"/>
  <c r="D1664" i="2"/>
  <c r="G1664" i="2"/>
  <c r="B1664" i="2"/>
  <c r="F1664" i="2"/>
  <c r="J1664" i="2"/>
  <c r="O809" i="2"/>
  <c r="N809" i="2"/>
  <c r="M809" i="2"/>
  <c r="Q809" i="2"/>
  <c r="O1533" i="2"/>
  <c r="N1533" i="2"/>
  <c r="M1533" i="2"/>
  <c r="Q1533" i="2"/>
  <c r="G1840" i="2"/>
  <c r="B1840" i="2"/>
  <c r="D1840" i="2"/>
  <c r="F1840" i="2"/>
  <c r="J1840" i="2"/>
  <c r="B993" i="2"/>
  <c r="D993" i="2"/>
  <c r="F993" i="2"/>
  <c r="J993" i="2"/>
  <c r="G993" i="2"/>
  <c r="J1533" i="2"/>
  <c r="F1533" i="2"/>
  <c r="B1533" i="2"/>
  <c r="G1533" i="2"/>
  <c r="D1533" i="2"/>
  <c r="F1012" i="2"/>
  <c r="D1012" i="2"/>
  <c r="B1012" i="2"/>
  <c r="G1012" i="2"/>
  <c r="J1012" i="2"/>
  <c r="F1019" i="2"/>
  <c r="G1019" i="2"/>
  <c r="D1019" i="2"/>
  <c r="B1019" i="2"/>
  <c r="J1019" i="2"/>
  <c r="J85" i="2"/>
  <c r="G85" i="2"/>
  <c r="F85" i="2"/>
  <c r="B85" i="2"/>
  <c r="D85" i="2"/>
  <c r="F1071" i="2"/>
  <c r="D1071" i="2"/>
  <c r="G1071" i="2"/>
  <c r="J1071" i="2"/>
  <c r="B1071" i="2"/>
  <c r="B1905" i="2"/>
  <c r="D1905" i="2"/>
  <c r="F1905" i="2"/>
  <c r="G1905" i="2"/>
  <c r="J1905" i="2"/>
  <c r="J1252" i="2"/>
  <c r="B1252" i="2"/>
  <c r="F1252" i="2"/>
  <c r="D1252" i="2"/>
  <c r="G1252" i="2"/>
  <c r="J383" i="2"/>
  <c r="G383" i="2"/>
  <c r="F383" i="2"/>
  <c r="D383" i="2"/>
  <c r="B383" i="2"/>
  <c r="Q1151" i="2"/>
  <c r="N1151" i="2"/>
  <c r="O1151" i="2"/>
  <c r="M1151" i="2"/>
  <c r="N767" i="2"/>
  <c r="Q767" i="2"/>
  <c r="O767" i="2"/>
  <c r="M767" i="2"/>
  <c r="J169" i="2"/>
  <c r="F169" i="2"/>
  <c r="D169" i="2"/>
  <c r="B169" i="2"/>
  <c r="G169" i="2"/>
  <c r="D546" i="2"/>
  <c r="G546" i="2"/>
  <c r="B546" i="2"/>
  <c r="J546" i="2"/>
  <c r="F546" i="2"/>
  <c r="Q768" i="2"/>
  <c r="O768" i="2"/>
  <c r="M768" i="2"/>
  <c r="N768" i="2"/>
  <c r="J167" i="2"/>
  <c r="B167" i="2"/>
  <c r="F167" i="2"/>
  <c r="G167" i="2"/>
  <c r="D167" i="2"/>
  <c r="G693" i="2"/>
  <c r="F693" i="2"/>
  <c r="B693" i="2"/>
  <c r="D693" i="2"/>
  <c r="J693" i="2"/>
  <c r="D262" i="2"/>
  <c r="B262" i="2"/>
  <c r="J262" i="2"/>
  <c r="G262" i="2"/>
  <c r="F262" i="2"/>
  <c r="G316" i="2"/>
  <c r="J316" i="2"/>
  <c r="F316" i="2"/>
  <c r="B316" i="2"/>
  <c r="D316" i="2"/>
  <c r="D686" i="2"/>
  <c r="J686" i="2"/>
  <c r="G686" i="2"/>
  <c r="F686" i="2"/>
  <c r="B686" i="2"/>
  <c r="G468" i="2"/>
  <c r="J468" i="2"/>
  <c r="D468" i="2"/>
  <c r="B468" i="2"/>
  <c r="F468" i="2"/>
  <c r="D324" i="2"/>
  <c r="J324" i="2"/>
  <c r="F324" i="2"/>
  <c r="G324" i="2"/>
  <c r="B324" i="2"/>
  <c r="B703" i="2"/>
  <c r="D703" i="2"/>
  <c r="G703" i="2"/>
  <c r="F703" i="2"/>
  <c r="J703" i="2"/>
  <c r="G446" i="2"/>
  <c r="J446" i="2"/>
  <c r="F446" i="2"/>
  <c r="B446" i="2"/>
  <c r="D446" i="2"/>
  <c r="J473" i="2"/>
  <c r="F473" i="2"/>
  <c r="D473" i="2"/>
  <c r="G473" i="2"/>
  <c r="B473" i="2"/>
  <c r="D724" i="2"/>
  <c r="B724" i="2"/>
  <c r="J724" i="2"/>
  <c r="F724" i="2"/>
  <c r="G724" i="2"/>
  <c r="F161" i="2"/>
  <c r="D161" i="2"/>
  <c r="B161" i="2"/>
  <c r="G161" i="2"/>
  <c r="J161" i="2"/>
  <c r="F395" i="2"/>
  <c r="G395" i="2"/>
  <c r="D395" i="2"/>
  <c r="B395" i="2"/>
  <c r="J395" i="2"/>
  <c r="F892" i="2"/>
  <c r="J892" i="2"/>
  <c r="D892" i="2"/>
  <c r="B892" i="2"/>
  <c r="G892" i="2"/>
  <c r="G176" i="2"/>
  <c r="D176" i="2"/>
  <c r="F176" i="2"/>
  <c r="B176" i="2"/>
  <c r="J176" i="2"/>
  <c r="F457" i="2"/>
  <c r="D457" i="2"/>
  <c r="G457" i="2"/>
  <c r="J457" i="2"/>
  <c r="B457" i="2"/>
  <c r="F919" i="2"/>
  <c r="G919" i="2"/>
  <c r="J919" i="2"/>
  <c r="D919" i="2"/>
  <c r="B919" i="2"/>
  <c r="D464" i="2"/>
  <c r="J464" i="2"/>
  <c r="G464" i="2"/>
  <c r="F464" i="2"/>
  <c r="B464" i="2"/>
  <c r="B561" i="2"/>
  <c r="D561" i="2"/>
  <c r="F561" i="2"/>
  <c r="G561" i="2"/>
  <c r="J561" i="2"/>
  <c r="B641" i="2"/>
  <c r="J641" i="2"/>
  <c r="G641" i="2"/>
  <c r="D641" i="2"/>
  <c r="F641" i="2"/>
  <c r="D216" i="2"/>
  <c r="J216" i="2"/>
  <c r="G216" i="2"/>
  <c r="F216" i="2"/>
  <c r="B216" i="2"/>
  <c r="G325" i="2"/>
  <c r="B325" i="2"/>
  <c r="D325" i="2"/>
  <c r="J325" i="2"/>
  <c r="F325" i="2"/>
  <c r="D832" i="2"/>
  <c r="J832" i="2"/>
  <c r="G832" i="2"/>
  <c r="F832" i="2"/>
  <c r="B832" i="2"/>
  <c r="J303" i="2"/>
  <c r="F303" i="2"/>
  <c r="B303" i="2"/>
  <c r="D303" i="2"/>
  <c r="G303" i="2"/>
  <c r="F16" i="2"/>
  <c r="D16" i="2"/>
  <c r="G16" i="2"/>
  <c r="B16" i="2"/>
  <c r="J16" i="2"/>
  <c r="G536" i="2"/>
  <c r="D536" i="2"/>
  <c r="F536" i="2"/>
  <c r="J536" i="2"/>
  <c r="B536" i="2"/>
  <c r="B205" i="2"/>
  <c r="J205" i="2"/>
  <c r="G205" i="2"/>
  <c r="F205" i="2"/>
  <c r="D205" i="2"/>
  <c r="B268" i="2"/>
  <c r="D268" i="2"/>
  <c r="G268" i="2"/>
  <c r="F268" i="2"/>
  <c r="J268" i="2"/>
  <c r="B804" i="2"/>
  <c r="D804" i="2"/>
  <c r="J804" i="2"/>
  <c r="G804" i="2"/>
  <c r="F804" i="2"/>
  <c r="F406" i="2"/>
  <c r="B406" i="2"/>
  <c r="D406" i="2"/>
  <c r="J406" i="2"/>
  <c r="G406" i="2"/>
  <c r="F211" i="2"/>
  <c r="J211" i="2"/>
  <c r="D211" i="2"/>
  <c r="B211" i="2"/>
  <c r="G211" i="2"/>
  <c r="G558" i="2"/>
  <c r="B558" i="2"/>
  <c r="D558" i="2"/>
  <c r="J558" i="2"/>
  <c r="F558" i="2"/>
  <c r="F287" i="2"/>
  <c r="B287" i="2"/>
  <c r="D287" i="2"/>
  <c r="J287" i="2"/>
  <c r="G287" i="2"/>
  <c r="B201" i="2"/>
  <c r="D201" i="2"/>
  <c r="G201" i="2"/>
  <c r="J201" i="2"/>
  <c r="F201" i="2"/>
  <c r="B690" i="2"/>
  <c r="D690" i="2"/>
  <c r="J690" i="2"/>
  <c r="G690" i="2"/>
  <c r="F690" i="2"/>
  <c r="Q764" i="2"/>
  <c r="N764" i="2"/>
  <c r="O764" i="2"/>
  <c r="M764" i="2"/>
  <c r="J399" i="2"/>
  <c r="F399" i="2"/>
  <c r="B399" i="2"/>
  <c r="G399" i="2"/>
  <c r="D399" i="2"/>
  <c r="B926" i="2"/>
  <c r="D926" i="2"/>
  <c r="J926" i="2"/>
  <c r="G926" i="2"/>
  <c r="F926" i="2"/>
  <c r="B769" i="2"/>
  <c r="F769" i="2"/>
  <c r="D769" i="2"/>
  <c r="J769" i="2"/>
  <c r="G769" i="2"/>
  <c r="J123" i="2"/>
  <c r="B123" i="2"/>
  <c r="F123" i="2"/>
  <c r="G123" i="2"/>
  <c r="D123" i="2"/>
  <c r="B932" i="2"/>
  <c r="J932" i="2"/>
  <c r="G932" i="2"/>
  <c r="D932" i="2"/>
  <c r="F932" i="2"/>
  <c r="N1379" i="2"/>
  <c r="M1379" i="2"/>
  <c r="O1379" i="2"/>
  <c r="Q1379" i="2"/>
  <c r="M1565" i="2"/>
  <c r="O1565" i="2"/>
  <c r="N1565" i="2"/>
  <c r="Q1565" i="2"/>
  <c r="N771" i="2"/>
  <c r="Q771" i="2"/>
  <c r="O771" i="2"/>
  <c r="M771" i="2"/>
  <c r="M940" i="2"/>
  <c r="O940" i="2"/>
  <c r="N940" i="2"/>
  <c r="Q940" i="2"/>
  <c r="N535" i="2"/>
  <c r="Q535" i="2"/>
  <c r="O535" i="2"/>
  <c r="M535" i="2"/>
  <c r="O997" i="2"/>
  <c r="M997" i="2"/>
  <c r="N997" i="2"/>
  <c r="Q997" i="2"/>
  <c r="Q313" i="2"/>
  <c r="O313" i="2"/>
  <c r="M313" i="2"/>
  <c r="N313" i="2"/>
  <c r="Q1495" i="2"/>
  <c r="M1495" i="2"/>
  <c r="O1495" i="2"/>
  <c r="N1495" i="2"/>
  <c r="M577" i="2"/>
  <c r="N577" i="2"/>
  <c r="Q577" i="2"/>
  <c r="O577" i="2"/>
  <c r="Q1111" i="2"/>
  <c r="M1111" i="2"/>
  <c r="O1111" i="2"/>
  <c r="N1111" i="2"/>
  <c r="Q371" i="2"/>
  <c r="O371" i="2"/>
  <c r="M371" i="2"/>
  <c r="N371" i="2"/>
  <c r="Q1501" i="2"/>
  <c r="N1501" i="2"/>
  <c r="O1501" i="2"/>
  <c r="M1501" i="2"/>
  <c r="O223" i="2"/>
  <c r="M223" i="2"/>
  <c r="Q223" i="2"/>
  <c r="N223" i="2"/>
  <c r="O1848" i="2"/>
  <c r="Q1848" i="2"/>
  <c r="M1848" i="2"/>
  <c r="N1848" i="2"/>
  <c r="M895" i="2"/>
  <c r="O895" i="2"/>
  <c r="Q895" i="2"/>
  <c r="N895" i="2"/>
  <c r="M931" i="2"/>
  <c r="N931" i="2"/>
  <c r="Q931" i="2"/>
  <c r="O931" i="2"/>
  <c r="Q366" i="2"/>
  <c r="N366" i="2"/>
  <c r="M366" i="2"/>
  <c r="O366" i="2"/>
  <c r="O1747" i="2"/>
  <c r="N1747" i="2"/>
  <c r="M1747" i="2"/>
  <c r="Q1747" i="2"/>
  <c r="O1237" i="2"/>
  <c r="Q1237" i="2"/>
  <c r="M1237" i="2"/>
  <c r="N1237" i="2"/>
  <c r="M965" i="2"/>
  <c r="Q965" i="2"/>
  <c r="N965" i="2"/>
  <c r="O965" i="2"/>
  <c r="Q1458" i="2"/>
  <c r="M1458" i="2"/>
  <c r="O1458" i="2"/>
  <c r="N1458" i="2"/>
  <c r="Q317" i="2"/>
  <c r="O317" i="2"/>
  <c r="N317" i="2"/>
  <c r="M317" i="2"/>
  <c r="N205" i="2"/>
  <c r="O205" i="2"/>
  <c r="Q205" i="2"/>
  <c r="M205" i="2"/>
  <c r="M1507" i="2"/>
  <c r="Q1507" i="2"/>
  <c r="N1507" i="2"/>
  <c r="O1507" i="2"/>
  <c r="Q1259" i="2"/>
  <c r="M1259" i="2"/>
  <c r="N1259" i="2"/>
  <c r="O1259" i="2"/>
  <c r="N785" i="2"/>
  <c r="M785" i="2"/>
  <c r="O785" i="2"/>
  <c r="Q785" i="2"/>
  <c r="M653" i="2"/>
  <c r="N653" i="2"/>
  <c r="O653" i="2"/>
  <c r="Q653" i="2"/>
  <c r="O258" i="2"/>
  <c r="M258" i="2"/>
  <c r="N258" i="2"/>
  <c r="Q258" i="2"/>
  <c r="Q791" i="2"/>
  <c r="N791" i="2"/>
  <c r="O791" i="2"/>
  <c r="M791" i="2"/>
  <c r="O402" i="2"/>
  <c r="Q402" i="2"/>
  <c r="M402" i="2"/>
  <c r="N402" i="2"/>
  <c r="M613" i="2"/>
  <c r="N613" i="2"/>
  <c r="O613" i="2"/>
  <c r="Q613" i="2"/>
  <c r="Q601" i="2"/>
  <c r="M601" i="2"/>
  <c r="N601" i="2"/>
  <c r="O601" i="2"/>
  <c r="O1409" i="2"/>
  <c r="Q1409" i="2"/>
  <c r="M1409" i="2"/>
  <c r="N1409" i="2"/>
  <c r="N57" i="2"/>
  <c r="Q57" i="2"/>
  <c r="O57" i="2"/>
  <c r="M57" i="2"/>
  <c r="O1676" i="2"/>
  <c r="M1676" i="2"/>
  <c r="N1676" i="2"/>
  <c r="Q1676" i="2"/>
  <c r="O610" i="2"/>
  <c r="N610" i="2"/>
  <c r="M610" i="2"/>
  <c r="Q610" i="2"/>
  <c r="M104" i="2"/>
  <c r="O104" i="2"/>
  <c r="N104" i="2"/>
  <c r="N1737" i="2"/>
  <c r="O1737" i="2"/>
  <c r="M1737" i="2"/>
  <c r="Q1737" i="2"/>
  <c r="M728" i="2"/>
  <c r="N728" i="2"/>
  <c r="O728" i="2"/>
  <c r="Q728" i="2"/>
  <c r="M1915" i="2"/>
  <c r="N1915" i="2"/>
  <c r="O1915" i="2"/>
  <c r="Q1915" i="2"/>
  <c r="Q208" i="2"/>
  <c r="M208" i="2"/>
  <c r="O208" i="2"/>
  <c r="N208" i="2"/>
  <c r="N1174" i="2"/>
  <c r="M1174" i="2"/>
  <c r="O1174" i="2"/>
  <c r="Q1174" i="2"/>
  <c r="Q961" i="2"/>
  <c r="M961" i="2"/>
  <c r="O961" i="2"/>
  <c r="N961" i="2"/>
  <c r="O1522" i="2"/>
  <c r="M1522" i="2"/>
  <c r="N1522" i="2"/>
  <c r="Q1522" i="2"/>
  <c r="M1378" i="2"/>
  <c r="O1378" i="2"/>
  <c r="N1378" i="2"/>
  <c r="Q1378" i="2"/>
  <c r="M801" i="2"/>
  <c r="O801" i="2"/>
  <c r="N801" i="2"/>
  <c r="Q801" i="2"/>
  <c r="N1135" i="2"/>
  <c r="Q1135" i="2"/>
  <c r="M1135" i="2"/>
  <c r="O1135" i="2"/>
  <c r="O1166" i="2"/>
  <c r="M1166" i="2"/>
  <c r="N1166" i="2"/>
  <c r="Q1166" i="2"/>
  <c r="N1232" i="2"/>
  <c r="O1232" i="2"/>
  <c r="M1232" i="2"/>
  <c r="Q1232" i="2"/>
  <c r="O1011" i="2"/>
  <c r="N1011" i="2"/>
  <c r="M1011" i="2"/>
  <c r="Q1011" i="2"/>
  <c r="N168" i="2"/>
  <c r="Q168" i="2"/>
  <c r="O168" i="2"/>
  <c r="M168" i="2"/>
  <c r="N1350" i="2"/>
  <c r="O1350" i="2"/>
  <c r="Q1350" i="2"/>
  <c r="M1350" i="2"/>
  <c r="O543" i="2"/>
  <c r="M543" i="2"/>
  <c r="N543" i="2"/>
  <c r="Q543" i="2"/>
  <c r="O1199" i="2"/>
  <c r="N1199" i="2"/>
  <c r="M1199" i="2"/>
  <c r="Q1199" i="2"/>
  <c r="O830" i="2"/>
  <c r="M830" i="2"/>
  <c r="N830" i="2"/>
  <c r="Q830" i="2"/>
  <c r="O636" i="2"/>
  <c r="N636" i="2"/>
  <c r="Q636" i="2"/>
  <c r="M636" i="2"/>
  <c r="O1186" i="2"/>
  <c r="M1186" i="2"/>
  <c r="N1186" i="2"/>
  <c r="Q1186" i="2"/>
  <c r="N1407" i="2"/>
  <c r="O1407" i="2"/>
  <c r="M1407" i="2"/>
  <c r="Q1407" i="2"/>
  <c r="N694" i="2"/>
  <c r="O694" i="2"/>
  <c r="M694" i="2"/>
  <c r="Q694" i="2"/>
  <c r="M345" i="2"/>
  <c r="O345" i="2"/>
  <c r="N345" i="2"/>
  <c r="Q345" i="2"/>
  <c r="N775" i="2"/>
  <c r="Q775" i="2"/>
  <c r="M775" i="2"/>
  <c r="O775" i="2"/>
  <c r="N799" i="2"/>
  <c r="O799" i="2"/>
  <c r="Q799" i="2"/>
  <c r="M799" i="2"/>
  <c r="M1898" i="2"/>
  <c r="N1898" i="2"/>
  <c r="O1898" i="2"/>
  <c r="Q1898" i="2"/>
  <c r="M831" i="2"/>
  <c r="N831" i="2"/>
  <c r="O831" i="2"/>
  <c r="Q831" i="2"/>
  <c r="O953" i="2"/>
  <c r="N953" i="2"/>
  <c r="M953" i="2"/>
  <c r="Q953" i="2"/>
  <c r="M1432" i="2"/>
  <c r="N1432" i="2"/>
  <c r="O1432" i="2"/>
  <c r="Q1432" i="2"/>
  <c r="Q1031" i="2"/>
  <c r="N1031" i="2"/>
  <c r="M1031" i="2"/>
  <c r="O1031" i="2"/>
  <c r="O795" i="2"/>
  <c r="N795" i="2"/>
  <c r="M795" i="2"/>
  <c r="Q795" i="2"/>
  <c r="Q1236" i="2"/>
  <c r="M1236" i="2"/>
  <c r="O1236" i="2"/>
  <c r="N1236" i="2"/>
  <c r="N1436" i="2"/>
  <c r="M1436" i="2"/>
  <c r="O1436" i="2"/>
  <c r="Q1436" i="2"/>
  <c r="Q1453" i="2"/>
  <c r="O1453" i="2"/>
  <c r="N1453" i="2"/>
  <c r="M1453" i="2"/>
  <c r="O492" i="2"/>
  <c r="Q492" i="2"/>
  <c r="N492" i="2"/>
  <c r="M492" i="2"/>
  <c r="M1395" i="2"/>
  <c r="O1395" i="2"/>
  <c r="Q1395" i="2"/>
  <c r="N1395" i="2"/>
  <c r="M1680" i="2"/>
  <c r="O1680" i="2"/>
  <c r="N1680" i="2"/>
  <c r="Q1680" i="2"/>
  <c r="N1805" i="2"/>
  <c r="Q1805" i="2"/>
  <c r="O1805" i="2"/>
  <c r="M1805" i="2"/>
  <c r="O923" i="2"/>
  <c r="M923" i="2"/>
  <c r="N923" i="2"/>
  <c r="Q923" i="2"/>
  <c r="N986" i="2"/>
  <c r="O986" i="2"/>
  <c r="M986" i="2"/>
  <c r="Q986" i="2"/>
  <c r="O1757" i="2"/>
  <c r="N1757" i="2"/>
  <c r="M1757" i="2"/>
  <c r="Q1757" i="2"/>
  <c r="O292" i="2"/>
  <c r="M292" i="2"/>
  <c r="N292" i="2"/>
  <c r="Q292" i="2"/>
  <c r="Q250" i="2"/>
  <c r="M250" i="2"/>
  <c r="N250" i="2"/>
  <c r="O250" i="2"/>
  <c r="N553" i="2"/>
  <c r="Q553" i="2"/>
  <c r="O553" i="2"/>
  <c r="M553" i="2"/>
  <c r="M1617" i="2"/>
  <c r="O1617" i="2"/>
  <c r="N1617" i="2"/>
  <c r="Q1617" i="2"/>
  <c r="M1804" i="2"/>
  <c r="N1804" i="2"/>
  <c r="O1804" i="2"/>
  <c r="Q1804" i="2"/>
  <c r="N1589" i="2"/>
  <c r="M1589" i="2"/>
  <c r="Q1589" i="2"/>
  <c r="O1589" i="2"/>
  <c r="O723" i="2"/>
  <c r="Q723" i="2"/>
  <c r="M723" i="2"/>
  <c r="N723" i="2"/>
  <c r="N1853" i="2"/>
  <c r="Q1853" i="2"/>
  <c r="O1853" i="2"/>
  <c r="M1853" i="2"/>
  <c r="Q1491" i="2"/>
  <c r="O1491" i="2"/>
  <c r="M1491" i="2"/>
  <c r="N1491" i="2"/>
  <c r="N1593" i="2"/>
  <c r="M1593" i="2"/>
  <c r="O1593" i="2"/>
  <c r="Q1593" i="2"/>
  <c r="M1306" i="2"/>
  <c r="O1306" i="2"/>
  <c r="Q1306" i="2"/>
  <c r="N1306" i="2"/>
  <c r="N1902" i="2"/>
  <c r="O1902" i="2"/>
  <c r="Q1902" i="2"/>
  <c r="M1902" i="2"/>
  <c r="O561" i="2"/>
  <c r="N561" i="2"/>
  <c r="M561" i="2"/>
  <c r="Q561" i="2"/>
  <c r="N693" i="2"/>
  <c r="O693" i="2"/>
  <c r="M693" i="2"/>
  <c r="Q693" i="2"/>
  <c r="M531" i="2"/>
  <c r="Q531" i="2"/>
  <c r="O531" i="2"/>
  <c r="N531" i="2"/>
  <c r="N726" i="2"/>
  <c r="Q726" i="2"/>
  <c r="O726" i="2"/>
  <c r="M726" i="2"/>
  <c r="N1714" i="2"/>
  <c r="O1714" i="2"/>
  <c r="M1714" i="2"/>
  <c r="Q1714" i="2"/>
  <c r="O1612" i="2"/>
  <c r="M1612" i="2"/>
  <c r="N1612" i="2"/>
  <c r="Q1612" i="2"/>
  <c r="N1700" i="2"/>
  <c r="O1700" i="2"/>
  <c r="M1700" i="2"/>
  <c r="Q1700" i="2"/>
  <c r="F668" i="2"/>
  <c r="D668" i="2"/>
  <c r="B668" i="2"/>
  <c r="G668" i="2"/>
  <c r="J668" i="2"/>
  <c r="D1373" i="2"/>
  <c r="B1373" i="2"/>
  <c r="J1373" i="2"/>
  <c r="G1373" i="2"/>
  <c r="F1373" i="2"/>
  <c r="G1310" i="2"/>
  <c r="F1310" i="2"/>
  <c r="J1310" i="2"/>
  <c r="B1310" i="2"/>
  <c r="D1310" i="2"/>
  <c r="B1446" i="2"/>
  <c r="J1446" i="2"/>
  <c r="G1446" i="2"/>
  <c r="F1446" i="2"/>
  <c r="D1446" i="2"/>
  <c r="B1866" i="2"/>
  <c r="G1866" i="2"/>
  <c r="F1866" i="2"/>
  <c r="D1866" i="2"/>
  <c r="J1866" i="2"/>
  <c r="G1799" i="2"/>
  <c r="J1799" i="2"/>
  <c r="B1799" i="2"/>
  <c r="F1799" i="2"/>
  <c r="D1799" i="2"/>
  <c r="D1867" i="2"/>
  <c r="G1867" i="2"/>
  <c r="J1867" i="2"/>
  <c r="B1867" i="2"/>
  <c r="F1867" i="2"/>
  <c r="M619" i="2"/>
  <c r="O619" i="2"/>
  <c r="N619" i="2"/>
  <c r="Q619" i="2"/>
  <c r="G1423" i="2"/>
  <c r="D1423" i="2"/>
  <c r="F1423" i="2"/>
  <c r="B1423" i="2"/>
  <c r="J1423" i="2"/>
  <c r="D1263" i="2"/>
  <c r="J1263" i="2"/>
  <c r="B1263" i="2"/>
  <c r="F1263" i="2"/>
  <c r="G1263" i="2"/>
  <c r="B1022" i="2"/>
  <c r="D1022" i="2"/>
  <c r="G1022" i="2"/>
  <c r="J1022" i="2"/>
  <c r="F1022" i="2"/>
  <c r="Q1485" i="2"/>
  <c r="N1485" i="2"/>
  <c r="M1485" i="2"/>
  <c r="O1485" i="2"/>
  <c r="G1119" i="2"/>
  <c r="J1119" i="2"/>
  <c r="D1119" i="2"/>
  <c r="B1119" i="2"/>
  <c r="F1119" i="2"/>
  <c r="M904" i="2"/>
  <c r="Q904" i="2"/>
  <c r="N904" i="2"/>
  <c r="O904" i="2"/>
  <c r="O1289" i="2"/>
  <c r="M1289" i="2"/>
  <c r="N1289" i="2"/>
  <c r="Q1289" i="2"/>
  <c r="D1604" i="2"/>
  <c r="G1604" i="2"/>
  <c r="B1604" i="2"/>
  <c r="J1604" i="2"/>
  <c r="F1604" i="2"/>
  <c r="J386" i="2"/>
  <c r="B386" i="2"/>
  <c r="F386" i="2"/>
  <c r="G386" i="2"/>
  <c r="D386" i="2"/>
  <c r="B1098" i="2"/>
  <c r="G1098" i="2"/>
  <c r="J1098" i="2"/>
  <c r="D1098" i="2"/>
  <c r="F1098" i="2"/>
  <c r="O383" i="2"/>
  <c r="Q383" i="2"/>
  <c r="N383" i="2"/>
  <c r="M383" i="2"/>
  <c r="F618" i="2"/>
  <c r="D618" i="2"/>
  <c r="J618" i="2"/>
  <c r="B618" i="2"/>
  <c r="G618" i="2"/>
  <c r="B1163" i="2"/>
  <c r="J1163" i="2"/>
  <c r="G1163" i="2"/>
  <c r="F1163" i="2"/>
  <c r="D1163" i="2"/>
  <c r="M1772" i="2"/>
  <c r="Q1772" i="2"/>
  <c r="N1772" i="2"/>
  <c r="O1772" i="2"/>
  <c r="N79" i="2"/>
  <c r="O79" i="2"/>
  <c r="M79" i="2"/>
  <c r="Q79" i="2"/>
  <c r="O1537" i="2"/>
  <c r="M1537" i="2"/>
  <c r="N1537" i="2"/>
  <c r="Q1537" i="2"/>
  <c r="D1276" i="2"/>
  <c r="B1276" i="2"/>
  <c r="J1276" i="2"/>
  <c r="F1276" i="2"/>
  <c r="G1276" i="2"/>
  <c r="F1090" i="2"/>
  <c r="B1090" i="2"/>
  <c r="J1090" i="2"/>
  <c r="D1090" i="2"/>
  <c r="G1090" i="2"/>
  <c r="B809" i="2"/>
  <c r="G809" i="2"/>
  <c r="F809" i="2"/>
  <c r="J809" i="2"/>
  <c r="D809" i="2"/>
  <c r="D1125" i="2"/>
  <c r="J1125" i="2"/>
  <c r="F1125" i="2"/>
  <c r="G1125" i="2"/>
  <c r="B1125" i="2"/>
  <c r="F1279" i="2"/>
  <c r="D1279" i="2"/>
  <c r="J1279" i="2"/>
  <c r="B1279" i="2"/>
  <c r="G1279" i="2"/>
  <c r="O390" i="2"/>
  <c r="M390" i="2"/>
  <c r="Q390" i="2"/>
  <c r="N390" i="2"/>
  <c r="F1083" i="2"/>
  <c r="J1083" i="2"/>
  <c r="D1083" i="2"/>
  <c r="B1083" i="2"/>
  <c r="G1083" i="2"/>
  <c r="F1146" i="2"/>
  <c r="D1146" i="2"/>
  <c r="J1146" i="2"/>
  <c r="G1146" i="2"/>
  <c r="B1146" i="2"/>
  <c r="F1323" i="2"/>
  <c r="B1323" i="2"/>
  <c r="D1323" i="2"/>
  <c r="G1323" i="2"/>
  <c r="J1323" i="2"/>
  <c r="G1842" i="2"/>
  <c r="D1842" i="2"/>
  <c r="J1842" i="2"/>
  <c r="B1842" i="2"/>
  <c r="F1842" i="2"/>
  <c r="J1349" i="2"/>
  <c r="F1349" i="2"/>
  <c r="B1349" i="2"/>
  <c r="D1349" i="2"/>
  <c r="G1349" i="2"/>
  <c r="G1167" i="2"/>
  <c r="D1167" i="2"/>
  <c r="B1167" i="2"/>
  <c r="F1167" i="2"/>
  <c r="J1167" i="2"/>
  <c r="O92" i="2"/>
  <c r="N92" i="2"/>
  <c r="M92" i="2"/>
  <c r="Q92" i="2"/>
  <c r="J1121" i="2"/>
  <c r="G1121" i="2"/>
  <c r="D1121" i="2"/>
  <c r="B1121" i="2"/>
  <c r="F1121" i="2"/>
  <c r="J1645" i="2"/>
  <c r="D1645" i="2"/>
  <c r="F1645" i="2"/>
  <c r="B1645" i="2"/>
  <c r="G1645" i="2"/>
  <c r="Q518" i="2"/>
  <c r="N518" i="2"/>
  <c r="O518" i="2"/>
  <c r="M518" i="2"/>
  <c r="O1816" i="2"/>
  <c r="N1816" i="2"/>
  <c r="M1816" i="2"/>
  <c r="Q1816" i="2"/>
  <c r="Q1246" i="2"/>
  <c r="O1246" i="2"/>
  <c r="M1246" i="2"/>
  <c r="N1246" i="2"/>
  <c r="Q1239" i="2"/>
  <c r="O1239" i="2"/>
  <c r="N1239" i="2"/>
  <c r="M1239" i="2"/>
  <c r="G1759" i="2"/>
  <c r="F1759" i="2"/>
  <c r="D1759" i="2"/>
  <c r="J1759" i="2"/>
  <c r="B1759" i="2"/>
  <c r="F1873" i="2"/>
  <c r="B1873" i="2"/>
  <c r="J1873" i="2"/>
  <c r="D1873" i="2"/>
  <c r="G1873" i="2"/>
  <c r="O667" i="2"/>
  <c r="Q667" i="2"/>
  <c r="N667" i="2"/>
  <c r="M667" i="2"/>
  <c r="J1529" i="2"/>
  <c r="G1529" i="2"/>
  <c r="B1529" i="2"/>
  <c r="D1529" i="2"/>
  <c r="F1529" i="2"/>
  <c r="O343" i="2"/>
  <c r="M343" i="2"/>
  <c r="N343" i="2"/>
  <c r="Q343" i="2"/>
  <c r="B1581" i="2"/>
  <c r="J1581" i="2"/>
  <c r="F1581" i="2"/>
  <c r="D1581" i="2"/>
  <c r="G1581" i="2"/>
  <c r="J1398" i="2"/>
  <c r="B1398" i="2"/>
  <c r="G1398" i="2"/>
  <c r="F1398" i="2"/>
  <c r="D1398" i="2"/>
  <c r="O1773" i="2"/>
  <c r="N1773" i="2"/>
  <c r="M1773" i="2"/>
  <c r="Q1773" i="2"/>
  <c r="F1901" i="2"/>
  <c r="B1901" i="2"/>
  <c r="J1901" i="2"/>
  <c r="D1901" i="2"/>
  <c r="G1901" i="2"/>
  <c r="B527" i="2"/>
  <c r="F527" i="2"/>
  <c r="D527" i="2"/>
  <c r="G527" i="2"/>
  <c r="J527" i="2"/>
  <c r="N1290" i="2"/>
  <c r="Q1290" i="2"/>
  <c r="O1290" i="2"/>
  <c r="M1290" i="2"/>
  <c r="G1469" i="2"/>
  <c r="J1469" i="2"/>
  <c r="B1469" i="2"/>
  <c r="F1469" i="2"/>
  <c r="D1469" i="2"/>
  <c r="Q1102" i="2"/>
  <c r="O1102" i="2"/>
  <c r="N1102" i="2"/>
  <c r="M1102" i="2"/>
  <c r="J1130" i="2"/>
  <c r="B1130" i="2"/>
  <c r="G1130" i="2"/>
  <c r="D1130" i="2"/>
  <c r="F1130" i="2"/>
  <c r="B1010" i="2"/>
  <c r="F1010" i="2"/>
  <c r="G1010" i="2"/>
  <c r="J1010" i="2"/>
  <c r="D1010" i="2"/>
  <c r="Q1527" i="2"/>
  <c r="N1527" i="2"/>
  <c r="O1527" i="2"/>
  <c r="M1527" i="2"/>
  <c r="B1286" i="2"/>
  <c r="G1286" i="2"/>
  <c r="D1286" i="2"/>
  <c r="F1286" i="2"/>
  <c r="J1286" i="2"/>
  <c r="D1611" i="2"/>
  <c r="J1611" i="2"/>
  <c r="F1611" i="2"/>
  <c r="B1611" i="2"/>
  <c r="G1611" i="2"/>
  <c r="F1436" i="2"/>
  <c r="D1436" i="2"/>
  <c r="B1436" i="2"/>
  <c r="J1436" i="2"/>
  <c r="G1436" i="2"/>
  <c r="B1002" i="2"/>
  <c r="J1002" i="2"/>
  <c r="F1002" i="2"/>
  <c r="D1002" i="2"/>
  <c r="G1002" i="2"/>
  <c r="D1490" i="2"/>
  <c r="B1490" i="2"/>
  <c r="F1490" i="2"/>
  <c r="G1490" i="2"/>
  <c r="J1490" i="2"/>
  <c r="O1721" i="2"/>
  <c r="M1721" i="2"/>
  <c r="Q1721" i="2"/>
  <c r="N1721" i="2"/>
  <c r="J718" i="2"/>
  <c r="D718" i="2"/>
  <c r="F718" i="2"/>
  <c r="B718" i="2"/>
  <c r="G718" i="2"/>
  <c r="D1207" i="2"/>
  <c r="B1207" i="2"/>
  <c r="F1207" i="2"/>
  <c r="G1207" i="2"/>
  <c r="J1207" i="2"/>
  <c r="G1384" i="2"/>
  <c r="D1384" i="2"/>
  <c r="B1384" i="2"/>
  <c r="J1384" i="2"/>
  <c r="F1384" i="2"/>
  <c r="B1704" i="2"/>
  <c r="D1704" i="2"/>
  <c r="F1704" i="2"/>
  <c r="J1704" i="2"/>
  <c r="G1704" i="2"/>
  <c r="N1342" i="2"/>
  <c r="Q1342" i="2"/>
  <c r="O1342" i="2"/>
  <c r="M1342" i="2"/>
  <c r="J49" i="2"/>
  <c r="G49" i="2"/>
  <c r="D49" i="2"/>
  <c r="F49" i="2"/>
  <c r="B49" i="2"/>
  <c r="J435" i="2"/>
  <c r="D435" i="2"/>
  <c r="B435" i="2"/>
  <c r="F435" i="2"/>
  <c r="G435" i="2"/>
  <c r="N671" i="2"/>
  <c r="Q671" i="2"/>
  <c r="O671" i="2"/>
  <c r="M671" i="2"/>
  <c r="J429" i="2"/>
  <c r="F429" i="2"/>
  <c r="G429" i="2"/>
  <c r="D429" i="2"/>
  <c r="B429" i="2"/>
  <c r="F1780" i="2"/>
  <c r="D1780" i="2"/>
  <c r="B1780" i="2"/>
  <c r="G1780" i="2"/>
  <c r="J1780" i="2"/>
  <c r="G1519" i="2"/>
  <c r="F1519" i="2"/>
  <c r="D1519" i="2"/>
  <c r="J1519" i="2"/>
  <c r="B1519" i="2"/>
  <c r="F1182" i="2"/>
  <c r="J1182" i="2"/>
  <c r="B1182" i="2"/>
  <c r="G1182" i="2"/>
  <c r="D1182" i="2"/>
  <c r="D1610" i="2"/>
  <c r="J1610" i="2"/>
  <c r="G1610" i="2"/>
  <c r="B1610" i="2"/>
  <c r="F1610" i="2"/>
  <c r="J664" i="2"/>
  <c r="D664" i="2"/>
  <c r="F664" i="2"/>
  <c r="B664" i="2"/>
  <c r="G664" i="2"/>
  <c r="Q1293" i="2"/>
  <c r="N1293" i="2"/>
  <c r="M1293" i="2"/>
  <c r="O1293" i="2"/>
  <c r="F1395" i="2"/>
  <c r="G1395" i="2"/>
  <c r="J1395" i="2"/>
  <c r="D1395" i="2"/>
  <c r="B1395" i="2"/>
  <c r="O1488" i="2"/>
  <c r="N1488" i="2"/>
  <c r="Q1488" i="2"/>
  <c r="M1488" i="2"/>
  <c r="G390" i="2"/>
  <c r="F390" i="2"/>
  <c r="D390" i="2"/>
  <c r="J390" i="2"/>
  <c r="B390" i="2"/>
  <c r="G1191" i="2"/>
  <c r="B1191" i="2"/>
  <c r="F1191" i="2"/>
  <c r="D1191" i="2"/>
  <c r="J1191" i="2"/>
  <c r="Q1096" i="2"/>
  <c r="M1096" i="2"/>
  <c r="N1096" i="2"/>
  <c r="O1096" i="2"/>
  <c r="B953" i="2"/>
  <c r="J953" i="2"/>
  <c r="F953" i="2"/>
  <c r="G953" i="2"/>
  <c r="D953" i="2"/>
  <c r="J1656" i="2"/>
  <c r="D1656" i="2"/>
  <c r="B1656" i="2"/>
  <c r="F1656" i="2"/>
  <c r="G1656" i="2"/>
  <c r="B1917" i="2"/>
  <c r="J1917" i="2"/>
  <c r="D1917" i="2"/>
  <c r="F1917" i="2"/>
  <c r="G1917" i="2"/>
  <c r="N433" i="2"/>
  <c r="Q433" i="2"/>
  <c r="O433" i="2"/>
  <c r="M433" i="2"/>
  <c r="O1583" i="2"/>
  <c r="N1583" i="2"/>
  <c r="Q1583" i="2"/>
  <c r="M1583" i="2"/>
  <c r="B1914" i="2"/>
  <c r="G1914" i="2"/>
  <c r="J1914" i="2"/>
  <c r="F1914" i="2"/>
  <c r="D1914" i="2"/>
  <c r="G616" i="2"/>
  <c r="J616" i="2"/>
  <c r="D616" i="2"/>
  <c r="B616" i="2"/>
  <c r="F616" i="2"/>
  <c r="G35" i="2"/>
  <c r="F35" i="2"/>
  <c r="J35" i="2"/>
  <c r="B35" i="2"/>
  <c r="D35" i="2"/>
  <c r="B980" i="2"/>
  <c r="G980" i="2"/>
  <c r="D980" i="2"/>
  <c r="F980" i="2"/>
  <c r="J980" i="2"/>
  <c r="D1651" i="2"/>
  <c r="F1651" i="2"/>
  <c r="J1651" i="2"/>
  <c r="G1651" i="2"/>
  <c r="B1651" i="2"/>
  <c r="F1160" i="2"/>
  <c r="G1160" i="2"/>
  <c r="D1160" i="2"/>
  <c r="J1160" i="2"/>
  <c r="B1160" i="2"/>
  <c r="G1413" i="2"/>
  <c r="D1413" i="2"/>
  <c r="F1413" i="2"/>
  <c r="J1413" i="2"/>
  <c r="B1413" i="2"/>
  <c r="F974" i="2"/>
  <c r="B974" i="2"/>
  <c r="G974" i="2"/>
  <c r="J974" i="2"/>
  <c r="D974" i="2"/>
  <c r="B1763" i="2"/>
  <c r="J1763" i="2"/>
  <c r="D1763" i="2"/>
  <c r="G1763" i="2"/>
  <c r="F1763" i="2"/>
  <c r="D1292" i="2"/>
  <c r="G1292" i="2"/>
  <c r="F1292" i="2"/>
  <c r="J1292" i="2"/>
  <c r="B1292" i="2"/>
  <c r="B982" i="2"/>
  <c r="D982" i="2"/>
  <c r="F982" i="2"/>
  <c r="J982" i="2"/>
  <c r="G982" i="2"/>
  <c r="N1770" i="2"/>
  <c r="O1770" i="2"/>
  <c r="Q1770" i="2"/>
  <c r="M1770" i="2"/>
  <c r="G1077" i="2"/>
  <c r="D1077" i="2"/>
  <c r="F1077" i="2"/>
  <c r="B1077" i="2"/>
  <c r="J1077" i="2"/>
  <c r="D1793" i="2"/>
  <c r="B1793" i="2"/>
  <c r="F1793" i="2"/>
  <c r="G1793" i="2"/>
  <c r="J1793" i="2"/>
  <c r="F273" i="2"/>
  <c r="G273" i="2"/>
  <c r="D273" i="2"/>
  <c r="J273" i="2"/>
  <c r="B273" i="2"/>
  <c r="F321" i="2"/>
  <c r="G321" i="2"/>
  <c r="B321" i="2"/>
  <c r="D321" i="2"/>
  <c r="J321" i="2"/>
  <c r="J738" i="2"/>
  <c r="G738" i="2"/>
  <c r="F738" i="2"/>
  <c r="D738" i="2"/>
  <c r="B738" i="2"/>
  <c r="D425" i="2"/>
  <c r="B425" i="2"/>
  <c r="G425" i="2"/>
  <c r="F425" i="2"/>
  <c r="J425" i="2"/>
  <c r="F361" i="2"/>
  <c r="B361" i="2"/>
  <c r="D361" i="2"/>
  <c r="G361" i="2"/>
  <c r="J361" i="2"/>
  <c r="D750" i="2"/>
  <c r="B750" i="2"/>
  <c r="J750" i="2"/>
  <c r="G750" i="2"/>
  <c r="F750" i="2"/>
  <c r="J402" i="2"/>
  <c r="D402" i="2"/>
  <c r="G402" i="2"/>
  <c r="B402" i="2"/>
  <c r="F402" i="2"/>
  <c r="F227" i="2"/>
  <c r="G227" i="2"/>
  <c r="D227" i="2"/>
  <c r="B227" i="2"/>
  <c r="J227" i="2"/>
  <c r="J493" i="2"/>
  <c r="F493" i="2"/>
  <c r="B493" i="2"/>
  <c r="G493" i="2"/>
  <c r="D493" i="2"/>
  <c r="J415" i="2"/>
  <c r="G415" i="2"/>
  <c r="F415" i="2"/>
  <c r="D415" i="2"/>
  <c r="B415" i="2"/>
  <c r="J226" i="2"/>
  <c r="D226" i="2"/>
  <c r="G226" i="2"/>
  <c r="F226" i="2"/>
  <c r="B226" i="2"/>
  <c r="D706" i="2"/>
  <c r="J706" i="2"/>
  <c r="G706" i="2"/>
  <c r="B706" i="2"/>
  <c r="F706" i="2"/>
  <c r="B251" i="2"/>
  <c r="D251" i="2"/>
  <c r="J251" i="2"/>
  <c r="G251" i="2"/>
  <c r="F251" i="2"/>
  <c r="D225" i="2"/>
  <c r="J225" i="2"/>
  <c r="G225" i="2"/>
  <c r="B225" i="2"/>
  <c r="F225" i="2"/>
  <c r="D896" i="2"/>
  <c r="G896" i="2"/>
  <c r="B896" i="2"/>
  <c r="F896" i="2"/>
  <c r="J896" i="2"/>
  <c r="B451" i="2"/>
  <c r="F451" i="2"/>
  <c r="J451" i="2"/>
  <c r="G451" i="2"/>
  <c r="D451" i="2"/>
  <c r="J374" i="2"/>
  <c r="F374" i="2"/>
  <c r="D374" i="2"/>
  <c r="B374" i="2"/>
  <c r="G374" i="2"/>
  <c r="J745" i="2"/>
  <c r="F745" i="2"/>
  <c r="B745" i="2"/>
  <c r="G745" i="2"/>
  <c r="D745" i="2"/>
  <c r="F220" i="2"/>
  <c r="J220" i="2"/>
  <c r="G220" i="2"/>
  <c r="D220" i="2"/>
  <c r="B220" i="2"/>
  <c r="B347" i="2"/>
  <c r="D347" i="2"/>
  <c r="G347" i="2"/>
  <c r="J347" i="2"/>
  <c r="F347" i="2"/>
  <c r="J757" i="2"/>
  <c r="G757" i="2"/>
  <c r="F757" i="2"/>
  <c r="B757" i="2"/>
  <c r="D757" i="2"/>
  <c r="G376" i="2"/>
  <c r="F376" i="2"/>
  <c r="D376" i="2"/>
  <c r="B376" i="2"/>
  <c r="J376" i="2"/>
  <c r="J842" i="2"/>
  <c r="F842" i="2"/>
  <c r="D842" i="2"/>
  <c r="B842" i="2"/>
  <c r="G842" i="2"/>
  <c r="J491" i="2"/>
  <c r="G491" i="2"/>
  <c r="B491" i="2"/>
  <c r="D491" i="2"/>
  <c r="F491" i="2"/>
  <c r="D355" i="2"/>
  <c r="B355" i="2"/>
  <c r="G355" i="2"/>
  <c r="F355" i="2"/>
  <c r="J355" i="2"/>
  <c r="G569" i="2"/>
  <c r="J569" i="2"/>
  <c r="D569" i="2"/>
  <c r="F569" i="2"/>
  <c r="B569" i="2"/>
  <c r="J654" i="2"/>
  <c r="G654" i="2"/>
  <c r="D654" i="2"/>
  <c r="F654" i="2"/>
  <c r="B654" i="2"/>
  <c r="G423" i="2"/>
  <c r="J423" i="2"/>
  <c r="F423" i="2"/>
  <c r="B423" i="2"/>
  <c r="D423" i="2"/>
  <c r="B278" i="2"/>
  <c r="D278" i="2"/>
  <c r="J278" i="2"/>
  <c r="G278" i="2"/>
  <c r="F278" i="2"/>
  <c r="F886" i="2"/>
  <c r="G886" i="2"/>
  <c r="J886" i="2"/>
  <c r="D886" i="2"/>
  <c r="B886" i="2"/>
  <c r="B447" i="2"/>
  <c r="G447" i="2"/>
  <c r="D447" i="2"/>
  <c r="J447" i="2"/>
  <c r="F447" i="2"/>
  <c r="D105" i="2"/>
  <c r="G105" i="2"/>
  <c r="F105" i="2"/>
  <c r="B105" i="2"/>
  <c r="J105" i="2"/>
  <c r="G543" i="2"/>
  <c r="D543" i="2"/>
  <c r="F543" i="2"/>
  <c r="J543" i="2"/>
  <c r="B543" i="2"/>
  <c r="J138" i="2"/>
  <c r="G138" i="2"/>
  <c r="D138" i="2"/>
  <c r="F138" i="2"/>
  <c r="B138" i="2"/>
  <c r="J346" i="2"/>
  <c r="G346" i="2"/>
  <c r="F346" i="2"/>
  <c r="D346" i="2"/>
  <c r="B346" i="2"/>
  <c r="B818" i="2"/>
  <c r="J818" i="2"/>
  <c r="G818" i="2"/>
  <c r="D818" i="2"/>
  <c r="F818" i="2"/>
  <c r="J289" i="2"/>
  <c r="B289" i="2"/>
  <c r="F289" i="2"/>
  <c r="G289" i="2"/>
  <c r="D289" i="2"/>
  <c r="D134" i="2"/>
  <c r="B134" i="2"/>
  <c r="F134" i="2"/>
  <c r="G134" i="2"/>
  <c r="J134" i="2"/>
  <c r="B565" i="2"/>
  <c r="D565" i="2"/>
  <c r="J565" i="2"/>
  <c r="G565" i="2"/>
  <c r="F565" i="2"/>
  <c r="F294" i="2"/>
  <c r="G294" i="2"/>
  <c r="J294" i="2"/>
  <c r="B294" i="2"/>
  <c r="D294" i="2"/>
  <c r="G394" i="2"/>
  <c r="F394" i="2"/>
  <c r="D394" i="2"/>
  <c r="B394" i="2"/>
  <c r="J394" i="2"/>
  <c r="J696" i="2"/>
  <c r="F696" i="2"/>
  <c r="B696" i="2"/>
  <c r="D696" i="2"/>
  <c r="G696" i="2"/>
  <c r="D778" i="2"/>
  <c r="G778" i="2"/>
  <c r="J778" i="2"/>
  <c r="F778" i="2"/>
  <c r="B778" i="2"/>
  <c r="G253" i="2"/>
  <c r="B253" i="2"/>
  <c r="D253" i="2"/>
  <c r="F253" i="2"/>
  <c r="J253" i="2"/>
  <c r="G731" i="2"/>
  <c r="J731" i="2"/>
  <c r="D731" i="2"/>
  <c r="B731" i="2"/>
  <c r="F731" i="2"/>
  <c r="N253" i="2"/>
  <c r="M253" i="2"/>
  <c r="Q253" i="2"/>
  <c r="O253" i="2"/>
  <c r="M510" i="2"/>
  <c r="O510" i="2"/>
  <c r="Q510" i="2"/>
  <c r="N510" i="2"/>
  <c r="M1446" i="2"/>
  <c r="Q1446" i="2"/>
  <c r="N1446" i="2"/>
  <c r="O1446" i="2"/>
  <c r="O314" i="2"/>
  <c r="M314" i="2"/>
  <c r="N314" i="2"/>
  <c r="N1672" i="2"/>
  <c r="M1672" i="2"/>
  <c r="O1672" i="2"/>
  <c r="Q1672" i="2"/>
  <c r="M221" i="2"/>
  <c r="Q221" i="2"/>
  <c r="N221" i="2"/>
  <c r="O221" i="2"/>
  <c r="Q1638" i="2"/>
  <c r="N1638" i="2"/>
  <c r="M1638" i="2"/>
  <c r="O1638" i="2"/>
  <c r="O729" i="2"/>
  <c r="N729" i="2"/>
  <c r="M729" i="2"/>
  <c r="Q729" i="2"/>
  <c r="O834" i="2"/>
  <c r="Q834" i="2"/>
  <c r="N834" i="2"/>
  <c r="M834" i="2"/>
  <c r="O203" i="2"/>
  <c r="N203" i="2"/>
  <c r="M203" i="2"/>
  <c r="Q203" i="2"/>
  <c r="N880" i="2"/>
  <c r="O880" i="2"/>
  <c r="Q880" i="2"/>
  <c r="M880" i="2"/>
  <c r="O491" i="2"/>
  <c r="N491" i="2"/>
  <c r="Q491" i="2"/>
  <c r="M491" i="2"/>
  <c r="Q126" i="2"/>
  <c r="N126" i="2"/>
  <c r="M126" i="2"/>
  <c r="O126" i="2"/>
  <c r="O641" i="2"/>
  <c r="N641" i="2"/>
  <c r="Q641" i="2"/>
  <c r="M641" i="2"/>
  <c r="Q354" i="2"/>
  <c r="O354" i="2"/>
  <c r="M354" i="2"/>
  <c r="N354" i="2"/>
  <c r="M1877" i="2"/>
  <c r="N1877" i="2"/>
  <c r="O1877" i="2"/>
  <c r="Q1877" i="2"/>
  <c r="M675" i="2"/>
  <c r="N675" i="2"/>
  <c r="O675" i="2"/>
  <c r="Q675" i="2"/>
  <c r="Q427" i="2"/>
  <c r="O427" i="2"/>
  <c r="M427" i="2"/>
  <c r="N427" i="2"/>
  <c r="M283" i="2"/>
  <c r="O283" i="2"/>
  <c r="Q283" i="2"/>
  <c r="N283" i="2"/>
  <c r="O1258" i="2"/>
  <c r="Q1258" i="2"/>
  <c r="N1258" i="2"/>
  <c r="M1258" i="2"/>
  <c r="N306" i="2"/>
  <c r="O306" i="2"/>
  <c r="Q306" i="2"/>
  <c r="M306" i="2"/>
  <c r="O1351" i="2"/>
  <c r="N1351" i="2"/>
  <c r="M1351" i="2"/>
  <c r="Q1351" i="2"/>
  <c r="O360" i="2"/>
  <c r="M360" i="2"/>
  <c r="N360" i="2"/>
  <c r="Q360" i="2"/>
  <c r="O937" i="2"/>
  <c r="M937" i="2"/>
  <c r="Q937" i="2"/>
  <c r="N937" i="2"/>
  <c r="Q1122" i="2"/>
  <c r="N1122" i="2"/>
  <c r="M1122" i="2"/>
  <c r="O1122" i="2"/>
  <c r="N683" i="2"/>
  <c r="O683" i="2"/>
  <c r="M683" i="2"/>
  <c r="Q683" i="2"/>
  <c r="N689" i="2"/>
  <c r="O689" i="2"/>
  <c r="Q689" i="2"/>
  <c r="M689" i="2"/>
  <c r="M1854" i="2"/>
  <c r="Q1854" i="2"/>
  <c r="N1854" i="2"/>
  <c r="O1854" i="2"/>
  <c r="N442" i="2"/>
  <c r="O442" i="2"/>
  <c r="M442" i="2"/>
  <c r="Q442" i="2"/>
  <c r="O979" i="2"/>
  <c r="N979" i="2"/>
  <c r="Q979" i="2"/>
  <c r="M979" i="2"/>
  <c r="Q355" i="2"/>
  <c r="M355" i="2"/>
  <c r="O355" i="2"/>
  <c r="N355" i="2"/>
  <c r="O1788" i="2"/>
  <c r="N1788" i="2"/>
  <c r="Q1788" i="2"/>
  <c r="M1788" i="2"/>
  <c r="N847" i="2"/>
  <c r="M847" i="2"/>
  <c r="Q847" i="2"/>
  <c r="O847" i="2"/>
  <c r="M1349" i="2"/>
  <c r="Q1349" i="2"/>
  <c r="N1349" i="2"/>
  <c r="O1349" i="2"/>
  <c r="O1267" i="2"/>
  <c r="M1267" i="2"/>
  <c r="Q1267" i="2"/>
  <c r="N1267" i="2"/>
  <c r="O776" i="2"/>
  <c r="M776" i="2"/>
  <c r="N776" i="2"/>
  <c r="Q776" i="2"/>
  <c r="O1571" i="2"/>
  <c r="M1571" i="2"/>
  <c r="N1571" i="2"/>
  <c r="Q1571" i="2"/>
  <c r="O1468" i="2"/>
  <c r="N1468" i="2"/>
  <c r="M1468" i="2"/>
  <c r="Q1468" i="2"/>
  <c r="M1125" i="2"/>
  <c r="O1125" i="2"/>
  <c r="N1125" i="2"/>
  <c r="Q1125" i="2"/>
  <c r="O1797" i="2"/>
  <c r="N1797" i="2"/>
  <c r="M1797" i="2"/>
  <c r="Q1797" i="2"/>
  <c r="M1184" i="2"/>
  <c r="O1184" i="2"/>
  <c r="N1184" i="2"/>
  <c r="Q1184" i="2"/>
  <c r="O1538" i="2"/>
  <c r="M1538" i="2"/>
  <c r="N1538" i="2"/>
  <c r="Q1538" i="2"/>
  <c r="M824" i="2"/>
  <c r="N824" i="2"/>
  <c r="O824" i="2"/>
  <c r="Q824" i="2"/>
  <c r="N1220" i="2"/>
  <c r="M1220" i="2"/>
  <c r="O1220" i="2"/>
  <c r="Q1220" i="2"/>
  <c r="N773" i="2"/>
  <c r="Q773" i="2"/>
  <c r="O773" i="2"/>
  <c r="M773" i="2"/>
  <c r="M119" i="2"/>
  <c r="N119" i="2"/>
  <c r="O119" i="2"/>
  <c r="Q119" i="2"/>
  <c r="M1178" i="2"/>
  <c r="N1178" i="2"/>
  <c r="O1178" i="2"/>
  <c r="Q1178" i="2"/>
  <c r="O1497" i="2"/>
  <c r="M1497" i="2"/>
  <c r="N1497" i="2"/>
  <c r="Q1497" i="2"/>
  <c r="M1667" i="2"/>
  <c r="N1667" i="2"/>
  <c r="O1667" i="2"/>
  <c r="Q1667" i="2"/>
  <c r="M697" i="2"/>
  <c r="N697" i="2"/>
  <c r="O697" i="2"/>
  <c r="Q697" i="2"/>
  <c r="N1893" i="2"/>
  <c r="M1893" i="2"/>
  <c r="O1893" i="2"/>
  <c r="Q1893" i="2"/>
  <c r="O578" i="2"/>
  <c r="N578" i="2"/>
  <c r="M578" i="2"/>
  <c r="Q578" i="2"/>
  <c r="O1356" i="2"/>
  <c r="N1356" i="2"/>
  <c r="M1356" i="2"/>
  <c r="Q1356" i="2"/>
  <c r="Q654" i="2"/>
  <c r="M654" i="2"/>
  <c r="N654" i="2"/>
  <c r="O654" i="2"/>
  <c r="O557" i="2"/>
  <c r="N557" i="2"/>
  <c r="Q557" i="2"/>
  <c r="M557" i="2"/>
  <c r="O1298" i="2"/>
  <c r="M1298" i="2"/>
  <c r="N1298" i="2"/>
  <c r="Q1298" i="2"/>
  <c r="O489" i="2"/>
  <c r="N489" i="2"/>
  <c r="M489" i="2"/>
  <c r="Q489" i="2"/>
  <c r="O1427" i="2"/>
  <c r="N1427" i="2"/>
  <c r="M1427" i="2"/>
  <c r="Q1427" i="2"/>
  <c r="O1160" i="2"/>
  <c r="N1160" i="2"/>
  <c r="M1160" i="2"/>
  <c r="Q1160" i="2"/>
  <c r="O1140" i="2"/>
  <c r="Q1140" i="2"/>
  <c r="N1140" i="2"/>
  <c r="M1140" i="2"/>
  <c r="O1366" i="2"/>
  <c r="N1366" i="2"/>
  <c r="M1366" i="2"/>
  <c r="Q1366" i="2"/>
  <c r="Q943" i="2"/>
  <c r="O943" i="2"/>
  <c r="M943" i="2"/>
  <c r="N943" i="2"/>
  <c r="O607" i="2"/>
  <c r="M607" i="2"/>
  <c r="N607" i="2"/>
  <c r="Q607" i="2"/>
  <c r="O899" i="2"/>
  <c r="M899" i="2"/>
  <c r="N899" i="2"/>
  <c r="Q899" i="2"/>
  <c r="M1112" i="2"/>
  <c r="O1112" i="2"/>
  <c r="N1112" i="2"/>
  <c r="Q1112" i="2"/>
  <c r="N1861" i="2"/>
  <c r="O1861" i="2"/>
  <c r="Q1861" i="2"/>
  <c r="M1861" i="2"/>
  <c r="O1713" i="2"/>
  <c r="N1713" i="2"/>
  <c r="M1713" i="2"/>
  <c r="Q1713" i="2"/>
  <c r="N8" i="2"/>
  <c r="M8" i="2"/>
  <c r="O8" i="2"/>
  <c r="Q876" i="2"/>
  <c r="O876" i="2"/>
  <c r="M876" i="2"/>
  <c r="N876" i="2"/>
  <c r="Q1782" i="2"/>
  <c r="M1782" i="2"/>
  <c r="N1782" i="2"/>
  <c r="O1782" i="2"/>
  <c r="N1311" i="2"/>
  <c r="M1311" i="2"/>
  <c r="O1311" i="2"/>
  <c r="Q1311" i="2"/>
  <c r="O1916" i="2"/>
  <c r="N1916" i="2"/>
  <c r="M1916" i="2"/>
  <c r="Q1916" i="2"/>
  <c r="N1790" i="2"/>
  <c r="M1790" i="2"/>
  <c r="O1790" i="2"/>
  <c r="Q1790" i="2"/>
  <c r="N978" i="2"/>
  <c r="Q978" i="2"/>
  <c r="O978" i="2"/>
  <c r="M978" i="2"/>
  <c r="N1516" i="2"/>
  <c r="M1516" i="2"/>
  <c r="O1516" i="2"/>
  <c r="Q1516" i="2"/>
  <c r="O1462" i="2"/>
  <c r="M1462" i="2"/>
  <c r="N1462" i="2"/>
  <c r="Q1462" i="2"/>
  <c r="O1603" i="2"/>
  <c r="M1603" i="2"/>
  <c r="N1603" i="2"/>
  <c r="Q1603" i="2"/>
  <c r="Q118" i="2"/>
  <c r="O118" i="2"/>
  <c r="M118" i="2"/>
  <c r="N118" i="2"/>
  <c r="O1706" i="2"/>
  <c r="N1706" i="2"/>
  <c r="M1706" i="2"/>
  <c r="Q1706" i="2"/>
  <c r="M1918" i="2"/>
  <c r="O1918" i="2"/>
  <c r="N1918" i="2"/>
  <c r="Q1918" i="2"/>
  <c r="N175" i="2"/>
  <c r="Q175" i="2"/>
  <c r="M175" i="2"/>
  <c r="O175" i="2"/>
  <c r="O1414" i="2"/>
  <c r="M1414" i="2"/>
  <c r="N1414" i="2"/>
  <c r="Q1414" i="2"/>
  <c r="N1274" i="2"/>
  <c r="M1274" i="2"/>
  <c r="O1274" i="2"/>
  <c r="Q1274" i="2"/>
  <c r="N1089" i="2"/>
  <c r="M1089" i="2"/>
  <c r="O1089" i="2"/>
  <c r="Q1089" i="2"/>
  <c r="M1208" i="2"/>
  <c r="O1208" i="2"/>
  <c r="N1208" i="2"/>
  <c r="Q1208" i="2"/>
  <c r="M1852" i="2"/>
  <c r="O1852" i="2"/>
  <c r="N1852" i="2"/>
  <c r="Q1852" i="2"/>
  <c r="N414" i="2"/>
  <c r="M414" i="2"/>
  <c r="Q414" i="2"/>
  <c r="O414" i="2"/>
  <c r="O1072" i="2"/>
  <c r="N1072" i="2"/>
  <c r="M1072" i="2"/>
  <c r="Q1072" i="2"/>
  <c r="O1030" i="2"/>
  <c r="M1030" i="2"/>
  <c r="N1030" i="2"/>
  <c r="Q1030" i="2"/>
  <c r="O1365" i="2"/>
  <c r="N1365" i="2"/>
  <c r="M1365" i="2"/>
  <c r="Q1365" i="2"/>
  <c r="M976" i="2"/>
  <c r="N976" i="2"/>
  <c r="O976" i="2"/>
  <c r="Q976" i="2"/>
  <c r="N1022" i="2"/>
  <c r="O1022" i="2"/>
  <c r="M1022" i="2"/>
  <c r="Q1022" i="2"/>
  <c r="N1569" i="2"/>
  <c r="M1569" i="2"/>
  <c r="O1569" i="2"/>
  <c r="Q1569" i="2"/>
  <c r="J619" i="2"/>
  <c r="G619" i="2"/>
  <c r="D619" i="2"/>
  <c r="F619" i="2"/>
  <c r="B619" i="2"/>
  <c r="O241" i="2"/>
  <c r="M241" i="2"/>
  <c r="N241" i="2"/>
  <c r="Q241" i="2"/>
  <c r="B1680" i="2"/>
  <c r="G1680" i="2"/>
  <c r="J1680" i="2"/>
  <c r="F1680" i="2"/>
  <c r="D1680" i="2"/>
  <c r="G1197" i="2"/>
  <c r="J1197" i="2"/>
  <c r="B1197" i="2"/>
  <c r="F1197" i="2"/>
  <c r="D1197" i="2"/>
  <c r="M91" i="2"/>
  <c r="O91" i="2"/>
  <c r="Q91" i="2"/>
  <c r="N91" i="2"/>
  <c r="O432" i="2"/>
  <c r="M432" i="2"/>
  <c r="Q432" i="2"/>
  <c r="N432" i="2"/>
  <c r="D1072" i="2"/>
  <c r="B1072" i="2"/>
  <c r="G1072" i="2"/>
  <c r="F1072" i="2"/>
  <c r="J1072" i="2"/>
  <c r="D1261" i="2"/>
  <c r="F1261" i="2"/>
  <c r="B1261" i="2"/>
  <c r="J1261" i="2"/>
  <c r="G1261" i="2"/>
  <c r="D1417" i="2"/>
  <c r="J1417" i="2"/>
  <c r="F1417" i="2"/>
  <c r="G1417" i="2"/>
  <c r="B1417" i="2"/>
  <c r="D999" i="2"/>
  <c r="G999" i="2"/>
  <c r="J999" i="2"/>
  <c r="B999" i="2"/>
  <c r="F999" i="2"/>
  <c r="D1566" i="2"/>
  <c r="G1566" i="2"/>
  <c r="F1566" i="2"/>
  <c r="J1566" i="2"/>
  <c r="B1566" i="2"/>
  <c r="D1684" i="2"/>
  <c r="J1684" i="2"/>
  <c r="B1684" i="2"/>
  <c r="G1684" i="2"/>
  <c r="F1684" i="2"/>
  <c r="J971" i="2"/>
  <c r="D971" i="2"/>
  <c r="B971" i="2"/>
  <c r="F971" i="2"/>
  <c r="G971" i="2"/>
  <c r="M907" i="2"/>
  <c r="N907" i="2"/>
  <c r="O907" i="2"/>
  <c r="Q907" i="2"/>
  <c r="G1845" i="2"/>
  <c r="D1845" i="2"/>
  <c r="J1845" i="2"/>
  <c r="B1845" i="2"/>
  <c r="F1845" i="2"/>
  <c r="Q1338" i="2"/>
  <c r="N1338" i="2"/>
  <c r="O1338" i="2"/>
  <c r="M1338" i="2"/>
  <c r="M1385" i="2"/>
  <c r="N1385" i="2"/>
  <c r="O1385" i="2"/>
  <c r="Q1385" i="2"/>
  <c r="G1091" i="2"/>
  <c r="J1091" i="2"/>
  <c r="B1091" i="2"/>
  <c r="F1091" i="2"/>
  <c r="D1091" i="2"/>
  <c r="J1829" i="2"/>
  <c r="D1829" i="2"/>
  <c r="B1829" i="2"/>
  <c r="G1829" i="2"/>
  <c r="F1829" i="2"/>
  <c r="M670" i="2"/>
  <c r="O670" i="2"/>
  <c r="N670" i="2"/>
  <c r="Q670" i="2"/>
  <c r="G1183" i="2"/>
  <c r="J1183" i="2"/>
  <c r="F1183" i="2"/>
  <c r="D1183" i="2"/>
  <c r="B1183" i="2"/>
  <c r="F1080" i="2"/>
  <c r="J1080" i="2"/>
  <c r="D1080" i="2"/>
  <c r="G1080" i="2"/>
  <c r="B1080" i="2"/>
  <c r="D1085" i="2"/>
  <c r="F1085" i="2"/>
  <c r="B1085" i="2"/>
  <c r="J1085" i="2"/>
  <c r="G1085" i="2"/>
  <c r="D43" i="2"/>
  <c r="J43" i="2"/>
  <c r="F43" i="2"/>
  <c r="B43" i="2"/>
  <c r="G43" i="2"/>
  <c r="J338" i="2"/>
  <c r="D338" i="2"/>
  <c r="B338" i="2"/>
  <c r="F338" i="2"/>
  <c r="G338" i="2"/>
  <c r="D1243" i="2"/>
  <c r="G1243" i="2"/>
  <c r="B1243" i="2"/>
  <c r="F1243" i="2"/>
  <c r="J1243" i="2"/>
  <c r="G907" i="2"/>
  <c r="F907" i="2"/>
  <c r="B907" i="2"/>
  <c r="J907" i="2"/>
  <c r="D907" i="2"/>
  <c r="B1516" i="2"/>
  <c r="F1516" i="2"/>
  <c r="G1516" i="2"/>
  <c r="D1516" i="2"/>
  <c r="J1516" i="2"/>
  <c r="O1823" i="2"/>
  <c r="Q1823" i="2"/>
  <c r="M1823" i="2"/>
  <c r="N1823" i="2"/>
  <c r="F1665" i="2"/>
  <c r="B1665" i="2"/>
  <c r="J1665" i="2"/>
  <c r="D1665" i="2"/>
  <c r="G1665" i="2"/>
  <c r="F1674" i="2"/>
  <c r="B1674" i="2"/>
  <c r="G1674" i="2"/>
  <c r="J1674" i="2"/>
  <c r="D1674" i="2"/>
  <c r="D1734" i="2"/>
  <c r="G1734" i="2"/>
  <c r="B1734" i="2"/>
  <c r="F1734" i="2"/>
  <c r="J1734" i="2"/>
  <c r="D671" i="2"/>
  <c r="J671" i="2"/>
  <c r="F671" i="2"/>
  <c r="G671" i="2"/>
  <c r="B671" i="2"/>
  <c r="O429" i="2"/>
  <c r="M429" i="2"/>
  <c r="Q429" i="2"/>
  <c r="N429" i="2"/>
  <c r="B1140" i="2"/>
  <c r="D1140" i="2"/>
  <c r="G1140" i="2"/>
  <c r="F1140" i="2"/>
  <c r="J1140" i="2"/>
  <c r="J1551" i="2"/>
  <c r="G1551" i="2"/>
  <c r="F1551" i="2"/>
  <c r="B1551" i="2"/>
  <c r="D1551" i="2"/>
  <c r="F1288" i="2"/>
  <c r="J1288" i="2"/>
  <c r="G1288" i="2"/>
  <c r="D1288" i="2"/>
  <c r="B1288" i="2"/>
  <c r="Q94" i="2"/>
  <c r="N94" i="2"/>
  <c r="O94" i="2"/>
  <c r="M94" i="2"/>
  <c r="B1132" i="2"/>
  <c r="J1132" i="2"/>
  <c r="D1132" i="2"/>
  <c r="G1132" i="2"/>
  <c r="F1132" i="2"/>
  <c r="O910" i="2"/>
  <c r="N910" i="2"/>
  <c r="M910" i="2"/>
  <c r="Q910" i="2"/>
  <c r="G1238" i="2"/>
  <c r="B1238" i="2"/>
  <c r="F1238" i="2"/>
  <c r="D1238" i="2"/>
  <c r="J1238" i="2"/>
  <c r="O1150" i="2"/>
  <c r="N1150" i="2"/>
  <c r="M1150" i="2"/>
  <c r="Q1150" i="2"/>
  <c r="Q38" i="2"/>
  <c r="N38" i="2"/>
  <c r="O38" i="2"/>
  <c r="M38" i="2"/>
  <c r="B981" i="2"/>
  <c r="J981" i="2"/>
  <c r="D981" i="2"/>
  <c r="G981" i="2"/>
  <c r="F981" i="2"/>
  <c r="J1428" i="2"/>
  <c r="B1428" i="2"/>
  <c r="D1428" i="2"/>
  <c r="G1428" i="2"/>
  <c r="F1428" i="2"/>
  <c r="B667" i="2"/>
  <c r="F667" i="2"/>
  <c r="G667" i="2"/>
  <c r="J667" i="2"/>
  <c r="D667" i="2"/>
  <c r="J1107" i="2"/>
  <c r="G1107" i="2"/>
  <c r="B1107" i="2"/>
  <c r="F1107" i="2"/>
  <c r="D1107" i="2"/>
  <c r="G1695" i="2"/>
  <c r="D1695" i="2"/>
  <c r="B1695" i="2"/>
  <c r="J1695" i="2"/>
  <c r="F1695" i="2"/>
  <c r="G1299" i="2"/>
  <c r="B1299" i="2"/>
  <c r="J1299" i="2"/>
  <c r="F1299" i="2"/>
  <c r="D1299" i="2"/>
  <c r="N388" i="2"/>
  <c r="Q388" i="2"/>
  <c r="O388" i="2"/>
  <c r="M388" i="2"/>
  <c r="D1598" i="2"/>
  <c r="F1598" i="2"/>
  <c r="J1598" i="2"/>
  <c r="G1598" i="2"/>
  <c r="B1598" i="2"/>
  <c r="D50" i="2"/>
  <c r="B50" i="2"/>
  <c r="J50" i="2"/>
  <c r="F50" i="2"/>
  <c r="G50" i="2"/>
  <c r="D960" i="2"/>
  <c r="F960" i="2"/>
  <c r="G960" i="2"/>
  <c r="B960" i="2"/>
  <c r="J960" i="2"/>
  <c r="J1774" i="2"/>
  <c r="F1774" i="2"/>
  <c r="B1774" i="2"/>
  <c r="D1774" i="2"/>
  <c r="G1774" i="2"/>
  <c r="M99" i="2"/>
  <c r="O99" i="2"/>
  <c r="N99" i="2"/>
  <c r="Q99" i="2"/>
  <c r="D1806" i="2"/>
  <c r="G1806" i="2"/>
  <c r="F1806" i="2"/>
  <c r="J1806" i="2"/>
  <c r="B1806" i="2"/>
  <c r="D1148" i="2"/>
  <c r="F1148" i="2"/>
  <c r="J1148" i="2"/>
  <c r="B1148" i="2"/>
  <c r="G1148" i="2"/>
  <c r="M1340" i="2"/>
  <c r="N1340" i="2"/>
  <c r="O1340" i="2"/>
  <c r="Q1340" i="2"/>
  <c r="G1390" i="2"/>
  <c r="D1390" i="2"/>
  <c r="F1390" i="2"/>
  <c r="B1390" i="2"/>
  <c r="J1390" i="2"/>
  <c r="J1677" i="2"/>
  <c r="F1677" i="2"/>
  <c r="B1677" i="2"/>
  <c r="G1677" i="2"/>
  <c r="D1677" i="2"/>
  <c r="J1762" i="2"/>
  <c r="G1762" i="2"/>
  <c r="D1762" i="2"/>
  <c r="B1762" i="2"/>
  <c r="F1762" i="2"/>
  <c r="G1786" i="2"/>
  <c r="D1786" i="2"/>
  <c r="F1786" i="2"/>
  <c r="B1786" i="2"/>
  <c r="J1786" i="2"/>
  <c r="B1463" i="2"/>
  <c r="D1463" i="2"/>
  <c r="G1463" i="2"/>
  <c r="J1463" i="2"/>
  <c r="F1463" i="2"/>
  <c r="M1771" i="2"/>
  <c r="N1771" i="2"/>
  <c r="O1771" i="2"/>
  <c r="Q1771" i="2"/>
  <c r="B1794" i="2"/>
  <c r="D1794" i="2"/>
  <c r="J1794" i="2"/>
  <c r="G1794" i="2"/>
  <c r="F1794" i="2"/>
  <c r="G815" i="2"/>
  <c r="B815" i="2"/>
  <c r="F815" i="2"/>
  <c r="J815" i="2"/>
  <c r="D815" i="2"/>
  <c r="O386" i="2"/>
  <c r="M386" i="2"/>
  <c r="N386" i="2"/>
  <c r="Q386" i="2"/>
  <c r="B1567" i="2"/>
  <c r="G1567" i="2"/>
  <c r="F1567" i="2"/>
  <c r="D1567" i="2"/>
  <c r="J1567" i="2"/>
  <c r="O1873" i="2"/>
  <c r="N1873" i="2"/>
  <c r="Q1873" i="2"/>
  <c r="M1873" i="2"/>
  <c r="D1194" i="2"/>
  <c r="B1194" i="2"/>
  <c r="J1194" i="2"/>
  <c r="G1194" i="2"/>
  <c r="F1194" i="2"/>
  <c r="D1114" i="2"/>
  <c r="F1114" i="2"/>
  <c r="G1114" i="2"/>
  <c r="B1114" i="2"/>
  <c r="J1114" i="2"/>
  <c r="M1819" i="2"/>
  <c r="O1819" i="2"/>
  <c r="N1819" i="2"/>
  <c r="Q1819" i="2"/>
  <c r="F817" i="2"/>
  <c r="D817" i="2"/>
  <c r="J817" i="2"/>
  <c r="B817" i="2"/>
  <c r="G817" i="2"/>
  <c r="J1485" i="2"/>
  <c r="D1485" i="2"/>
  <c r="G1485" i="2"/>
  <c r="B1485" i="2"/>
  <c r="F1485" i="2"/>
  <c r="G1262" i="2"/>
  <c r="J1262" i="2"/>
  <c r="B1262" i="2"/>
  <c r="F1262" i="2"/>
  <c r="D1262" i="2"/>
  <c r="F1561" i="2"/>
  <c r="G1561" i="2"/>
  <c r="D1561" i="2"/>
  <c r="B1561" i="2"/>
  <c r="J1561" i="2"/>
  <c r="J1907" i="2"/>
  <c r="D1907" i="2"/>
  <c r="G1907" i="2"/>
  <c r="F1907" i="2"/>
  <c r="B1907" i="2"/>
  <c r="D1659" i="2"/>
  <c r="G1659" i="2"/>
  <c r="J1659" i="2"/>
  <c r="F1659" i="2"/>
  <c r="B1659" i="2"/>
  <c r="O673" i="2"/>
  <c r="N673" i="2"/>
  <c r="M673" i="2"/>
  <c r="Q673" i="2"/>
  <c r="Q625" i="2"/>
  <c r="M625" i="2"/>
  <c r="N625" i="2"/>
  <c r="O625" i="2"/>
  <c r="F1542" i="2"/>
  <c r="D1542" i="2"/>
  <c r="J1542" i="2"/>
  <c r="B1542" i="2"/>
  <c r="G1542" i="2"/>
  <c r="F1772" i="2"/>
  <c r="J1772" i="2"/>
  <c r="B1772" i="2"/>
  <c r="G1772" i="2"/>
  <c r="D1772" i="2"/>
  <c r="D433" i="2"/>
  <c r="G433" i="2"/>
  <c r="J433" i="2"/>
  <c r="B433" i="2"/>
  <c r="F433" i="2"/>
  <c r="J149" i="2"/>
  <c r="F149" i="2"/>
  <c r="B149" i="2"/>
  <c r="G149" i="2"/>
  <c r="D149" i="2"/>
  <c r="F75" i="2"/>
  <c r="G75" i="2"/>
  <c r="B75" i="2"/>
  <c r="D75" i="2"/>
  <c r="J75" i="2"/>
  <c r="G1340" i="2"/>
  <c r="J1340" i="2"/>
  <c r="D1340" i="2"/>
  <c r="B1340" i="2"/>
  <c r="F1340" i="2"/>
  <c r="Q912" i="2"/>
  <c r="M912" i="2"/>
  <c r="N912" i="2"/>
  <c r="O912" i="2"/>
  <c r="Q1580" i="2"/>
  <c r="O1580" i="2"/>
  <c r="N1580" i="2"/>
  <c r="M1580" i="2"/>
  <c r="B1802" i="2"/>
  <c r="G1802" i="2"/>
  <c r="F1802" i="2"/>
  <c r="D1802" i="2"/>
  <c r="J1802" i="2"/>
  <c r="J1608" i="2"/>
  <c r="B1608" i="2"/>
  <c r="F1608" i="2"/>
  <c r="D1608" i="2"/>
  <c r="G1608" i="2"/>
  <c r="B1741" i="2"/>
  <c r="D1741" i="2"/>
  <c r="F1741" i="2"/>
  <c r="G1741" i="2"/>
  <c r="J1741" i="2"/>
  <c r="O1291" i="2"/>
  <c r="Q1291" i="2"/>
  <c r="N1291" i="2"/>
  <c r="M1291" i="2"/>
  <c r="Q668" i="2"/>
  <c r="M668" i="2"/>
  <c r="O668" i="2"/>
  <c r="N668" i="2"/>
  <c r="G1600" i="2"/>
  <c r="F1600" i="2"/>
  <c r="D1600" i="2"/>
  <c r="J1600" i="2"/>
  <c r="B1600" i="2"/>
  <c r="O23" i="2"/>
  <c r="Q23" i="2"/>
  <c r="N23" i="2"/>
  <c r="M23" i="2"/>
  <c r="F1264" i="2"/>
  <c r="J1264" i="2"/>
  <c r="G1264" i="2"/>
  <c r="B1264" i="2"/>
  <c r="D1264" i="2"/>
  <c r="B1095" i="2"/>
  <c r="D1095" i="2"/>
  <c r="F1095" i="2"/>
  <c r="G1095" i="2"/>
  <c r="J1095" i="2"/>
  <c r="F1808" i="2"/>
  <c r="B1808" i="2"/>
  <c r="D1808" i="2"/>
  <c r="J1808" i="2"/>
  <c r="G1808" i="2"/>
  <c r="D1920" i="2"/>
  <c r="G1920" i="2"/>
  <c r="B1920" i="2"/>
  <c r="F1920" i="2"/>
  <c r="J1920" i="2"/>
  <c r="G342" i="2"/>
  <c r="J342" i="2"/>
  <c r="F342" i="2"/>
  <c r="D342" i="2"/>
  <c r="B342" i="2"/>
  <c r="B1064" i="2"/>
  <c r="D1064" i="2"/>
  <c r="J1064" i="2"/>
  <c r="F1064" i="2"/>
  <c r="G1064" i="2"/>
  <c r="J93" i="2"/>
  <c r="B93" i="2"/>
  <c r="D93" i="2"/>
  <c r="G93" i="2"/>
  <c r="F93" i="2"/>
  <c r="B1332" i="2"/>
  <c r="F1332" i="2"/>
  <c r="D1332" i="2"/>
  <c r="J1332" i="2"/>
  <c r="G1332" i="2"/>
  <c r="M45" i="2"/>
  <c r="N45" i="2"/>
  <c r="O45" i="2"/>
  <c r="Q45" i="2"/>
  <c r="M1057" i="2"/>
  <c r="O1057" i="2"/>
  <c r="N1057" i="2"/>
  <c r="Q1057" i="2"/>
  <c r="B450" i="2"/>
  <c r="J450" i="2"/>
  <c r="G450" i="2"/>
  <c r="F450" i="2"/>
  <c r="D450" i="2"/>
  <c r="B166" i="2"/>
  <c r="G166" i="2"/>
  <c r="D166" i="2"/>
  <c r="F166" i="2"/>
  <c r="J166" i="2"/>
  <c r="F593" i="2"/>
  <c r="J593" i="2"/>
  <c r="D593" i="2"/>
  <c r="B593" i="2"/>
  <c r="G593" i="2"/>
  <c r="G350" i="2"/>
  <c r="F350" i="2"/>
  <c r="B350" i="2"/>
  <c r="J350" i="2"/>
  <c r="D350" i="2"/>
  <c r="G18" i="2"/>
  <c r="F18" i="2"/>
  <c r="J18" i="2"/>
  <c r="B18" i="2"/>
  <c r="D18" i="2"/>
  <c r="J600" i="2"/>
  <c r="B600" i="2"/>
  <c r="D600" i="2"/>
  <c r="G600" i="2"/>
  <c r="F600" i="2"/>
  <c r="G114" i="2"/>
  <c r="B114" i="2"/>
  <c r="F114" i="2"/>
  <c r="D114" i="2"/>
  <c r="J114" i="2"/>
  <c r="D270" i="2"/>
  <c r="F270" i="2"/>
  <c r="J270" i="2"/>
  <c r="G270" i="2"/>
  <c r="B270" i="2"/>
  <c r="B697" i="2"/>
  <c r="D697" i="2"/>
  <c r="G697" i="2"/>
  <c r="J697" i="2"/>
  <c r="F697" i="2"/>
  <c r="B261" i="2"/>
  <c r="D261" i="2"/>
  <c r="J261" i="2"/>
  <c r="G261" i="2"/>
  <c r="F261" i="2"/>
  <c r="D354" i="2"/>
  <c r="J354" i="2"/>
  <c r="B354" i="2"/>
  <c r="G354" i="2"/>
  <c r="F354" i="2"/>
  <c r="F739" i="2"/>
  <c r="B739" i="2"/>
  <c r="J739" i="2"/>
  <c r="G739" i="2"/>
  <c r="D739" i="2"/>
  <c r="F414" i="2"/>
  <c r="B414" i="2"/>
  <c r="D414" i="2"/>
  <c r="J414" i="2"/>
  <c r="G414" i="2"/>
  <c r="F345" i="2"/>
  <c r="J345" i="2"/>
  <c r="B345" i="2"/>
  <c r="G345" i="2"/>
  <c r="D345" i="2"/>
  <c r="D779" i="2"/>
  <c r="B779" i="2"/>
  <c r="J779" i="2"/>
  <c r="G779" i="2"/>
  <c r="F779" i="2"/>
  <c r="D466" i="2"/>
  <c r="F466" i="2"/>
  <c r="G466" i="2"/>
  <c r="J466" i="2"/>
  <c r="B466" i="2"/>
  <c r="B214" i="2"/>
  <c r="D214" i="2"/>
  <c r="F214" i="2"/>
  <c r="J214" i="2"/>
  <c r="G214" i="2"/>
  <c r="B490" i="2"/>
  <c r="D490" i="2"/>
  <c r="J490" i="2"/>
  <c r="G490" i="2"/>
  <c r="F490" i="2"/>
  <c r="J298" i="2"/>
  <c r="B298" i="2"/>
  <c r="F298" i="2"/>
  <c r="D298" i="2"/>
  <c r="G298" i="2"/>
  <c r="B119" i="2"/>
  <c r="G119" i="2"/>
  <c r="F119" i="2"/>
  <c r="J119" i="2"/>
  <c r="D119" i="2"/>
  <c r="J498" i="2"/>
  <c r="B498" i="2"/>
  <c r="D498" i="2"/>
  <c r="G498" i="2"/>
  <c r="F498" i="2"/>
  <c r="D179" i="2"/>
  <c r="F179" i="2"/>
  <c r="J179" i="2"/>
  <c r="B179" i="2"/>
  <c r="G179" i="2"/>
  <c r="J547" i="2"/>
  <c r="G547" i="2"/>
  <c r="F547" i="2"/>
  <c r="D547" i="2"/>
  <c r="B547" i="2"/>
  <c r="G758" i="2"/>
  <c r="D758" i="2"/>
  <c r="F758" i="2"/>
  <c r="J758" i="2"/>
  <c r="B758" i="2"/>
  <c r="B454" i="2"/>
  <c r="D454" i="2"/>
  <c r="J454" i="2"/>
  <c r="G454" i="2"/>
  <c r="F454" i="2"/>
  <c r="B853" i="2"/>
  <c r="G853" i="2"/>
  <c r="D853" i="2"/>
  <c r="J853" i="2"/>
  <c r="F853" i="2"/>
  <c r="J499" i="2"/>
  <c r="B499" i="2"/>
  <c r="D499" i="2"/>
  <c r="G499" i="2"/>
  <c r="F499" i="2"/>
  <c r="F122" i="2"/>
  <c r="D122" i="2"/>
  <c r="B122" i="2"/>
  <c r="G122" i="2"/>
  <c r="J122" i="2"/>
  <c r="B576" i="2"/>
  <c r="G576" i="2"/>
  <c r="D576" i="2"/>
  <c r="J576" i="2"/>
  <c r="F576" i="2"/>
  <c r="B691" i="2"/>
  <c r="F691" i="2"/>
  <c r="J691" i="2"/>
  <c r="D691" i="2"/>
  <c r="G691" i="2"/>
  <c r="G308" i="2"/>
  <c r="F308" i="2"/>
  <c r="D308" i="2"/>
  <c r="J308" i="2"/>
  <c r="B308" i="2"/>
  <c r="J254" i="2"/>
  <c r="B254" i="2"/>
  <c r="F254" i="2"/>
  <c r="D254" i="2"/>
  <c r="G254" i="2"/>
  <c r="B893" i="2"/>
  <c r="F893" i="2"/>
  <c r="J893" i="2"/>
  <c r="D893" i="2"/>
  <c r="G893" i="2"/>
  <c r="B187" i="2"/>
  <c r="D187" i="2"/>
  <c r="G187" i="2"/>
  <c r="J187" i="2"/>
  <c r="F187" i="2"/>
  <c r="G314" i="2"/>
  <c r="B314" i="2"/>
  <c r="D314" i="2"/>
  <c r="J314" i="2"/>
  <c r="F314" i="2"/>
  <c r="J606" i="2"/>
  <c r="G606" i="2"/>
  <c r="D606" i="2"/>
  <c r="F606" i="2"/>
  <c r="B606" i="2"/>
  <c r="J204" i="2"/>
  <c r="D204" i="2"/>
  <c r="F204" i="2"/>
  <c r="B204" i="2"/>
  <c r="G204" i="2"/>
  <c r="D442" i="2"/>
  <c r="B442" i="2"/>
  <c r="J442" i="2"/>
  <c r="F442" i="2"/>
  <c r="G442" i="2"/>
  <c r="B838" i="2"/>
  <c r="J838" i="2"/>
  <c r="D838" i="2"/>
  <c r="F838" i="2"/>
  <c r="G838" i="2"/>
  <c r="D440" i="2"/>
  <c r="B440" i="2"/>
  <c r="J440" i="2"/>
  <c r="F440" i="2"/>
  <c r="G440" i="2"/>
  <c r="F215" i="2"/>
  <c r="D215" i="2"/>
  <c r="B215" i="2"/>
  <c r="G215" i="2"/>
  <c r="J215" i="2"/>
  <c r="J580" i="2"/>
  <c r="B580" i="2"/>
  <c r="G580" i="2"/>
  <c r="F580" i="2"/>
  <c r="D580" i="2"/>
  <c r="O765" i="2"/>
  <c r="M765" i="2"/>
  <c r="N765" i="2"/>
  <c r="Q765" i="2"/>
  <c r="F186" i="2"/>
  <c r="B186" i="2"/>
  <c r="G186" i="2"/>
  <c r="J186" i="2"/>
  <c r="D186" i="2"/>
  <c r="G588" i="2"/>
  <c r="D588" i="2"/>
  <c r="B588" i="2"/>
  <c r="F588" i="2"/>
  <c r="J588" i="2"/>
  <c r="Q928" i="2"/>
  <c r="N928" i="2"/>
  <c r="O928" i="2"/>
  <c r="M928" i="2"/>
  <c r="O1849" i="2"/>
  <c r="N1849" i="2"/>
  <c r="Q1849" i="2"/>
  <c r="M1849" i="2"/>
  <c r="Q1783" i="2"/>
  <c r="M1783" i="2"/>
  <c r="N1783" i="2"/>
  <c r="O1783" i="2"/>
  <c r="O70" i="2"/>
  <c r="M70" i="2"/>
  <c r="Q70" i="2"/>
  <c r="N70" i="2"/>
  <c r="N261" i="2"/>
  <c r="O261" i="2"/>
  <c r="M261" i="2"/>
  <c r="O1177" i="2"/>
  <c r="M1177" i="2"/>
  <c r="Q1177" i="2"/>
  <c r="N1177" i="2"/>
  <c r="N968" i="2"/>
  <c r="M968" i="2"/>
  <c r="O968" i="2"/>
  <c r="Q968" i="2"/>
  <c r="M1195" i="2"/>
  <c r="O1195" i="2"/>
  <c r="Q1195" i="2"/>
  <c r="N1195" i="2"/>
  <c r="O1895" i="2"/>
  <c r="N1895" i="2"/>
  <c r="M1895" i="2"/>
  <c r="Q1895" i="2"/>
  <c r="Q977" i="2"/>
  <c r="N977" i="2"/>
  <c r="O977" i="2"/>
  <c r="M977" i="2"/>
  <c r="Q631" i="2"/>
  <c r="M631" i="2"/>
  <c r="N631" i="2"/>
  <c r="O631" i="2"/>
  <c r="Q1451" i="2"/>
  <c r="O1451" i="2"/>
  <c r="N1451" i="2"/>
  <c r="M1451" i="2"/>
  <c r="Q249" i="2"/>
  <c r="M249" i="2"/>
  <c r="N249" i="2"/>
  <c r="O249" i="2"/>
  <c r="Q105" i="2"/>
  <c r="M105" i="2"/>
  <c r="O105" i="2"/>
  <c r="N105" i="2"/>
  <c r="N1506" i="2"/>
  <c r="M1506" i="2"/>
  <c r="O1506" i="2"/>
  <c r="Q1506" i="2"/>
  <c r="M1301" i="2"/>
  <c r="N1301" i="2"/>
  <c r="O1301" i="2"/>
  <c r="Q1301" i="2"/>
  <c r="M1108" i="2"/>
  <c r="O1108" i="2"/>
  <c r="N1108" i="2"/>
  <c r="Q1108" i="2"/>
  <c r="N365" i="2"/>
  <c r="M365" i="2"/>
  <c r="Q365" i="2"/>
  <c r="O365" i="2"/>
  <c r="O870" i="2"/>
  <c r="Q870" i="2"/>
  <c r="M870" i="2"/>
  <c r="N870" i="2"/>
  <c r="M833" i="2"/>
  <c r="N833" i="2"/>
  <c r="O833" i="2"/>
  <c r="Q833" i="2"/>
  <c r="O469" i="2"/>
  <c r="M469" i="2"/>
  <c r="N469" i="2"/>
  <c r="Q469" i="2"/>
  <c r="O797" i="2"/>
  <c r="Q797" i="2"/>
  <c r="N797" i="2"/>
  <c r="M797" i="2"/>
  <c r="O419" i="2"/>
  <c r="M419" i="2"/>
  <c r="N419" i="2"/>
  <c r="Q419" i="2"/>
  <c r="Q401" i="2"/>
  <c r="O401" i="2"/>
  <c r="M401" i="2"/>
  <c r="N401" i="2"/>
  <c r="N1595" i="2"/>
  <c r="M1595" i="2"/>
  <c r="Q1595" i="2"/>
  <c r="O1595" i="2"/>
  <c r="M888" i="2"/>
  <c r="N888" i="2"/>
  <c r="O888" i="2"/>
  <c r="Q888" i="2"/>
  <c r="O257" i="2"/>
  <c r="Q257" i="2"/>
  <c r="N257" i="2"/>
  <c r="M257" i="2"/>
  <c r="N1207" i="2"/>
  <c r="Q1207" i="2"/>
  <c r="M1207" i="2"/>
  <c r="O1207" i="2"/>
  <c r="N826" i="2"/>
  <c r="M826" i="2"/>
  <c r="O826" i="2"/>
  <c r="Q826" i="2"/>
  <c r="M1650" i="2"/>
  <c r="Q1650" i="2"/>
  <c r="N1650" i="2"/>
  <c r="O1650" i="2"/>
  <c r="Q1717" i="2"/>
  <c r="O1717" i="2"/>
  <c r="N1717" i="2"/>
  <c r="M1717" i="2"/>
  <c r="N1813" i="2"/>
  <c r="O1813" i="2"/>
  <c r="M1813" i="2"/>
  <c r="Q1813" i="2"/>
  <c r="M738" i="2"/>
  <c r="Q738" i="2"/>
  <c r="O738" i="2"/>
  <c r="N738" i="2"/>
  <c r="M894" i="2"/>
  <c r="Q894" i="2"/>
  <c r="N894" i="2"/>
  <c r="O894" i="2"/>
  <c r="O1113" i="2"/>
  <c r="M1113" i="2"/>
  <c r="N1113" i="2"/>
  <c r="Q1113" i="2"/>
  <c r="M1524" i="2"/>
  <c r="Q1524" i="2"/>
  <c r="N1524" i="2"/>
  <c r="O1524" i="2"/>
  <c r="M934" i="2"/>
  <c r="O934" i="2"/>
  <c r="N934" i="2"/>
  <c r="Q934" i="2"/>
  <c r="Q347" i="2"/>
  <c r="O347" i="2"/>
  <c r="N347" i="2"/>
  <c r="M347" i="2"/>
  <c r="O925" i="2"/>
  <c r="M925" i="2"/>
  <c r="N925" i="2"/>
  <c r="Q925" i="2"/>
  <c r="N1264" i="2"/>
  <c r="O1264" i="2"/>
  <c r="Q1264" i="2"/>
  <c r="M1264" i="2"/>
  <c r="M1188" i="2"/>
  <c r="Q1188" i="2"/>
  <c r="N1188" i="2"/>
  <c r="O1188" i="2"/>
  <c r="O248" i="2"/>
  <c r="M248" i="2"/>
  <c r="N248" i="2"/>
  <c r="M1372" i="2"/>
  <c r="O1372" i="2"/>
  <c r="N1372" i="2"/>
  <c r="Q1372" i="2"/>
  <c r="O1172" i="2"/>
  <c r="M1172" i="2"/>
  <c r="N1172" i="2"/>
  <c r="Q1172" i="2"/>
  <c r="N1673" i="2"/>
  <c r="M1673" i="2"/>
  <c r="O1673" i="2"/>
  <c r="Q1673" i="2"/>
  <c r="N829" i="2"/>
  <c r="O829" i="2"/>
  <c r="M829" i="2"/>
  <c r="Q829" i="2"/>
  <c r="M1546" i="2"/>
  <c r="N1546" i="2"/>
  <c r="O1546" i="2"/>
  <c r="Q1546" i="2"/>
  <c r="Q1731" i="2"/>
  <c r="O1731" i="2"/>
  <c r="M1731" i="2"/>
  <c r="N1731" i="2"/>
  <c r="N746" i="2"/>
  <c r="M746" i="2"/>
  <c r="O746" i="2"/>
  <c r="Q746" i="2"/>
  <c r="Q312" i="2"/>
  <c r="N312" i="2"/>
  <c r="M312" i="2"/>
  <c r="O312" i="2"/>
  <c r="O1206" i="2"/>
  <c r="N1206" i="2"/>
  <c r="M1206" i="2"/>
  <c r="Q1206" i="2"/>
  <c r="M883" i="2"/>
  <c r="Q883" i="2"/>
  <c r="O883" i="2"/>
  <c r="N883" i="2"/>
  <c r="N1439" i="2"/>
  <c r="M1439" i="2"/>
  <c r="O1439" i="2"/>
  <c r="Q1439" i="2"/>
  <c r="N1421" i="2"/>
  <c r="Q1421" i="2"/>
  <c r="M1421" i="2"/>
  <c r="O1421" i="2"/>
  <c r="Q915" i="2"/>
  <c r="O915" i="2"/>
  <c r="M915" i="2"/>
  <c r="N915" i="2"/>
  <c r="Q1566" i="2"/>
  <c r="O1566" i="2"/>
  <c r="N1566" i="2"/>
  <c r="M1566" i="2"/>
  <c r="N1402" i="2"/>
  <c r="M1402" i="2"/>
  <c r="Q1402" i="2"/>
  <c r="O1402" i="2"/>
  <c r="O161" i="2"/>
  <c r="N161" i="2"/>
  <c r="Q161" i="2"/>
  <c r="M161" i="2"/>
  <c r="O637" i="2"/>
  <c r="N637" i="2"/>
  <c r="M637" i="2"/>
  <c r="Q637" i="2"/>
  <c r="M1599" i="2"/>
  <c r="N1599" i="2"/>
  <c r="O1599" i="2"/>
  <c r="Q1599" i="2"/>
  <c r="M1324" i="2"/>
  <c r="O1324" i="2"/>
  <c r="N1324" i="2"/>
  <c r="Q1324" i="2"/>
  <c r="Q1060" i="2"/>
  <c r="N1060" i="2"/>
  <c r="O1060" i="2"/>
  <c r="M1060" i="2"/>
  <c r="O1836" i="2"/>
  <c r="Q1836" i="2"/>
  <c r="N1836" i="2"/>
  <c r="M1836" i="2"/>
  <c r="M1619" i="2"/>
  <c r="O1619" i="2"/>
  <c r="N1619" i="2"/>
  <c r="Q1619" i="2"/>
  <c r="M1503" i="2"/>
  <c r="O1503" i="2"/>
  <c r="N1503" i="2"/>
  <c r="Q1503" i="2"/>
  <c r="N1838" i="2"/>
  <c r="O1838" i="2"/>
  <c r="M1838" i="2"/>
  <c r="Q1838" i="2"/>
  <c r="M544" i="2"/>
  <c r="Q544" i="2"/>
  <c r="O544" i="2"/>
  <c r="N544" i="2"/>
  <c r="O139" i="2"/>
  <c r="Q139" i="2"/>
  <c r="N139" i="2"/>
  <c r="M139" i="2"/>
  <c r="Q517" i="2"/>
  <c r="O517" i="2"/>
  <c r="N517" i="2"/>
  <c r="M517" i="2"/>
  <c r="M554" i="2"/>
  <c r="N554" i="2"/>
  <c r="O554" i="2"/>
  <c r="Q554" i="2"/>
  <c r="N644" i="2"/>
  <c r="O644" i="2"/>
  <c r="M644" i="2"/>
  <c r="Q644" i="2"/>
  <c r="M1505" i="2"/>
  <c r="Q1505" i="2"/>
  <c r="O1505" i="2"/>
  <c r="N1505" i="2"/>
  <c r="M1921" i="2"/>
  <c r="O1921" i="2"/>
  <c r="Q1921" i="2"/>
  <c r="N1921" i="2"/>
  <c r="Q1165" i="2"/>
  <c r="N1165" i="2"/>
  <c r="M1165" i="2"/>
  <c r="O1165" i="2"/>
  <c r="O1508" i="2"/>
  <c r="N1508" i="2"/>
  <c r="M1508" i="2"/>
  <c r="Q1508" i="2"/>
  <c r="N1136" i="2"/>
  <c r="O1136" i="2"/>
  <c r="M1136" i="2"/>
  <c r="Q1136" i="2"/>
  <c r="M1312" i="2"/>
  <c r="O1312" i="2"/>
  <c r="Q1312" i="2"/>
  <c r="N1312" i="2"/>
  <c r="N835" i="2"/>
  <c r="M835" i="2"/>
  <c r="O835" i="2"/>
  <c r="Q835" i="2"/>
  <c r="O1307" i="2"/>
  <c r="Q1307" i="2"/>
  <c r="M1307" i="2"/>
  <c r="N1307" i="2"/>
  <c r="N1028" i="2"/>
  <c r="O1028" i="2"/>
  <c r="M1028" i="2"/>
  <c r="Q1028" i="2"/>
  <c r="M1126" i="2"/>
  <c r="N1126" i="2"/>
  <c r="O1126" i="2"/>
  <c r="Q1126" i="2"/>
  <c r="M1760" i="2"/>
  <c r="N1760" i="2"/>
  <c r="O1760" i="2"/>
  <c r="Q1760" i="2"/>
  <c r="M169" i="2"/>
  <c r="N169" i="2"/>
  <c r="Q169" i="2"/>
  <c r="O169" i="2"/>
  <c r="Q1608" i="2"/>
  <c r="N1608" i="2"/>
  <c r="O1608" i="2"/>
  <c r="M1608" i="2"/>
  <c r="O286" i="2"/>
  <c r="M286" i="2"/>
  <c r="N286" i="2"/>
  <c r="Q286" i="2"/>
  <c r="O1586" i="2"/>
  <c r="M1586" i="2"/>
  <c r="N1586" i="2"/>
  <c r="Q1586" i="2"/>
  <c r="N282" i="2"/>
  <c r="O282" i="2"/>
  <c r="Q282" i="2"/>
  <c r="M282" i="2"/>
  <c r="N1302" i="2"/>
  <c r="O1302" i="2"/>
  <c r="Q1302" i="2"/>
  <c r="M1302" i="2"/>
  <c r="N409" i="2"/>
  <c r="O409" i="2"/>
  <c r="Q409" i="2"/>
  <c r="M409" i="2"/>
  <c r="N295" i="2"/>
  <c r="O295" i="2"/>
  <c r="M295" i="2"/>
  <c r="Q295" i="2"/>
  <c r="M932" i="2"/>
  <c r="N932" i="2"/>
  <c r="O932" i="2"/>
  <c r="Q932" i="2"/>
  <c r="O1041" i="2"/>
  <c r="N1041" i="2"/>
  <c r="M1041" i="2"/>
  <c r="Q1041" i="2"/>
  <c r="N1164" i="2"/>
  <c r="M1164" i="2"/>
  <c r="Q1164" i="2"/>
  <c r="O1164" i="2"/>
  <c r="N1558" i="2"/>
  <c r="M1558" i="2"/>
  <c r="O1558" i="2"/>
  <c r="Q1558" i="2"/>
  <c r="O344" i="2"/>
  <c r="N344" i="2"/>
  <c r="M344" i="2"/>
  <c r="O1043" i="2"/>
  <c r="M1043" i="2"/>
  <c r="N1043" i="2"/>
  <c r="Q1043" i="2"/>
  <c r="N200" i="2"/>
  <c r="O200" i="2"/>
  <c r="M200" i="2"/>
  <c r="O1856" i="2"/>
  <c r="M1856" i="2"/>
  <c r="N1856" i="2"/>
  <c r="Q1856" i="2"/>
  <c r="O1812" i="2"/>
  <c r="Q1812" i="2"/>
  <c r="N1812" i="2"/>
  <c r="M1812" i="2"/>
  <c r="M623" i="2"/>
  <c r="N623" i="2"/>
  <c r="Q623" i="2"/>
  <c r="O623" i="2"/>
  <c r="N83" i="2"/>
  <c r="Q83" i="2"/>
  <c r="M83" i="2"/>
  <c r="O83" i="2"/>
  <c r="B1274" i="2"/>
  <c r="G1274" i="2"/>
  <c r="F1274" i="2"/>
  <c r="D1274" i="2"/>
  <c r="J1274" i="2"/>
  <c r="D1735" i="2"/>
  <c r="F1735" i="2"/>
  <c r="B1735" i="2"/>
  <c r="G1735" i="2"/>
  <c r="J1735" i="2"/>
  <c r="F963" i="2"/>
  <c r="D963" i="2"/>
  <c r="B963" i="2"/>
  <c r="G963" i="2"/>
  <c r="J963" i="2"/>
  <c r="D1026" i="2"/>
  <c r="F1026" i="2"/>
  <c r="B1026" i="2"/>
  <c r="G1026" i="2"/>
  <c r="J1026" i="2"/>
  <c r="B1830" i="2"/>
  <c r="G1830" i="2"/>
  <c r="D1830" i="2"/>
  <c r="J1830" i="2"/>
  <c r="F1830" i="2"/>
  <c r="J1673" i="2"/>
  <c r="G1673" i="2"/>
  <c r="D1673" i="2"/>
  <c r="B1673" i="2"/>
  <c r="F1673" i="2"/>
  <c r="D1229" i="2"/>
  <c r="B1229" i="2"/>
  <c r="F1229" i="2"/>
  <c r="J1229" i="2"/>
  <c r="G1229" i="2"/>
  <c r="D1135" i="2"/>
  <c r="G1135" i="2"/>
  <c r="B1135" i="2"/>
  <c r="F1135" i="2"/>
  <c r="J1135" i="2"/>
  <c r="G92" i="2"/>
  <c r="F92" i="2"/>
  <c r="D92" i="2"/>
  <c r="B92" i="2"/>
  <c r="J92" i="2"/>
  <c r="G1726" i="2"/>
  <c r="J1726" i="2"/>
  <c r="D1726" i="2"/>
  <c r="F1726" i="2"/>
  <c r="B1726" i="2"/>
  <c r="F1911" i="2"/>
  <c r="D1911" i="2"/>
  <c r="G1911" i="2"/>
  <c r="J1911" i="2"/>
  <c r="B1911" i="2"/>
  <c r="Q522" i="2"/>
  <c r="O522" i="2"/>
  <c r="M522" i="2"/>
  <c r="N522" i="2"/>
  <c r="F1338" i="2"/>
  <c r="G1338" i="2"/>
  <c r="D1338" i="2"/>
  <c r="B1338" i="2"/>
  <c r="J1338" i="2"/>
  <c r="M1002" i="2"/>
  <c r="N1002" i="2"/>
  <c r="Q1002" i="2"/>
  <c r="O1002" i="2"/>
  <c r="J1253" i="2"/>
  <c r="D1253" i="2"/>
  <c r="B1253" i="2"/>
  <c r="F1253" i="2"/>
  <c r="G1253" i="2"/>
  <c r="D1094" i="2"/>
  <c r="B1094" i="2"/>
  <c r="J1094" i="2"/>
  <c r="G1094" i="2"/>
  <c r="F1094" i="2"/>
  <c r="B1568" i="2"/>
  <c r="G1568" i="2"/>
  <c r="F1568" i="2"/>
  <c r="J1568" i="2"/>
  <c r="D1568" i="2"/>
  <c r="N666" i="2"/>
  <c r="O666" i="2"/>
  <c r="Q666" i="2"/>
  <c r="M666" i="2"/>
  <c r="M246" i="2"/>
  <c r="N246" i="2"/>
  <c r="Q246" i="2"/>
  <c r="O246" i="2"/>
  <c r="J1227" i="2"/>
  <c r="D1227" i="2"/>
  <c r="B1227" i="2"/>
  <c r="F1227" i="2"/>
  <c r="G1227" i="2"/>
  <c r="Q74" i="2"/>
  <c r="N74" i="2"/>
  <c r="M74" i="2"/>
  <c r="O74" i="2"/>
  <c r="D1732" i="2"/>
  <c r="B1732" i="2"/>
  <c r="F1732" i="2"/>
  <c r="J1732" i="2"/>
  <c r="G1732" i="2"/>
  <c r="G1353" i="2"/>
  <c r="B1353" i="2"/>
  <c r="D1353" i="2"/>
  <c r="F1353" i="2"/>
  <c r="J1353" i="2"/>
  <c r="B958" i="2"/>
  <c r="G958" i="2"/>
  <c r="F958" i="2"/>
  <c r="D958" i="2"/>
  <c r="J958" i="2"/>
  <c r="B1464" i="2"/>
  <c r="F1464" i="2"/>
  <c r="D1464" i="2"/>
  <c r="J1464" i="2"/>
  <c r="G1464" i="2"/>
  <c r="J1393" i="2"/>
  <c r="D1393" i="2"/>
  <c r="F1393" i="2"/>
  <c r="G1393" i="2"/>
  <c r="B1393" i="2"/>
  <c r="F42" i="2"/>
  <c r="J42" i="2"/>
  <c r="D42" i="2"/>
  <c r="G42" i="2"/>
  <c r="B42" i="2"/>
  <c r="G1810" i="2"/>
  <c r="J1810" i="2"/>
  <c r="B1810" i="2"/>
  <c r="D1810" i="2"/>
  <c r="F1810" i="2"/>
  <c r="D79" i="2"/>
  <c r="F79" i="2"/>
  <c r="G79" i="2"/>
  <c r="J79" i="2"/>
  <c r="B79" i="2"/>
  <c r="J617" i="2"/>
  <c r="F617" i="2"/>
  <c r="B617" i="2"/>
  <c r="G617" i="2"/>
  <c r="D617" i="2"/>
  <c r="J90" i="2"/>
  <c r="D90" i="2"/>
  <c r="B90" i="2"/>
  <c r="G90" i="2"/>
  <c r="F90" i="2"/>
  <c r="G1052" i="2"/>
  <c r="F1052" i="2"/>
  <c r="J1052" i="2"/>
  <c r="B1052" i="2"/>
  <c r="D1052" i="2"/>
  <c r="O1142" i="2"/>
  <c r="N1142" i="2"/>
  <c r="Q1142" i="2"/>
  <c r="M1142" i="2"/>
  <c r="B1331" i="2"/>
  <c r="D1331" i="2"/>
  <c r="J1331" i="2"/>
  <c r="G1331" i="2"/>
  <c r="F1331" i="2"/>
  <c r="B29" i="2"/>
  <c r="F29" i="2"/>
  <c r="J29" i="2"/>
  <c r="D29" i="2"/>
  <c r="G29" i="2"/>
  <c r="N1581" i="2"/>
  <c r="M1581" i="2"/>
  <c r="O1581" i="2"/>
  <c r="Q1581" i="2"/>
  <c r="B721" i="2"/>
  <c r="F721" i="2"/>
  <c r="G721" i="2"/>
  <c r="D721" i="2"/>
  <c r="J721" i="2"/>
  <c r="G1720" i="2"/>
  <c r="F1720" i="2"/>
  <c r="B1720" i="2"/>
  <c r="J1720" i="2"/>
  <c r="D1720" i="2"/>
  <c r="B1453" i="2"/>
  <c r="G1453" i="2"/>
  <c r="J1453" i="2"/>
  <c r="D1453" i="2"/>
  <c r="F1453" i="2"/>
  <c r="N1153" i="2"/>
  <c r="M1153" i="2"/>
  <c r="O1153" i="2"/>
  <c r="Q1153" i="2"/>
  <c r="F1033" i="2"/>
  <c r="D1033" i="2"/>
  <c r="J1033" i="2"/>
  <c r="B1033" i="2"/>
  <c r="G1033" i="2"/>
  <c r="G1801" i="2"/>
  <c r="F1801" i="2"/>
  <c r="J1801" i="2"/>
  <c r="D1801" i="2"/>
  <c r="B1801" i="2"/>
  <c r="M714" i="2"/>
  <c r="Q714" i="2"/>
  <c r="N714" i="2"/>
  <c r="O714" i="2"/>
  <c r="M49" i="2"/>
  <c r="Q49" i="2"/>
  <c r="O49" i="2"/>
  <c r="N49" i="2"/>
  <c r="F1682" i="2"/>
  <c r="G1682" i="2"/>
  <c r="D1682" i="2"/>
  <c r="B1682" i="2"/>
  <c r="J1682" i="2"/>
  <c r="G1203" i="2"/>
  <c r="F1203" i="2"/>
  <c r="D1203" i="2"/>
  <c r="B1203" i="2"/>
  <c r="J1203" i="2"/>
  <c r="G1206" i="2"/>
  <c r="B1206" i="2"/>
  <c r="D1206" i="2"/>
  <c r="J1206" i="2"/>
  <c r="F1206" i="2"/>
  <c r="G1165" i="2"/>
  <c r="B1165" i="2"/>
  <c r="D1165" i="2"/>
  <c r="F1165" i="2"/>
  <c r="J1165" i="2"/>
  <c r="B975" i="2"/>
  <c r="J975" i="2"/>
  <c r="G975" i="2"/>
  <c r="D975" i="2"/>
  <c r="F975" i="2"/>
  <c r="J810" i="2"/>
  <c r="B810" i="2"/>
  <c r="D810" i="2"/>
  <c r="F810" i="2"/>
  <c r="G810" i="2"/>
  <c r="J1075" i="2"/>
  <c r="G1075" i="2"/>
  <c r="F1075" i="2"/>
  <c r="D1075" i="2"/>
  <c r="B1075" i="2"/>
  <c r="F1004" i="2"/>
  <c r="G1004" i="2"/>
  <c r="J1004" i="2"/>
  <c r="D1004" i="2"/>
  <c r="B1004" i="2"/>
  <c r="G1376" i="2"/>
  <c r="D1376" i="2"/>
  <c r="B1376" i="2"/>
  <c r="J1376" i="2"/>
  <c r="F1376" i="2"/>
  <c r="D1669" i="2"/>
  <c r="B1669" i="2"/>
  <c r="G1669" i="2"/>
  <c r="J1669" i="2"/>
  <c r="F1669" i="2"/>
  <c r="F1126" i="2"/>
  <c r="J1126" i="2"/>
  <c r="B1126" i="2"/>
  <c r="G1126" i="2"/>
  <c r="D1126" i="2"/>
  <c r="Q1245" i="2"/>
  <c r="O1245" i="2"/>
  <c r="N1245" i="2"/>
  <c r="M1245" i="2"/>
  <c r="B1496" i="2"/>
  <c r="F1496" i="2"/>
  <c r="J1496" i="2"/>
  <c r="D1496" i="2"/>
  <c r="G1496" i="2"/>
  <c r="G1149" i="2"/>
  <c r="F1149" i="2"/>
  <c r="D1149" i="2"/>
  <c r="B1149" i="2"/>
  <c r="J1149" i="2"/>
  <c r="M1718" i="2"/>
  <c r="N1718" i="2"/>
  <c r="O1718" i="2"/>
  <c r="Q1718" i="2"/>
  <c r="N333" i="2"/>
  <c r="M333" i="2"/>
  <c r="O333" i="2"/>
  <c r="Q333" i="2"/>
  <c r="J1672" i="2"/>
  <c r="B1672" i="2"/>
  <c r="G1672" i="2"/>
  <c r="D1672" i="2"/>
  <c r="F1672" i="2"/>
  <c r="N711" i="2"/>
  <c r="Q711" i="2"/>
  <c r="M711" i="2"/>
  <c r="O711" i="2"/>
  <c r="D1851" i="2"/>
  <c r="B1851" i="2"/>
  <c r="F1851" i="2"/>
  <c r="G1851" i="2"/>
  <c r="J1851" i="2"/>
  <c r="G1782" i="2"/>
  <c r="J1782" i="2"/>
  <c r="B1782" i="2"/>
  <c r="D1782" i="2"/>
  <c r="F1782" i="2"/>
  <c r="F1493" i="2"/>
  <c r="B1493" i="2"/>
  <c r="G1493" i="2"/>
  <c r="J1493" i="2"/>
  <c r="D1493" i="2"/>
  <c r="J1065" i="2"/>
  <c r="D1065" i="2"/>
  <c r="F1065" i="2"/>
  <c r="G1065" i="2"/>
  <c r="B1065" i="2"/>
  <c r="B1663" i="2"/>
  <c r="G1663" i="2"/>
  <c r="J1663" i="2"/>
  <c r="F1663" i="2"/>
  <c r="D1663" i="2"/>
  <c r="M29" i="2"/>
  <c r="N29" i="2"/>
  <c r="O29" i="2"/>
  <c r="Q29" i="2"/>
  <c r="Q47" i="2"/>
  <c r="M47" i="2"/>
  <c r="N47" i="2"/>
  <c r="O47" i="2"/>
  <c r="N88" i="2"/>
  <c r="Q88" i="2"/>
  <c r="M88" i="2"/>
  <c r="O88" i="2"/>
  <c r="D87" i="2"/>
  <c r="F87" i="2"/>
  <c r="B87" i="2"/>
  <c r="J87" i="2"/>
  <c r="G87" i="2"/>
  <c r="B1752" i="2"/>
  <c r="G1752" i="2"/>
  <c r="D1752" i="2"/>
  <c r="F1752" i="2"/>
  <c r="J1752" i="2"/>
  <c r="G1495" i="2"/>
  <c r="F1495" i="2"/>
  <c r="D1495" i="2"/>
  <c r="B1495" i="2"/>
  <c r="J1495" i="2"/>
  <c r="J1103" i="2"/>
  <c r="G1103" i="2"/>
  <c r="F1103" i="2"/>
  <c r="B1103" i="2"/>
  <c r="D1103" i="2"/>
  <c r="F523" i="2"/>
  <c r="J523" i="2"/>
  <c r="D523" i="2"/>
  <c r="G523" i="2"/>
  <c r="B523" i="2"/>
  <c r="J525" i="2"/>
  <c r="F525" i="2"/>
  <c r="B525" i="2"/>
  <c r="G525" i="2"/>
  <c r="D525" i="2"/>
  <c r="Q147" i="2"/>
  <c r="M147" i="2"/>
  <c r="O147" i="2"/>
  <c r="N147" i="2"/>
  <c r="J1079" i="2"/>
  <c r="D1079" i="2"/>
  <c r="F1079" i="2"/>
  <c r="B1079" i="2"/>
  <c r="G1079" i="2"/>
  <c r="G1193" i="2"/>
  <c r="J1193" i="2"/>
  <c r="D1193" i="2"/>
  <c r="F1193" i="2"/>
  <c r="B1193" i="2"/>
  <c r="O76" i="2"/>
  <c r="N76" i="2"/>
  <c r="M76" i="2"/>
  <c r="Q76" i="2"/>
  <c r="B1240" i="2"/>
  <c r="D1240" i="2"/>
  <c r="F1240" i="2"/>
  <c r="G1240" i="2"/>
  <c r="J1240" i="2"/>
  <c r="N478" i="2"/>
  <c r="O478" i="2"/>
  <c r="Q478" i="2"/>
  <c r="M478" i="2"/>
  <c r="D909" i="2"/>
  <c r="B909" i="2"/>
  <c r="G909" i="2"/>
  <c r="F909" i="2"/>
  <c r="J909" i="2"/>
  <c r="F101" i="2"/>
  <c r="G101" i="2"/>
  <c r="B101" i="2"/>
  <c r="J101" i="2"/>
  <c r="D101" i="2"/>
  <c r="Q1584" i="2"/>
  <c r="M1584" i="2"/>
  <c r="N1584" i="2"/>
  <c r="O1584" i="2"/>
  <c r="G1217" i="2"/>
  <c r="F1217" i="2"/>
  <c r="B1217" i="2"/>
  <c r="J1217" i="2"/>
  <c r="D1217" i="2"/>
  <c r="J1457" i="2"/>
  <c r="F1457" i="2"/>
  <c r="G1457" i="2"/>
  <c r="B1457" i="2"/>
  <c r="D1457" i="2"/>
  <c r="Q22" i="2"/>
  <c r="M22" i="2"/>
  <c r="N22" i="2"/>
  <c r="O22" i="2"/>
  <c r="Q620" i="2"/>
  <c r="N620" i="2"/>
  <c r="M620" i="2"/>
  <c r="O620" i="2"/>
  <c r="O141" i="2"/>
  <c r="M141" i="2"/>
  <c r="N141" i="2"/>
  <c r="Q141" i="2"/>
  <c r="F1481" i="2"/>
  <c r="B1481" i="2"/>
  <c r="D1481" i="2"/>
  <c r="J1481" i="2"/>
  <c r="G1481" i="2"/>
  <c r="G1861" i="2"/>
  <c r="F1861" i="2"/>
  <c r="J1861" i="2"/>
  <c r="D1861" i="2"/>
  <c r="B1861" i="2"/>
  <c r="G333" i="2"/>
  <c r="F333" i="2"/>
  <c r="J333" i="2"/>
  <c r="B333" i="2"/>
  <c r="D333" i="2"/>
  <c r="D1258" i="2"/>
  <c r="B1258" i="2"/>
  <c r="J1258" i="2"/>
  <c r="G1258" i="2"/>
  <c r="F1258" i="2"/>
  <c r="J1465" i="2"/>
  <c r="G1465" i="2"/>
  <c r="F1465" i="2"/>
  <c r="D1465" i="2"/>
  <c r="B1465" i="2"/>
  <c r="F1210" i="2"/>
  <c r="D1210" i="2"/>
  <c r="B1210" i="2"/>
  <c r="G1210" i="2"/>
  <c r="J1210" i="2"/>
  <c r="B1775" i="2"/>
  <c r="D1775" i="2"/>
  <c r="G1775" i="2"/>
  <c r="J1775" i="2"/>
  <c r="F1775" i="2"/>
  <c r="Q1145" i="2"/>
  <c r="M1145" i="2"/>
  <c r="O1145" i="2"/>
  <c r="N1145" i="2"/>
  <c r="N1335" i="2"/>
  <c r="Q1335" i="2"/>
  <c r="M1335" i="2"/>
  <c r="O1335" i="2"/>
  <c r="G1550" i="2"/>
  <c r="B1550" i="2"/>
  <c r="F1550" i="2"/>
  <c r="J1550" i="2"/>
  <c r="D1550" i="2"/>
  <c r="B1157" i="2"/>
  <c r="F1157" i="2"/>
  <c r="G1157" i="2"/>
  <c r="D1157" i="2"/>
  <c r="J1157" i="2"/>
  <c r="D375" i="2"/>
  <c r="J375" i="2"/>
  <c r="F375" i="2"/>
  <c r="B375" i="2"/>
  <c r="G375" i="2"/>
  <c r="D403" i="2"/>
  <c r="J403" i="2"/>
  <c r="F403" i="2"/>
  <c r="B403" i="2"/>
  <c r="G403" i="2"/>
  <c r="D878" i="2"/>
  <c r="J878" i="2"/>
  <c r="F878" i="2"/>
  <c r="G878" i="2"/>
  <c r="B878" i="2"/>
  <c r="J401" i="2"/>
  <c r="B401" i="2"/>
  <c r="F401" i="2"/>
  <c r="G401" i="2"/>
  <c r="D401" i="2"/>
  <c r="J320" i="2"/>
  <c r="D320" i="2"/>
  <c r="F320" i="2"/>
  <c r="G320" i="2"/>
  <c r="B320" i="2"/>
  <c r="J927" i="2"/>
  <c r="F927" i="2"/>
  <c r="B927" i="2"/>
  <c r="D927" i="2"/>
  <c r="G927" i="2"/>
  <c r="B276" i="2"/>
  <c r="D276" i="2"/>
  <c r="J276" i="2"/>
  <c r="F276" i="2"/>
  <c r="G276" i="2"/>
  <c r="D163" i="2"/>
  <c r="J163" i="2"/>
  <c r="B163" i="2"/>
  <c r="F163" i="2"/>
  <c r="G163" i="2"/>
  <c r="F573" i="2"/>
  <c r="B573" i="2"/>
  <c r="D573" i="2"/>
  <c r="G573" i="2"/>
  <c r="J573" i="2"/>
  <c r="D424" i="2"/>
  <c r="B424" i="2"/>
  <c r="J424" i="2"/>
  <c r="F424" i="2"/>
  <c r="G424" i="2"/>
  <c r="F15" i="2"/>
  <c r="J15" i="2"/>
  <c r="D15" i="2"/>
  <c r="G15" i="2"/>
  <c r="B15" i="2"/>
  <c r="J581" i="2"/>
  <c r="G581" i="2"/>
  <c r="F581" i="2"/>
  <c r="B581" i="2"/>
  <c r="D581" i="2"/>
  <c r="F250" i="2"/>
  <c r="D250" i="2"/>
  <c r="G250" i="2"/>
  <c r="B250" i="2"/>
  <c r="J250" i="2"/>
  <c r="B118" i="2"/>
  <c r="D118" i="2"/>
  <c r="F118" i="2"/>
  <c r="G118" i="2"/>
  <c r="J118" i="2"/>
  <c r="J594" i="2"/>
  <c r="G594" i="2"/>
  <c r="B594" i="2"/>
  <c r="D594" i="2"/>
  <c r="F594" i="2"/>
  <c r="F317" i="2"/>
  <c r="B317" i="2"/>
  <c r="D317" i="2"/>
  <c r="J317" i="2"/>
  <c r="G317" i="2"/>
  <c r="D462" i="2"/>
  <c r="B462" i="2"/>
  <c r="G462" i="2"/>
  <c r="J462" i="2"/>
  <c r="F462" i="2"/>
  <c r="D785" i="2"/>
  <c r="G785" i="2"/>
  <c r="F785" i="2"/>
  <c r="J785" i="2"/>
  <c r="B785" i="2"/>
  <c r="J19" i="2"/>
  <c r="G19" i="2"/>
  <c r="F19" i="2"/>
  <c r="B19" i="2"/>
  <c r="D19" i="2"/>
  <c r="B397" i="2"/>
  <c r="G397" i="2"/>
  <c r="D397" i="2"/>
  <c r="J397" i="2"/>
  <c r="F397" i="2"/>
  <c r="F799" i="2"/>
  <c r="J799" i="2"/>
  <c r="D799" i="2"/>
  <c r="G799" i="2"/>
  <c r="B799" i="2"/>
  <c r="J280" i="2"/>
  <c r="G280" i="2"/>
  <c r="D280" i="2"/>
  <c r="B280" i="2"/>
  <c r="F280" i="2"/>
  <c r="G540" i="2"/>
  <c r="B540" i="2"/>
  <c r="F540" i="2"/>
  <c r="J540" i="2"/>
  <c r="D540" i="2"/>
  <c r="G613" i="2"/>
  <c r="B613" i="2"/>
  <c r="D613" i="2"/>
  <c r="F613" i="2"/>
  <c r="J613" i="2"/>
  <c r="J17" i="2"/>
  <c r="G17" i="2"/>
  <c r="D17" i="2"/>
  <c r="B17" i="2"/>
  <c r="F17" i="2"/>
  <c r="D609" i="2"/>
  <c r="B609" i="2"/>
  <c r="G609" i="2"/>
  <c r="F609" i="2"/>
  <c r="J609" i="2"/>
  <c r="F827" i="2"/>
  <c r="G827" i="2"/>
  <c r="D827" i="2"/>
  <c r="B827" i="2"/>
  <c r="J827" i="2"/>
  <c r="J405" i="2"/>
  <c r="F405" i="2"/>
  <c r="G405" i="2"/>
  <c r="D405" i="2"/>
  <c r="B405" i="2"/>
  <c r="F867" i="2"/>
  <c r="D867" i="2"/>
  <c r="G867" i="2"/>
  <c r="B867" i="2"/>
  <c r="J867" i="2"/>
  <c r="D507" i="2"/>
  <c r="F507" i="2"/>
  <c r="J507" i="2"/>
  <c r="G507" i="2"/>
  <c r="B507" i="2"/>
  <c r="G62" i="2"/>
  <c r="J62" i="2"/>
  <c r="D62" i="2"/>
  <c r="F62" i="2"/>
  <c r="B62" i="2"/>
  <c r="J584" i="2"/>
  <c r="F584" i="2"/>
  <c r="D584" i="2"/>
  <c r="G584" i="2"/>
  <c r="B584" i="2"/>
  <c r="F704" i="2"/>
  <c r="D704" i="2"/>
  <c r="J704" i="2"/>
  <c r="B704" i="2"/>
  <c r="G704" i="2"/>
  <c r="B444" i="2"/>
  <c r="D444" i="2"/>
  <c r="G444" i="2"/>
  <c r="F444" i="2"/>
  <c r="J444" i="2"/>
  <c r="J379" i="2"/>
  <c r="F379" i="2"/>
  <c r="B379" i="2"/>
  <c r="D379" i="2"/>
  <c r="G379" i="2"/>
  <c r="F900" i="2"/>
  <c r="G900" i="2"/>
  <c r="D900" i="2"/>
  <c r="B900" i="2"/>
  <c r="J900" i="2"/>
  <c r="G200" i="2"/>
  <c r="D200" i="2"/>
  <c r="B200" i="2"/>
  <c r="F200" i="2"/>
  <c r="J200" i="2"/>
  <c r="D174" i="2"/>
  <c r="B174" i="2"/>
  <c r="G174" i="2"/>
  <c r="J174" i="2"/>
  <c r="F174" i="2"/>
  <c r="G612" i="2"/>
  <c r="F612" i="2"/>
  <c r="D612" i="2"/>
  <c r="J612" i="2"/>
  <c r="B612" i="2"/>
  <c r="D160" i="2"/>
  <c r="F160" i="2"/>
  <c r="J160" i="2"/>
  <c r="G160" i="2"/>
  <c r="B160" i="2"/>
  <c r="B461" i="2"/>
  <c r="J461" i="2"/>
  <c r="F461" i="2"/>
  <c r="D461" i="2"/>
  <c r="G461" i="2"/>
  <c r="D845" i="2"/>
  <c r="B845" i="2"/>
  <c r="G845" i="2"/>
  <c r="F845" i="2"/>
  <c r="J845" i="2"/>
  <c r="G377" i="2"/>
  <c r="B377" i="2"/>
  <c r="F377" i="2"/>
  <c r="D377" i="2"/>
  <c r="J377" i="2"/>
  <c r="J275" i="2"/>
  <c r="B275" i="2"/>
  <c r="F275" i="2"/>
  <c r="D275" i="2"/>
  <c r="G275" i="2"/>
  <c r="G871" i="2"/>
  <c r="B871" i="2"/>
  <c r="D871" i="2"/>
  <c r="J871" i="2"/>
  <c r="F871" i="2"/>
  <c r="N1519" i="2"/>
  <c r="O1519" i="2"/>
  <c r="M1519" i="2"/>
  <c r="Q1519" i="2"/>
  <c r="N750" i="2"/>
  <c r="O750" i="2"/>
  <c r="M750" i="2"/>
  <c r="Q750" i="2"/>
  <c r="M301" i="2"/>
  <c r="Q301" i="2"/>
  <c r="O301" i="2"/>
  <c r="N301" i="2"/>
  <c r="O938" i="2"/>
  <c r="M938" i="2"/>
  <c r="N938" i="2"/>
  <c r="Q938" i="2"/>
  <c r="N948" i="2"/>
  <c r="Q948" i="2"/>
  <c r="O948" i="2"/>
  <c r="M948" i="2"/>
  <c r="O1640" i="2"/>
  <c r="M1640" i="2"/>
  <c r="N1640" i="2"/>
  <c r="Q1640" i="2"/>
  <c r="O166" i="2"/>
  <c r="Q166" i="2"/>
  <c r="M166" i="2"/>
  <c r="N166" i="2"/>
  <c r="N1518" i="2"/>
  <c r="M1518" i="2"/>
  <c r="Q1518" i="2"/>
  <c r="O1518" i="2"/>
  <c r="M122" i="2"/>
  <c r="N122" i="2"/>
  <c r="O122" i="2"/>
  <c r="Q1828" i="2"/>
  <c r="O1828" i="2"/>
  <c r="N1828" i="2"/>
  <c r="M1828" i="2"/>
  <c r="Q1656" i="2"/>
  <c r="N1656" i="2"/>
  <c r="M1656" i="2"/>
  <c r="O1656" i="2"/>
  <c r="O1697" i="2"/>
  <c r="N1697" i="2"/>
  <c r="Q1697" i="2"/>
  <c r="M1697" i="2"/>
  <c r="M1457" i="2"/>
  <c r="Q1457" i="2"/>
  <c r="N1457" i="2"/>
  <c r="O1457" i="2"/>
  <c r="O108" i="2"/>
  <c r="Q108" i="2"/>
  <c r="N108" i="2"/>
  <c r="M108" i="2"/>
  <c r="N1434" i="2"/>
  <c r="M1434" i="2"/>
  <c r="Q1434" i="2"/>
  <c r="O1434" i="2"/>
  <c r="M1279" i="2"/>
  <c r="O1279" i="2"/>
  <c r="Q1279" i="2"/>
  <c r="N1279" i="2"/>
  <c r="O1684" i="2"/>
  <c r="N1684" i="2"/>
  <c r="Q1684" i="2"/>
  <c r="M1684" i="2"/>
  <c r="Q1560" i="2"/>
  <c r="M1560" i="2"/>
  <c r="O1560" i="2"/>
  <c r="N1560" i="2"/>
  <c r="N541" i="2"/>
  <c r="M541" i="2"/>
  <c r="Q541" i="2"/>
  <c r="O541" i="2"/>
  <c r="Q551" i="2"/>
  <c r="O551" i="2"/>
  <c r="M551" i="2"/>
  <c r="N551" i="2"/>
  <c r="N125" i="2"/>
  <c r="M125" i="2"/>
  <c r="O125" i="2"/>
  <c r="Q125" i="2"/>
  <c r="N936" i="2"/>
  <c r="O936" i="2"/>
  <c r="Q936" i="2"/>
  <c r="M936" i="2"/>
  <c r="N893" i="2"/>
  <c r="M893" i="2"/>
  <c r="Q893" i="2"/>
  <c r="O893" i="2"/>
  <c r="N588" i="2"/>
  <c r="O588" i="2"/>
  <c r="M588" i="2"/>
  <c r="Q588" i="2"/>
  <c r="M1397" i="2"/>
  <c r="Q1397" i="2"/>
  <c r="N1397" i="2"/>
  <c r="O1397" i="2"/>
  <c r="M60" i="2"/>
  <c r="Q60" i="2"/>
  <c r="N60" i="2"/>
  <c r="O60" i="2"/>
  <c r="Q450" i="2"/>
  <c r="O450" i="2"/>
  <c r="N450" i="2"/>
  <c r="M450" i="2"/>
  <c r="Q325" i="2"/>
  <c r="M325" i="2"/>
  <c r="O325" i="2"/>
  <c r="N325" i="2"/>
  <c r="M1221" i="2"/>
  <c r="O1221" i="2"/>
  <c r="N1221" i="2"/>
  <c r="Q1221" i="2"/>
  <c r="N1796" i="2"/>
  <c r="O1796" i="2"/>
  <c r="M1796" i="2"/>
  <c r="Q1796" i="2"/>
  <c r="O331" i="2"/>
  <c r="N331" i="2"/>
  <c r="Q331" i="2"/>
  <c r="M331" i="2"/>
  <c r="O1493" i="2"/>
  <c r="M1493" i="2"/>
  <c r="N1493" i="2"/>
  <c r="Q1493" i="2"/>
  <c r="O1352" i="2"/>
  <c r="M1352" i="2"/>
  <c r="N1352" i="2"/>
  <c r="Q1352" i="2"/>
  <c r="O1179" i="2"/>
  <c r="N1179" i="2"/>
  <c r="M1179" i="2"/>
  <c r="Q1179" i="2"/>
  <c r="Q725" i="2"/>
  <c r="O725" i="2"/>
  <c r="N725" i="2"/>
  <c r="M725" i="2"/>
  <c r="O1563" i="2"/>
  <c r="M1563" i="2"/>
  <c r="N1563" i="2"/>
  <c r="Q1563" i="2"/>
  <c r="M1502" i="2"/>
  <c r="O1502" i="2"/>
  <c r="N1502" i="2"/>
  <c r="Q1502" i="2"/>
  <c r="O1544" i="2"/>
  <c r="N1544" i="2"/>
  <c r="M1544" i="2"/>
  <c r="Q1544" i="2"/>
  <c r="M1364" i="2"/>
  <c r="O1364" i="2"/>
  <c r="N1364" i="2"/>
  <c r="Q1364" i="2"/>
  <c r="N784" i="2"/>
  <c r="Q784" i="2"/>
  <c r="O784" i="2"/>
  <c r="M784" i="2"/>
  <c r="O1394" i="2"/>
  <c r="N1394" i="2"/>
  <c r="M1394" i="2"/>
  <c r="Q1394" i="2"/>
  <c r="O392" i="2"/>
  <c r="N392" i="2"/>
  <c r="M392" i="2"/>
  <c r="M133" i="2"/>
  <c r="O133" i="2"/>
  <c r="Q133" i="2"/>
  <c r="N133" i="2"/>
  <c r="N730" i="2"/>
  <c r="M730" i="2"/>
  <c r="O730" i="2"/>
  <c r="Q730" i="2"/>
  <c r="N933" i="2"/>
  <c r="M933" i="2"/>
  <c r="O933" i="2"/>
  <c r="Q933" i="2"/>
  <c r="M827" i="2"/>
  <c r="Q827" i="2"/>
  <c r="N827" i="2"/>
  <c r="O827" i="2"/>
  <c r="O346" i="2"/>
  <c r="N346" i="2"/>
  <c r="M346" i="2"/>
  <c r="Q346" i="2"/>
  <c r="Q1182" i="2"/>
  <c r="O1182" i="2"/>
  <c r="N1182" i="2"/>
  <c r="M1182" i="2"/>
  <c r="N584" i="2"/>
  <c r="M584" i="2"/>
  <c r="O584" i="2"/>
  <c r="Q584" i="2"/>
  <c r="N1424" i="2"/>
  <c r="O1424" i="2"/>
  <c r="M1424" i="2"/>
  <c r="Q1424" i="2"/>
  <c r="O1471" i="2"/>
  <c r="N1471" i="2"/>
  <c r="Q1471" i="2"/>
  <c r="M1471" i="2"/>
  <c r="N310" i="2"/>
  <c r="O310" i="2"/>
  <c r="Q310" i="2"/>
  <c r="M310" i="2"/>
  <c r="M1106" i="2"/>
  <c r="N1106" i="2"/>
  <c r="O1106" i="2"/>
  <c r="Q1106" i="2"/>
  <c r="M1455" i="2"/>
  <c r="O1455" i="2"/>
  <c r="N1455" i="2"/>
  <c r="Q1455" i="2"/>
  <c r="N114" i="2"/>
  <c r="Q114" i="2"/>
  <c r="O114" i="2"/>
  <c r="M114" i="2"/>
  <c r="Q1415" i="2"/>
  <c r="M1415" i="2"/>
  <c r="N1415" i="2"/>
  <c r="O1415" i="2"/>
  <c r="M1078" i="2"/>
  <c r="O1078" i="2"/>
  <c r="N1078" i="2"/>
  <c r="Q1078" i="2"/>
  <c r="N1509" i="2"/>
  <c r="M1509" i="2"/>
  <c r="O1509" i="2"/>
  <c r="Q1509" i="2"/>
  <c r="O1280" i="2"/>
  <c r="N1280" i="2"/>
  <c r="M1280" i="2"/>
  <c r="Q1280" i="2"/>
  <c r="N1857" i="2"/>
  <c r="O1857" i="2"/>
  <c r="M1857" i="2"/>
  <c r="Q1857" i="2"/>
  <c r="N752" i="2"/>
  <c r="O752" i="2"/>
  <c r="M752" i="2"/>
  <c r="Q752" i="2"/>
  <c r="O866" i="2"/>
  <c r="M866" i="2"/>
  <c r="N866" i="2"/>
  <c r="Q866" i="2"/>
  <c r="O1012" i="2"/>
  <c r="N1012" i="2"/>
  <c r="Q1012" i="2"/>
  <c r="M1012" i="2"/>
  <c r="O537" i="2"/>
  <c r="N537" i="2"/>
  <c r="M537" i="2"/>
  <c r="Q537" i="2"/>
  <c r="N1763" i="2"/>
  <c r="O1763" i="2"/>
  <c r="M1763" i="2"/>
  <c r="Q1763" i="2"/>
  <c r="N488" i="2"/>
  <c r="M488" i="2"/>
  <c r="O488" i="2"/>
  <c r="Q488" i="2"/>
  <c r="N1741" i="2"/>
  <c r="Q1741" i="2"/>
  <c r="M1741" i="2"/>
  <c r="O1741" i="2"/>
  <c r="M181" i="2"/>
  <c r="N181" i="2"/>
  <c r="O181" i="2"/>
  <c r="Q181" i="2"/>
  <c r="O921" i="2"/>
  <c r="M921" i="2"/>
  <c r="N921" i="2"/>
  <c r="Q921" i="2"/>
  <c r="O1755" i="2"/>
  <c r="M1755" i="2"/>
  <c r="N1755" i="2"/>
  <c r="Q1755" i="2"/>
  <c r="M448" i="2"/>
  <c r="O448" i="2"/>
  <c r="N448" i="2"/>
  <c r="Q448" i="2"/>
  <c r="M819" i="2"/>
  <c r="N819" i="2"/>
  <c r="O819" i="2"/>
  <c r="Q819" i="2"/>
  <c r="O709" i="2"/>
  <c r="N709" i="2"/>
  <c r="Q709" i="2"/>
  <c r="M709" i="2"/>
  <c r="N872" i="2"/>
  <c r="O872" i="2"/>
  <c r="M872" i="2"/>
  <c r="Q872" i="2"/>
  <c r="N1119" i="2"/>
  <c r="M1119" i="2"/>
  <c r="O1119" i="2"/>
  <c r="Q1119" i="2"/>
  <c r="M1467" i="2"/>
  <c r="N1467" i="2"/>
  <c r="O1467" i="2"/>
  <c r="Q1467" i="2"/>
  <c r="O1829" i="2"/>
  <c r="Q1829" i="2"/>
  <c r="M1829" i="2"/>
  <c r="N1829" i="2"/>
  <c r="O66" i="2"/>
  <c r="Q66" i="2"/>
  <c r="N66" i="2"/>
  <c r="M66" i="2"/>
  <c r="Q1876" i="2"/>
  <c r="O1876" i="2"/>
  <c r="N1876" i="2"/>
  <c r="M1876" i="2"/>
  <c r="M705" i="2"/>
  <c r="N705" i="2"/>
  <c r="O705" i="2"/>
  <c r="Q705" i="2"/>
  <c r="N1587" i="2"/>
  <c r="M1587" i="2"/>
  <c r="O1587" i="2"/>
  <c r="Q1587" i="2"/>
  <c r="N547" i="2"/>
  <c r="M547" i="2"/>
  <c r="Q547" i="2"/>
  <c r="O547" i="2"/>
  <c r="Q1355" i="2"/>
  <c r="O1355" i="2"/>
  <c r="N1355" i="2"/>
  <c r="M1355" i="2"/>
  <c r="M1138" i="2"/>
  <c r="O1138" i="2"/>
  <c r="N1138" i="2"/>
  <c r="Q1138" i="2"/>
  <c r="O1515" i="2"/>
  <c r="N1515" i="2"/>
  <c r="M1515" i="2"/>
  <c r="Q1515" i="2"/>
  <c r="M1514" i="2"/>
  <c r="N1514" i="2"/>
  <c r="O1514" i="2"/>
  <c r="Q1514" i="2"/>
  <c r="O11" i="2"/>
  <c r="N11" i="2"/>
  <c r="M11" i="2"/>
  <c r="Q11" i="2"/>
  <c r="N1066" i="2"/>
  <c r="O1066" i="2"/>
  <c r="Q1066" i="2"/>
  <c r="M1066" i="2"/>
  <c r="N825" i="2"/>
  <c r="M825" i="2"/>
  <c r="O825" i="2"/>
  <c r="Q825" i="2"/>
  <c r="O898" i="2"/>
  <c r="M898" i="2"/>
  <c r="N898" i="2"/>
  <c r="Q898" i="2"/>
  <c r="G859" i="2"/>
  <c r="F859" i="2"/>
  <c r="J859" i="2"/>
  <c r="B859" i="2"/>
  <c r="D859" i="2"/>
  <c r="G1502" i="2"/>
  <c r="B1502" i="2"/>
  <c r="J1502" i="2"/>
  <c r="D1502" i="2"/>
  <c r="F1502" i="2"/>
  <c r="F1477" i="2"/>
  <c r="D1477" i="2"/>
  <c r="J1477" i="2"/>
  <c r="B1477" i="2"/>
  <c r="G1477" i="2"/>
  <c r="B1414" i="2"/>
  <c r="J1414" i="2"/>
  <c r="D1414" i="2"/>
  <c r="F1414" i="2"/>
  <c r="G1414" i="2"/>
  <c r="O1532" i="2"/>
  <c r="M1532" i="2"/>
  <c r="Q1532" i="2"/>
  <c r="N1532" i="2"/>
  <c r="J246" i="2"/>
  <c r="D246" i="2"/>
  <c r="G246" i="2"/>
  <c r="B246" i="2"/>
  <c r="F246" i="2"/>
  <c r="D1634" i="2"/>
  <c r="F1634" i="2"/>
  <c r="B1634" i="2"/>
  <c r="G1634" i="2"/>
  <c r="J1634" i="2"/>
  <c r="B1136" i="2"/>
  <c r="D1136" i="2"/>
  <c r="F1136" i="2"/>
  <c r="J1136" i="2"/>
  <c r="G1136" i="2"/>
  <c r="B1919" i="2"/>
  <c r="G1919" i="2"/>
  <c r="F1919" i="2"/>
  <c r="J1919" i="2"/>
  <c r="D1919" i="2"/>
  <c r="G1161" i="2"/>
  <c r="F1161" i="2"/>
  <c r="J1161" i="2"/>
  <c r="D1161" i="2"/>
  <c r="B1161" i="2"/>
  <c r="F1014" i="2"/>
  <c r="B1014" i="2"/>
  <c r="D1014" i="2"/>
  <c r="J1014" i="2"/>
  <c r="G1014" i="2"/>
  <c r="F1343" i="2"/>
  <c r="G1343" i="2"/>
  <c r="B1343" i="2"/>
  <c r="J1343" i="2"/>
  <c r="D1343" i="2"/>
  <c r="M1005" i="2"/>
  <c r="Q1005" i="2"/>
  <c r="N1005" i="2"/>
  <c r="O1005" i="2"/>
  <c r="M909" i="2"/>
  <c r="O909" i="2"/>
  <c r="N909" i="2"/>
  <c r="Q909" i="2"/>
  <c r="D1816" i="2"/>
  <c r="F1816" i="2"/>
  <c r="J1816" i="2"/>
  <c r="B1816" i="2"/>
  <c r="G1816" i="2"/>
  <c r="F1717" i="2"/>
  <c r="G1717" i="2"/>
  <c r="J1717" i="2"/>
  <c r="D1717" i="2"/>
  <c r="B1717" i="2"/>
  <c r="N1725" i="2"/>
  <c r="O1725" i="2"/>
  <c r="M1725" i="2"/>
  <c r="Q1725" i="2"/>
  <c r="B1534" i="2"/>
  <c r="F1534" i="2"/>
  <c r="D1534" i="2"/>
  <c r="G1534" i="2"/>
  <c r="J1534" i="2"/>
  <c r="G1007" i="2"/>
  <c r="J1007" i="2"/>
  <c r="D1007" i="2"/>
  <c r="B1007" i="2"/>
  <c r="F1007" i="2"/>
  <c r="N669" i="2"/>
  <c r="M669" i="2"/>
  <c r="O669" i="2"/>
  <c r="Q669" i="2"/>
  <c r="D337" i="2"/>
  <c r="B337" i="2"/>
  <c r="G337" i="2"/>
  <c r="F337" i="2"/>
  <c r="J337" i="2"/>
  <c r="M1046" i="2"/>
  <c r="N1046" i="2"/>
  <c r="O1046" i="2"/>
  <c r="Q1046" i="2"/>
  <c r="J1041" i="2"/>
  <c r="D1041" i="2"/>
  <c r="F1041" i="2"/>
  <c r="B1041" i="2"/>
  <c r="G1041" i="2"/>
  <c r="F1422" i="2"/>
  <c r="G1422" i="2"/>
  <c r="B1422" i="2"/>
  <c r="J1422" i="2"/>
  <c r="D1422" i="2"/>
  <c r="F1476" i="2"/>
  <c r="J1476" i="2"/>
  <c r="D1476" i="2"/>
  <c r="G1476" i="2"/>
  <c r="B1476" i="2"/>
  <c r="D807" i="2"/>
  <c r="J807" i="2"/>
  <c r="F807" i="2"/>
  <c r="B807" i="2"/>
  <c r="G807" i="2"/>
  <c r="Q97" i="2"/>
  <c r="M97" i="2"/>
  <c r="N97" i="2"/>
  <c r="O97" i="2"/>
  <c r="F1069" i="2"/>
  <c r="J1069" i="2"/>
  <c r="B1069" i="2"/>
  <c r="G1069" i="2"/>
  <c r="D1069" i="2"/>
  <c r="D1440" i="2"/>
  <c r="J1440" i="2"/>
  <c r="F1440" i="2"/>
  <c r="B1440" i="2"/>
  <c r="G1440" i="2"/>
  <c r="F1702" i="2"/>
  <c r="B1702" i="2"/>
  <c r="D1702" i="2"/>
  <c r="J1702" i="2"/>
  <c r="G1702" i="2"/>
  <c r="B1768" i="2"/>
  <c r="J1768" i="2"/>
  <c r="D1768" i="2"/>
  <c r="F1768" i="2"/>
  <c r="G1768" i="2"/>
  <c r="F673" i="2"/>
  <c r="J673" i="2"/>
  <c r="B673" i="2"/>
  <c r="G673" i="2"/>
  <c r="D673" i="2"/>
  <c r="J1633" i="2"/>
  <c r="G1633" i="2"/>
  <c r="B1633" i="2"/>
  <c r="F1633" i="2"/>
  <c r="D1633" i="2"/>
  <c r="Q999" i="2"/>
  <c r="M999" i="2"/>
  <c r="N999" i="2"/>
  <c r="O999" i="2"/>
  <c r="D147" i="2"/>
  <c r="B147" i="2"/>
  <c r="F147" i="2"/>
  <c r="G147" i="2"/>
  <c r="J147" i="2"/>
  <c r="D36" i="2"/>
  <c r="J36" i="2"/>
  <c r="F36" i="2"/>
  <c r="G36" i="2"/>
  <c r="B36" i="2"/>
  <c r="G1649" i="2"/>
  <c r="B1649" i="2"/>
  <c r="J1649" i="2"/>
  <c r="D1649" i="2"/>
  <c r="F1649" i="2"/>
  <c r="B1620" i="2"/>
  <c r="J1620" i="2"/>
  <c r="F1620" i="2"/>
  <c r="D1620" i="2"/>
  <c r="G1620" i="2"/>
  <c r="N721" i="2"/>
  <c r="Q721" i="2"/>
  <c r="M721" i="2"/>
  <c r="O721" i="2"/>
  <c r="D1701" i="2"/>
  <c r="B1701" i="2"/>
  <c r="J1701" i="2"/>
  <c r="G1701" i="2"/>
  <c r="F1701" i="2"/>
  <c r="O1629" i="2"/>
  <c r="N1629" i="2"/>
  <c r="Q1629" i="2"/>
  <c r="M1629" i="2"/>
  <c r="N102" i="2"/>
  <c r="Q102" i="2"/>
  <c r="O102" i="2"/>
  <c r="M102" i="2"/>
  <c r="F1230" i="2"/>
  <c r="J1230" i="2"/>
  <c r="D1230" i="2"/>
  <c r="B1230" i="2"/>
  <c r="G1230" i="2"/>
  <c r="F1316" i="2"/>
  <c r="G1316" i="2"/>
  <c r="B1316" i="2"/>
  <c r="D1316" i="2"/>
  <c r="J1316" i="2"/>
  <c r="G528" i="2"/>
  <c r="J528" i="2"/>
  <c r="F528" i="2"/>
  <c r="D528" i="2"/>
  <c r="B528" i="2"/>
  <c r="B77" i="2"/>
  <c r="J77" i="2"/>
  <c r="D77" i="2"/>
  <c r="G77" i="2"/>
  <c r="F77" i="2"/>
  <c r="Q332" i="2"/>
  <c r="N332" i="2"/>
  <c r="O332" i="2"/>
  <c r="M332" i="2"/>
  <c r="B1847" i="2"/>
  <c r="F1847" i="2"/>
  <c r="D1847" i="2"/>
  <c r="G1847" i="2"/>
  <c r="J1847" i="2"/>
  <c r="J1823" i="2"/>
  <c r="F1823" i="2"/>
  <c r="B1823" i="2"/>
  <c r="G1823" i="2"/>
  <c r="D1823" i="2"/>
  <c r="F1729" i="2"/>
  <c r="B1729" i="2"/>
  <c r="D1729" i="2"/>
  <c r="J1729" i="2"/>
  <c r="G1729" i="2"/>
  <c r="D53" i="2"/>
  <c r="F53" i="2"/>
  <c r="G53" i="2"/>
  <c r="J53" i="2"/>
  <c r="B53" i="2"/>
  <c r="M519" i="2"/>
  <c r="Q519" i="2"/>
  <c r="O519" i="2"/>
  <c r="N519" i="2"/>
  <c r="F1613" i="2"/>
  <c r="G1613" i="2"/>
  <c r="J1613" i="2"/>
  <c r="B1613" i="2"/>
  <c r="D1613" i="2"/>
  <c r="N1334" i="2"/>
  <c r="O1334" i="2"/>
  <c r="M1334" i="2"/>
  <c r="Q1334" i="2"/>
  <c r="G1247" i="2"/>
  <c r="B1247" i="2"/>
  <c r="F1247" i="2"/>
  <c r="J1247" i="2"/>
  <c r="D1247" i="2"/>
  <c r="D1836" i="2"/>
  <c r="J1836" i="2"/>
  <c r="F1836" i="2"/>
  <c r="B1836" i="2"/>
  <c r="G1836" i="2"/>
  <c r="B1005" i="2"/>
  <c r="F1005" i="2"/>
  <c r="G1005" i="2"/>
  <c r="J1005" i="2"/>
  <c r="D1005" i="2"/>
  <c r="F1791" i="2"/>
  <c r="G1791" i="2"/>
  <c r="D1791" i="2"/>
  <c r="B1791" i="2"/>
  <c r="J1791" i="2"/>
  <c r="J1255" i="2"/>
  <c r="F1255" i="2"/>
  <c r="G1255" i="2"/>
  <c r="B1255" i="2"/>
  <c r="D1255" i="2"/>
  <c r="G1076" i="2"/>
  <c r="F1076" i="2"/>
  <c r="B1076" i="2"/>
  <c r="J1076" i="2"/>
  <c r="D1076" i="2"/>
  <c r="F1061" i="2"/>
  <c r="B1061" i="2"/>
  <c r="D1061" i="2"/>
  <c r="G1061" i="2"/>
  <c r="J1061" i="2"/>
  <c r="G1662" i="2"/>
  <c r="F1662" i="2"/>
  <c r="J1662" i="2"/>
  <c r="B1662" i="2"/>
  <c r="D1662" i="2"/>
  <c r="J198" i="2"/>
  <c r="D198" i="2"/>
  <c r="B198" i="2"/>
  <c r="G198" i="2"/>
  <c r="F198" i="2"/>
  <c r="M527" i="2"/>
  <c r="N527" i="2"/>
  <c r="O527" i="2"/>
  <c r="Q527" i="2"/>
  <c r="D44" i="2"/>
  <c r="B44" i="2"/>
  <c r="J44" i="2"/>
  <c r="G44" i="2"/>
  <c r="F44" i="2"/>
  <c r="D1015" i="2"/>
  <c r="G1015" i="2"/>
  <c r="J1015" i="2"/>
  <c r="B1015" i="2"/>
  <c r="F1015" i="2"/>
  <c r="F1748" i="2"/>
  <c r="J1748" i="2"/>
  <c r="B1748" i="2"/>
  <c r="D1748" i="2"/>
  <c r="G1748" i="2"/>
  <c r="J1898" i="2"/>
  <c r="F1898" i="2"/>
  <c r="B1898" i="2"/>
  <c r="D1898" i="2"/>
  <c r="G1898" i="2"/>
  <c r="F1751" i="2"/>
  <c r="G1751" i="2"/>
  <c r="D1751" i="2"/>
  <c r="B1751" i="2"/>
  <c r="J1751" i="2"/>
  <c r="G1298" i="2"/>
  <c r="B1298" i="2"/>
  <c r="F1298" i="2"/>
  <c r="J1298" i="2"/>
  <c r="D1298" i="2"/>
  <c r="J1603" i="2"/>
  <c r="D1603" i="2"/>
  <c r="G1603" i="2"/>
  <c r="F1603" i="2"/>
  <c r="B1603" i="2"/>
  <c r="B145" i="2"/>
  <c r="D145" i="2"/>
  <c r="G145" i="2"/>
  <c r="F145" i="2"/>
  <c r="J145" i="2"/>
  <c r="N477" i="2"/>
  <c r="O477" i="2"/>
  <c r="M477" i="2"/>
  <c r="Q477" i="2"/>
  <c r="F1797" i="2"/>
  <c r="D1797" i="2"/>
  <c r="J1797" i="2"/>
  <c r="B1797" i="2"/>
  <c r="G1797" i="2"/>
  <c r="B1267" i="2"/>
  <c r="D1267" i="2"/>
  <c r="G1267" i="2"/>
  <c r="J1267" i="2"/>
  <c r="F1267" i="2"/>
  <c r="B1215" i="2"/>
  <c r="F1215" i="2"/>
  <c r="J1215" i="2"/>
  <c r="G1215" i="2"/>
  <c r="D1215" i="2"/>
  <c r="N908" i="2"/>
  <c r="O908" i="2"/>
  <c r="Q908" i="2"/>
  <c r="M908" i="2"/>
  <c r="F1689" i="2"/>
  <c r="D1689" i="2"/>
  <c r="G1689" i="2"/>
  <c r="B1689" i="2"/>
  <c r="J1689" i="2"/>
  <c r="F1327" i="2"/>
  <c r="G1327" i="2"/>
  <c r="J1327" i="2"/>
  <c r="D1327" i="2"/>
  <c r="B1327" i="2"/>
  <c r="F962" i="2"/>
  <c r="G962" i="2"/>
  <c r="J962" i="2"/>
  <c r="B962" i="2"/>
  <c r="D962" i="2"/>
  <c r="B1006" i="2"/>
  <c r="G1006" i="2"/>
  <c r="F1006" i="2"/>
  <c r="D1006" i="2"/>
  <c r="J1006" i="2"/>
  <c r="B144" i="2"/>
  <c r="D144" i="2"/>
  <c r="F144" i="2"/>
  <c r="J144" i="2"/>
  <c r="G144" i="2"/>
  <c r="F966" i="2"/>
  <c r="D966" i="2"/>
  <c r="B966" i="2"/>
  <c r="J966" i="2"/>
  <c r="G966" i="2"/>
  <c r="J1159" i="2"/>
  <c r="G1159" i="2"/>
  <c r="D1159" i="2"/>
  <c r="F1159" i="2"/>
  <c r="B1159" i="2"/>
  <c r="F1171" i="2"/>
  <c r="B1171" i="2"/>
  <c r="J1171" i="2"/>
  <c r="G1171" i="2"/>
  <c r="D1171" i="2"/>
  <c r="B1184" i="2"/>
  <c r="G1184" i="2"/>
  <c r="F1184" i="2"/>
  <c r="D1184" i="2"/>
  <c r="J1184" i="2"/>
  <c r="F1637" i="2"/>
  <c r="B1637" i="2"/>
  <c r="G1637" i="2"/>
  <c r="D1637" i="2"/>
  <c r="J1637" i="2"/>
  <c r="J1671" i="2"/>
  <c r="B1671" i="2"/>
  <c r="D1671" i="2"/>
  <c r="G1671" i="2"/>
  <c r="F1671" i="2"/>
  <c r="J103" i="2"/>
  <c r="G103" i="2"/>
  <c r="D103" i="2"/>
  <c r="B103" i="2"/>
  <c r="F103" i="2"/>
  <c r="Q713" i="2"/>
  <c r="O713" i="2"/>
  <c r="N713" i="2"/>
  <c r="M713" i="2"/>
  <c r="J1570" i="2"/>
  <c r="D1570" i="2"/>
  <c r="B1570" i="2"/>
  <c r="G1570" i="2"/>
  <c r="F1570" i="2"/>
  <c r="M28" i="2"/>
  <c r="O28" i="2"/>
  <c r="N28" i="2"/>
  <c r="Q28" i="2"/>
  <c r="B1362" i="2"/>
  <c r="F1362" i="2"/>
  <c r="D1362" i="2"/>
  <c r="J1362" i="2"/>
  <c r="G1362" i="2"/>
  <c r="F1788" i="2"/>
  <c r="B1788" i="2"/>
  <c r="D1788" i="2"/>
  <c r="J1788" i="2"/>
  <c r="G1788" i="2"/>
  <c r="G1317" i="2"/>
  <c r="F1317" i="2"/>
  <c r="D1317" i="2"/>
  <c r="J1317" i="2"/>
  <c r="B1317" i="2"/>
  <c r="O1243" i="2"/>
  <c r="N1243" i="2"/>
  <c r="M1243" i="2"/>
  <c r="Q1243" i="2"/>
  <c r="B388" i="2"/>
  <c r="G388" i="2"/>
  <c r="F388" i="2"/>
  <c r="J388" i="2"/>
  <c r="D388" i="2"/>
  <c r="D1571" i="2"/>
  <c r="F1571" i="2"/>
  <c r="G1571" i="2"/>
  <c r="J1571" i="2"/>
  <c r="B1571" i="2"/>
  <c r="J438" i="2"/>
  <c r="F438" i="2"/>
  <c r="D438" i="2"/>
  <c r="B438" i="2"/>
  <c r="G438" i="2"/>
  <c r="O1484" i="2"/>
  <c r="N1484" i="2"/>
  <c r="M1484" i="2"/>
  <c r="Q1484" i="2"/>
  <c r="F151" i="2"/>
  <c r="J151" i="2"/>
  <c r="D151" i="2"/>
  <c r="B151" i="2"/>
  <c r="G151" i="2"/>
  <c r="J1714" i="2"/>
  <c r="D1714" i="2"/>
  <c r="F1714" i="2"/>
  <c r="G1714" i="2"/>
  <c r="B1714" i="2"/>
  <c r="J173" i="2"/>
  <c r="B173" i="2"/>
  <c r="D173" i="2"/>
  <c r="F173" i="2"/>
  <c r="G173" i="2"/>
  <c r="G396" i="2"/>
  <c r="F396" i="2"/>
  <c r="J396" i="2"/>
  <c r="B396" i="2"/>
  <c r="D396" i="2"/>
  <c r="J660" i="2"/>
  <c r="D660" i="2"/>
  <c r="G660" i="2"/>
  <c r="B660" i="2"/>
  <c r="F660" i="2"/>
  <c r="J182" i="2"/>
  <c r="B182" i="2"/>
  <c r="F182" i="2"/>
  <c r="G182" i="2"/>
  <c r="D182" i="2"/>
  <c r="G326" i="2"/>
  <c r="F326" i="2"/>
  <c r="B326" i="2"/>
  <c r="D326" i="2"/>
  <c r="J326" i="2"/>
  <c r="G674" i="2"/>
  <c r="F674" i="2"/>
  <c r="D674" i="2"/>
  <c r="B674" i="2"/>
  <c r="J674" i="2"/>
  <c r="B455" i="2"/>
  <c r="F455" i="2"/>
  <c r="D455" i="2"/>
  <c r="G455" i="2"/>
  <c r="J455" i="2"/>
  <c r="J753" i="2"/>
  <c r="G753" i="2"/>
  <c r="B753" i="2"/>
  <c r="D753" i="2"/>
  <c r="F753" i="2"/>
  <c r="J839" i="2"/>
  <c r="D839" i="2"/>
  <c r="G839" i="2"/>
  <c r="F839" i="2"/>
  <c r="B839" i="2"/>
  <c r="G258" i="2"/>
  <c r="B258" i="2"/>
  <c r="D258" i="2"/>
  <c r="J258" i="2"/>
  <c r="F258" i="2"/>
  <c r="F767" i="2"/>
  <c r="J767" i="2"/>
  <c r="G767" i="2"/>
  <c r="D767" i="2"/>
  <c r="B767" i="2"/>
  <c r="D850" i="2"/>
  <c r="G850" i="2"/>
  <c r="J850" i="2"/>
  <c r="F850" i="2"/>
  <c r="B850" i="2"/>
  <c r="B126" i="2"/>
  <c r="G126" i="2"/>
  <c r="J126" i="2"/>
  <c r="F126" i="2"/>
  <c r="D126" i="2"/>
  <c r="G775" i="2"/>
  <c r="D775" i="2"/>
  <c r="B775" i="2"/>
  <c r="J775" i="2"/>
  <c r="F775" i="2"/>
  <c r="G872" i="2"/>
  <c r="J872" i="2"/>
  <c r="F872" i="2"/>
  <c r="D872" i="2"/>
  <c r="B872" i="2"/>
  <c r="J357" i="2"/>
  <c r="G357" i="2"/>
  <c r="F357" i="2"/>
  <c r="D357" i="2"/>
  <c r="B357" i="2"/>
  <c r="G517" i="2"/>
  <c r="J517" i="2"/>
  <c r="F517" i="2"/>
  <c r="D517" i="2"/>
  <c r="B517" i="2"/>
  <c r="G601" i="2"/>
  <c r="J601" i="2"/>
  <c r="B601" i="2"/>
  <c r="F601" i="2"/>
  <c r="D601" i="2"/>
  <c r="D372" i="2"/>
  <c r="F372" i="2"/>
  <c r="J372" i="2"/>
  <c r="G372" i="2"/>
  <c r="B372" i="2"/>
  <c r="J554" i="2"/>
  <c r="D554" i="2"/>
  <c r="B554" i="2"/>
  <c r="F554" i="2"/>
  <c r="G554" i="2"/>
  <c r="B626" i="2"/>
  <c r="J626" i="2"/>
  <c r="D626" i="2"/>
  <c r="G626" i="2"/>
  <c r="F626" i="2"/>
  <c r="D288" i="2"/>
  <c r="B288" i="2"/>
  <c r="J288" i="2"/>
  <c r="F288" i="2"/>
  <c r="G288" i="2"/>
  <c r="G848" i="2"/>
  <c r="J848" i="2"/>
  <c r="B848" i="2"/>
  <c r="D848" i="2"/>
  <c r="F848" i="2"/>
  <c r="B887" i="2"/>
  <c r="D887" i="2"/>
  <c r="G887" i="2"/>
  <c r="F887" i="2"/>
  <c r="J887" i="2"/>
  <c r="J217" i="2"/>
  <c r="B217" i="2"/>
  <c r="G217" i="2"/>
  <c r="D217" i="2"/>
  <c r="F217" i="2"/>
  <c r="J555" i="2"/>
  <c r="B555" i="2"/>
  <c r="F555" i="2"/>
  <c r="D555" i="2"/>
  <c r="G555" i="2"/>
  <c r="F627" i="2"/>
  <c r="B627" i="2"/>
  <c r="D627" i="2"/>
  <c r="G627" i="2"/>
  <c r="J627" i="2"/>
  <c r="D312" i="2"/>
  <c r="B312" i="2"/>
  <c r="G312" i="2"/>
  <c r="J312" i="2"/>
  <c r="F312" i="2"/>
  <c r="F650" i="2"/>
  <c r="D650" i="2"/>
  <c r="J650" i="2"/>
  <c r="B650" i="2"/>
  <c r="G650" i="2"/>
  <c r="J833" i="2"/>
  <c r="B833" i="2"/>
  <c r="G833" i="2"/>
  <c r="F833" i="2"/>
  <c r="D833" i="2"/>
  <c r="F284" i="2"/>
  <c r="B284" i="2"/>
  <c r="D284" i="2"/>
  <c r="G284" i="2"/>
  <c r="J284" i="2"/>
  <c r="J875" i="2"/>
  <c r="F875" i="2"/>
  <c r="B875" i="2"/>
  <c r="G875" i="2"/>
  <c r="D875" i="2"/>
  <c r="B515" i="2"/>
  <c r="D515" i="2"/>
  <c r="J515" i="2"/>
  <c r="F515" i="2"/>
  <c r="G515" i="2"/>
  <c r="J234" i="2"/>
  <c r="B234" i="2"/>
  <c r="F234" i="2"/>
  <c r="D234" i="2"/>
  <c r="G234" i="2"/>
  <c r="F591" i="2"/>
  <c r="D591" i="2"/>
  <c r="B591" i="2"/>
  <c r="J591" i="2"/>
  <c r="G591" i="2"/>
  <c r="B725" i="2"/>
  <c r="D725" i="2"/>
  <c r="F725" i="2"/>
  <c r="J725" i="2"/>
  <c r="G725" i="2"/>
  <c r="D260" i="2"/>
  <c r="B260" i="2"/>
  <c r="G260" i="2"/>
  <c r="J260" i="2"/>
  <c r="F260" i="2"/>
  <c r="B58" i="2"/>
  <c r="F58" i="2"/>
  <c r="D58" i="2"/>
  <c r="G58" i="2"/>
  <c r="J58" i="2"/>
  <c r="B920" i="2"/>
  <c r="D920" i="2"/>
  <c r="F920" i="2"/>
  <c r="G920" i="2"/>
  <c r="J920" i="2"/>
  <c r="D66" i="2"/>
  <c r="F66" i="2"/>
  <c r="J66" i="2"/>
  <c r="G66" i="2"/>
  <c r="B66" i="2"/>
  <c r="B249" i="2"/>
  <c r="D249" i="2"/>
  <c r="G249" i="2"/>
  <c r="J249" i="2"/>
  <c r="F249" i="2"/>
  <c r="J633" i="2"/>
  <c r="B633" i="2"/>
  <c r="F633" i="2"/>
  <c r="G633" i="2"/>
  <c r="D633" i="2"/>
  <c r="J158" i="2"/>
  <c r="B158" i="2"/>
  <c r="D158" i="2"/>
  <c r="G158" i="2"/>
  <c r="F158" i="2"/>
  <c r="G328" i="2"/>
  <c r="B328" i="2"/>
  <c r="D328" i="2"/>
  <c r="J328" i="2"/>
  <c r="F328" i="2"/>
  <c r="B647" i="2"/>
  <c r="J647" i="2"/>
  <c r="F647" i="2"/>
  <c r="D647" i="2"/>
  <c r="G647" i="2"/>
  <c r="O1708" i="2"/>
  <c r="N1708" i="2"/>
  <c r="M1708" i="2"/>
  <c r="Q1708" i="2"/>
  <c r="N1644" i="2"/>
  <c r="O1644" i="2"/>
  <c r="M1644" i="2"/>
  <c r="Q1644" i="2"/>
  <c r="N1746" i="2"/>
  <c r="M1746" i="2"/>
  <c r="Q1746" i="2"/>
  <c r="O1746" i="2"/>
  <c r="N1884" i="2"/>
  <c r="Q1884" i="2"/>
  <c r="O1884" i="2"/>
  <c r="M1884" i="2"/>
  <c r="N1591" i="2"/>
  <c r="Q1591" i="2"/>
  <c r="O1591" i="2"/>
  <c r="M1591" i="2"/>
  <c r="N881" i="2"/>
  <c r="M881" i="2"/>
  <c r="O881" i="2"/>
  <c r="Q881" i="2"/>
  <c r="N211" i="2"/>
  <c r="Q211" i="2"/>
  <c r="O211" i="2"/>
  <c r="M211" i="2"/>
  <c r="N1081" i="2"/>
  <c r="O1081" i="2"/>
  <c r="M1081" i="2"/>
  <c r="Q1081" i="2"/>
  <c r="M1219" i="2"/>
  <c r="O1219" i="2"/>
  <c r="Q1219" i="2"/>
  <c r="N1219" i="2"/>
  <c r="Q358" i="2"/>
  <c r="N358" i="2"/>
  <c r="M358" i="2"/>
  <c r="O358" i="2"/>
  <c r="M454" i="2"/>
  <c r="Q454" i="2"/>
  <c r="O454" i="2"/>
  <c r="N454" i="2"/>
  <c r="O1597" i="2"/>
  <c r="Q1597" i="2"/>
  <c r="M1597" i="2"/>
  <c r="N1597" i="2"/>
  <c r="N1903" i="2"/>
  <c r="M1903" i="2"/>
  <c r="Q1903" i="2"/>
  <c r="O1903" i="2"/>
  <c r="M1621" i="2"/>
  <c r="O1621" i="2"/>
  <c r="Q1621" i="2"/>
  <c r="N1621" i="2"/>
  <c r="M10" i="2"/>
  <c r="Q10" i="2"/>
  <c r="O10" i="2"/>
  <c r="N10" i="2"/>
  <c r="M1663" i="2"/>
  <c r="Q1663" i="2"/>
  <c r="N1663" i="2"/>
  <c r="O1663" i="2"/>
  <c r="M1423" i="2"/>
  <c r="N1423" i="2"/>
  <c r="Q1423" i="2"/>
  <c r="O1423" i="2"/>
  <c r="N1807" i="2"/>
  <c r="Q1807" i="2"/>
  <c r="M1807" i="2"/>
  <c r="O1807" i="2"/>
  <c r="M289" i="2"/>
  <c r="Q289" i="2"/>
  <c r="O289" i="2"/>
  <c r="N289" i="2"/>
  <c r="M1314" i="2"/>
  <c r="Q1314" i="2"/>
  <c r="N1314" i="2"/>
  <c r="O1314" i="2"/>
  <c r="O600" i="2"/>
  <c r="N600" i="2"/>
  <c r="M600" i="2"/>
  <c r="Q600" i="2"/>
  <c r="N1211" i="2"/>
  <c r="Q1211" i="2"/>
  <c r="O1211" i="2"/>
  <c r="M1211" i="2"/>
  <c r="Q1882" i="2"/>
  <c r="O1882" i="2"/>
  <c r="M1882" i="2"/>
  <c r="N1882" i="2"/>
  <c r="N707" i="2"/>
  <c r="M707" i="2"/>
  <c r="O707" i="2"/>
  <c r="Q707" i="2"/>
  <c r="N538" i="2"/>
  <c r="O538" i="2"/>
  <c r="Q538" i="2"/>
  <c r="M538" i="2"/>
  <c r="Q1039" i="2"/>
  <c r="O1039" i="2"/>
  <c r="M1039" i="2"/>
  <c r="N1039" i="2"/>
  <c r="N1694" i="2"/>
  <c r="O1694" i="2"/>
  <c r="M1694" i="2"/>
  <c r="Q1694" i="2"/>
  <c r="Q1024" i="2"/>
  <c r="O1024" i="2"/>
  <c r="M1024" i="2"/>
  <c r="N1024" i="2"/>
  <c r="M1412" i="2"/>
  <c r="O1412" i="2"/>
  <c r="N1412" i="2"/>
  <c r="Q1412" i="2"/>
  <c r="O1645" i="2"/>
  <c r="Q1645" i="2"/>
  <c r="M1645" i="2"/>
  <c r="N1645" i="2"/>
  <c r="O1323" i="2"/>
  <c r="M1323" i="2"/>
  <c r="N1323" i="2"/>
  <c r="Q1323" i="2"/>
  <c r="O1161" i="2"/>
  <c r="M1161" i="2"/>
  <c r="N1161" i="2"/>
  <c r="Q1161" i="2"/>
  <c r="O1071" i="2"/>
  <c r="N1071" i="2"/>
  <c r="M1071" i="2"/>
  <c r="Q1071" i="2"/>
  <c r="Q744" i="2"/>
  <c r="N744" i="2"/>
  <c r="M744" i="2"/>
  <c r="O744" i="2"/>
  <c r="N1689" i="2"/>
  <c r="M1689" i="2"/>
  <c r="O1689" i="2"/>
  <c r="Q1689" i="2"/>
  <c r="M851" i="2"/>
  <c r="O851" i="2"/>
  <c r="N851" i="2"/>
  <c r="Q851" i="2"/>
  <c r="M891" i="2"/>
  <c r="N891" i="2"/>
  <c r="O891" i="2"/>
  <c r="Q891" i="2"/>
  <c r="N1088" i="2"/>
  <c r="M1088" i="2"/>
  <c r="O1088" i="2"/>
  <c r="Q1088" i="2"/>
  <c r="M1702" i="2"/>
  <c r="O1702" i="2"/>
  <c r="N1702" i="2"/>
  <c r="Q1702" i="2"/>
  <c r="M1180" i="2"/>
  <c r="O1180" i="2"/>
  <c r="N1180" i="2"/>
  <c r="Q1180" i="2"/>
  <c r="N1303" i="2"/>
  <c r="Q1303" i="2"/>
  <c r="M1303" i="2"/>
  <c r="O1303" i="2"/>
  <c r="M890" i="2"/>
  <c r="O890" i="2"/>
  <c r="N890" i="2"/>
  <c r="Q890" i="2"/>
  <c r="M532" i="2"/>
  <c r="O532" i="2"/>
  <c r="N532" i="2"/>
  <c r="Q532" i="2"/>
  <c r="O1885" i="2"/>
  <c r="N1885" i="2"/>
  <c r="M1885" i="2"/>
  <c r="Q1885" i="2"/>
  <c r="O1448" i="2"/>
  <c r="N1448" i="2"/>
  <c r="M1448" i="2"/>
  <c r="Q1448" i="2"/>
  <c r="M1551" i="2"/>
  <c r="O1551" i="2"/>
  <c r="N1551" i="2"/>
  <c r="Q1551" i="2"/>
  <c r="Q571" i="2"/>
  <c r="O571" i="2"/>
  <c r="M571" i="2"/>
  <c r="N571" i="2"/>
  <c r="O1847" i="2"/>
  <c r="N1847" i="2"/>
  <c r="M1847" i="2"/>
  <c r="Q1847" i="2"/>
  <c r="M440" i="2"/>
  <c r="O440" i="2"/>
  <c r="N440" i="2"/>
  <c r="O1029" i="2"/>
  <c r="M1029" i="2"/>
  <c r="N1029" i="2"/>
  <c r="Q1029" i="2"/>
  <c r="M107" i="2"/>
  <c r="N107" i="2"/>
  <c r="O107" i="2"/>
  <c r="Q107" i="2"/>
  <c r="O566" i="2"/>
  <c r="M566" i="2"/>
  <c r="N566" i="2"/>
  <c r="Q566" i="2"/>
  <c r="Q1068" i="2"/>
  <c r="N1068" i="2"/>
  <c r="M1068" i="2"/>
  <c r="O1068" i="2"/>
  <c r="N957" i="2"/>
  <c r="O957" i="2"/>
  <c r="M957" i="2"/>
  <c r="Q957" i="2"/>
  <c r="N1396" i="2"/>
  <c r="M1396" i="2"/>
  <c r="O1396" i="2"/>
  <c r="Q1396" i="2"/>
  <c r="O1370" i="2"/>
  <c r="N1370" i="2"/>
  <c r="M1370" i="2"/>
  <c r="Q1370" i="2"/>
  <c r="M235" i="2"/>
  <c r="N235" i="2"/>
  <c r="Q235" i="2"/>
  <c r="O235" i="2"/>
  <c r="O1793" i="2"/>
  <c r="M1793" i="2"/>
  <c r="Q1793" i="2"/>
  <c r="N1793" i="2"/>
  <c r="O1748" i="2"/>
  <c r="M1748" i="2"/>
  <c r="N1748" i="2"/>
  <c r="Q1748" i="2"/>
  <c r="M919" i="2"/>
  <c r="N919" i="2"/>
  <c r="Q919" i="2"/>
  <c r="O919" i="2"/>
  <c r="Q1635" i="2"/>
  <c r="O1635" i="2"/>
  <c r="N1635" i="2"/>
  <c r="M1635" i="2"/>
  <c r="M515" i="2"/>
  <c r="N515" i="2"/>
  <c r="O515" i="2"/>
  <c r="Q515" i="2"/>
  <c r="O1325" i="2"/>
  <c r="M1325" i="2"/>
  <c r="N1325" i="2"/>
  <c r="Q1325" i="2"/>
  <c r="M594" i="2"/>
  <c r="O594" i="2"/>
  <c r="N594" i="2"/>
  <c r="Q594" i="2"/>
  <c r="M1510" i="2"/>
  <c r="O1510" i="2"/>
  <c r="N1510" i="2"/>
  <c r="Q1510" i="2"/>
  <c r="O1858" i="2"/>
  <c r="N1858" i="2"/>
  <c r="M1858" i="2"/>
  <c r="Q1858" i="2"/>
  <c r="O682" i="2"/>
  <c r="Q682" i="2"/>
  <c r="M682" i="2"/>
  <c r="N682" i="2"/>
  <c r="Q1738" i="2"/>
  <c r="N1738" i="2"/>
  <c r="O1738" i="2"/>
  <c r="M1738" i="2"/>
  <c r="N1433" i="2"/>
  <c r="M1433" i="2"/>
  <c r="O1433" i="2"/>
  <c r="Q1433" i="2"/>
  <c r="O1070" i="2"/>
  <c r="M1070" i="2"/>
  <c r="N1070" i="2"/>
  <c r="Q1070" i="2"/>
  <c r="M109" i="2"/>
  <c r="Q109" i="2"/>
  <c r="N109" i="2"/>
  <c r="O109" i="2"/>
  <c r="O1762" i="2"/>
  <c r="N1762" i="2"/>
  <c r="M1762" i="2"/>
  <c r="Q1762" i="2"/>
  <c r="O201" i="2"/>
  <c r="N201" i="2"/>
  <c r="Q201" i="2"/>
  <c r="M201" i="2"/>
  <c r="N1282" i="2"/>
  <c r="M1282" i="2"/>
  <c r="O1282" i="2"/>
  <c r="Q1282" i="2"/>
  <c r="M672" i="2"/>
  <c r="N672" i="2"/>
  <c r="Q672" i="2"/>
  <c r="O672" i="2"/>
  <c r="F996" i="2"/>
  <c r="J996" i="2"/>
  <c r="G996" i="2"/>
  <c r="D996" i="2"/>
  <c r="B996" i="2"/>
  <c r="M103" i="2"/>
  <c r="N103" i="2"/>
  <c r="Q103" i="2"/>
  <c r="O103" i="2"/>
  <c r="M1152" i="2"/>
  <c r="Q1152" i="2"/>
  <c r="O1152" i="2"/>
  <c r="N1152" i="2"/>
  <c r="F430" i="2"/>
  <c r="D430" i="2"/>
  <c r="J430" i="2"/>
  <c r="B430" i="2"/>
  <c r="G430" i="2"/>
  <c r="B1245" i="2"/>
  <c r="D1245" i="2"/>
  <c r="F1245" i="2"/>
  <c r="J1245" i="2"/>
  <c r="G1245" i="2"/>
  <c r="B1915" i="2"/>
  <c r="F1915" i="2"/>
  <c r="D1915" i="2"/>
  <c r="G1915" i="2"/>
  <c r="J1915" i="2"/>
  <c r="G1754" i="2"/>
  <c r="B1754" i="2"/>
  <c r="F1754" i="2"/>
  <c r="D1754" i="2"/>
  <c r="J1754" i="2"/>
  <c r="O1531" i="2"/>
  <c r="M1531" i="2"/>
  <c r="Q1531" i="2"/>
  <c r="N1531" i="2"/>
  <c r="B1257" i="2"/>
  <c r="F1257" i="2"/>
  <c r="J1257" i="2"/>
  <c r="D1257" i="2"/>
  <c r="G1257" i="2"/>
  <c r="B1347" i="2"/>
  <c r="F1347" i="2"/>
  <c r="G1347" i="2"/>
  <c r="D1347" i="2"/>
  <c r="J1347" i="2"/>
  <c r="G1369" i="2"/>
  <c r="D1369" i="2"/>
  <c r="J1369" i="2"/>
  <c r="B1369" i="2"/>
  <c r="F1369" i="2"/>
  <c r="B1902" i="2"/>
  <c r="G1902" i="2"/>
  <c r="J1902" i="2"/>
  <c r="D1902" i="2"/>
  <c r="F1902" i="2"/>
  <c r="F669" i="2"/>
  <c r="J669" i="2"/>
  <c r="G669" i="2"/>
  <c r="B669" i="2"/>
  <c r="D669" i="2"/>
  <c r="G1361" i="2"/>
  <c r="F1361" i="2"/>
  <c r="B1361" i="2"/>
  <c r="D1361" i="2"/>
  <c r="J1361" i="2"/>
  <c r="Q1536" i="2"/>
  <c r="O1536" i="2"/>
  <c r="M1536" i="2"/>
  <c r="N1536" i="2"/>
  <c r="G1328" i="2"/>
  <c r="B1328" i="2"/>
  <c r="J1328" i="2"/>
  <c r="D1328" i="2"/>
  <c r="F1328" i="2"/>
  <c r="J1888" i="2"/>
  <c r="D1888" i="2"/>
  <c r="F1888" i="2"/>
  <c r="G1888" i="2"/>
  <c r="B1888" i="2"/>
  <c r="O479" i="2"/>
  <c r="M479" i="2"/>
  <c r="N479" i="2"/>
  <c r="Q479" i="2"/>
  <c r="Q860" i="2"/>
  <c r="M860" i="2"/>
  <c r="N860" i="2"/>
  <c r="O860" i="2"/>
  <c r="J1897" i="2"/>
  <c r="F1897" i="2"/>
  <c r="G1897" i="2"/>
  <c r="D1897" i="2"/>
  <c r="B1897" i="2"/>
  <c r="B1460" i="2"/>
  <c r="J1460" i="2"/>
  <c r="D1460" i="2"/>
  <c r="F1460" i="2"/>
  <c r="G1460" i="2"/>
  <c r="F241" i="2"/>
  <c r="B241" i="2"/>
  <c r="G241" i="2"/>
  <c r="J241" i="2"/>
  <c r="D241" i="2"/>
  <c r="J1589" i="2"/>
  <c r="D1589" i="2"/>
  <c r="G1589" i="2"/>
  <c r="F1589" i="2"/>
  <c r="B1589" i="2"/>
  <c r="G1738" i="2"/>
  <c r="B1738" i="2"/>
  <c r="F1738" i="2"/>
  <c r="D1738" i="2"/>
  <c r="J1738" i="2"/>
  <c r="O811" i="2"/>
  <c r="M811" i="2"/>
  <c r="N811" i="2"/>
  <c r="Q811" i="2"/>
  <c r="F1587" i="2"/>
  <c r="B1587" i="2"/>
  <c r="G1587" i="2"/>
  <c r="J1587" i="2"/>
  <c r="D1587" i="2"/>
  <c r="J1724" i="2"/>
  <c r="D1724" i="2"/>
  <c r="G1724" i="2"/>
  <c r="B1724" i="2"/>
  <c r="F1724" i="2"/>
  <c r="J1302" i="2"/>
  <c r="G1302" i="2"/>
  <c r="F1302" i="2"/>
  <c r="D1302" i="2"/>
  <c r="B1302" i="2"/>
  <c r="M1579" i="2"/>
  <c r="Q1579" i="2"/>
  <c r="O1579" i="2"/>
  <c r="N1579" i="2"/>
  <c r="J95" i="2"/>
  <c r="G95" i="2"/>
  <c r="F95" i="2"/>
  <c r="D95" i="2"/>
  <c r="B95" i="2"/>
  <c r="D663" i="2"/>
  <c r="G663" i="2"/>
  <c r="J663" i="2"/>
  <c r="B663" i="2"/>
  <c r="F663" i="2"/>
  <c r="J1128" i="2"/>
  <c r="F1128" i="2"/>
  <c r="D1128" i="2"/>
  <c r="B1128" i="2"/>
  <c r="G1128" i="2"/>
  <c r="F1668" i="2"/>
  <c r="D1668" i="2"/>
  <c r="B1668" i="2"/>
  <c r="J1668" i="2"/>
  <c r="G1668" i="2"/>
  <c r="J1371" i="2"/>
  <c r="B1371" i="2"/>
  <c r="G1371" i="2"/>
  <c r="F1371" i="2"/>
  <c r="D1371" i="2"/>
  <c r="F1755" i="2"/>
  <c r="D1755" i="2"/>
  <c r="B1755" i="2"/>
  <c r="J1755" i="2"/>
  <c r="G1755" i="2"/>
  <c r="N1633" i="2"/>
  <c r="Q1633" i="2"/>
  <c r="M1633" i="2"/>
  <c r="O1633" i="2"/>
  <c r="J967" i="2"/>
  <c r="G967" i="2"/>
  <c r="F967" i="2"/>
  <c r="B967" i="2"/>
  <c r="D967" i="2"/>
  <c r="B91" i="2"/>
  <c r="J91" i="2"/>
  <c r="D91" i="2"/>
  <c r="G91" i="2"/>
  <c r="F91" i="2"/>
  <c r="J1082" i="2"/>
  <c r="B1082" i="2"/>
  <c r="D1082" i="2"/>
  <c r="G1082" i="2"/>
  <c r="F1082" i="2"/>
  <c r="M1627" i="2"/>
  <c r="Q1627" i="2"/>
  <c r="O1627" i="2"/>
  <c r="N1627" i="2"/>
  <c r="G1448" i="2"/>
  <c r="D1448" i="2"/>
  <c r="F1448" i="2"/>
  <c r="J1448" i="2"/>
  <c r="B1448" i="2"/>
  <c r="J51" i="2"/>
  <c r="D51" i="2"/>
  <c r="F51" i="2"/>
  <c r="G51" i="2"/>
  <c r="B51" i="2"/>
  <c r="D1883" i="2"/>
  <c r="G1883" i="2"/>
  <c r="B1883" i="2"/>
  <c r="J1883" i="2"/>
  <c r="F1883" i="2"/>
  <c r="D956" i="2"/>
  <c r="G956" i="2"/>
  <c r="F956" i="2"/>
  <c r="B956" i="2"/>
  <c r="J956" i="2"/>
  <c r="G1805" i="2"/>
  <c r="D1805" i="2"/>
  <c r="B1805" i="2"/>
  <c r="F1805" i="2"/>
  <c r="J1805" i="2"/>
  <c r="N55" i="2"/>
  <c r="M55" i="2"/>
  <c r="O55" i="2"/>
  <c r="Q55" i="2"/>
  <c r="D1686" i="2"/>
  <c r="F1686" i="2"/>
  <c r="J1686" i="2"/>
  <c r="G1686" i="2"/>
  <c r="B1686" i="2"/>
  <c r="N1383" i="2"/>
  <c r="O1383" i="2"/>
  <c r="Q1383" i="2"/>
  <c r="M1383" i="2"/>
  <c r="M1577" i="2"/>
  <c r="Q1577" i="2"/>
  <c r="O1577" i="2"/>
  <c r="N1577" i="2"/>
  <c r="N238" i="2"/>
  <c r="M238" i="2"/>
  <c r="O238" i="2"/>
  <c r="Q238" i="2"/>
  <c r="N861" i="2"/>
  <c r="M861" i="2"/>
  <c r="O861" i="2"/>
  <c r="Q861" i="2"/>
  <c r="J1609" i="2"/>
  <c r="G1609" i="2"/>
  <c r="D1609" i="2"/>
  <c r="B1609" i="2"/>
  <c r="F1609" i="2"/>
  <c r="G195" i="2"/>
  <c r="D195" i="2"/>
  <c r="J195" i="2"/>
  <c r="F195" i="2"/>
  <c r="B195" i="2"/>
  <c r="J1807" i="2"/>
  <c r="B1807" i="2"/>
  <c r="G1807" i="2"/>
  <c r="D1807" i="2"/>
  <c r="F1807" i="2"/>
  <c r="Q243" i="2"/>
  <c r="O243" i="2"/>
  <c r="M243" i="2"/>
  <c r="N243" i="2"/>
  <c r="D1450" i="2"/>
  <c r="G1450" i="2"/>
  <c r="F1450" i="2"/>
  <c r="J1450" i="2"/>
  <c r="B1450" i="2"/>
  <c r="B1223" i="2"/>
  <c r="J1223" i="2"/>
  <c r="F1223" i="2"/>
  <c r="G1223" i="2"/>
  <c r="D1223" i="2"/>
  <c r="Q1727" i="2"/>
  <c r="O1727" i="2"/>
  <c r="M1727" i="2"/>
  <c r="N1727" i="2"/>
  <c r="B1231" i="2"/>
  <c r="G1231" i="2"/>
  <c r="D1231" i="2"/>
  <c r="J1231" i="2"/>
  <c r="F1231" i="2"/>
  <c r="D1399" i="2"/>
  <c r="B1399" i="2"/>
  <c r="F1399" i="2"/>
  <c r="J1399" i="2"/>
  <c r="G1399" i="2"/>
  <c r="B1631" i="2"/>
  <c r="G1631" i="2"/>
  <c r="J1631" i="2"/>
  <c r="F1631" i="2"/>
  <c r="D1631" i="2"/>
  <c r="N1530" i="2"/>
  <c r="Q1530" i="2"/>
  <c r="M1530" i="2"/>
  <c r="O1530" i="2"/>
  <c r="G957" i="2"/>
  <c r="F957" i="2"/>
  <c r="D957" i="2"/>
  <c r="J957" i="2"/>
  <c r="B957" i="2"/>
  <c r="B1385" i="2"/>
  <c r="D1385" i="2"/>
  <c r="F1385" i="2"/>
  <c r="G1385" i="2"/>
  <c r="J1385" i="2"/>
  <c r="B48" i="2"/>
  <c r="D48" i="2"/>
  <c r="J48" i="2"/>
  <c r="G48" i="2"/>
  <c r="F48" i="2"/>
  <c r="Q1632" i="2"/>
  <c r="M1632" i="2"/>
  <c r="O1632" i="2"/>
  <c r="N1632" i="2"/>
  <c r="F1179" i="2"/>
  <c r="J1179" i="2"/>
  <c r="B1179" i="2"/>
  <c r="G1179" i="2"/>
  <c r="D1179" i="2"/>
  <c r="F984" i="2"/>
  <c r="B984" i="2"/>
  <c r="J984" i="2"/>
  <c r="D984" i="2"/>
  <c r="G984" i="2"/>
  <c r="N1392" i="2"/>
  <c r="O1392" i="2"/>
  <c r="Q1392" i="2"/>
  <c r="M1392" i="2"/>
  <c r="G1176" i="2"/>
  <c r="F1176" i="2"/>
  <c r="J1176" i="2"/>
  <c r="B1176" i="2"/>
  <c r="D1176" i="2"/>
  <c r="J1449" i="2"/>
  <c r="G1449" i="2"/>
  <c r="B1449" i="2"/>
  <c r="F1449" i="2"/>
  <c r="D1449" i="2"/>
  <c r="D142" i="2"/>
  <c r="B142" i="2"/>
  <c r="J142" i="2"/>
  <c r="F142" i="2"/>
  <c r="G142" i="2"/>
  <c r="N1722" i="2"/>
  <c r="Q1722" i="2"/>
  <c r="M1722" i="2"/>
  <c r="O1722" i="2"/>
  <c r="F1060" i="2"/>
  <c r="B1060" i="2"/>
  <c r="D1060" i="2"/>
  <c r="J1060" i="2"/>
  <c r="G1060" i="2"/>
  <c r="B1204" i="2"/>
  <c r="F1204" i="2"/>
  <c r="D1204" i="2"/>
  <c r="J1204" i="2"/>
  <c r="G1204" i="2"/>
  <c r="M614" i="2"/>
  <c r="N614" i="2"/>
  <c r="Q614" i="2"/>
  <c r="O614" i="2"/>
  <c r="G1921" i="2"/>
  <c r="F1921" i="2"/>
  <c r="B1921" i="2"/>
  <c r="D1921" i="2"/>
  <c r="J1921" i="2"/>
  <c r="B1287" i="2"/>
  <c r="D1287" i="2"/>
  <c r="J1287" i="2"/>
  <c r="F1287" i="2"/>
  <c r="G1287" i="2"/>
  <c r="B343" i="2"/>
  <c r="F343" i="2"/>
  <c r="J343" i="2"/>
  <c r="D343" i="2"/>
  <c r="G343" i="2"/>
  <c r="N90" i="2"/>
  <c r="Q90" i="2"/>
  <c r="M90" i="2"/>
  <c r="O90" i="2"/>
  <c r="Q1241" i="2"/>
  <c r="M1241" i="2"/>
  <c r="N1241" i="2"/>
  <c r="O1241" i="2"/>
  <c r="O1820" i="2"/>
  <c r="Q1820" i="2"/>
  <c r="M1820" i="2"/>
  <c r="N1820" i="2"/>
  <c r="D1787" i="2"/>
  <c r="J1787" i="2"/>
  <c r="F1787" i="2"/>
  <c r="G1787" i="2"/>
  <c r="B1787" i="2"/>
  <c r="O1341" i="2"/>
  <c r="N1341" i="2"/>
  <c r="M1341" i="2"/>
  <c r="Q1341" i="2"/>
  <c r="B1886" i="2"/>
  <c r="J1886" i="2"/>
  <c r="G1886" i="2"/>
  <c r="D1886" i="2"/>
  <c r="F1886" i="2"/>
  <c r="J1543" i="2"/>
  <c r="B1543" i="2"/>
  <c r="D1543" i="2"/>
  <c r="G1543" i="2"/>
  <c r="F1543" i="2"/>
  <c r="D94" i="2"/>
  <c r="J94" i="2"/>
  <c r="B94" i="2"/>
  <c r="F94" i="2"/>
  <c r="G94" i="2"/>
  <c r="G623" i="2"/>
  <c r="D623" i="2"/>
  <c r="J623" i="2"/>
  <c r="F623" i="2"/>
  <c r="B623" i="2"/>
  <c r="D1139" i="2"/>
  <c r="F1139" i="2"/>
  <c r="J1139" i="2"/>
  <c r="B1139" i="2"/>
  <c r="G1139" i="2"/>
  <c r="D1552" i="2"/>
  <c r="J1552" i="2"/>
  <c r="F1552" i="2"/>
  <c r="B1552" i="2"/>
  <c r="G1552" i="2"/>
  <c r="J1089" i="2"/>
  <c r="F1089" i="2"/>
  <c r="D1089" i="2"/>
  <c r="B1089" i="2"/>
  <c r="G1089" i="2"/>
  <c r="G1846" i="2"/>
  <c r="F1846" i="2"/>
  <c r="J1846" i="2"/>
  <c r="D1846" i="2"/>
  <c r="B1846" i="2"/>
  <c r="B1660" i="2"/>
  <c r="J1660" i="2"/>
  <c r="D1660" i="2"/>
  <c r="G1660" i="2"/>
  <c r="F1660" i="2"/>
  <c r="N718" i="2"/>
  <c r="Q718" i="2"/>
  <c r="M718" i="2"/>
  <c r="O718" i="2"/>
  <c r="D1198" i="2"/>
  <c r="B1198" i="2"/>
  <c r="J1198" i="2"/>
  <c r="G1198" i="2"/>
  <c r="F1198" i="2"/>
  <c r="N391" i="2"/>
  <c r="M391" i="2"/>
  <c r="Q391" i="2"/>
  <c r="O391" i="2"/>
  <c r="G990" i="2"/>
  <c r="F990" i="2"/>
  <c r="B990" i="2"/>
  <c r="J990" i="2"/>
  <c r="D990" i="2"/>
  <c r="O189" i="2"/>
  <c r="Q189" i="2"/>
  <c r="M189" i="2"/>
  <c r="N189" i="2"/>
  <c r="M1053" i="2"/>
  <c r="Q1053" i="2"/>
  <c r="N1053" i="2"/>
  <c r="O1053" i="2"/>
  <c r="B1432" i="2"/>
  <c r="F1432" i="2"/>
  <c r="G1432" i="2"/>
  <c r="J1432" i="2"/>
  <c r="D1432" i="2"/>
  <c r="J282" i="2"/>
  <c r="F282" i="2"/>
  <c r="D282" i="2"/>
  <c r="G282" i="2"/>
  <c r="B282" i="2"/>
  <c r="B210" i="2"/>
  <c r="D210" i="2"/>
  <c r="F210" i="2"/>
  <c r="J210" i="2"/>
  <c r="G210" i="2"/>
  <c r="B847" i="2"/>
  <c r="J847" i="2"/>
  <c r="G847" i="2"/>
  <c r="D847" i="2"/>
  <c r="F847" i="2"/>
  <c r="F359" i="2"/>
  <c r="B359" i="2"/>
  <c r="D359" i="2"/>
  <c r="G359" i="2"/>
  <c r="J359" i="2"/>
  <c r="D209" i="2"/>
  <c r="B209" i="2"/>
  <c r="G209" i="2"/>
  <c r="F209" i="2"/>
  <c r="J209" i="2"/>
  <c r="J551" i="2"/>
  <c r="G551" i="2"/>
  <c r="D551" i="2"/>
  <c r="F551" i="2"/>
  <c r="B551" i="2"/>
  <c r="J128" i="2"/>
  <c r="F128" i="2"/>
  <c r="D128" i="2"/>
  <c r="B128" i="2"/>
  <c r="G128" i="2"/>
  <c r="G747" i="2"/>
  <c r="J747" i="2"/>
  <c r="B747" i="2"/>
  <c r="F747" i="2"/>
  <c r="D747" i="2"/>
  <c r="B675" i="2"/>
  <c r="D675" i="2"/>
  <c r="J675" i="2"/>
  <c r="G675" i="2"/>
  <c r="F675" i="2"/>
  <c r="F12" i="2"/>
  <c r="B12" i="2"/>
  <c r="D12" i="2"/>
  <c r="J12" i="2"/>
  <c r="G12" i="2"/>
  <c r="G494" i="2"/>
  <c r="F494" i="2"/>
  <c r="J494" i="2"/>
  <c r="D494" i="2"/>
  <c r="B494" i="2"/>
  <c r="D682" i="2"/>
  <c r="G682" i="2"/>
  <c r="F682" i="2"/>
  <c r="J682" i="2"/>
  <c r="B682" i="2"/>
  <c r="J64" i="2"/>
  <c r="G64" i="2"/>
  <c r="D64" i="2"/>
  <c r="B64" i="2"/>
  <c r="F64" i="2"/>
  <c r="J502" i="2"/>
  <c r="D502" i="2"/>
  <c r="G502" i="2"/>
  <c r="B502" i="2"/>
  <c r="F502" i="2"/>
  <c r="B698" i="2"/>
  <c r="D698" i="2"/>
  <c r="G698" i="2"/>
  <c r="F698" i="2"/>
  <c r="J698" i="2"/>
  <c r="D256" i="2"/>
  <c r="B256" i="2"/>
  <c r="J256" i="2"/>
  <c r="F256" i="2"/>
  <c r="G256" i="2"/>
  <c r="B788" i="2"/>
  <c r="G788" i="2"/>
  <c r="J788" i="2"/>
  <c r="F788" i="2"/>
  <c r="D788" i="2"/>
  <c r="G879" i="2"/>
  <c r="D879" i="2"/>
  <c r="F879" i="2"/>
  <c r="B879" i="2"/>
  <c r="J879" i="2"/>
  <c r="B329" i="2"/>
  <c r="J329" i="2"/>
  <c r="F329" i="2"/>
  <c r="G329" i="2"/>
  <c r="D329" i="2"/>
  <c r="B822" i="2"/>
  <c r="J822" i="2"/>
  <c r="F822" i="2"/>
  <c r="D822" i="2"/>
  <c r="G822" i="2"/>
  <c r="G539" i="2"/>
  <c r="F539" i="2"/>
  <c r="B539" i="2"/>
  <c r="D539" i="2"/>
  <c r="J539" i="2"/>
  <c r="B70" i="2"/>
  <c r="D70" i="2"/>
  <c r="J70" i="2"/>
  <c r="F70" i="2"/>
  <c r="G70" i="2"/>
  <c r="J684" i="2"/>
  <c r="F684" i="2"/>
  <c r="G684" i="2"/>
  <c r="D684" i="2"/>
  <c r="B684" i="2"/>
  <c r="F692" i="2"/>
  <c r="G692" i="2"/>
  <c r="B692" i="2"/>
  <c r="D692" i="2"/>
  <c r="J692" i="2"/>
  <c r="G456" i="2"/>
  <c r="F456" i="2"/>
  <c r="J456" i="2"/>
  <c r="B456" i="2"/>
  <c r="D456" i="2"/>
  <c r="D868" i="2"/>
  <c r="F868" i="2"/>
  <c r="B868" i="2"/>
  <c r="J868" i="2"/>
  <c r="G868" i="2"/>
  <c r="G914" i="2"/>
  <c r="D914" i="2"/>
  <c r="J914" i="2"/>
  <c r="B914" i="2"/>
  <c r="F914" i="2"/>
  <c r="D60" i="2"/>
  <c r="B60" i="2"/>
  <c r="F60" i="2"/>
  <c r="G60" i="2"/>
  <c r="J60" i="2"/>
  <c r="J562" i="2"/>
  <c r="D562" i="2"/>
  <c r="F562" i="2"/>
  <c r="G562" i="2"/>
  <c r="B562" i="2"/>
  <c r="B642" i="2"/>
  <c r="J642" i="2"/>
  <c r="F642" i="2"/>
  <c r="D642" i="2"/>
  <c r="G642" i="2"/>
  <c r="J305" i="2"/>
  <c r="D305" i="2"/>
  <c r="F305" i="2"/>
  <c r="B305" i="2"/>
  <c r="G305" i="2"/>
  <c r="J678" i="2"/>
  <c r="G678" i="2"/>
  <c r="D678" i="2"/>
  <c r="B678" i="2"/>
  <c r="F678" i="2"/>
  <c r="J846" i="2"/>
  <c r="F846" i="2"/>
  <c r="D846" i="2"/>
  <c r="B846" i="2"/>
  <c r="G846" i="2"/>
  <c r="J472" i="2"/>
  <c r="F472" i="2"/>
  <c r="D472" i="2"/>
  <c r="G472" i="2"/>
  <c r="B472" i="2"/>
  <c r="G882" i="2"/>
  <c r="J882" i="2"/>
  <c r="F882" i="2"/>
  <c r="B882" i="2"/>
  <c r="D882" i="2"/>
  <c r="B537" i="2"/>
  <c r="F537" i="2"/>
  <c r="J537" i="2"/>
  <c r="D537" i="2"/>
  <c r="G537" i="2"/>
  <c r="D108" i="2"/>
  <c r="B108" i="2"/>
  <c r="J108" i="2"/>
  <c r="F108" i="2"/>
  <c r="G108" i="2"/>
  <c r="G604" i="2"/>
  <c r="F604" i="2"/>
  <c r="B604" i="2"/>
  <c r="D604" i="2"/>
  <c r="J604" i="2"/>
  <c r="G751" i="2"/>
  <c r="J751" i="2"/>
  <c r="D751" i="2"/>
  <c r="B751" i="2"/>
  <c r="F751" i="2"/>
  <c r="G168" i="2"/>
  <c r="D168" i="2"/>
  <c r="F168" i="2"/>
  <c r="B168" i="2"/>
  <c r="J168" i="2"/>
  <c r="F177" i="2"/>
  <c r="J177" i="2"/>
  <c r="D177" i="2"/>
  <c r="G177" i="2"/>
  <c r="B177" i="2"/>
  <c r="J939" i="2"/>
  <c r="G939" i="2"/>
  <c r="F939" i="2"/>
  <c r="B939" i="2"/>
  <c r="D939" i="2"/>
  <c r="F327" i="2"/>
  <c r="B327" i="2"/>
  <c r="J327" i="2"/>
  <c r="G327" i="2"/>
  <c r="D327" i="2"/>
  <c r="J207" i="2"/>
  <c r="F207" i="2"/>
  <c r="B207" i="2"/>
  <c r="D207" i="2"/>
  <c r="G207" i="2"/>
  <c r="D946" i="2"/>
  <c r="F946" i="2"/>
  <c r="G946" i="2"/>
  <c r="J946" i="2"/>
  <c r="B946" i="2"/>
  <c r="M745" i="2"/>
  <c r="Q745" i="2"/>
  <c r="O745" i="2"/>
  <c r="N745" i="2"/>
  <c r="O539" i="2"/>
  <c r="M539" i="2"/>
  <c r="N539" i="2"/>
  <c r="Q539" i="2"/>
  <c r="O1641" i="2"/>
  <c r="N1641" i="2"/>
  <c r="M1641" i="2"/>
  <c r="Q1641" i="2"/>
  <c r="M678" i="2"/>
  <c r="O678" i="2"/>
  <c r="N678" i="2"/>
  <c r="Q678" i="2"/>
  <c r="M967" i="2"/>
  <c r="N967" i="2"/>
  <c r="Q967" i="2"/>
  <c r="O967" i="2"/>
  <c r="N1116" i="2"/>
  <c r="M1116" i="2"/>
  <c r="O1116" i="2"/>
  <c r="Q1116" i="2"/>
  <c r="M1225" i="2"/>
  <c r="O1225" i="2"/>
  <c r="N1225" i="2"/>
  <c r="Q1225" i="2"/>
  <c r="N1800" i="2"/>
  <c r="Q1800" i="2"/>
  <c r="M1800" i="2"/>
  <c r="O1800" i="2"/>
  <c r="O408" i="2"/>
  <c r="Q408" i="2"/>
  <c r="M408" i="2"/>
  <c r="N408" i="2"/>
  <c r="M1230" i="2"/>
  <c r="Q1230" i="2"/>
  <c r="O1230" i="2"/>
  <c r="N1230" i="2"/>
  <c r="Q1170" i="2"/>
  <c r="O1170" i="2"/>
  <c r="N1170" i="2"/>
  <c r="M1170" i="2"/>
  <c r="O256" i="2"/>
  <c r="Q256" i="2"/>
  <c r="M256" i="2"/>
  <c r="N256" i="2"/>
  <c r="O462" i="2"/>
  <c r="N462" i="2"/>
  <c r="Q462" i="2"/>
  <c r="M462" i="2"/>
  <c r="Q545" i="2"/>
  <c r="M545" i="2"/>
  <c r="O545" i="2"/>
  <c r="N545" i="2"/>
  <c r="Q210" i="2"/>
  <c r="O210" i="2"/>
  <c r="M210" i="2"/>
  <c r="N210" i="2"/>
  <c r="Q493" i="2"/>
  <c r="O493" i="2"/>
  <c r="N493" i="2"/>
  <c r="M493" i="2"/>
  <c r="O845" i="2"/>
  <c r="N845" i="2"/>
  <c r="Q845" i="2"/>
  <c r="M845" i="2"/>
  <c r="M612" i="2"/>
  <c r="Q612" i="2"/>
  <c r="N612" i="2"/>
  <c r="O612" i="2"/>
  <c r="M1398" i="2"/>
  <c r="N1398" i="2"/>
  <c r="O1398" i="2"/>
  <c r="Q1398" i="2"/>
  <c r="M1765" i="2"/>
  <c r="O1765" i="2"/>
  <c r="Q1765" i="2"/>
  <c r="N1765" i="2"/>
  <c r="Q593" i="2"/>
  <c r="M593" i="2"/>
  <c r="N593" i="2"/>
  <c r="O593" i="2"/>
  <c r="O352" i="2"/>
  <c r="N352" i="2"/>
  <c r="M352" i="2"/>
  <c r="Q352" i="2"/>
  <c r="O1194" i="2"/>
  <c r="Q1194" i="2"/>
  <c r="N1194" i="2"/>
  <c r="M1194" i="2"/>
  <c r="M276" i="2"/>
  <c r="N276" i="2"/>
  <c r="O276" i="2"/>
  <c r="Q276" i="2"/>
  <c r="M1683" i="2"/>
  <c r="N1683" i="2"/>
  <c r="Q1683" i="2"/>
  <c r="O1683" i="2"/>
  <c r="O846" i="2"/>
  <c r="M846" i="2"/>
  <c r="Q846" i="2"/>
  <c r="N846" i="2"/>
  <c r="M1441" i="2"/>
  <c r="Q1441" i="2"/>
  <c r="N1441" i="2"/>
  <c r="O1441" i="2"/>
  <c r="O849" i="2"/>
  <c r="N849" i="2"/>
  <c r="M849" i="2"/>
  <c r="Q849" i="2"/>
  <c r="O1785" i="2"/>
  <c r="M1785" i="2"/>
  <c r="N1785" i="2"/>
  <c r="Q1785" i="2"/>
  <c r="O1200" i="2"/>
  <c r="M1200" i="2"/>
  <c r="N1200" i="2"/>
  <c r="Q1200" i="2"/>
  <c r="O642" i="2"/>
  <c r="N642" i="2"/>
  <c r="Q642" i="2"/>
  <c r="M642" i="2"/>
  <c r="O1377" i="2"/>
  <c r="M1377" i="2"/>
  <c r="N1377" i="2"/>
  <c r="Q1377" i="2"/>
  <c r="N568" i="2"/>
  <c r="M568" i="2"/>
  <c r="O568" i="2"/>
  <c r="Q568" i="2"/>
  <c r="O1075" i="2"/>
  <c r="N1075" i="2"/>
  <c r="M1075" i="2"/>
  <c r="Q1075" i="2"/>
  <c r="M989" i="2"/>
  <c r="Q989" i="2"/>
  <c r="O989" i="2"/>
  <c r="N989" i="2"/>
  <c r="M1610" i="2"/>
  <c r="O1610" i="2"/>
  <c r="N1610" i="2"/>
  <c r="Q1610" i="2"/>
  <c r="N441" i="2"/>
  <c r="O441" i="2"/>
  <c r="Q441" i="2"/>
  <c r="M441" i="2"/>
  <c r="M1669" i="2"/>
  <c r="O1669" i="2"/>
  <c r="Q1669" i="2"/>
  <c r="N1669" i="2"/>
  <c r="N1205" i="2"/>
  <c r="O1205" i="2"/>
  <c r="M1205" i="2"/>
  <c r="Q1205" i="2"/>
  <c r="N1023" i="2"/>
  <c r="M1023" i="2"/>
  <c r="O1023" i="2"/>
  <c r="Q1023" i="2"/>
  <c r="N1133" i="2"/>
  <c r="M1133" i="2"/>
  <c r="Q1133" i="2"/>
  <c r="O1133" i="2"/>
  <c r="O871" i="2"/>
  <c r="M871" i="2"/>
  <c r="N871" i="2"/>
  <c r="Q871" i="2"/>
  <c r="N628" i="2"/>
  <c r="M628" i="2"/>
  <c r="Q628" i="2"/>
  <c r="O628" i="2"/>
  <c r="M1202" i="2"/>
  <c r="N1202" i="2"/>
  <c r="O1202" i="2"/>
  <c r="Q1202" i="2"/>
  <c r="M1696" i="2"/>
  <c r="N1696" i="2"/>
  <c r="Q1696" i="2"/>
  <c r="O1696" i="2"/>
  <c r="Q1655" i="2"/>
  <c r="N1655" i="2"/>
  <c r="O1655" i="2"/>
  <c r="M1655" i="2"/>
  <c r="M1709" i="2"/>
  <c r="Q1709" i="2"/>
  <c r="O1709" i="2"/>
  <c r="N1709" i="2"/>
  <c r="M1277" i="2"/>
  <c r="Q1277" i="2"/>
  <c r="N1277" i="2"/>
  <c r="O1277" i="2"/>
  <c r="M155" i="2"/>
  <c r="O155" i="2"/>
  <c r="N155" i="2"/>
  <c r="Q155" i="2"/>
  <c r="N1801" i="2"/>
  <c r="Q1801" i="2"/>
  <c r="M1801" i="2"/>
  <c r="O1801" i="2"/>
  <c r="Q1059" i="2"/>
  <c r="N1059" i="2"/>
  <c r="M1059" i="2"/>
  <c r="O1059" i="2"/>
  <c r="O741" i="2"/>
  <c r="N741" i="2"/>
  <c r="M741" i="2"/>
  <c r="Q741" i="2"/>
  <c r="N836" i="2"/>
  <c r="O836" i="2"/>
  <c r="M836" i="2"/>
  <c r="Q836" i="2"/>
  <c r="N597" i="2"/>
  <c r="O597" i="2"/>
  <c r="M597" i="2"/>
  <c r="Q597" i="2"/>
  <c r="N681" i="2"/>
  <c r="O681" i="2"/>
  <c r="M681" i="2"/>
  <c r="Q681" i="2"/>
  <c r="M1073" i="2"/>
  <c r="N1073" i="2"/>
  <c r="O1073" i="2"/>
  <c r="Q1073" i="2"/>
  <c r="Q1032" i="2"/>
  <c r="M1032" i="2"/>
  <c r="N1032" i="2"/>
  <c r="O1032" i="2"/>
  <c r="N975" i="2"/>
  <c r="M975" i="2"/>
  <c r="O975" i="2"/>
  <c r="Q975" i="2"/>
  <c r="O1193" i="2"/>
  <c r="N1193" i="2"/>
  <c r="M1193" i="2"/>
  <c r="Q1193" i="2"/>
  <c r="M1440" i="2"/>
  <c r="N1440" i="2"/>
  <c r="O1440" i="2"/>
  <c r="Q1440" i="2"/>
  <c r="O649" i="2"/>
  <c r="M649" i="2"/>
  <c r="N649" i="2"/>
  <c r="Q649" i="2"/>
  <c r="N1118" i="2"/>
  <c r="M1118" i="2"/>
  <c r="O1118" i="2"/>
  <c r="Q1118" i="2"/>
  <c r="O1461" i="2"/>
  <c r="N1461" i="2"/>
  <c r="M1461" i="2"/>
  <c r="Q1461" i="2"/>
  <c r="M1425" i="2"/>
  <c r="N1425" i="2"/>
  <c r="O1425" i="2"/>
  <c r="Q1425" i="2"/>
  <c r="O1686" i="2"/>
  <c r="Q1686" i="2"/>
  <c r="N1686" i="2"/>
  <c r="M1686" i="2"/>
  <c r="M704" i="2"/>
  <c r="O704" i="2"/>
  <c r="N704" i="2"/>
  <c r="Q704" i="2"/>
  <c r="O920" i="2"/>
  <c r="N920" i="2"/>
  <c r="M920" i="2"/>
  <c r="Q920" i="2"/>
  <c r="N1892" i="2"/>
  <c r="O1892" i="2"/>
  <c r="M1892" i="2"/>
  <c r="Q1892" i="2"/>
  <c r="Q319" i="2"/>
  <c r="M319" i="2"/>
  <c r="N319" i="2"/>
  <c r="O319" i="2"/>
  <c r="M506" i="2"/>
  <c r="O506" i="2"/>
  <c r="N506" i="2"/>
  <c r="Q506" i="2"/>
  <c r="O1013" i="2"/>
  <c r="N1013" i="2"/>
  <c r="M1013" i="2"/>
  <c r="Q1013" i="2"/>
  <c r="O73" i="2"/>
  <c r="Q73" i="2"/>
  <c r="N73" i="2"/>
  <c r="M73" i="2"/>
  <c r="M1792" i="2"/>
  <c r="N1792" i="2"/>
  <c r="Q1792" i="2"/>
  <c r="O1792" i="2"/>
  <c r="O1844" i="2"/>
  <c r="N1844" i="2"/>
  <c r="M1844" i="2"/>
  <c r="Q1844" i="2"/>
  <c r="N1418" i="2"/>
  <c r="M1418" i="2"/>
  <c r="O1418" i="2"/>
  <c r="Q1418" i="2"/>
  <c r="N941" i="2"/>
  <c r="Q941" i="2"/>
  <c r="O941" i="2"/>
  <c r="M941" i="2"/>
  <c r="O330" i="2"/>
  <c r="Q330" i="2"/>
  <c r="M330" i="2"/>
  <c r="N330" i="2"/>
  <c r="N1559" i="2"/>
  <c r="Q1559" i="2"/>
  <c r="M1559" i="2"/>
  <c r="O1559" i="2"/>
  <c r="M1082" i="2"/>
  <c r="O1082" i="2"/>
  <c r="N1082" i="2"/>
  <c r="Q1082" i="2"/>
  <c r="M944" i="2"/>
  <c r="N944" i="2"/>
  <c r="O944" i="2"/>
  <c r="Q944" i="2"/>
  <c r="M1077" i="2"/>
  <c r="N1077" i="2"/>
  <c r="O1077" i="2"/>
  <c r="Q1077" i="2"/>
  <c r="N789" i="2"/>
  <c r="O789" i="2"/>
  <c r="M789" i="2"/>
  <c r="Q789" i="2"/>
  <c r="O1191" i="2"/>
  <c r="M1191" i="2"/>
  <c r="N1191" i="2"/>
  <c r="Q1191" i="2"/>
  <c r="O1317" i="2"/>
  <c r="M1317" i="2"/>
  <c r="N1317" i="2"/>
  <c r="Q1317" i="2"/>
  <c r="Q816" i="2"/>
  <c r="O816" i="2"/>
  <c r="M816" i="2"/>
  <c r="N816" i="2"/>
  <c r="B1164" i="2"/>
  <c r="F1164" i="2"/>
  <c r="D1164" i="2"/>
  <c r="G1164" i="2"/>
  <c r="J1164" i="2"/>
  <c r="J1865" i="2"/>
  <c r="F1865" i="2"/>
  <c r="B1865" i="2"/>
  <c r="G1865" i="2"/>
  <c r="D1865" i="2"/>
  <c r="J1300" i="2"/>
  <c r="G1300" i="2"/>
  <c r="D1300" i="2"/>
  <c r="B1300" i="2"/>
  <c r="F1300" i="2"/>
  <c r="G1681" i="2"/>
  <c r="B1681" i="2"/>
  <c r="J1681" i="2"/>
  <c r="F1681" i="2"/>
  <c r="D1681" i="2"/>
  <c r="B1646" i="2"/>
  <c r="D1646" i="2"/>
  <c r="G1646" i="2"/>
  <c r="J1646" i="2"/>
  <c r="F1646" i="2"/>
  <c r="F861" i="2"/>
  <c r="B861" i="2"/>
  <c r="G861" i="2"/>
  <c r="D861" i="2"/>
  <c r="J861" i="2"/>
  <c r="G1848" i="2"/>
  <c r="F1848" i="2"/>
  <c r="D1848" i="2"/>
  <c r="B1848" i="2"/>
  <c r="J1848" i="2"/>
  <c r="D1698" i="2"/>
  <c r="B1698" i="2"/>
  <c r="F1698" i="2"/>
  <c r="J1698" i="2"/>
  <c r="G1698" i="2"/>
  <c r="F38" i="2"/>
  <c r="D38" i="2"/>
  <c r="J38" i="2"/>
  <c r="B38" i="2"/>
  <c r="G38" i="2"/>
  <c r="M1489" i="2"/>
  <c r="N1489" i="2"/>
  <c r="Q1489" i="2"/>
  <c r="O1489" i="2"/>
  <c r="M1240" i="2"/>
  <c r="O1240" i="2"/>
  <c r="N1240" i="2"/>
  <c r="Q1240" i="2"/>
  <c r="M25" i="2"/>
  <c r="O25" i="2"/>
  <c r="N25" i="2"/>
  <c r="Q25" i="2"/>
  <c r="F713" i="2"/>
  <c r="J713" i="2"/>
  <c r="B713" i="2"/>
  <c r="D713" i="2"/>
  <c r="G713" i="2"/>
  <c r="B1903" i="2"/>
  <c r="F1903" i="2"/>
  <c r="D1903" i="2"/>
  <c r="G1903" i="2"/>
  <c r="J1903" i="2"/>
  <c r="G1742" i="2"/>
  <c r="D1742" i="2"/>
  <c r="F1742" i="2"/>
  <c r="J1742" i="2"/>
  <c r="B1742" i="2"/>
  <c r="D1442" i="2"/>
  <c r="G1442" i="2"/>
  <c r="J1442" i="2"/>
  <c r="B1442" i="2"/>
  <c r="F1442" i="2"/>
  <c r="J1377" i="2"/>
  <c r="G1377" i="2"/>
  <c r="F1377" i="2"/>
  <c r="D1377" i="2"/>
  <c r="B1377" i="2"/>
  <c r="J1275" i="2"/>
  <c r="B1275" i="2"/>
  <c r="F1275" i="2"/>
  <c r="D1275" i="2"/>
  <c r="G1275" i="2"/>
  <c r="D954" i="2"/>
  <c r="G954" i="2"/>
  <c r="B954" i="2"/>
  <c r="J954" i="2"/>
  <c r="F954" i="2"/>
  <c r="B1406" i="2"/>
  <c r="D1406" i="2"/>
  <c r="G1406" i="2"/>
  <c r="J1406" i="2"/>
  <c r="F1406" i="2"/>
  <c r="F1648" i="2"/>
  <c r="D1648" i="2"/>
  <c r="J1648" i="2"/>
  <c r="B1648" i="2"/>
  <c r="G1648" i="2"/>
  <c r="J1166" i="2"/>
  <c r="B1166" i="2"/>
  <c r="F1166" i="2"/>
  <c r="D1166" i="2"/>
  <c r="G1166" i="2"/>
  <c r="M1144" i="2"/>
  <c r="N1144" i="2"/>
  <c r="Q1144" i="2"/>
  <c r="O1144" i="2"/>
  <c r="J1175" i="2"/>
  <c r="D1175" i="2"/>
  <c r="G1175" i="2"/>
  <c r="F1175" i="2"/>
  <c r="B1175" i="2"/>
  <c r="B526" i="2"/>
  <c r="F526" i="2"/>
  <c r="J526" i="2"/>
  <c r="G526" i="2"/>
  <c r="D526" i="2"/>
  <c r="G1226" i="2"/>
  <c r="J1226" i="2"/>
  <c r="B1226" i="2"/>
  <c r="F1226" i="2"/>
  <c r="D1226" i="2"/>
  <c r="G1640" i="2"/>
  <c r="D1640" i="2"/>
  <c r="J1640" i="2"/>
  <c r="B1640" i="2"/>
  <c r="F1640" i="2"/>
  <c r="M1622" i="2"/>
  <c r="N1622" i="2"/>
  <c r="Q1622" i="2"/>
  <c r="O1622" i="2"/>
  <c r="J1728" i="2"/>
  <c r="D1728" i="2"/>
  <c r="F1728" i="2"/>
  <c r="G1728" i="2"/>
  <c r="B1728" i="2"/>
  <c r="D1804" i="2"/>
  <c r="J1804" i="2"/>
  <c r="B1804" i="2"/>
  <c r="F1804" i="2"/>
  <c r="G1804" i="2"/>
  <c r="Q807" i="2"/>
  <c r="O807" i="2"/>
  <c r="N807" i="2"/>
  <c r="M807" i="2"/>
  <c r="Q145" i="2"/>
  <c r="N145" i="2"/>
  <c r="M145" i="2"/>
  <c r="O145" i="2"/>
  <c r="G1202" i="2"/>
  <c r="J1202" i="2"/>
  <c r="F1202" i="2"/>
  <c r="B1202" i="2"/>
  <c r="D1202" i="2"/>
  <c r="N439" i="2"/>
  <c r="Q439" i="2"/>
  <c r="M439" i="2"/>
  <c r="O439" i="2"/>
  <c r="G1443" i="2"/>
  <c r="J1443" i="2"/>
  <c r="D1443" i="2"/>
  <c r="B1443" i="2"/>
  <c r="F1443" i="2"/>
  <c r="J1259" i="2"/>
  <c r="D1259" i="2"/>
  <c r="B1259" i="2"/>
  <c r="G1259" i="2"/>
  <c r="F1259" i="2"/>
  <c r="F1703" i="2"/>
  <c r="D1703" i="2"/>
  <c r="B1703" i="2"/>
  <c r="J1703" i="2"/>
  <c r="G1703" i="2"/>
  <c r="B150" i="2"/>
  <c r="G150" i="2"/>
  <c r="D150" i="2"/>
  <c r="J150" i="2"/>
  <c r="F150" i="2"/>
  <c r="D1854" i="2"/>
  <c r="F1854" i="2"/>
  <c r="B1854" i="2"/>
  <c r="G1854" i="2"/>
  <c r="J1854" i="2"/>
  <c r="D1578" i="2"/>
  <c r="B1578" i="2"/>
  <c r="G1578" i="2"/>
  <c r="F1578" i="2"/>
  <c r="J1578" i="2"/>
  <c r="G1273" i="2"/>
  <c r="J1273" i="2"/>
  <c r="D1273" i="2"/>
  <c r="F1273" i="2"/>
  <c r="B1273" i="2"/>
  <c r="D1408" i="2"/>
  <c r="J1408" i="2"/>
  <c r="B1408" i="2"/>
  <c r="G1408" i="2"/>
  <c r="F1408" i="2"/>
  <c r="M1534" i="2"/>
  <c r="O1534" i="2"/>
  <c r="N1534" i="2"/>
  <c r="Q1534" i="2"/>
  <c r="G955" i="2"/>
  <c r="B955" i="2"/>
  <c r="F955" i="2"/>
  <c r="J955" i="2"/>
  <c r="D955" i="2"/>
  <c r="B335" i="2"/>
  <c r="G335" i="2"/>
  <c r="D335" i="2"/>
  <c r="F335" i="2"/>
  <c r="J335" i="2"/>
  <c r="D1569" i="2"/>
  <c r="G1569" i="2"/>
  <c r="B1569" i="2"/>
  <c r="J1569" i="2"/>
  <c r="F1569" i="2"/>
  <c r="Q1047" i="2"/>
  <c r="N1047" i="2"/>
  <c r="M1047" i="2"/>
  <c r="O1047" i="2"/>
  <c r="D46" i="2"/>
  <c r="J46" i="2"/>
  <c r="F46" i="2"/>
  <c r="B46" i="2"/>
  <c r="G46" i="2"/>
  <c r="F1887" i="2"/>
  <c r="D1887" i="2"/>
  <c r="J1887" i="2"/>
  <c r="G1887" i="2"/>
  <c r="B1887" i="2"/>
  <c r="O716" i="2"/>
  <c r="N716" i="2"/>
  <c r="M716" i="2"/>
  <c r="Q716" i="2"/>
  <c r="D1038" i="2"/>
  <c r="B1038" i="2"/>
  <c r="J1038" i="2"/>
  <c r="F1038" i="2"/>
  <c r="G1038" i="2"/>
  <c r="D1181" i="2"/>
  <c r="F1181" i="2"/>
  <c r="G1181" i="2"/>
  <c r="B1181" i="2"/>
  <c r="J1181" i="2"/>
  <c r="D1336" i="2"/>
  <c r="F1336" i="2"/>
  <c r="B1336" i="2"/>
  <c r="J1336" i="2"/>
  <c r="G1336" i="2"/>
  <c r="G1700" i="2"/>
  <c r="D1700" i="2"/>
  <c r="J1700" i="2"/>
  <c r="B1700" i="2"/>
  <c r="F1700" i="2"/>
  <c r="N39" i="2"/>
  <c r="O39" i="2"/>
  <c r="Q39" i="2"/>
  <c r="M39" i="2"/>
  <c r="J912" i="2"/>
  <c r="G912" i="2"/>
  <c r="F912" i="2"/>
  <c r="D912" i="2"/>
  <c r="B912" i="2"/>
  <c r="J1078" i="2"/>
  <c r="G1078" i="2"/>
  <c r="B1078" i="2"/>
  <c r="D1078" i="2"/>
  <c r="F1078" i="2"/>
  <c r="D1860" i="2"/>
  <c r="G1860" i="2"/>
  <c r="B1860" i="2"/>
  <c r="J1860" i="2"/>
  <c r="F1860" i="2"/>
  <c r="D1505" i="2"/>
  <c r="G1505" i="2"/>
  <c r="J1505" i="2"/>
  <c r="B1505" i="2"/>
  <c r="F1505" i="2"/>
  <c r="J1403" i="2"/>
  <c r="D1403" i="2"/>
  <c r="B1403" i="2"/>
  <c r="F1403" i="2"/>
  <c r="G1403" i="2"/>
  <c r="J86" i="2"/>
  <c r="B86" i="2"/>
  <c r="F86" i="2"/>
  <c r="D86" i="2"/>
  <c r="G86" i="2"/>
  <c r="J1563" i="2"/>
  <c r="F1563" i="2"/>
  <c r="G1563" i="2"/>
  <c r="D1563" i="2"/>
  <c r="B1563" i="2"/>
  <c r="M529" i="2"/>
  <c r="Q529" i="2"/>
  <c r="N529" i="2"/>
  <c r="O529" i="2"/>
  <c r="D1228" i="2"/>
  <c r="B1228" i="2"/>
  <c r="G1228" i="2"/>
  <c r="F1228" i="2"/>
  <c r="J1228" i="2"/>
  <c r="F1352" i="2"/>
  <c r="D1352" i="2"/>
  <c r="G1352" i="2"/>
  <c r="J1352" i="2"/>
  <c r="B1352" i="2"/>
  <c r="J1030" i="2"/>
  <c r="G1030" i="2"/>
  <c r="F1030" i="2"/>
  <c r="D1030" i="2"/>
  <c r="B1030" i="2"/>
  <c r="F1696" i="2"/>
  <c r="G1696" i="2"/>
  <c r="D1696" i="2"/>
  <c r="B1696" i="2"/>
  <c r="J1696" i="2"/>
  <c r="D1315" i="2"/>
  <c r="F1315" i="2"/>
  <c r="G1315" i="2"/>
  <c r="B1315" i="2"/>
  <c r="J1315" i="2"/>
  <c r="O95" i="2"/>
  <c r="Q95" i="2"/>
  <c r="N95" i="2"/>
  <c r="M95" i="2"/>
  <c r="Q1297" i="2"/>
  <c r="O1297" i="2"/>
  <c r="M1297" i="2"/>
  <c r="N1297" i="2"/>
  <c r="B1560" i="2"/>
  <c r="F1560" i="2"/>
  <c r="J1560" i="2"/>
  <c r="G1560" i="2"/>
  <c r="D1560" i="2"/>
  <c r="B1381" i="2"/>
  <c r="F1381" i="2"/>
  <c r="G1381" i="2"/>
  <c r="D1381" i="2"/>
  <c r="J1381" i="2"/>
  <c r="G1320" i="2"/>
  <c r="F1320" i="2"/>
  <c r="J1320" i="2"/>
  <c r="D1320" i="2"/>
  <c r="B1320" i="2"/>
  <c r="J1055" i="2"/>
  <c r="D1055" i="2"/>
  <c r="G1055" i="2"/>
  <c r="B1055" i="2"/>
  <c r="F1055" i="2"/>
  <c r="M617" i="2"/>
  <c r="N617" i="2"/>
  <c r="Q617" i="2"/>
  <c r="O617" i="2"/>
  <c r="G340" i="2"/>
  <c r="J340" i="2"/>
  <c r="D340" i="2"/>
  <c r="F340" i="2"/>
  <c r="B340" i="2"/>
  <c r="F1723" i="2"/>
  <c r="B1723" i="2"/>
  <c r="D1723" i="2"/>
  <c r="J1723" i="2"/>
  <c r="G1723" i="2"/>
  <c r="J1478" i="2"/>
  <c r="D1478" i="2"/>
  <c r="F1478" i="2"/>
  <c r="G1478" i="2"/>
  <c r="B1478" i="2"/>
  <c r="G1545" i="2"/>
  <c r="F1545" i="2"/>
  <c r="D1545" i="2"/>
  <c r="B1545" i="2"/>
  <c r="J1545" i="2"/>
  <c r="J1190" i="2"/>
  <c r="F1190" i="2"/>
  <c r="G1190" i="2"/>
  <c r="B1190" i="2"/>
  <c r="D1190" i="2"/>
  <c r="B1528" i="2"/>
  <c r="F1528" i="2"/>
  <c r="D1528" i="2"/>
  <c r="J1528" i="2"/>
  <c r="G1528" i="2"/>
  <c r="J1032" i="2"/>
  <c r="G1032" i="2"/>
  <c r="F1032" i="2"/>
  <c r="D1032" i="2"/>
  <c r="B1032" i="2"/>
  <c r="J1311" i="2"/>
  <c r="G1311" i="2"/>
  <c r="B1311" i="2"/>
  <c r="D1311" i="2"/>
  <c r="F1311" i="2"/>
  <c r="Q188" i="2"/>
  <c r="N188" i="2"/>
  <c r="M188" i="2"/>
  <c r="O188" i="2"/>
  <c r="J1913" i="2"/>
  <c r="D1913" i="2"/>
  <c r="F1913" i="2"/>
  <c r="G1913" i="2"/>
  <c r="B1913" i="2"/>
  <c r="D1011" i="2"/>
  <c r="G1011" i="2"/>
  <c r="F1011" i="2"/>
  <c r="J1011" i="2"/>
  <c r="B1011" i="2"/>
  <c r="G813" i="2"/>
  <c r="B813" i="2"/>
  <c r="J813" i="2"/>
  <c r="F813" i="2"/>
  <c r="D813" i="2"/>
  <c r="D30" i="2"/>
  <c r="F30" i="2"/>
  <c r="J30" i="2"/>
  <c r="G30" i="2"/>
  <c r="B30" i="2"/>
  <c r="J1325" i="2"/>
  <c r="F1325" i="2"/>
  <c r="G1325" i="2"/>
  <c r="D1325" i="2"/>
  <c r="B1325" i="2"/>
  <c r="G1692" i="2"/>
  <c r="J1692" i="2"/>
  <c r="B1692" i="2"/>
  <c r="F1692" i="2"/>
  <c r="D1692" i="2"/>
  <c r="Q1825" i="2"/>
  <c r="N1825" i="2"/>
  <c r="O1825" i="2"/>
  <c r="M1825" i="2"/>
  <c r="O1767" i="2"/>
  <c r="M1767" i="2"/>
  <c r="N1767" i="2"/>
  <c r="Q1767" i="2"/>
  <c r="N806" i="2"/>
  <c r="Q806" i="2"/>
  <c r="M806" i="2"/>
  <c r="O806" i="2"/>
  <c r="N387" i="2"/>
  <c r="Q387" i="2"/>
  <c r="O387" i="2"/>
  <c r="M387" i="2"/>
  <c r="B1409" i="2"/>
  <c r="G1409" i="2"/>
  <c r="J1409" i="2"/>
  <c r="D1409" i="2"/>
  <c r="F1409" i="2"/>
  <c r="F20" i="2"/>
  <c r="J20" i="2"/>
  <c r="D20" i="2"/>
  <c r="B20" i="2"/>
  <c r="G20" i="2"/>
  <c r="B1678" i="2"/>
  <c r="F1678" i="2"/>
  <c r="J1678" i="2"/>
  <c r="G1678" i="2"/>
  <c r="D1678" i="2"/>
  <c r="J1221" i="2"/>
  <c r="B1221" i="2"/>
  <c r="G1221" i="2"/>
  <c r="D1221" i="2"/>
  <c r="F1221" i="2"/>
  <c r="B1059" i="2"/>
  <c r="F1059" i="2"/>
  <c r="J1059" i="2"/>
  <c r="G1059" i="2"/>
  <c r="D1059" i="2"/>
  <c r="J231" i="2"/>
  <c r="G231" i="2"/>
  <c r="F231" i="2"/>
  <c r="B231" i="2"/>
  <c r="D231" i="2"/>
  <c r="J683" i="2"/>
  <c r="G683" i="2"/>
  <c r="B683" i="2"/>
  <c r="F683" i="2"/>
  <c r="D683" i="2"/>
  <c r="B792" i="2"/>
  <c r="G792" i="2"/>
  <c r="J792" i="2"/>
  <c r="F792" i="2"/>
  <c r="D792" i="2"/>
  <c r="D110" i="2"/>
  <c r="J110" i="2"/>
  <c r="B110" i="2"/>
  <c r="F110" i="2"/>
  <c r="G110" i="2"/>
  <c r="B700" i="2"/>
  <c r="J700" i="2"/>
  <c r="F700" i="2"/>
  <c r="D700" i="2"/>
  <c r="G700" i="2"/>
  <c r="J805" i="2"/>
  <c r="F805" i="2"/>
  <c r="D805" i="2"/>
  <c r="B805" i="2"/>
  <c r="G805" i="2"/>
  <c r="D392" i="2"/>
  <c r="F392" i="2"/>
  <c r="J392" i="2"/>
  <c r="B392" i="2"/>
  <c r="G392" i="2"/>
  <c r="J897" i="2"/>
  <c r="F897" i="2"/>
  <c r="B897" i="2"/>
  <c r="D897" i="2"/>
  <c r="G897" i="2"/>
  <c r="J567" i="2"/>
  <c r="B567" i="2"/>
  <c r="G567" i="2"/>
  <c r="D567" i="2"/>
  <c r="F567" i="2"/>
  <c r="B470" i="2"/>
  <c r="G470" i="2"/>
  <c r="F470" i="2"/>
  <c r="J470" i="2"/>
  <c r="D470" i="2"/>
  <c r="J509" i="2"/>
  <c r="D509" i="2"/>
  <c r="F509" i="2"/>
  <c r="G509" i="2"/>
  <c r="B509" i="2"/>
  <c r="B574" i="2"/>
  <c r="D574" i="2"/>
  <c r="G574" i="2"/>
  <c r="F574" i="2"/>
  <c r="J574" i="2"/>
  <c r="D463" i="2"/>
  <c r="G463" i="2"/>
  <c r="J463" i="2"/>
  <c r="F463" i="2"/>
  <c r="B463" i="2"/>
  <c r="F643" i="2"/>
  <c r="D643" i="2"/>
  <c r="J643" i="2"/>
  <c r="B643" i="2"/>
  <c r="G643" i="2"/>
  <c r="D582" i="2"/>
  <c r="F582" i="2"/>
  <c r="J582" i="2"/>
  <c r="G582" i="2"/>
  <c r="B582" i="2"/>
  <c r="D116" i="2"/>
  <c r="J116" i="2"/>
  <c r="B116" i="2"/>
  <c r="G116" i="2"/>
  <c r="F116" i="2"/>
  <c r="G510" i="2"/>
  <c r="J510" i="2"/>
  <c r="F510" i="2"/>
  <c r="D510" i="2"/>
  <c r="B510" i="2"/>
  <c r="G732" i="2"/>
  <c r="J732" i="2"/>
  <c r="D732" i="2"/>
  <c r="F732" i="2"/>
  <c r="B732" i="2"/>
  <c r="J14" i="2"/>
  <c r="B14" i="2"/>
  <c r="D14" i="2"/>
  <c r="G14" i="2"/>
  <c r="F14" i="2"/>
  <c r="J532" i="2"/>
  <c r="D532" i="2"/>
  <c r="F532" i="2"/>
  <c r="G532" i="2"/>
  <c r="B532" i="2"/>
  <c r="G740" i="2"/>
  <c r="D740" i="2"/>
  <c r="B740" i="2"/>
  <c r="J740" i="2"/>
  <c r="F740" i="2"/>
  <c r="D267" i="2"/>
  <c r="G267" i="2"/>
  <c r="J267" i="2"/>
  <c r="F267" i="2"/>
  <c r="B267" i="2"/>
  <c r="J578" i="2"/>
  <c r="B578" i="2"/>
  <c r="G578" i="2"/>
  <c r="F578" i="2"/>
  <c r="D578" i="2"/>
  <c r="J583" i="2"/>
  <c r="B583" i="2"/>
  <c r="G583" i="2"/>
  <c r="D583" i="2"/>
  <c r="F583" i="2"/>
  <c r="J203" i="2"/>
  <c r="F203" i="2"/>
  <c r="B203" i="2"/>
  <c r="D203" i="2"/>
  <c r="G203" i="2"/>
  <c r="D701" i="2"/>
  <c r="G701" i="2"/>
  <c r="J701" i="2"/>
  <c r="F701" i="2"/>
  <c r="B701" i="2"/>
  <c r="F705" i="2"/>
  <c r="G705" i="2"/>
  <c r="J705" i="2"/>
  <c r="B705" i="2"/>
  <c r="D705" i="2"/>
  <c r="F293" i="2"/>
  <c r="D293" i="2"/>
  <c r="B293" i="2"/>
  <c r="J293" i="2"/>
  <c r="G293" i="2"/>
  <c r="J883" i="2"/>
  <c r="G883" i="2"/>
  <c r="D883" i="2"/>
  <c r="B883" i="2"/>
  <c r="F883" i="2"/>
  <c r="G940" i="2"/>
  <c r="J940" i="2"/>
  <c r="F940" i="2"/>
  <c r="D940" i="2"/>
  <c r="B940" i="2"/>
  <c r="F73" i="2"/>
  <c r="B73" i="2"/>
  <c r="D73" i="2"/>
  <c r="G73" i="2"/>
  <c r="J73" i="2"/>
  <c r="B577" i="2"/>
  <c r="F577" i="2"/>
  <c r="G577" i="2"/>
  <c r="J577" i="2"/>
  <c r="D577" i="2"/>
  <c r="D655" i="2"/>
  <c r="J655" i="2"/>
  <c r="G655" i="2"/>
  <c r="B655" i="2"/>
  <c r="F655" i="2"/>
  <c r="J353" i="2"/>
  <c r="F353" i="2"/>
  <c r="D353" i="2"/>
  <c r="B353" i="2"/>
  <c r="G353" i="2"/>
  <c r="B707" i="2"/>
  <c r="J707" i="2"/>
  <c r="D707" i="2"/>
  <c r="F707" i="2"/>
  <c r="G707" i="2"/>
  <c r="F894" i="2"/>
  <c r="D894" i="2"/>
  <c r="J894" i="2"/>
  <c r="G894" i="2"/>
  <c r="B894" i="2"/>
  <c r="J331" i="2"/>
  <c r="D331" i="2"/>
  <c r="G331" i="2"/>
  <c r="B331" i="2"/>
  <c r="F331" i="2"/>
  <c r="F889" i="2"/>
  <c r="G889" i="2"/>
  <c r="D889" i="2"/>
  <c r="J889" i="2"/>
  <c r="B889" i="2"/>
  <c r="J544" i="2"/>
  <c r="D544" i="2"/>
  <c r="G544" i="2"/>
  <c r="B544" i="2"/>
  <c r="F544" i="2"/>
  <c r="F107" i="2"/>
  <c r="G107" i="2"/>
  <c r="J107" i="2"/>
  <c r="B107" i="2"/>
  <c r="D107" i="2"/>
  <c r="G629" i="2"/>
  <c r="J629" i="2"/>
  <c r="D629" i="2"/>
  <c r="B629" i="2"/>
  <c r="F629" i="2"/>
  <c r="G764" i="2"/>
  <c r="D764" i="2"/>
  <c r="B764" i="2"/>
  <c r="F764" i="2"/>
  <c r="J764" i="2"/>
  <c r="B180" i="2"/>
  <c r="D180" i="2"/>
  <c r="J180" i="2"/>
  <c r="F180" i="2"/>
  <c r="G180" i="2"/>
  <c r="J656" i="2"/>
  <c r="B656" i="2"/>
  <c r="F656" i="2"/>
  <c r="G656" i="2"/>
  <c r="D656" i="2"/>
  <c r="D772" i="2"/>
  <c r="F772" i="2"/>
  <c r="G772" i="2"/>
  <c r="J772" i="2"/>
  <c r="B772" i="2"/>
  <c r="Q1117" i="2"/>
  <c r="O1117" i="2"/>
  <c r="N1117" i="2"/>
  <c r="M1117" i="2"/>
  <c r="Q1685" i="2"/>
  <c r="O1685" i="2"/>
  <c r="M1685" i="2"/>
  <c r="N1685" i="2"/>
  <c r="O1431" i="2"/>
  <c r="N1431" i="2"/>
  <c r="M1431" i="2"/>
  <c r="Q1431" i="2"/>
  <c r="O677" i="2"/>
  <c r="Q677" i="2"/>
  <c r="N677" i="2"/>
  <c r="M677" i="2"/>
  <c r="M599" i="2"/>
  <c r="O599" i="2"/>
  <c r="N599" i="2"/>
  <c r="Q599" i="2"/>
  <c r="Q1375" i="2"/>
  <c r="O1375" i="2"/>
  <c r="N1375" i="2"/>
  <c r="M1375" i="2"/>
  <c r="M634" i="2"/>
  <c r="O634" i="2"/>
  <c r="N634" i="2"/>
  <c r="Q634" i="2"/>
  <c r="O757" i="2"/>
  <c r="M757" i="2"/>
  <c r="Q757" i="2"/>
  <c r="N757" i="2"/>
  <c r="M786" i="2"/>
  <c r="Q786" i="2"/>
  <c r="N786" i="2"/>
  <c r="O786" i="2"/>
  <c r="M1309" i="2"/>
  <c r="Q1309" i="2"/>
  <c r="O1309" i="2"/>
  <c r="N1309" i="2"/>
  <c r="Q954" i="2"/>
  <c r="N954" i="2"/>
  <c r="O954" i="2"/>
  <c r="M954" i="2"/>
  <c r="Q1492" i="2"/>
  <c r="O1492" i="2"/>
  <c r="M1492" i="2"/>
  <c r="N1492" i="2"/>
  <c r="Q367" i="2"/>
  <c r="N367" i="2"/>
  <c r="O367" i="2"/>
  <c r="M367" i="2"/>
  <c r="N264" i="2"/>
  <c r="Q264" i="2"/>
  <c r="O264" i="2"/>
  <c r="M264" i="2"/>
  <c r="O457" i="2"/>
  <c r="Q457" i="2"/>
  <c r="M457" i="2"/>
  <c r="N457" i="2"/>
  <c r="N1909" i="2"/>
  <c r="Q1909" i="2"/>
  <c r="O1909" i="2"/>
  <c r="M1909" i="2"/>
  <c r="Q930" i="2"/>
  <c r="O930" i="2"/>
  <c r="M930" i="2"/>
  <c r="N930" i="2"/>
  <c r="N1553" i="2"/>
  <c r="M1553" i="2"/>
  <c r="O1553" i="2"/>
  <c r="Q1553" i="2"/>
  <c r="Q1348" i="2"/>
  <c r="O1348" i="2"/>
  <c r="M1348" i="2"/>
  <c r="N1348" i="2"/>
  <c r="Q1080" i="2"/>
  <c r="O1080" i="2"/>
  <c r="M1080" i="2"/>
  <c r="N1080" i="2"/>
  <c r="N1675" i="2"/>
  <c r="O1675" i="2"/>
  <c r="Q1675" i="2"/>
  <c r="M1675" i="2"/>
  <c r="N311" i="2"/>
  <c r="Q311" i="2"/>
  <c r="M311" i="2"/>
  <c r="O311" i="2"/>
  <c r="O393" i="2"/>
  <c r="Q393" i="2"/>
  <c r="M393" i="2"/>
  <c r="N393" i="2"/>
  <c r="M298" i="2"/>
  <c r="N298" i="2"/>
  <c r="Q298" i="2"/>
  <c r="O298" i="2"/>
  <c r="O877" i="2"/>
  <c r="Q877" i="2"/>
  <c r="M877" i="2"/>
  <c r="N877" i="2"/>
  <c r="O1555" i="2"/>
  <c r="M1555" i="2"/>
  <c r="N1555" i="2"/>
  <c r="Q1555" i="2"/>
  <c r="M299" i="2"/>
  <c r="N299" i="2"/>
  <c r="O299" i="2"/>
  <c r="Q299" i="2"/>
  <c r="M1020" i="2"/>
  <c r="Q1020" i="2"/>
  <c r="N1020" i="2"/>
  <c r="O1020" i="2"/>
  <c r="M1045" i="2"/>
  <c r="O1045" i="2"/>
  <c r="Q1045" i="2"/>
  <c r="N1045" i="2"/>
  <c r="O1473" i="2"/>
  <c r="N1473" i="2"/>
  <c r="M1473" i="2"/>
  <c r="Q1473" i="2"/>
  <c r="N1744" i="2"/>
  <c r="M1744" i="2"/>
  <c r="O1744" i="2"/>
  <c r="Q1744" i="2"/>
  <c r="O1890" i="2"/>
  <c r="N1890" i="2"/>
  <c r="Q1890" i="2"/>
  <c r="M1890" i="2"/>
  <c r="N296" i="2"/>
  <c r="M296" i="2"/>
  <c r="O296" i="2"/>
  <c r="M1257" i="2"/>
  <c r="N1257" i="2"/>
  <c r="O1257" i="2"/>
  <c r="Q1257" i="2"/>
  <c r="N1449" i="2"/>
  <c r="O1449" i="2"/>
  <c r="M1449" i="2"/>
  <c r="Q1449" i="2"/>
  <c r="Q1691" i="2"/>
  <c r="O1691" i="2"/>
  <c r="N1691" i="2"/>
  <c r="M1691" i="2"/>
  <c r="N1470" i="2"/>
  <c r="M1470" i="2"/>
  <c r="O1470" i="2"/>
  <c r="Q1470" i="2"/>
  <c r="N56" i="2"/>
  <c r="O56" i="2"/>
  <c r="M56" i="2"/>
  <c r="M1715" i="2"/>
  <c r="O1715" i="2"/>
  <c r="N1715" i="2"/>
  <c r="Q1715" i="2"/>
  <c r="O1749" i="2"/>
  <c r="M1749" i="2"/>
  <c r="N1749" i="2"/>
  <c r="Q1749" i="2"/>
  <c r="M699" i="2"/>
  <c r="O699" i="2"/>
  <c r="N699" i="2"/>
  <c r="Q699" i="2"/>
  <c r="N896" i="2"/>
  <c r="M896" i="2"/>
  <c r="O896" i="2"/>
  <c r="Q896" i="2"/>
  <c r="M516" i="2"/>
  <c r="N516" i="2"/>
  <c r="Q516" i="2"/>
  <c r="O516" i="2"/>
  <c r="O1197" i="2"/>
  <c r="N1197" i="2"/>
  <c r="M1197" i="2"/>
  <c r="Q1197" i="2"/>
  <c r="O1156" i="2"/>
  <c r="N1156" i="2"/>
  <c r="M1156" i="2"/>
  <c r="Q1156" i="2"/>
  <c r="N800" i="2"/>
  <c r="M800" i="2"/>
  <c r="O800" i="2"/>
  <c r="Q800" i="2"/>
  <c r="O643" i="2"/>
  <c r="Q643" i="2"/>
  <c r="N643" i="2"/>
  <c r="M643" i="2"/>
  <c r="N1618" i="2"/>
  <c r="M1618" i="2"/>
  <c r="O1618" i="2"/>
  <c r="Q1618" i="2"/>
  <c r="M1065" i="2"/>
  <c r="N1065" i="2"/>
  <c r="O1065" i="2"/>
  <c r="Q1065" i="2"/>
  <c r="M1573" i="2"/>
  <c r="Q1573" i="2"/>
  <c r="N1573" i="2"/>
  <c r="O1573" i="2"/>
  <c r="Q828" i="2"/>
  <c r="O828" i="2"/>
  <c r="N828" i="2"/>
  <c r="M828" i="2"/>
  <c r="O1373" i="2"/>
  <c r="M1373" i="2"/>
  <c r="N1373" i="2"/>
  <c r="Q1373" i="2"/>
  <c r="O959" i="2"/>
  <c r="N959" i="2"/>
  <c r="M959" i="2"/>
  <c r="Q959" i="2"/>
  <c r="N65" i="2"/>
  <c r="Q65" i="2"/>
  <c r="M65" i="2"/>
  <c r="O65" i="2"/>
  <c r="Q58" i="2"/>
  <c r="O58" i="2"/>
  <c r="N58" i="2"/>
  <c r="M58" i="2"/>
  <c r="O1736" i="2"/>
  <c r="N1736" i="2"/>
  <c r="M1736" i="2"/>
  <c r="Q1736" i="2"/>
  <c r="M1496" i="2"/>
  <c r="N1496" i="2"/>
  <c r="O1496" i="2"/>
  <c r="Q1496" i="2"/>
  <c r="O508" i="2"/>
  <c r="N508" i="2"/>
  <c r="M508" i="2"/>
  <c r="Q508" i="2"/>
  <c r="M1209" i="2"/>
  <c r="N1209" i="2"/>
  <c r="O1209" i="2"/>
  <c r="Q1209" i="2"/>
  <c r="O1521" i="2"/>
  <c r="N1521" i="2"/>
  <c r="M1521" i="2"/>
  <c r="Q1521" i="2"/>
  <c r="O1465" i="2"/>
  <c r="M1465" i="2"/>
  <c r="Q1465" i="2"/>
  <c r="N1465" i="2"/>
  <c r="N1639" i="2"/>
  <c r="Q1639" i="2"/>
  <c r="O1639" i="2"/>
  <c r="M1639" i="2"/>
  <c r="N1137" i="2"/>
  <c r="O1137" i="2"/>
  <c r="M1137" i="2"/>
  <c r="Q1137" i="2"/>
  <c r="O1460" i="2"/>
  <c r="M1460" i="2"/>
  <c r="N1460" i="2"/>
  <c r="Q1460" i="2"/>
  <c r="N1664" i="2"/>
  <c r="O1664" i="2"/>
  <c r="M1664" i="2"/>
  <c r="Q1664" i="2"/>
  <c r="M1380" i="2"/>
  <c r="Q1380" i="2"/>
  <c r="O1380" i="2"/>
  <c r="N1380" i="2"/>
  <c r="N152" i="2"/>
  <c r="O152" i="2"/>
  <c r="M152" i="2"/>
  <c r="M1643" i="2"/>
  <c r="N1643" i="2"/>
  <c r="O1643" i="2"/>
  <c r="Q1643" i="2"/>
  <c r="O1745" i="2"/>
  <c r="Q1745" i="2"/>
  <c r="N1745" i="2"/>
  <c r="M1745" i="2"/>
  <c r="O783" i="2"/>
  <c r="N783" i="2"/>
  <c r="M783" i="2"/>
  <c r="Q783" i="2"/>
  <c r="Q1567" i="2"/>
  <c r="N1567" i="2"/>
  <c r="O1567" i="2"/>
  <c r="M1567" i="2"/>
  <c r="Q1333" i="2"/>
  <c r="O1333" i="2"/>
  <c r="M1333" i="2"/>
  <c r="N1333" i="2"/>
  <c r="O1511" i="2"/>
  <c r="N1511" i="2"/>
  <c r="M1511" i="2"/>
  <c r="Q1511" i="2"/>
  <c r="N1250" i="2"/>
  <c r="M1250" i="2"/>
  <c r="O1250" i="2"/>
  <c r="Q1250" i="2"/>
  <c r="O608" i="2"/>
  <c r="M608" i="2"/>
  <c r="N608" i="2"/>
  <c r="Q608" i="2"/>
  <c r="M1093" i="2"/>
  <c r="Q1093" i="2"/>
  <c r="O1093" i="2"/>
  <c r="N1093" i="2"/>
  <c r="Q852" i="2"/>
  <c r="N852" i="2"/>
  <c r="O852" i="2"/>
  <c r="M852" i="2"/>
  <c r="Q1883" i="2"/>
  <c r="N1883" i="2"/>
  <c r="O1883" i="2"/>
  <c r="M1883" i="2"/>
  <c r="N567" i="2"/>
  <c r="M567" i="2"/>
  <c r="O567" i="2"/>
  <c r="Q567" i="2"/>
  <c r="M1920" i="2"/>
  <c r="O1920" i="2"/>
  <c r="N1920" i="2"/>
  <c r="Q1920" i="2"/>
  <c r="O1475" i="2"/>
  <c r="M1475" i="2"/>
  <c r="N1475" i="2"/>
  <c r="Q1475" i="2"/>
  <c r="O1198" i="2"/>
  <c r="N1198" i="2"/>
  <c r="M1198" i="2"/>
  <c r="Q1198" i="2"/>
  <c r="M1328" i="2"/>
  <c r="O1328" i="2"/>
  <c r="N1328" i="2"/>
  <c r="Q1328" i="2"/>
  <c r="M552" i="2"/>
  <c r="N552" i="2"/>
  <c r="O552" i="2"/>
  <c r="Q552" i="2"/>
  <c r="Q731" i="2"/>
  <c r="M731" i="2"/>
  <c r="N731" i="2"/>
  <c r="O731" i="2"/>
  <c r="Q779" i="2"/>
  <c r="O779" i="2"/>
  <c r="M779" i="2"/>
  <c r="N779" i="2"/>
  <c r="O1845" i="2"/>
  <c r="N1845" i="2"/>
  <c r="M1845" i="2"/>
  <c r="Q1845" i="2"/>
  <c r="N574" i="2"/>
  <c r="M574" i="2"/>
  <c r="O574" i="2"/>
  <c r="Q574" i="2"/>
  <c r="O722" i="2"/>
  <c r="N722" i="2"/>
  <c r="M722" i="2"/>
  <c r="Q722" i="2"/>
  <c r="N906" i="2"/>
  <c r="O906" i="2"/>
  <c r="Q906" i="2"/>
  <c r="M906" i="2"/>
  <c r="D1468" i="2"/>
  <c r="J1468" i="2"/>
  <c r="F1468" i="2"/>
  <c r="B1468" i="2"/>
  <c r="G1468" i="2"/>
  <c r="B1158" i="2"/>
  <c r="G1158" i="2"/>
  <c r="J1158" i="2"/>
  <c r="F1158" i="2"/>
  <c r="D1158" i="2"/>
  <c r="G239" i="2"/>
  <c r="B239" i="2"/>
  <c r="D239" i="2"/>
  <c r="F239" i="2"/>
  <c r="J239" i="2"/>
  <c r="B1282" i="2"/>
  <c r="F1282" i="2"/>
  <c r="G1282" i="2"/>
  <c r="D1282" i="2"/>
  <c r="J1282" i="2"/>
  <c r="Q44" i="2"/>
  <c r="M44" i="2"/>
  <c r="N44" i="2"/>
  <c r="O44" i="2"/>
  <c r="J665" i="2"/>
  <c r="F665" i="2"/>
  <c r="G665" i="2"/>
  <c r="B665" i="2"/>
  <c r="D665" i="2"/>
  <c r="J1379" i="2"/>
  <c r="F1379" i="2"/>
  <c r="G1379" i="2"/>
  <c r="D1379" i="2"/>
  <c r="B1379" i="2"/>
  <c r="G1147" i="2"/>
  <c r="F1147" i="2"/>
  <c r="D1147" i="2"/>
  <c r="J1147" i="2"/>
  <c r="B1147" i="2"/>
  <c r="F998" i="2"/>
  <c r="G998" i="2"/>
  <c r="J998" i="2"/>
  <c r="B998" i="2"/>
  <c r="D998" i="2"/>
  <c r="F1597" i="2"/>
  <c r="B1597" i="2"/>
  <c r="D1597" i="2"/>
  <c r="J1597" i="2"/>
  <c r="G1597" i="2"/>
  <c r="G1265" i="2"/>
  <c r="D1265" i="2"/>
  <c r="B1265" i="2"/>
  <c r="F1265" i="2"/>
  <c r="J1265" i="2"/>
  <c r="D1307" i="2"/>
  <c r="B1307" i="2"/>
  <c r="G1307" i="2"/>
  <c r="F1307" i="2"/>
  <c r="J1307" i="2"/>
  <c r="D1266" i="2"/>
  <c r="G1266" i="2"/>
  <c r="B1266" i="2"/>
  <c r="F1266" i="2"/>
  <c r="J1266" i="2"/>
  <c r="F238" i="2"/>
  <c r="G238" i="2"/>
  <c r="J238" i="2"/>
  <c r="B238" i="2"/>
  <c r="D238" i="2"/>
  <c r="M1388" i="2"/>
  <c r="Q1388" i="2"/>
  <c r="O1388" i="2"/>
  <c r="N1388" i="2"/>
  <c r="F1474" i="2"/>
  <c r="D1474" i="2"/>
  <c r="J1474" i="2"/>
  <c r="B1474" i="2"/>
  <c r="G1474" i="2"/>
  <c r="B1815" i="2"/>
  <c r="J1815" i="2"/>
  <c r="D1815" i="2"/>
  <c r="F1815" i="2"/>
  <c r="G1815" i="2"/>
  <c r="N1866" i="2"/>
  <c r="O1866" i="2"/>
  <c r="M1866" i="2"/>
  <c r="Q1866" i="2"/>
  <c r="M810" i="2"/>
  <c r="N810" i="2"/>
  <c r="Q810" i="2"/>
  <c r="O810" i="2"/>
  <c r="D1235" i="2"/>
  <c r="B1235" i="2"/>
  <c r="G1235" i="2"/>
  <c r="F1235" i="2"/>
  <c r="J1235" i="2"/>
  <c r="N339" i="2"/>
  <c r="O339" i="2"/>
  <c r="Q339" i="2"/>
  <c r="M339" i="2"/>
  <c r="D1644" i="2"/>
  <c r="F1644" i="2"/>
  <c r="B1644" i="2"/>
  <c r="G1644" i="2"/>
  <c r="J1644" i="2"/>
  <c r="F1636" i="2"/>
  <c r="G1636" i="2"/>
  <c r="B1636" i="2"/>
  <c r="J1636" i="2"/>
  <c r="D1636" i="2"/>
  <c r="D1168" i="2"/>
  <c r="F1168" i="2"/>
  <c r="G1168" i="2"/>
  <c r="B1168" i="2"/>
  <c r="J1168" i="2"/>
  <c r="J1593" i="2"/>
  <c r="D1593" i="2"/>
  <c r="G1593" i="2"/>
  <c r="B1593" i="2"/>
  <c r="F1593" i="2"/>
  <c r="J1237" i="2"/>
  <c r="G1237" i="2"/>
  <c r="B1237" i="2"/>
  <c r="F1237" i="2"/>
  <c r="D1237" i="2"/>
  <c r="B1690" i="2"/>
  <c r="D1690" i="2"/>
  <c r="J1690" i="2"/>
  <c r="F1690" i="2"/>
  <c r="G1690" i="2"/>
  <c r="D1627" i="2"/>
  <c r="B1627" i="2"/>
  <c r="F1627" i="2"/>
  <c r="J1627" i="2"/>
  <c r="G1627" i="2"/>
  <c r="M1720" i="2"/>
  <c r="O1720" i="2"/>
  <c r="N1720" i="2"/>
  <c r="Q1720" i="2"/>
  <c r="J1339" i="2"/>
  <c r="G1339" i="2"/>
  <c r="B1339" i="2"/>
  <c r="F1339" i="2"/>
  <c r="D1339" i="2"/>
  <c r="M859" i="2"/>
  <c r="O859" i="2"/>
  <c r="N859" i="2"/>
  <c r="Q859" i="2"/>
  <c r="D1766" i="2"/>
  <c r="B1766" i="2"/>
  <c r="J1766" i="2"/>
  <c r="F1766" i="2"/>
  <c r="G1766" i="2"/>
  <c r="F1500" i="2"/>
  <c r="D1500" i="2"/>
  <c r="J1500" i="2"/>
  <c r="B1500" i="2"/>
  <c r="G1500" i="2"/>
  <c r="G332" i="2"/>
  <c r="B332" i="2"/>
  <c r="D332" i="2"/>
  <c r="F332" i="2"/>
  <c r="J332" i="2"/>
  <c r="G1470" i="2"/>
  <c r="J1470" i="2"/>
  <c r="F1470" i="2"/>
  <c r="B1470" i="2"/>
  <c r="D1470" i="2"/>
  <c r="F39" i="2"/>
  <c r="D39" i="2"/>
  <c r="B39" i="2"/>
  <c r="G39" i="2"/>
  <c r="J39" i="2"/>
  <c r="D1341" i="2"/>
  <c r="F1341" i="2"/>
  <c r="J1341" i="2"/>
  <c r="B1341" i="2"/>
  <c r="G1341" i="2"/>
  <c r="G1758" i="2"/>
  <c r="D1758" i="2"/>
  <c r="F1758" i="2"/>
  <c r="J1758" i="2"/>
  <c r="B1758" i="2"/>
  <c r="F1908" i="2"/>
  <c r="D1908" i="2"/>
  <c r="B1908" i="2"/>
  <c r="J1908" i="2"/>
  <c r="G1908" i="2"/>
  <c r="B1424" i="2"/>
  <c r="G1424" i="2"/>
  <c r="D1424" i="2"/>
  <c r="F1424" i="2"/>
  <c r="J1424" i="2"/>
  <c r="B1813" i="2"/>
  <c r="J1813" i="2"/>
  <c r="F1813" i="2"/>
  <c r="D1813" i="2"/>
  <c r="G1813" i="2"/>
  <c r="J1003" i="2"/>
  <c r="B1003" i="2"/>
  <c r="D1003" i="2"/>
  <c r="G1003" i="2"/>
  <c r="F1003" i="2"/>
  <c r="B1054" i="2"/>
  <c r="F1054" i="2"/>
  <c r="J1054" i="2"/>
  <c r="G1054" i="2"/>
  <c r="D1054" i="2"/>
  <c r="O525" i="2"/>
  <c r="M525" i="2"/>
  <c r="N525" i="2"/>
  <c r="Q525" i="2"/>
  <c r="G1246" i="2"/>
  <c r="J1246" i="2"/>
  <c r="D1246" i="2"/>
  <c r="F1246" i="2"/>
  <c r="B1246" i="2"/>
  <c r="J1290" i="2"/>
  <c r="F1290" i="2"/>
  <c r="G1290" i="2"/>
  <c r="D1290" i="2"/>
  <c r="B1290" i="2"/>
  <c r="M336" i="2"/>
  <c r="N336" i="2"/>
  <c r="O336" i="2"/>
  <c r="Q336" i="2"/>
  <c r="G1375" i="2"/>
  <c r="F1375" i="2"/>
  <c r="B1375" i="2"/>
  <c r="J1375" i="2"/>
  <c r="D1375" i="2"/>
  <c r="J1843" i="2"/>
  <c r="G1843" i="2"/>
  <c r="F1843" i="2"/>
  <c r="B1843" i="2"/>
  <c r="D1843" i="2"/>
  <c r="O911" i="2"/>
  <c r="M911" i="2"/>
  <c r="N911" i="2"/>
  <c r="Q911" i="2"/>
  <c r="G1688" i="2"/>
  <c r="B1688" i="2"/>
  <c r="J1688" i="2"/>
  <c r="F1688" i="2"/>
  <c r="D1688" i="2"/>
  <c r="D1344" i="2"/>
  <c r="G1344" i="2"/>
  <c r="B1344" i="2"/>
  <c r="F1344" i="2"/>
  <c r="J1344" i="2"/>
  <c r="N1100" i="2"/>
  <c r="Q1100" i="2"/>
  <c r="O1100" i="2"/>
  <c r="M1100" i="2"/>
  <c r="J385" i="2"/>
  <c r="G385" i="2"/>
  <c r="B385" i="2"/>
  <c r="F385" i="2"/>
  <c r="D385" i="2"/>
  <c r="F1058" i="2"/>
  <c r="J1058" i="2"/>
  <c r="G1058" i="2"/>
  <c r="B1058" i="2"/>
  <c r="D1058" i="2"/>
  <c r="O621" i="2"/>
  <c r="N621" i="2"/>
  <c r="M621" i="2"/>
  <c r="Q621" i="2"/>
  <c r="Q1482" i="2"/>
  <c r="O1482" i="2"/>
  <c r="N1482" i="2"/>
  <c r="M1482" i="2"/>
  <c r="F1826" i="2"/>
  <c r="B1826" i="2"/>
  <c r="J1826" i="2"/>
  <c r="D1826" i="2"/>
  <c r="G1826" i="2"/>
  <c r="D384" i="2"/>
  <c r="J384" i="2"/>
  <c r="B384" i="2"/>
  <c r="G384" i="2"/>
  <c r="F384" i="2"/>
  <c r="G1565" i="2"/>
  <c r="J1565" i="2"/>
  <c r="D1565" i="2"/>
  <c r="B1565" i="2"/>
  <c r="F1565" i="2"/>
  <c r="O1776" i="2"/>
  <c r="Q1776" i="2"/>
  <c r="M1776" i="2"/>
  <c r="N1776" i="2"/>
  <c r="B1068" i="2"/>
  <c r="F1068" i="2"/>
  <c r="J1068" i="2"/>
  <c r="G1068" i="2"/>
  <c r="D1068" i="2"/>
  <c r="G911" i="2"/>
  <c r="B911" i="2"/>
  <c r="D911" i="2"/>
  <c r="J911" i="2"/>
  <c r="F911" i="2"/>
  <c r="Q1294" i="2"/>
  <c r="N1294" i="2"/>
  <c r="O1294" i="2"/>
  <c r="M1294" i="2"/>
  <c r="M1056" i="2"/>
  <c r="Q1056" i="2"/>
  <c r="N1056" i="2"/>
  <c r="O1056" i="2"/>
  <c r="G1849" i="2"/>
  <c r="B1849" i="2"/>
  <c r="D1849" i="2"/>
  <c r="F1849" i="2"/>
  <c r="J1849" i="2"/>
  <c r="J1890" i="2"/>
  <c r="G1890" i="2"/>
  <c r="D1890" i="2"/>
  <c r="B1890" i="2"/>
  <c r="F1890" i="2"/>
  <c r="D1216" i="2"/>
  <c r="J1216" i="2"/>
  <c r="B1216" i="2"/>
  <c r="G1216" i="2"/>
  <c r="F1216" i="2"/>
  <c r="J1494" i="2"/>
  <c r="B1494" i="2"/>
  <c r="D1494" i="2"/>
  <c r="G1494" i="2"/>
  <c r="F1494" i="2"/>
  <c r="N75" i="2"/>
  <c r="O75" i="2"/>
  <c r="M75" i="2"/>
  <c r="Q75" i="2"/>
  <c r="J32" i="2"/>
  <c r="G32" i="2"/>
  <c r="D32" i="2"/>
  <c r="F32" i="2"/>
  <c r="B32" i="2"/>
  <c r="M384" i="2"/>
  <c r="N384" i="2"/>
  <c r="Q384" i="2"/>
  <c r="O384" i="2"/>
  <c r="M1777" i="2"/>
  <c r="Q1777" i="2"/>
  <c r="N1777" i="2"/>
  <c r="O1777" i="2"/>
  <c r="G1392" i="2"/>
  <c r="J1392" i="2"/>
  <c r="D1392" i="2"/>
  <c r="F1392" i="2"/>
  <c r="B1392" i="2"/>
  <c r="D856" i="2"/>
  <c r="J856" i="2"/>
  <c r="G856" i="2"/>
  <c r="F856" i="2"/>
  <c r="B856" i="2"/>
  <c r="B1541" i="2"/>
  <c r="J1541" i="2"/>
  <c r="D1541" i="2"/>
  <c r="G1541" i="2"/>
  <c r="F1541" i="2"/>
  <c r="J1635" i="2"/>
  <c r="F1635" i="2"/>
  <c r="D1635" i="2"/>
  <c r="B1635" i="2"/>
  <c r="G1635" i="2"/>
  <c r="F1278" i="2"/>
  <c r="G1278" i="2"/>
  <c r="B1278" i="2"/>
  <c r="J1278" i="2"/>
  <c r="D1278" i="2"/>
  <c r="J1351" i="2"/>
  <c r="F1351" i="2"/>
  <c r="D1351" i="2"/>
  <c r="B1351" i="2"/>
  <c r="G1351" i="2"/>
  <c r="G1776" i="2"/>
  <c r="F1776" i="2"/>
  <c r="J1776" i="2"/>
  <c r="B1776" i="2"/>
  <c r="D1776" i="2"/>
  <c r="J1638" i="2"/>
  <c r="D1638" i="2"/>
  <c r="F1638" i="2"/>
  <c r="G1638" i="2"/>
  <c r="B1638" i="2"/>
  <c r="Q1286" i="2"/>
  <c r="N1286" i="2"/>
  <c r="O1286" i="2"/>
  <c r="M1286" i="2"/>
  <c r="F1242" i="2"/>
  <c r="G1242" i="2"/>
  <c r="B1242" i="2"/>
  <c r="D1242" i="2"/>
  <c r="J1242" i="2"/>
  <c r="J1574" i="2"/>
  <c r="G1574" i="2"/>
  <c r="D1574" i="2"/>
  <c r="F1574" i="2"/>
  <c r="B1574" i="2"/>
  <c r="F1537" i="2"/>
  <c r="J1537" i="2"/>
  <c r="G1537" i="2"/>
  <c r="B1537" i="2"/>
  <c r="D1537" i="2"/>
  <c r="D1871" i="2"/>
  <c r="F1871" i="2"/>
  <c r="J1871" i="2"/>
  <c r="G1871" i="2"/>
  <c r="B1871" i="2"/>
  <c r="J518" i="2"/>
  <c r="B518" i="2"/>
  <c r="D518" i="2"/>
  <c r="F518" i="2"/>
  <c r="G518" i="2"/>
  <c r="F1918" i="2"/>
  <c r="G1918" i="2"/>
  <c r="B1918" i="2"/>
  <c r="J1918" i="2"/>
  <c r="D1918" i="2"/>
  <c r="G1162" i="2"/>
  <c r="B1162" i="2"/>
  <c r="F1162" i="2"/>
  <c r="J1162" i="2"/>
  <c r="D1162" i="2"/>
  <c r="N1104" i="2"/>
  <c r="Q1104" i="2"/>
  <c r="M1104" i="2"/>
  <c r="O1104" i="2"/>
  <c r="D1239" i="2"/>
  <c r="G1239" i="2"/>
  <c r="F1239" i="2"/>
  <c r="B1239" i="2"/>
  <c r="J1239" i="2"/>
  <c r="J1548" i="2"/>
  <c r="G1548" i="2"/>
  <c r="D1548" i="2"/>
  <c r="B1548" i="2"/>
  <c r="F1548" i="2"/>
  <c r="O717" i="2"/>
  <c r="M717" i="2"/>
  <c r="Q717" i="2"/>
  <c r="N717" i="2"/>
  <c r="J1101" i="2"/>
  <c r="B1101" i="2"/>
  <c r="F1101" i="2"/>
  <c r="G1101" i="2"/>
  <c r="D1101" i="2"/>
  <c r="B1559" i="2"/>
  <c r="G1559" i="2"/>
  <c r="F1559" i="2"/>
  <c r="J1559" i="2"/>
  <c r="D1559" i="2"/>
  <c r="B1329" i="2"/>
  <c r="G1329" i="2"/>
  <c r="J1329" i="2"/>
  <c r="D1329" i="2"/>
  <c r="F1329" i="2"/>
  <c r="D1747" i="2"/>
  <c r="B1747" i="2"/>
  <c r="J1747" i="2"/>
  <c r="F1747" i="2"/>
  <c r="G1747" i="2"/>
  <c r="G1208" i="2"/>
  <c r="F1208" i="2"/>
  <c r="J1208" i="2"/>
  <c r="B1208" i="2"/>
  <c r="D1208" i="2"/>
  <c r="O98" i="2"/>
  <c r="N98" i="2"/>
  <c r="Q98" i="2"/>
  <c r="M98" i="2"/>
  <c r="J393" i="2"/>
  <c r="D393" i="2"/>
  <c r="B393" i="2"/>
  <c r="G393" i="2"/>
  <c r="F393" i="2"/>
  <c r="D942" i="2"/>
  <c r="F942" i="2"/>
  <c r="G942" i="2"/>
  <c r="J942" i="2"/>
  <c r="B942" i="2"/>
  <c r="D634" i="2"/>
  <c r="G634" i="2"/>
  <c r="F634" i="2"/>
  <c r="B634" i="2"/>
  <c r="J634" i="2"/>
  <c r="F421" i="2"/>
  <c r="D421" i="2"/>
  <c r="J421" i="2"/>
  <c r="G421" i="2"/>
  <c r="B421" i="2"/>
  <c r="D949" i="2"/>
  <c r="F949" i="2"/>
  <c r="J949" i="2"/>
  <c r="G949" i="2"/>
  <c r="B949" i="2"/>
  <c r="G648" i="2"/>
  <c r="B648" i="2"/>
  <c r="J648" i="2"/>
  <c r="D648" i="2"/>
  <c r="F648" i="2"/>
  <c r="G419" i="2"/>
  <c r="F419" i="2"/>
  <c r="D419" i="2"/>
  <c r="B419" i="2"/>
  <c r="J419" i="2"/>
  <c r="J694" i="2"/>
  <c r="G694" i="2"/>
  <c r="B694" i="2"/>
  <c r="D694" i="2"/>
  <c r="F694" i="2"/>
  <c r="B820" i="2"/>
  <c r="F820" i="2"/>
  <c r="J820" i="2"/>
  <c r="D820" i="2"/>
  <c r="G820" i="2"/>
  <c r="J443" i="2"/>
  <c r="F443" i="2"/>
  <c r="D443" i="2"/>
  <c r="G443" i="2"/>
  <c r="B443" i="2"/>
  <c r="B754" i="2"/>
  <c r="G754" i="2"/>
  <c r="F754" i="2"/>
  <c r="J754" i="2"/>
  <c r="D754" i="2"/>
  <c r="F840" i="2"/>
  <c r="G840" i="2"/>
  <c r="J840" i="2"/>
  <c r="B840" i="2"/>
  <c r="D840" i="2"/>
  <c r="B155" i="2"/>
  <c r="D155" i="2"/>
  <c r="F155" i="2"/>
  <c r="G155" i="2"/>
  <c r="J155" i="2"/>
  <c r="D768" i="2"/>
  <c r="J768" i="2"/>
  <c r="F768" i="2"/>
  <c r="G768" i="2"/>
  <c r="B768" i="2"/>
  <c r="G851" i="2"/>
  <c r="D851" i="2"/>
  <c r="J851" i="2"/>
  <c r="B851" i="2"/>
  <c r="F851" i="2"/>
  <c r="G296" i="2"/>
  <c r="F296" i="2"/>
  <c r="D296" i="2"/>
  <c r="B296" i="2"/>
  <c r="J296" i="2"/>
  <c r="J734" i="2"/>
  <c r="G734" i="2"/>
  <c r="F734" i="2"/>
  <c r="D734" i="2"/>
  <c r="B734" i="2"/>
  <c r="G595" i="2"/>
  <c r="D595" i="2"/>
  <c r="B595" i="2"/>
  <c r="F595" i="2"/>
  <c r="J595" i="2"/>
  <c r="B306" i="2"/>
  <c r="D306" i="2"/>
  <c r="G306" i="2"/>
  <c r="J306" i="2"/>
  <c r="F306" i="2"/>
  <c r="G835" i="2"/>
  <c r="J835" i="2"/>
  <c r="B835" i="2"/>
  <c r="D835" i="2"/>
  <c r="F835" i="2"/>
  <c r="F602" i="2"/>
  <c r="J602" i="2"/>
  <c r="B602" i="2"/>
  <c r="G602" i="2"/>
  <c r="D602" i="2"/>
  <c r="B452" i="2"/>
  <c r="D452" i="2"/>
  <c r="J452" i="2"/>
  <c r="F452" i="2"/>
  <c r="G452" i="2"/>
  <c r="B891" i="2"/>
  <c r="G891" i="2"/>
  <c r="D891" i="2"/>
  <c r="F891" i="2"/>
  <c r="J891" i="2"/>
  <c r="J866" i="2"/>
  <c r="D866" i="2"/>
  <c r="B866" i="2"/>
  <c r="G866" i="2"/>
  <c r="F866" i="2"/>
  <c r="G248" i="2"/>
  <c r="F248" i="2"/>
  <c r="D248" i="2"/>
  <c r="B248" i="2"/>
  <c r="J248" i="2"/>
  <c r="B586" i="2"/>
  <c r="G586" i="2"/>
  <c r="F586" i="2"/>
  <c r="D586" i="2"/>
  <c r="J586" i="2"/>
  <c r="B590" i="2"/>
  <c r="D590" i="2"/>
  <c r="J590" i="2"/>
  <c r="G590" i="2"/>
  <c r="F590" i="2"/>
  <c r="D235" i="2"/>
  <c r="B235" i="2"/>
  <c r="J235" i="2"/>
  <c r="G235" i="2"/>
  <c r="F235" i="2"/>
  <c r="D729" i="2"/>
  <c r="B729" i="2"/>
  <c r="G729" i="2"/>
  <c r="J729" i="2"/>
  <c r="F729" i="2"/>
  <c r="J733" i="2"/>
  <c r="B733" i="2"/>
  <c r="G733" i="2"/>
  <c r="F733" i="2"/>
  <c r="D733" i="2"/>
  <c r="J411" i="2"/>
  <c r="B411" i="2"/>
  <c r="D411" i="2"/>
  <c r="G411" i="2"/>
  <c r="F411" i="2"/>
  <c r="J890" i="2"/>
  <c r="D890" i="2"/>
  <c r="F890" i="2"/>
  <c r="B890" i="2"/>
  <c r="G890" i="2"/>
  <c r="F501" i="2"/>
  <c r="D501" i="2"/>
  <c r="J501" i="2"/>
  <c r="B501" i="2"/>
  <c r="G501" i="2"/>
  <c r="F59" i="2"/>
  <c r="B59" i="2"/>
  <c r="D59" i="2"/>
  <c r="G59" i="2"/>
  <c r="J59" i="2"/>
  <c r="F585" i="2"/>
  <c r="J585" i="2"/>
  <c r="B585" i="2"/>
  <c r="G585" i="2"/>
  <c r="D585" i="2"/>
  <c r="F726" i="2"/>
  <c r="J726" i="2"/>
  <c r="G726" i="2"/>
  <c r="B726" i="2"/>
  <c r="D726" i="2"/>
  <c r="F139" i="2"/>
  <c r="J139" i="2"/>
  <c r="B139" i="2"/>
  <c r="D139" i="2"/>
  <c r="G139" i="2"/>
  <c r="D735" i="2"/>
  <c r="B735" i="2"/>
  <c r="G735" i="2"/>
  <c r="F735" i="2"/>
  <c r="J735" i="2"/>
  <c r="F921" i="2"/>
  <c r="G921" i="2"/>
  <c r="D921" i="2"/>
  <c r="B921" i="2"/>
  <c r="J921" i="2"/>
  <c r="F412" i="2"/>
  <c r="D412" i="2"/>
  <c r="J412" i="2"/>
  <c r="G412" i="2"/>
  <c r="B412" i="2"/>
  <c r="D916" i="2"/>
  <c r="J916" i="2"/>
  <c r="B916" i="2"/>
  <c r="G916" i="2"/>
  <c r="F916" i="2"/>
  <c r="B559" i="2"/>
  <c r="G559" i="2"/>
  <c r="D559" i="2"/>
  <c r="F559" i="2"/>
  <c r="J559" i="2"/>
  <c r="D352" i="2"/>
  <c r="J352" i="2"/>
  <c r="F352" i="2"/>
  <c r="G352" i="2"/>
  <c r="B352" i="2"/>
  <c r="B936" i="2"/>
  <c r="G936" i="2"/>
  <c r="D936" i="2"/>
  <c r="J936" i="2"/>
  <c r="F936" i="2"/>
  <c r="J589" i="2"/>
  <c r="F589" i="2"/>
  <c r="B589" i="2"/>
  <c r="D589" i="2"/>
  <c r="G589" i="2"/>
  <c r="M688" i="2"/>
  <c r="O688" i="2"/>
  <c r="Q688" i="2"/>
  <c r="N688" i="2"/>
  <c r="M1214" i="2"/>
  <c r="O1214" i="2"/>
  <c r="N1214" i="2"/>
  <c r="Q1214" i="2"/>
  <c r="O1900" i="2"/>
  <c r="M1900" i="2"/>
  <c r="N1900" i="2"/>
  <c r="Q1900" i="2"/>
  <c r="N501" i="2"/>
  <c r="O501" i="2"/>
  <c r="M501" i="2"/>
  <c r="Q501" i="2"/>
  <c r="N421" i="2"/>
  <c r="O421" i="2"/>
  <c r="Q421" i="2"/>
  <c r="M421" i="2"/>
  <c r="M889" i="2"/>
  <c r="Q889" i="2"/>
  <c r="N889" i="2"/>
  <c r="O889" i="2"/>
  <c r="Q778" i="2"/>
  <c r="O778" i="2"/>
  <c r="N778" i="2"/>
  <c r="M778" i="2"/>
  <c r="N1703" i="2"/>
  <c r="O1703" i="2"/>
  <c r="M1703" i="2"/>
  <c r="Q1703" i="2"/>
  <c r="M348" i="2"/>
  <c r="N348" i="2"/>
  <c r="Q348" i="2"/>
  <c r="O348" i="2"/>
  <c r="M1319" i="2"/>
  <c r="N1319" i="2"/>
  <c r="Q1319" i="2"/>
  <c r="O1319" i="2"/>
  <c r="Q174" i="2"/>
  <c r="M174" i="2"/>
  <c r="N174" i="2"/>
  <c r="O174" i="2"/>
  <c r="M970" i="2"/>
  <c r="Q970" i="2"/>
  <c r="N970" i="2"/>
  <c r="O970" i="2"/>
  <c r="Q1212" i="2"/>
  <c r="O1212" i="2"/>
  <c r="N1212" i="2"/>
  <c r="M1212" i="2"/>
  <c r="N900" i="2"/>
  <c r="Q900" i="2"/>
  <c r="M900" i="2"/>
  <c r="O900" i="2"/>
  <c r="M1134" i="2"/>
  <c r="N1134" i="2"/>
  <c r="O1134" i="2"/>
  <c r="Q1134" i="2"/>
  <c r="M1637" i="2"/>
  <c r="O1637" i="2"/>
  <c r="Q1637" i="2"/>
  <c r="N1637" i="2"/>
  <c r="N874" i="2"/>
  <c r="O874" i="2"/>
  <c r="M874" i="2"/>
  <c r="Q874" i="2"/>
  <c r="Q736" i="2"/>
  <c r="O736" i="2"/>
  <c r="M736" i="2"/>
  <c r="N736" i="2"/>
  <c r="N468" i="2"/>
  <c r="O468" i="2"/>
  <c r="M468" i="2"/>
  <c r="Q468" i="2"/>
  <c r="M1842" i="2"/>
  <c r="N1842" i="2"/>
  <c r="O1842" i="2"/>
  <c r="Q1842" i="2"/>
  <c r="M1512" i="2"/>
  <c r="O1512" i="2"/>
  <c r="Q1512" i="2"/>
  <c r="N1512" i="2"/>
  <c r="N1014" i="2"/>
  <c r="O1014" i="2"/>
  <c r="M1014" i="2"/>
  <c r="Q1014" i="2"/>
  <c r="M403" i="2"/>
  <c r="Q403" i="2"/>
  <c r="O403" i="2"/>
  <c r="N403" i="2"/>
  <c r="M1416" i="2"/>
  <c r="O1416" i="2"/>
  <c r="N1416" i="2"/>
  <c r="Q1416" i="2"/>
  <c r="M1917" i="2"/>
  <c r="N1917" i="2"/>
  <c r="O1917" i="2"/>
  <c r="Q1917" i="2"/>
  <c r="N1173" i="2"/>
  <c r="M1173" i="2"/>
  <c r="O1173" i="2"/>
  <c r="Q1173" i="2"/>
  <c r="O1605" i="2"/>
  <c r="M1605" i="2"/>
  <c r="N1605" i="2"/>
  <c r="Q1605" i="2"/>
  <c r="N558" i="2"/>
  <c r="Q558" i="2"/>
  <c r="O558" i="2"/>
  <c r="M558" i="2"/>
  <c r="Q1107" i="2"/>
  <c r="N1107" i="2"/>
  <c r="M1107" i="2"/>
  <c r="O1107" i="2"/>
  <c r="M879" i="2"/>
  <c r="N879" i="2"/>
  <c r="O879" i="2"/>
  <c r="Q879" i="2"/>
  <c r="Q1203" i="2"/>
  <c r="N1203" i="2"/>
  <c r="M1203" i="2"/>
  <c r="O1203" i="2"/>
  <c r="M1254" i="2"/>
  <c r="O1254" i="2"/>
  <c r="Q1254" i="2"/>
  <c r="N1254" i="2"/>
  <c r="O1913" i="2"/>
  <c r="N1913" i="2"/>
  <c r="M1913" i="2"/>
  <c r="Q1913" i="2"/>
  <c r="O512" i="2"/>
  <c r="N512" i="2"/>
  <c r="M512" i="2"/>
  <c r="Q512" i="2"/>
  <c r="M703" i="2"/>
  <c r="Q703" i="2"/>
  <c r="O703" i="2"/>
  <c r="N703" i="2"/>
  <c r="O1347" i="2"/>
  <c r="N1347" i="2"/>
  <c r="Q1347" i="2"/>
  <c r="M1347" i="2"/>
  <c r="O939" i="2"/>
  <c r="M939" i="2"/>
  <c r="N939" i="2"/>
  <c r="Q939" i="2"/>
  <c r="M1413" i="2"/>
  <c r="O1413" i="2"/>
  <c r="N1413" i="2"/>
  <c r="Q1413" i="2"/>
  <c r="M949" i="2"/>
  <c r="N949" i="2"/>
  <c r="O949" i="2"/>
  <c r="Q949" i="2"/>
  <c r="Q503" i="2"/>
  <c r="M503" i="2"/>
  <c r="N503" i="2"/>
  <c r="O503" i="2"/>
  <c r="Q1648" i="2"/>
  <c r="N1648" i="2"/>
  <c r="M1648" i="2"/>
  <c r="O1648" i="2"/>
  <c r="N980" i="2"/>
  <c r="M980" i="2"/>
  <c r="O980" i="2"/>
  <c r="Q980" i="2"/>
  <c r="O396" i="2"/>
  <c r="N396" i="2"/>
  <c r="M396" i="2"/>
  <c r="Q396" i="2"/>
  <c r="M474" i="2"/>
  <c r="Q474" i="2"/>
  <c r="O474" i="2"/>
  <c r="N474" i="2"/>
  <c r="M1270" i="2"/>
  <c r="O1270" i="2"/>
  <c r="N1270" i="2"/>
  <c r="Q1270" i="2"/>
  <c r="N569" i="2"/>
  <c r="O569" i="2"/>
  <c r="M569" i="2"/>
  <c r="Q569" i="2"/>
  <c r="N748" i="2"/>
  <c r="O748" i="2"/>
  <c r="M748" i="2"/>
  <c r="Q748" i="2"/>
  <c r="N971" i="2"/>
  <c r="O971" i="2"/>
  <c r="M971" i="2"/>
  <c r="Q971" i="2"/>
  <c r="O259" i="2"/>
  <c r="M259" i="2"/>
  <c r="Q259" i="2"/>
  <c r="N259" i="2"/>
  <c r="N602" i="2"/>
  <c r="M602" i="2"/>
  <c r="O602" i="2"/>
  <c r="Q602" i="2"/>
  <c r="N513" i="2"/>
  <c r="O513" i="2"/>
  <c r="M513" i="2"/>
  <c r="Q513" i="2"/>
  <c r="M1652" i="2"/>
  <c r="N1652" i="2"/>
  <c r="O1652" i="2"/>
  <c r="Q1652" i="2"/>
  <c r="M1557" i="2"/>
  <c r="N1557" i="2"/>
  <c r="O1557" i="2"/>
  <c r="Q1557" i="2"/>
  <c r="M1600" i="2"/>
  <c r="N1600" i="2"/>
  <c r="Q1600" i="2"/>
  <c r="O1600" i="2"/>
  <c r="O495" i="2"/>
  <c r="M495" i="2"/>
  <c r="N495" i="2"/>
  <c r="Q495" i="2"/>
  <c r="M1598" i="2"/>
  <c r="N1598" i="2"/>
  <c r="O1598" i="2"/>
  <c r="Q1598" i="2"/>
  <c r="Q1284" i="2"/>
  <c r="N1284" i="2"/>
  <c r="M1284" i="2"/>
  <c r="O1284" i="2"/>
  <c r="M724" i="2"/>
  <c r="O724" i="2"/>
  <c r="Q724" i="2"/>
  <c r="N724" i="2"/>
  <c r="Q1320" i="2"/>
  <c r="O1320" i="2"/>
  <c r="N1320" i="2"/>
  <c r="M1320" i="2"/>
  <c r="N987" i="2"/>
  <c r="M987" i="2"/>
  <c r="O987" i="2"/>
  <c r="Q987" i="2"/>
  <c r="O993" i="2"/>
  <c r="M993" i="2"/>
  <c r="N993" i="2"/>
  <c r="Q993" i="2"/>
  <c r="N1192" i="2"/>
  <c r="M1192" i="2"/>
  <c r="O1192" i="2"/>
  <c r="Q1192" i="2"/>
  <c r="N262" i="2"/>
  <c r="Q262" i="2"/>
  <c r="O262" i="2"/>
  <c r="M262" i="2"/>
  <c r="O1131" i="2"/>
  <c r="M1131" i="2"/>
  <c r="N1131" i="2"/>
  <c r="Q1131" i="2"/>
  <c r="N1076" i="2"/>
  <c r="O1076" i="2"/>
  <c r="M1076" i="2"/>
  <c r="Q1076" i="2"/>
  <c r="N575" i="2"/>
  <c r="M575" i="2"/>
  <c r="O575" i="2"/>
  <c r="Q575" i="2"/>
  <c r="Q805" i="2"/>
  <c r="M805" i="2"/>
  <c r="N805" i="2"/>
  <c r="O805" i="2"/>
  <c r="N1400" i="2"/>
  <c r="O1400" i="2"/>
  <c r="M1400" i="2"/>
  <c r="Q1400" i="2"/>
  <c r="O413" i="2"/>
  <c r="N413" i="2"/>
  <c r="Q413" i="2"/>
  <c r="M413" i="2"/>
  <c r="M1025" i="2"/>
  <c r="O1025" i="2"/>
  <c r="Q1025" i="2"/>
  <c r="N1025" i="2"/>
  <c r="M1759" i="2"/>
  <c r="N1759" i="2"/>
  <c r="O1759" i="2"/>
  <c r="Q1759" i="2"/>
  <c r="Q1711" i="2"/>
  <c r="M1711" i="2"/>
  <c r="O1711" i="2"/>
  <c r="N1711" i="2"/>
  <c r="O1881" i="2"/>
  <c r="M1881" i="2"/>
  <c r="N1881" i="2"/>
  <c r="Q1881" i="2"/>
  <c r="M1262" i="2"/>
  <c r="O1262" i="2"/>
  <c r="N1262" i="2"/>
  <c r="Q1262" i="2"/>
  <c r="N1840" i="2"/>
  <c r="O1840" i="2"/>
  <c r="Q1840" i="2"/>
  <c r="M1840" i="2"/>
  <c r="Q378" i="2"/>
  <c r="O378" i="2"/>
  <c r="N378" i="2"/>
  <c r="M378" i="2"/>
  <c r="M572" i="2"/>
  <c r="O572" i="2"/>
  <c r="N572" i="2"/>
  <c r="Q572" i="2"/>
  <c r="N293" i="2"/>
  <c r="M293" i="2"/>
  <c r="O293" i="2"/>
  <c r="Q293" i="2"/>
  <c r="N1442" i="2"/>
  <c r="M1442" i="2"/>
  <c r="O1442" i="2"/>
  <c r="Q1442" i="2"/>
  <c r="Q972" i="2"/>
  <c r="N972" i="2"/>
  <c r="M972" i="2"/>
  <c r="O972" i="2"/>
  <c r="N981" i="2"/>
  <c r="M981" i="2"/>
  <c r="O981" i="2"/>
  <c r="Q981" i="2"/>
  <c r="M1604" i="2"/>
  <c r="O1604" i="2"/>
  <c r="N1604" i="2"/>
  <c r="Q1604" i="2"/>
  <c r="M1795" i="2"/>
  <c r="N1795" i="2"/>
  <c r="O1795" i="2"/>
  <c r="Q1795" i="2"/>
  <c r="M679" i="2"/>
  <c r="O679" i="2"/>
  <c r="N679" i="2"/>
  <c r="Q679" i="2"/>
  <c r="O1677" i="2"/>
  <c r="M1677" i="2"/>
  <c r="N1677" i="2"/>
  <c r="Q1677" i="2"/>
  <c r="M1358" i="2"/>
  <c r="N1358" i="2"/>
  <c r="O1358" i="2"/>
  <c r="Q1358" i="2"/>
  <c r="O1832" i="2"/>
  <c r="M1832" i="2"/>
  <c r="N1832" i="2"/>
  <c r="Q1832" i="2"/>
  <c r="N854" i="2"/>
  <c r="O854" i="2"/>
  <c r="M854" i="2"/>
  <c r="Q854" i="2"/>
  <c r="B1220" i="2"/>
  <c r="F1220" i="2"/>
  <c r="G1220" i="2"/>
  <c r="D1220" i="2"/>
  <c r="J1220" i="2"/>
  <c r="M1339" i="2"/>
  <c r="O1339" i="2"/>
  <c r="N1339" i="2"/>
  <c r="Q1339" i="2"/>
  <c r="D1480" i="2"/>
  <c r="G1480" i="2"/>
  <c r="B1480" i="2"/>
  <c r="F1480" i="2"/>
  <c r="J1480" i="2"/>
  <c r="D1839" i="2"/>
  <c r="B1839" i="2"/>
  <c r="F1839" i="2"/>
  <c r="J1839" i="2"/>
  <c r="G1839" i="2"/>
  <c r="Q1872" i="2"/>
  <c r="O1872" i="2"/>
  <c r="M1872" i="2"/>
  <c r="N1872" i="2"/>
  <c r="D521" i="2"/>
  <c r="J521" i="2"/>
  <c r="F521" i="2"/>
  <c r="B521" i="2"/>
  <c r="G521" i="2"/>
  <c r="Q481" i="2"/>
  <c r="M481" i="2"/>
  <c r="N481" i="2"/>
  <c r="O481" i="2"/>
  <c r="N78" i="2"/>
  <c r="M78" i="2"/>
  <c r="Q78" i="2"/>
  <c r="O78" i="2"/>
  <c r="N381" i="2"/>
  <c r="M381" i="2"/>
  <c r="Q381" i="2"/>
  <c r="O381" i="2"/>
  <c r="D1657" i="2"/>
  <c r="F1657" i="2"/>
  <c r="B1657" i="2"/>
  <c r="J1657" i="2"/>
  <c r="G1657" i="2"/>
  <c r="G1031" i="2"/>
  <c r="J1031" i="2"/>
  <c r="F1031" i="2"/>
  <c r="B1031" i="2"/>
  <c r="D1031" i="2"/>
  <c r="G23" i="2"/>
  <c r="D23" i="2"/>
  <c r="F23" i="2"/>
  <c r="J23" i="2"/>
  <c r="B23" i="2"/>
  <c r="B1531" i="2"/>
  <c r="F1531" i="2"/>
  <c r="D1531" i="2"/>
  <c r="G1531" i="2"/>
  <c r="J1531" i="2"/>
  <c r="J1547" i="2"/>
  <c r="F1547" i="2"/>
  <c r="G1547" i="2"/>
  <c r="D1547" i="2"/>
  <c r="B1547" i="2"/>
  <c r="G1532" i="2"/>
  <c r="D1532" i="2"/>
  <c r="J1532" i="2"/>
  <c r="F1532" i="2"/>
  <c r="B1532" i="2"/>
  <c r="J1088" i="2"/>
  <c r="D1088" i="2"/>
  <c r="B1088" i="2"/>
  <c r="G1088" i="2"/>
  <c r="F1088" i="2"/>
  <c r="B1744" i="2"/>
  <c r="F1744" i="2"/>
  <c r="J1744" i="2"/>
  <c r="G1744" i="2"/>
  <c r="D1744" i="2"/>
  <c r="J1784" i="2"/>
  <c r="D1784" i="2"/>
  <c r="B1784" i="2"/>
  <c r="G1784" i="2"/>
  <c r="F1784" i="2"/>
  <c r="M526" i="2"/>
  <c r="O526" i="2"/>
  <c r="Q526" i="2"/>
  <c r="N526" i="2"/>
  <c r="G1416" i="2"/>
  <c r="F1416" i="2"/>
  <c r="B1416" i="2"/>
  <c r="D1416" i="2"/>
  <c r="J1416" i="2"/>
  <c r="B1112" i="2"/>
  <c r="J1112" i="2"/>
  <c r="F1112" i="2"/>
  <c r="G1112" i="2"/>
  <c r="D1112" i="2"/>
  <c r="G1124" i="2"/>
  <c r="B1124" i="2"/>
  <c r="F1124" i="2"/>
  <c r="J1124" i="2"/>
  <c r="D1124" i="2"/>
  <c r="J1350" i="2"/>
  <c r="G1350" i="2"/>
  <c r="B1350" i="2"/>
  <c r="F1350" i="2"/>
  <c r="D1350" i="2"/>
  <c r="B1526" i="2"/>
  <c r="F1526" i="2"/>
  <c r="J1526" i="2"/>
  <c r="G1526" i="2"/>
  <c r="D1526" i="2"/>
  <c r="J1596" i="2"/>
  <c r="D1596" i="2"/>
  <c r="B1596" i="2"/>
  <c r="G1596" i="2"/>
  <c r="F1596" i="2"/>
  <c r="D1429" i="2"/>
  <c r="J1429" i="2"/>
  <c r="F1429" i="2"/>
  <c r="G1429" i="2"/>
  <c r="B1429" i="2"/>
  <c r="D479" i="2"/>
  <c r="J479" i="2"/>
  <c r="G479" i="2"/>
  <c r="B479" i="2"/>
  <c r="F479" i="2"/>
  <c r="F1875" i="2"/>
  <c r="D1875" i="2"/>
  <c r="J1875" i="2"/>
  <c r="B1875" i="2"/>
  <c r="G1875" i="2"/>
  <c r="B1172" i="2"/>
  <c r="J1172" i="2"/>
  <c r="D1172" i="2"/>
  <c r="F1172" i="2"/>
  <c r="G1172" i="2"/>
  <c r="G245" i="2"/>
  <c r="F245" i="2"/>
  <c r="J245" i="2"/>
  <c r="D245" i="2"/>
  <c r="B245" i="2"/>
  <c r="J615" i="2"/>
  <c r="B615" i="2"/>
  <c r="F615" i="2"/>
  <c r="G615" i="2"/>
  <c r="D615" i="2"/>
  <c r="D484" i="2"/>
  <c r="B484" i="2"/>
  <c r="J484" i="2"/>
  <c r="G484" i="2"/>
  <c r="F484" i="2"/>
  <c r="B1110" i="2"/>
  <c r="G1110" i="2"/>
  <c r="D1110" i="2"/>
  <c r="J1110" i="2"/>
  <c r="F1110" i="2"/>
  <c r="D1116" i="2"/>
  <c r="G1116" i="2"/>
  <c r="F1116" i="2"/>
  <c r="B1116" i="2"/>
  <c r="J1116" i="2"/>
  <c r="F1488" i="2"/>
  <c r="G1488" i="2"/>
  <c r="B1488" i="2"/>
  <c r="J1488" i="2"/>
  <c r="D1488" i="2"/>
  <c r="G1546" i="2"/>
  <c r="J1546" i="2"/>
  <c r="F1546" i="2"/>
  <c r="D1546" i="2"/>
  <c r="B1546" i="2"/>
  <c r="G1123" i="2"/>
  <c r="D1123" i="2"/>
  <c r="F1123" i="2"/>
  <c r="B1123" i="2"/>
  <c r="J1123" i="2"/>
  <c r="J1412" i="2"/>
  <c r="G1412" i="2"/>
  <c r="F1412" i="2"/>
  <c r="D1412" i="2"/>
  <c r="B1412" i="2"/>
  <c r="O1238" i="2"/>
  <c r="Q1238" i="2"/>
  <c r="M1238" i="2"/>
  <c r="N1238" i="2"/>
  <c r="J1456" i="2"/>
  <c r="D1456" i="2"/>
  <c r="G1456" i="2"/>
  <c r="B1456" i="2"/>
  <c r="F1456" i="2"/>
  <c r="D1386" i="2"/>
  <c r="J1386" i="2"/>
  <c r="F1386" i="2"/>
  <c r="G1386" i="2"/>
  <c r="B1386" i="2"/>
  <c r="G1510" i="2"/>
  <c r="J1510" i="2"/>
  <c r="D1510" i="2"/>
  <c r="F1510" i="2"/>
  <c r="B1510" i="2"/>
  <c r="G904" i="2"/>
  <c r="J904" i="2"/>
  <c r="B904" i="2"/>
  <c r="D904" i="2"/>
  <c r="F904" i="2"/>
  <c r="D1433" i="2"/>
  <c r="G1433" i="2"/>
  <c r="J1433" i="2"/>
  <c r="F1433" i="2"/>
  <c r="B1433" i="2"/>
  <c r="O437" i="2"/>
  <c r="M437" i="2"/>
  <c r="N437" i="2"/>
  <c r="Q437" i="2"/>
  <c r="Q150" i="2"/>
  <c r="N150" i="2"/>
  <c r="O150" i="2"/>
  <c r="M150" i="2"/>
  <c r="Q239" i="2"/>
  <c r="M239" i="2"/>
  <c r="N239" i="2"/>
  <c r="O239" i="2"/>
  <c r="O1095" i="2"/>
  <c r="N1095" i="2"/>
  <c r="Q1095" i="2"/>
  <c r="M1095" i="2"/>
  <c r="F1394" i="2"/>
  <c r="J1394" i="2"/>
  <c r="D1394" i="2"/>
  <c r="B1394" i="2"/>
  <c r="G1394" i="2"/>
  <c r="G1769" i="2"/>
  <c r="J1769" i="2"/>
  <c r="F1769" i="2"/>
  <c r="D1769" i="2"/>
  <c r="B1769" i="2"/>
  <c r="M1101" i="2"/>
  <c r="N1101" i="2"/>
  <c r="O1101" i="2"/>
  <c r="Q1101" i="2"/>
  <c r="J1639" i="2"/>
  <c r="B1639" i="2"/>
  <c r="F1639" i="2"/>
  <c r="G1639" i="2"/>
  <c r="D1639" i="2"/>
  <c r="F1108" i="2"/>
  <c r="D1108" i="2"/>
  <c r="G1108" i="2"/>
  <c r="B1108" i="2"/>
  <c r="J1108" i="2"/>
  <c r="J1250" i="2"/>
  <c r="B1250" i="2"/>
  <c r="G1250" i="2"/>
  <c r="F1250" i="2"/>
  <c r="D1250" i="2"/>
  <c r="G903" i="2"/>
  <c r="D903" i="2"/>
  <c r="F903" i="2"/>
  <c r="B903" i="2"/>
  <c r="J903" i="2"/>
  <c r="F1434" i="2"/>
  <c r="D1434" i="2"/>
  <c r="J1434" i="2"/>
  <c r="B1434" i="2"/>
  <c r="G1434" i="2"/>
  <c r="J1378" i="2"/>
  <c r="F1378" i="2"/>
  <c r="G1378" i="2"/>
  <c r="D1378" i="2"/>
  <c r="B1378" i="2"/>
  <c r="D1666" i="2"/>
  <c r="J1666" i="2"/>
  <c r="G1666" i="2"/>
  <c r="B1666" i="2"/>
  <c r="F1666" i="2"/>
  <c r="J1372" i="2"/>
  <c r="B1372" i="2"/>
  <c r="F1372" i="2"/>
  <c r="D1372" i="2"/>
  <c r="G1372" i="2"/>
  <c r="F1819" i="2"/>
  <c r="G1819" i="2"/>
  <c r="J1819" i="2"/>
  <c r="D1819" i="2"/>
  <c r="B1819" i="2"/>
  <c r="G1355" i="2"/>
  <c r="B1355" i="2"/>
  <c r="J1355" i="2"/>
  <c r="F1355" i="2"/>
  <c r="D1355" i="2"/>
  <c r="G906" i="2"/>
  <c r="J906" i="2"/>
  <c r="F906" i="2"/>
  <c r="D906" i="2"/>
  <c r="B906" i="2"/>
  <c r="D1835" i="2"/>
  <c r="B1835" i="2"/>
  <c r="F1835" i="2"/>
  <c r="J1835" i="2"/>
  <c r="G1835" i="2"/>
  <c r="G98" i="2"/>
  <c r="B98" i="2"/>
  <c r="J98" i="2"/>
  <c r="F98" i="2"/>
  <c r="D98" i="2"/>
  <c r="N1384" i="2"/>
  <c r="Q1384" i="2"/>
  <c r="M1384" i="2"/>
  <c r="O1384" i="2"/>
  <c r="O34" i="2"/>
  <c r="Q34" i="2"/>
  <c r="N34" i="2"/>
  <c r="M34" i="2"/>
  <c r="Q435" i="2"/>
  <c r="N435" i="2"/>
  <c r="M435" i="2"/>
  <c r="O435" i="2"/>
  <c r="F1621" i="2"/>
  <c r="B1621" i="2"/>
  <c r="D1621" i="2"/>
  <c r="G1621" i="2"/>
  <c r="J1621" i="2"/>
  <c r="M1766" i="2"/>
  <c r="O1766" i="2"/>
  <c r="N1766" i="2"/>
  <c r="Q1766" i="2"/>
  <c r="Q1103" i="2"/>
  <c r="O1103" i="2"/>
  <c r="N1103" i="2"/>
  <c r="M1103" i="2"/>
  <c r="B1345" i="2"/>
  <c r="F1345" i="2"/>
  <c r="J1345" i="2"/>
  <c r="D1345" i="2"/>
  <c r="G1345" i="2"/>
  <c r="G1067" i="2"/>
  <c r="B1067" i="2"/>
  <c r="D1067" i="2"/>
  <c r="J1067" i="2"/>
  <c r="F1067" i="2"/>
  <c r="J1081" i="2"/>
  <c r="G1081" i="2"/>
  <c r="F1081" i="2"/>
  <c r="D1081" i="2"/>
  <c r="B1081" i="2"/>
  <c r="M813" i="2"/>
  <c r="O813" i="2"/>
  <c r="N813" i="2"/>
  <c r="Q813" i="2"/>
  <c r="B1855" i="2"/>
  <c r="F1855" i="2"/>
  <c r="D1855" i="2"/>
  <c r="G1855" i="2"/>
  <c r="J1855" i="2"/>
  <c r="B1251" i="2"/>
  <c r="G1251" i="2"/>
  <c r="F1251" i="2"/>
  <c r="J1251" i="2"/>
  <c r="D1251" i="2"/>
  <c r="O81" i="2"/>
  <c r="N81" i="2"/>
  <c r="M81" i="2"/>
  <c r="Q81" i="2"/>
  <c r="G1509" i="2"/>
  <c r="J1509" i="2"/>
  <c r="B1509" i="2"/>
  <c r="D1509" i="2"/>
  <c r="F1509" i="2"/>
  <c r="J1514" i="2"/>
  <c r="D1514" i="2"/>
  <c r="G1514" i="2"/>
  <c r="B1514" i="2"/>
  <c r="F1514" i="2"/>
  <c r="B341" i="2"/>
  <c r="J341" i="2"/>
  <c r="D341" i="2"/>
  <c r="F341" i="2"/>
  <c r="G341" i="2"/>
  <c r="F1513" i="2"/>
  <c r="B1513" i="2"/>
  <c r="D1513" i="2"/>
  <c r="G1513" i="2"/>
  <c r="J1513" i="2"/>
  <c r="N1105" i="2"/>
  <c r="O1105" i="2"/>
  <c r="M1105" i="2"/>
  <c r="Q1105" i="2"/>
  <c r="B1910" i="2"/>
  <c r="G1910" i="2"/>
  <c r="D1910" i="2"/>
  <c r="J1910" i="2"/>
  <c r="F1910" i="2"/>
  <c r="J1293" i="2"/>
  <c r="F1293" i="2"/>
  <c r="D1293" i="2"/>
  <c r="B1293" i="2"/>
  <c r="G1293" i="2"/>
  <c r="O1344" i="2"/>
  <c r="Q1344" i="2"/>
  <c r="N1344" i="2"/>
  <c r="M1344" i="2"/>
  <c r="M720" i="2"/>
  <c r="N720" i="2"/>
  <c r="O720" i="2"/>
  <c r="Q720" i="2"/>
  <c r="B191" i="2"/>
  <c r="G191" i="2"/>
  <c r="D191" i="2"/>
  <c r="J191" i="2"/>
  <c r="F191" i="2"/>
  <c r="D1106" i="2"/>
  <c r="F1106" i="2"/>
  <c r="G1106" i="2"/>
  <c r="B1106" i="2"/>
  <c r="J1106" i="2"/>
  <c r="D1894" i="2"/>
  <c r="F1894" i="2"/>
  <c r="J1894" i="2"/>
  <c r="G1894" i="2"/>
  <c r="B1894" i="2"/>
  <c r="F477" i="2"/>
  <c r="G477" i="2"/>
  <c r="D477" i="2"/>
  <c r="B477" i="2"/>
  <c r="J477" i="2"/>
  <c r="B1892" i="2"/>
  <c r="J1892" i="2"/>
  <c r="G1892" i="2"/>
  <c r="F1892" i="2"/>
  <c r="D1892" i="2"/>
  <c r="F905" i="2"/>
  <c r="B905" i="2"/>
  <c r="J905" i="2"/>
  <c r="D905" i="2"/>
  <c r="G905" i="2"/>
  <c r="J1777" i="2"/>
  <c r="B1777" i="2"/>
  <c r="G1777" i="2"/>
  <c r="D1777" i="2"/>
  <c r="F1777" i="2"/>
  <c r="O484" i="2"/>
  <c r="M484" i="2"/>
  <c r="N484" i="2"/>
  <c r="Q484" i="2"/>
  <c r="B1048" i="2"/>
  <c r="D1048" i="2"/>
  <c r="J1048" i="2"/>
  <c r="F1048" i="2"/>
  <c r="G1048" i="2"/>
  <c r="B1437" i="2"/>
  <c r="G1437" i="2"/>
  <c r="J1437" i="2"/>
  <c r="F1437" i="2"/>
  <c r="D1437" i="2"/>
  <c r="G986" i="2"/>
  <c r="J986" i="2"/>
  <c r="F986" i="2"/>
  <c r="D986" i="2"/>
  <c r="B986" i="2"/>
  <c r="J1178" i="2"/>
  <c r="B1178" i="2"/>
  <c r="G1178" i="2"/>
  <c r="D1178" i="2"/>
  <c r="F1178" i="2"/>
  <c r="B313" i="2"/>
  <c r="D313" i="2"/>
  <c r="G313" i="2"/>
  <c r="F313" i="2"/>
  <c r="J313" i="2"/>
  <c r="G782" i="2"/>
  <c r="J782" i="2"/>
  <c r="F782" i="2"/>
  <c r="D782" i="2"/>
  <c r="B782" i="2"/>
  <c r="F947" i="2"/>
  <c r="B947" i="2"/>
  <c r="D947" i="2"/>
  <c r="J947" i="2"/>
  <c r="G947" i="2"/>
  <c r="D474" i="2"/>
  <c r="B474" i="2"/>
  <c r="J474" i="2"/>
  <c r="G474" i="2"/>
  <c r="F474" i="2"/>
  <c r="B795" i="2"/>
  <c r="G795" i="2"/>
  <c r="F795" i="2"/>
  <c r="D795" i="2"/>
  <c r="J795" i="2"/>
  <c r="F801" i="2"/>
  <c r="G801" i="2"/>
  <c r="D801" i="2"/>
  <c r="B801" i="2"/>
  <c r="J801" i="2"/>
  <c r="D157" i="2"/>
  <c r="F157" i="2"/>
  <c r="J157" i="2"/>
  <c r="B157" i="2"/>
  <c r="G157" i="2"/>
  <c r="B511" i="2"/>
  <c r="D511" i="2"/>
  <c r="F511" i="2"/>
  <c r="G511" i="2"/>
  <c r="J511" i="2"/>
  <c r="G545" i="2"/>
  <c r="D545" i="2"/>
  <c r="J545" i="2"/>
  <c r="F545" i="2"/>
  <c r="B545" i="2"/>
  <c r="B228" i="2"/>
  <c r="G228" i="2"/>
  <c r="J228" i="2"/>
  <c r="F228" i="2"/>
  <c r="D228" i="2"/>
  <c r="B533" i="2"/>
  <c r="J533" i="2"/>
  <c r="G533" i="2"/>
  <c r="F533" i="2"/>
  <c r="D533" i="2"/>
  <c r="B560" i="2"/>
  <c r="D560" i="2"/>
  <c r="F560" i="2"/>
  <c r="J560" i="2"/>
  <c r="G560" i="2"/>
  <c r="F68" i="2"/>
  <c r="G68" i="2"/>
  <c r="J68" i="2"/>
  <c r="B68" i="2"/>
  <c r="D68" i="2"/>
  <c r="J570" i="2"/>
  <c r="D570" i="2"/>
  <c r="F570" i="2"/>
  <c r="B570" i="2"/>
  <c r="G570" i="2"/>
  <c r="D607" i="2"/>
  <c r="G607" i="2"/>
  <c r="J607" i="2"/>
  <c r="B607" i="2"/>
  <c r="F607" i="2"/>
  <c r="D266" i="2"/>
  <c r="G266" i="2"/>
  <c r="J266" i="2"/>
  <c r="F266" i="2"/>
  <c r="B266" i="2"/>
  <c r="G776" i="2"/>
  <c r="D776" i="2"/>
  <c r="F776" i="2"/>
  <c r="B776" i="2"/>
  <c r="J776" i="2"/>
  <c r="J873" i="2"/>
  <c r="D873" i="2"/>
  <c r="F873" i="2"/>
  <c r="B873" i="2"/>
  <c r="G873" i="2"/>
  <c r="B307" i="2"/>
  <c r="J307" i="2"/>
  <c r="F307" i="2"/>
  <c r="D307" i="2"/>
  <c r="G307" i="2"/>
  <c r="G823" i="2"/>
  <c r="D823" i="2"/>
  <c r="J823" i="2"/>
  <c r="B823" i="2"/>
  <c r="F823" i="2"/>
  <c r="F880" i="2"/>
  <c r="B880" i="2"/>
  <c r="J880" i="2"/>
  <c r="D880" i="2"/>
  <c r="G880" i="2"/>
  <c r="B153" i="2"/>
  <c r="G153" i="2"/>
  <c r="J153" i="2"/>
  <c r="D153" i="2"/>
  <c r="F153" i="2"/>
  <c r="J685" i="2"/>
  <c r="G685" i="2"/>
  <c r="F685" i="2"/>
  <c r="B685" i="2"/>
  <c r="D685" i="2"/>
  <c r="G183" i="2"/>
  <c r="J183" i="2"/>
  <c r="D183" i="2"/>
  <c r="F183" i="2"/>
  <c r="B183" i="2"/>
  <c r="B471" i="2"/>
  <c r="D471" i="2"/>
  <c r="J471" i="2"/>
  <c r="F471" i="2"/>
  <c r="G471" i="2"/>
  <c r="G898" i="2"/>
  <c r="B898" i="2"/>
  <c r="J898" i="2"/>
  <c r="F898" i="2"/>
  <c r="D898" i="2"/>
  <c r="B874" i="2"/>
  <c r="D874" i="2"/>
  <c r="F874" i="2"/>
  <c r="G874" i="2"/>
  <c r="J874" i="2"/>
  <c r="D344" i="2"/>
  <c r="G344" i="2"/>
  <c r="F344" i="2"/>
  <c r="B344" i="2"/>
  <c r="J344" i="2"/>
  <c r="B598" i="2"/>
  <c r="F598" i="2"/>
  <c r="J598" i="2"/>
  <c r="G598" i="2"/>
  <c r="D598" i="2"/>
  <c r="D596" i="2"/>
  <c r="J596" i="2"/>
  <c r="G596" i="2"/>
  <c r="F596" i="2"/>
  <c r="B596" i="2"/>
  <c r="J120" i="2"/>
  <c r="G120" i="2"/>
  <c r="D120" i="2"/>
  <c r="B120" i="2"/>
  <c r="F120" i="2"/>
  <c r="F736" i="2"/>
  <c r="J736" i="2"/>
  <c r="D736" i="2"/>
  <c r="G736" i="2"/>
  <c r="B736" i="2"/>
  <c r="J741" i="2"/>
  <c r="G741" i="2"/>
  <c r="D741" i="2"/>
  <c r="B741" i="2"/>
  <c r="F741" i="2"/>
  <c r="D407" i="2"/>
  <c r="B407" i="2"/>
  <c r="J407" i="2"/>
  <c r="G407" i="2"/>
  <c r="F407" i="2"/>
  <c r="D917" i="2"/>
  <c r="J917" i="2"/>
  <c r="G917" i="2"/>
  <c r="B917" i="2"/>
  <c r="F917" i="2"/>
  <c r="J742" i="2"/>
  <c r="G742" i="2"/>
  <c r="D742" i="2"/>
  <c r="F742" i="2"/>
  <c r="B742" i="2"/>
  <c r="B136" i="2"/>
  <c r="D136" i="2"/>
  <c r="G136" i="2"/>
  <c r="F136" i="2"/>
  <c r="J136" i="2"/>
  <c r="J597" i="2"/>
  <c r="D597" i="2"/>
  <c r="F597" i="2"/>
  <c r="G597" i="2"/>
  <c r="B597" i="2"/>
  <c r="D746" i="2"/>
  <c r="G746" i="2"/>
  <c r="F746" i="2"/>
  <c r="B746" i="2"/>
  <c r="J746" i="2"/>
  <c r="D416" i="2"/>
  <c r="B416" i="2"/>
  <c r="G416" i="2"/>
  <c r="F416" i="2"/>
  <c r="J416" i="2"/>
  <c r="G748" i="2"/>
  <c r="B748" i="2"/>
  <c r="J748" i="2"/>
  <c r="D748" i="2"/>
  <c r="F748" i="2"/>
  <c r="D928" i="2"/>
  <c r="G928" i="2"/>
  <c r="F928" i="2"/>
  <c r="B928" i="2"/>
  <c r="J928" i="2"/>
  <c r="J449" i="2"/>
  <c r="G449" i="2"/>
  <c r="F449" i="2"/>
  <c r="B449" i="2"/>
  <c r="D449" i="2"/>
  <c r="G761" i="2"/>
  <c r="J761" i="2"/>
  <c r="F761" i="2"/>
  <c r="B761" i="2"/>
  <c r="D761" i="2"/>
  <c r="F934" i="2"/>
  <c r="J934" i="2"/>
  <c r="D934" i="2"/>
  <c r="G934" i="2"/>
  <c r="B934" i="2"/>
  <c r="O263" i="2"/>
  <c r="N263" i="2"/>
  <c r="M263" i="2"/>
  <c r="Q263" i="2"/>
  <c r="O823" i="2"/>
  <c r="Q823" i="2"/>
  <c r="N823" i="2"/>
  <c r="M823" i="2"/>
  <c r="M1227" i="2"/>
  <c r="O1227" i="2"/>
  <c r="N1227" i="2"/>
  <c r="Q1227" i="2"/>
  <c r="N555" i="2"/>
  <c r="M555" i="2"/>
  <c r="O555" i="2"/>
  <c r="Q555" i="2"/>
  <c r="O1806" i="2"/>
  <c r="Q1806" i="2"/>
  <c r="N1806" i="2"/>
  <c r="M1806" i="2"/>
  <c r="M708" i="2"/>
  <c r="O708" i="2"/>
  <c r="N708" i="2"/>
  <c r="Q708" i="2"/>
  <c r="M106" i="2"/>
  <c r="Q106" i="2"/>
  <c r="O106" i="2"/>
  <c r="N106" i="2"/>
  <c r="N1710" i="2"/>
  <c r="O1710" i="2"/>
  <c r="Q1710" i="2"/>
  <c r="M1710" i="2"/>
  <c r="M1253" i="2"/>
  <c r="Q1253" i="2"/>
  <c r="O1253" i="2"/>
  <c r="N1253" i="2"/>
  <c r="N373" i="2"/>
  <c r="M373" i="2"/>
  <c r="O373" i="2"/>
  <c r="Q373" i="2"/>
  <c r="O1615" i="2"/>
  <c r="N1615" i="2"/>
  <c r="M1615" i="2"/>
  <c r="Q1615" i="2"/>
  <c r="O781" i="2"/>
  <c r="Q781" i="2"/>
  <c r="M781" i="2"/>
  <c r="N781" i="2"/>
  <c r="M581" i="2"/>
  <c r="Q581" i="2"/>
  <c r="O581" i="2"/>
  <c r="N581" i="2"/>
  <c r="N297" i="2"/>
  <c r="Q297" i="2"/>
  <c r="M297" i="2"/>
  <c r="O297" i="2"/>
  <c r="O1444" i="2"/>
  <c r="Q1444" i="2"/>
  <c r="N1444" i="2"/>
  <c r="M1444" i="2"/>
  <c r="M684" i="2"/>
  <c r="O684" i="2"/>
  <c r="N684" i="2"/>
  <c r="Q684" i="2"/>
  <c r="M793" i="2"/>
  <c r="O793" i="2"/>
  <c r="N793" i="2"/>
  <c r="Q793" i="2"/>
  <c r="N1543" i="2"/>
  <c r="O1543" i="2"/>
  <c r="Q1543" i="2"/>
  <c r="M1543" i="2"/>
  <c r="N455" i="2"/>
  <c r="O455" i="2"/>
  <c r="Q455" i="2"/>
  <c r="M455" i="2"/>
  <c r="O1027" i="2"/>
  <c r="M1027" i="2"/>
  <c r="Q1027" i="2"/>
  <c r="N1027" i="2"/>
  <c r="M1368" i="2"/>
  <c r="O1368" i="2"/>
  <c r="N1368" i="2"/>
  <c r="Q1368" i="2"/>
  <c r="Q407" i="2"/>
  <c r="N407" i="2"/>
  <c r="M407" i="2"/>
  <c r="O407" i="2"/>
  <c r="M565" i="2"/>
  <c r="N565" i="2"/>
  <c r="Q565" i="2"/>
  <c r="O565" i="2"/>
  <c r="O490" i="2"/>
  <c r="Q490" i="2"/>
  <c r="N490" i="2"/>
  <c r="M490" i="2"/>
  <c r="M1668" i="2"/>
  <c r="O1668" i="2"/>
  <c r="Q1668" i="2"/>
  <c r="N1668" i="2"/>
  <c r="N916" i="2"/>
  <c r="M916" i="2"/>
  <c r="Q916" i="2"/>
  <c r="O916" i="2"/>
  <c r="O1217" i="2"/>
  <c r="Q1217" i="2"/>
  <c r="N1217" i="2"/>
  <c r="M1217" i="2"/>
  <c r="O1255" i="2"/>
  <c r="N1255" i="2"/>
  <c r="M1255" i="2"/>
  <c r="Q1255" i="2"/>
  <c r="Q1129" i="2"/>
  <c r="M1129" i="2"/>
  <c r="O1129" i="2"/>
  <c r="N1129" i="2"/>
  <c r="N626" i="2"/>
  <c r="O626" i="2"/>
  <c r="M626" i="2"/>
  <c r="Q626" i="2"/>
  <c r="M507" i="2"/>
  <c r="N507" i="2"/>
  <c r="O507" i="2"/>
  <c r="Q507" i="2"/>
  <c r="O1556" i="2"/>
  <c r="N1556" i="2"/>
  <c r="M1556" i="2"/>
  <c r="Q1556" i="2"/>
  <c r="O1590" i="2"/>
  <c r="Q1590" i="2"/>
  <c r="M1590" i="2"/>
  <c r="N1590" i="2"/>
  <c r="N820" i="2"/>
  <c r="Q820" i="2"/>
  <c r="O820" i="2"/>
  <c r="M820" i="2"/>
  <c r="O1469" i="2"/>
  <c r="N1469" i="2"/>
  <c r="M1469" i="2"/>
  <c r="Q1469" i="2"/>
  <c r="M1743" i="2"/>
  <c r="N1743" i="2"/>
  <c r="O1743" i="2"/>
  <c r="Q1743" i="2"/>
  <c r="Q1753" i="2"/>
  <c r="M1753" i="2"/>
  <c r="N1753" i="2"/>
  <c r="O1753" i="2"/>
  <c r="N1609" i="2"/>
  <c r="M1609" i="2"/>
  <c r="Q1609" i="2"/>
  <c r="O1609" i="2"/>
  <c r="N1901" i="2"/>
  <c r="M1901" i="2"/>
  <c r="Q1901" i="2"/>
  <c r="O1901" i="2"/>
  <c r="O1090" i="2"/>
  <c r="N1090" i="2"/>
  <c r="M1090" i="2"/>
  <c r="Q1090" i="2"/>
  <c r="Q1086" i="2"/>
  <c r="O1086" i="2"/>
  <c r="M1086" i="2"/>
  <c r="N1086" i="2"/>
  <c r="Q1888" i="2"/>
  <c r="O1888" i="2"/>
  <c r="N1888" i="2"/>
  <c r="M1888" i="2"/>
  <c r="O603" i="2"/>
  <c r="M603" i="2"/>
  <c r="N603" i="2"/>
  <c r="Q603" i="2"/>
  <c r="M739" i="2"/>
  <c r="Q739" i="2"/>
  <c r="N739" i="2"/>
  <c r="O739" i="2"/>
  <c r="M576" i="2"/>
  <c r="N576" i="2"/>
  <c r="O576" i="2"/>
  <c r="Q576" i="2"/>
  <c r="Q1779" i="2"/>
  <c r="O1779" i="2"/>
  <c r="M1779" i="2"/>
  <c r="N1779" i="2"/>
  <c r="N1406" i="2"/>
  <c r="M1406" i="2"/>
  <c r="O1406" i="2"/>
  <c r="Q1406" i="2"/>
  <c r="N996" i="2"/>
  <c r="Q996" i="2"/>
  <c r="M996" i="2"/>
  <c r="O996" i="2"/>
  <c r="O1308" i="2"/>
  <c r="M1308" i="2"/>
  <c r="Q1308" i="2"/>
  <c r="N1308" i="2"/>
  <c r="N1545" i="2"/>
  <c r="O1545" i="2"/>
  <c r="M1545" i="2"/>
  <c r="Q1545" i="2"/>
  <c r="N500" i="2"/>
  <c r="M500" i="2"/>
  <c r="O500" i="2"/>
  <c r="Q500" i="2"/>
  <c r="O1905" i="2"/>
  <c r="N1905" i="2"/>
  <c r="M1905" i="2"/>
  <c r="Q1905" i="2"/>
  <c r="M837" i="2"/>
  <c r="O837" i="2"/>
  <c r="N837" i="2"/>
  <c r="Q837" i="2"/>
  <c r="N1811" i="2"/>
  <c r="M1811" i="2"/>
  <c r="O1811" i="2"/>
  <c r="Q1811" i="2"/>
  <c r="M1357" i="2"/>
  <c r="N1357" i="2"/>
  <c r="O1357" i="2"/>
  <c r="Q1357" i="2"/>
  <c r="O1695" i="2"/>
  <c r="N1695" i="2"/>
  <c r="M1695" i="2"/>
  <c r="Q1695" i="2"/>
  <c r="O842" i="2"/>
  <c r="M842" i="2"/>
  <c r="N842" i="2"/>
  <c r="Q842" i="2"/>
  <c r="O945" i="2"/>
  <c r="M945" i="2"/>
  <c r="N945" i="2"/>
  <c r="Q945" i="2"/>
  <c r="Q1169" i="2"/>
  <c r="M1169" i="2"/>
  <c r="O1169" i="2"/>
  <c r="N1169" i="2"/>
  <c r="N1278" i="2"/>
  <c r="M1278" i="2"/>
  <c r="O1278" i="2"/>
  <c r="Q1278" i="2"/>
  <c r="M787" i="2"/>
  <c r="O787" i="2"/>
  <c r="Q787" i="2"/>
  <c r="N787" i="2"/>
  <c r="O1443" i="2"/>
  <c r="Q1443" i="2"/>
  <c r="N1443" i="2"/>
  <c r="M1443" i="2"/>
  <c r="M706" i="2"/>
  <c r="N706" i="2"/>
  <c r="O706" i="2"/>
  <c r="Q706" i="2"/>
  <c r="N1707" i="2"/>
  <c r="M1707" i="2"/>
  <c r="O1707" i="2"/>
  <c r="Q1707" i="2"/>
  <c r="O64" i="2"/>
  <c r="Q64" i="2"/>
  <c r="N64" i="2"/>
  <c r="M64" i="2"/>
  <c r="O1606" i="2"/>
  <c r="M1606" i="2"/>
  <c r="N1606" i="2"/>
  <c r="Q1606" i="2"/>
  <c r="Q1271" i="2"/>
  <c r="M1271" i="2"/>
  <c r="O1271" i="2"/>
  <c r="N1271" i="2"/>
  <c r="O850" i="2"/>
  <c r="M850" i="2"/>
  <c r="N850" i="2"/>
  <c r="Q850" i="2"/>
  <c r="O1564" i="2"/>
  <c r="N1564" i="2"/>
  <c r="M1564" i="2"/>
  <c r="Q1564" i="2"/>
  <c r="M1034" i="2"/>
  <c r="N1034" i="2"/>
  <c r="O1034" i="2"/>
  <c r="Q1034" i="2"/>
  <c r="O1269" i="2"/>
  <c r="N1269" i="2"/>
  <c r="M1269" i="2"/>
  <c r="Q1269" i="2"/>
  <c r="O505" i="2"/>
  <c r="Q505" i="2"/>
  <c r="M505" i="2"/>
  <c r="N505" i="2"/>
  <c r="N1541" i="2"/>
  <c r="O1541" i="2"/>
  <c r="M1541" i="2"/>
  <c r="Q1541" i="2"/>
  <c r="N19" i="2"/>
  <c r="M19" i="2"/>
  <c r="Q19" i="2"/>
  <c r="O19" i="2"/>
  <c r="N1880" i="2"/>
  <c r="O1880" i="2"/>
  <c r="M1880" i="2"/>
  <c r="Q1880" i="2"/>
  <c r="M1437" i="2"/>
  <c r="N1437" i="2"/>
  <c r="O1437" i="2"/>
  <c r="Q1437" i="2"/>
  <c r="N530" i="2"/>
  <c r="O530" i="2"/>
  <c r="M530" i="2"/>
  <c r="Q530" i="2"/>
  <c r="Q120" i="2"/>
  <c r="M120" i="2"/>
  <c r="O120" i="2"/>
  <c r="N120" i="2"/>
  <c r="N1678" i="2"/>
  <c r="O1678" i="2"/>
  <c r="M1678" i="2"/>
  <c r="Q1678" i="2"/>
  <c r="N838" i="2"/>
  <c r="M838" i="2"/>
  <c r="O838" i="2"/>
  <c r="Q838" i="2"/>
  <c r="O1614" i="2"/>
  <c r="N1614" i="2"/>
  <c r="M1614" i="2"/>
  <c r="Q1614" i="2"/>
  <c r="N1181" i="2"/>
  <c r="O1181" i="2"/>
  <c r="M1181" i="2"/>
  <c r="Q1181" i="2"/>
  <c r="N406" i="2"/>
  <c r="M406" i="2"/>
  <c r="Q406" i="2"/>
  <c r="O406" i="2"/>
  <c r="N550" i="2"/>
  <c r="O550" i="2"/>
  <c r="M550" i="2"/>
  <c r="Q550" i="2"/>
  <c r="O1588" i="2"/>
  <c r="N1588" i="2"/>
  <c r="M1588" i="2"/>
  <c r="Q1588" i="2"/>
  <c r="O1780" i="2"/>
  <c r="Q1780" i="2"/>
  <c r="N1780" i="2"/>
  <c r="M1780" i="2"/>
  <c r="Q1735" i="2"/>
  <c r="O1735" i="2"/>
  <c r="M1735" i="2"/>
  <c r="N1735" i="2"/>
  <c r="N609" i="2"/>
  <c r="O609" i="2"/>
  <c r="M609" i="2"/>
  <c r="Q609" i="2"/>
  <c r="M1688" i="2"/>
  <c r="N1688" i="2"/>
  <c r="O1688" i="2"/>
  <c r="Q1688" i="2"/>
  <c r="N1268" i="2"/>
  <c r="M1268" i="2"/>
  <c r="O1268" i="2"/>
  <c r="Q1268" i="2"/>
  <c r="Q691" i="2"/>
  <c r="O691" i="2"/>
  <c r="M691" i="2"/>
  <c r="N691" i="2"/>
  <c r="Q461" i="2"/>
  <c r="M461" i="2"/>
  <c r="O461" i="2"/>
  <c r="N461" i="2"/>
  <c r="O1654" i="2"/>
  <c r="M1654" i="2"/>
  <c r="N1654" i="2"/>
  <c r="Q1654" i="2"/>
  <c r="O946" i="2"/>
  <c r="N946" i="2"/>
  <c r="M946" i="2"/>
  <c r="Q946" i="2"/>
  <c r="M719" i="2"/>
  <c r="Q719" i="2"/>
  <c r="O719" i="2"/>
  <c r="N719" i="2"/>
  <c r="O51" i="2"/>
  <c r="M51" i="2"/>
  <c r="Q51" i="2"/>
  <c r="N51" i="2"/>
  <c r="F1301" i="2"/>
  <c r="D1301" i="2"/>
  <c r="J1301" i="2"/>
  <c r="B1301" i="2"/>
  <c r="G1301" i="2"/>
  <c r="J1455" i="2"/>
  <c r="D1455" i="2"/>
  <c r="B1455" i="2"/>
  <c r="G1455" i="2"/>
  <c r="F1455" i="2"/>
  <c r="J1405" i="2"/>
  <c r="B1405" i="2"/>
  <c r="G1405" i="2"/>
  <c r="F1405" i="2"/>
  <c r="D1405" i="2"/>
  <c r="G1482" i="2"/>
  <c r="F1482" i="2"/>
  <c r="D1482" i="2"/>
  <c r="B1482" i="2"/>
  <c r="J1482" i="2"/>
  <c r="F621" i="2"/>
  <c r="B621" i="2"/>
  <c r="G621" i="2"/>
  <c r="D621" i="2"/>
  <c r="J621" i="2"/>
  <c r="F1853" i="2"/>
  <c r="J1853" i="2"/>
  <c r="D1853" i="2"/>
  <c r="G1853" i="2"/>
  <c r="B1853" i="2"/>
  <c r="G40" i="2"/>
  <c r="F40" i="2"/>
  <c r="J40" i="2"/>
  <c r="B40" i="2"/>
  <c r="D40" i="2"/>
  <c r="F1575" i="2"/>
  <c r="B1575" i="2"/>
  <c r="G1575" i="2"/>
  <c r="J1575" i="2"/>
  <c r="D1575" i="2"/>
  <c r="F1452" i="2"/>
  <c r="B1452" i="2"/>
  <c r="J1452" i="2"/>
  <c r="D1452" i="2"/>
  <c r="G1452" i="2"/>
  <c r="Q54" i="2"/>
  <c r="M54" i="2"/>
  <c r="O54" i="2"/>
  <c r="N54" i="2"/>
  <c r="M1864" i="2"/>
  <c r="N1864" i="2"/>
  <c r="Q1864" i="2"/>
  <c r="O1864" i="2"/>
  <c r="G1878" i="2"/>
  <c r="F1878" i="2"/>
  <c r="D1878" i="2"/>
  <c r="B1878" i="2"/>
  <c r="J1878" i="2"/>
  <c r="D1467" i="2"/>
  <c r="G1467" i="2"/>
  <c r="F1467" i="2"/>
  <c r="B1467" i="2"/>
  <c r="J1467" i="2"/>
  <c r="Q42" i="2"/>
  <c r="N42" i="2"/>
  <c r="O42" i="2"/>
  <c r="M42" i="2"/>
  <c r="J1418" i="2"/>
  <c r="B1418" i="2"/>
  <c r="D1418" i="2"/>
  <c r="F1418" i="2"/>
  <c r="G1418" i="2"/>
  <c r="B1579" i="2"/>
  <c r="J1579" i="2"/>
  <c r="G1579" i="2"/>
  <c r="F1579" i="2"/>
  <c r="D1579" i="2"/>
  <c r="B1691" i="2"/>
  <c r="G1691" i="2"/>
  <c r="F1691" i="2"/>
  <c r="D1691" i="2"/>
  <c r="J1691" i="2"/>
  <c r="J1070" i="2"/>
  <c r="B1070" i="2"/>
  <c r="G1070" i="2"/>
  <c r="D1070" i="2"/>
  <c r="F1070" i="2"/>
  <c r="O434" i="2"/>
  <c r="M434" i="2"/>
  <c r="N434" i="2"/>
  <c r="Q434" i="2"/>
  <c r="F1018" i="2"/>
  <c r="B1018" i="2"/>
  <c r="G1018" i="2"/>
  <c r="D1018" i="2"/>
  <c r="J1018" i="2"/>
  <c r="B1798" i="2"/>
  <c r="G1798" i="2"/>
  <c r="J1798" i="2"/>
  <c r="F1798" i="2"/>
  <c r="D1798" i="2"/>
  <c r="B976" i="2"/>
  <c r="D976" i="2"/>
  <c r="F976" i="2"/>
  <c r="J976" i="2"/>
  <c r="G976" i="2"/>
  <c r="G1296" i="2"/>
  <c r="D1296" i="2"/>
  <c r="F1296" i="2"/>
  <c r="J1296" i="2"/>
  <c r="B1296" i="2"/>
  <c r="D1712" i="2"/>
  <c r="G1712" i="2"/>
  <c r="J1712" i="2"/>
  <c r="F1712" i="2"/>
  <c r="B1712" i="2"/>
  <c r="N1094" i="2"/>
  <c r="M1094" i="2"/>
  <c r="Q1094" i="2"/>
  <c r="O1094" i="2"/>
  <c r="J1778" i="2"/>
  <c r="F1778" i="2"/>
  <c r="B1778" i="2"/>
  <c r="D1778" i="2"/>
  <c r="G1778" i="2"/>
  <c r="J1044" i="2"/>
  <c r="B1044" i="2"/>
  <c r="G1044" i="2"/>
  <c r="F1044" i="2"/>
  <c r="D1044" i="2"/>
  <c r="D82" i="2"/>
  <c r="F82" i="2"/>
  <c r="G82" i="2"/>
  <c r="J82" i="2"/>
  <c r="B82" i="2"/>
  <c r="D1881" i="2"/>
  <c r="F1881" i="2"/>
  <c r="G1881" i="2"/>
  <c r="J1881" i="2"/>
  <c r="B1881" i="2"/>
  <c r="M812" i="2"/>
  <c r="O812" i="2"/>
  <c r="N812" i="2"/>
  <c r="Q812" i="2"/>
  <c r="G1521" i="2"/>
  <c r="J1521" i="2"/>
  <c r="B1521" i="2"/>
  <c r="F1521" i="2"/>
  <c r="D1521" i="2"/>
  <c r="M1050" i="2"/>
  <c r="N1050" i="2"/>
  <c r="Q1050" i="2"/>
  <c r="O1050" i="2"/>
  <c r="D197" i="2"/>
  <c r="B197" i="2"/>
  <c r="F197" i="2"/>
  <c r="G197" i="2"/>
  <c r="J197" i="2"/>
  <c r="J1624" i="2"/>
  <c r="G1624" i="2"/>
  <c r="B1624" i="2"/>
  <c r="F1624" i="2"/>
  <c r="D1624" i="2"/>
  <c r="G1625" i="2"/>
  <c r="J1625" i="2"/>
  <c r="B1625" i="2"/>
  <c r="F1625" i="2"/>
  <c r="D1625" i="2"/>
  <c r="M341" i="2"/>
  <c r="Q341" i="2"/>
  <c r="O341" i="2"/>
  <c r="N341" i="2"/>
  <c r="D1271" i="2"/>
  <c r="J1271" i="2"/>
  <c r="G1271" i="2"/>
  <c r="F1271" i="2"/>
  <c r="B1271" i="2"/>
  <c r="D1612" i="2"/>
  <c r="G1612" i="2"/>
  <c r="B1612" i="2"/>
  <c r="J1612" i="2"/>
  <c r="F1612" i="2"/>
  <c r="B1781" i="2"/>
  <c r="F1781" i="2"/>
  <c r="D1781" i="2"/>
  <c r="G1781" i="2"/>
  <c r="J1781" i="2"/>
  <c r="G1858" i="2"/>
  <c r="F1858" i="2"/>
  <c r="B1858" i="2"/>
  <c r="J1858" i="2"/>
  <c r="D1858" i="2"/>
  <c r="G1402" i="2"/>
  <c r="B1402" i="2"/>
  <c r="D1402" i="2"/>
  <c r="J1402" i="2"/>
  <c r="F1402" i="2"/>
  <c r="M528" i="2"/>
  <c r="O528" i="2"/>
  <c r="Q528" i="2"/>
  <c r="N528" i="2"/>
  <c r="F1401" i="2"/>
  <c r="J1401" i="2"/>
  <c r="B1401" i="2"/>
  <c r="D1401" i="2"/>
  <c r="G1401" i="2"/>
  <c r="O436" i="2"/>
  <c r="Q436" i="2"/>
  <c r="M436" i="2"/>
  <c r="N436" i="2"/>
  <c r="J1880" i="2"/>
  <c r="B1880" i="2"/>
  <c r="G1880" i="2"/>
  <c r="D1880" i="2"/>
  <c r="F1880" i="2"/>
  <c r="B1492" i="2"/>
  <c r="J1492" i="2"/>
  <c r="D1492" i="2"/>
  <c r="F1492" i="2"/>
  <c r="G1492" i="2"/>
  <c r="F1499" i="2"/>
  <c r="J1499" i="2"/>
  <c r="G1499" i="2"/>
  <c r="D1499" i="2"/>
  <c r="B1499" i="2"/>
  <c r="M1719" i="2"/>
  <c r="O1719" i="2"/>
  <c r="N1719" i="2"/>
  <c r="Q1719" i="2"/>
  <c r="N143" i="2"/>
  <c r="Q143" i="2"/>
  <c r="O143" i="2"/>
  <c r="M143" i="2"/>
  <c r="B1173" i="2"/>
  <c r="G1173" i="2"/>
  <c r="J1173" i="2"/>
  <c r="F1173" i="2"/>
  <c r="D1173" i="2"/>
  <c r="Q1247" i="2"/>
  <c r="M1247" i="2"/>
  <c r="O1247" i="2"/>
  <c r="N1247" i="2"/>
  <c r="D1882" i="2"/>
  <c r="F1882" i="2"/>
  <c r="J1882" i="2"/>
  <c r="G1882" i="2"/>
  <c r="B1882" i="2"/>
  <c r="J74" i="2"/>
  <c r="F74" i="2"/>
  <c r="G74" i="2"/>
  <c r="B74" i="2"/>
  <c r="D74" i="2"/>
  <c r="G717" i="2"/>
  <c r="J717" i="2"/>
  <c r="B717" i="2"/>
  <c r="F717" i="2"/>
  <c r="D717" i="2"/>
  <c r="G1721" i="2"/>
  <c r="B1721" i="2"/>
  <c r="F1721" i="2"/>
  <c r="D1721" i="2"/>
  <c r="J1721" i="2"/>
  <c r="Q1393" i="2"/>
  <c r="M1393" i="2"/>
  <c r="N1393" i="2"/>
  <c r="O1393" i="2"/>
  <c r="D1821" i="2"/>
  <c r="G1821" i="2"/>
  <c r="F1821" i="2"/>
  <c r="J1821" i="2"/>
  <c r="B1821" i="2"/>
  <c r="D1556" i="2"/>
  <c r="B1556" i="2"/>
  <c r="F1556" i="2"/>
  <c r="J1556" i="2"/>
  <c r="G1556" i="2"/>
  <c r="J140" i="2"/>
  <c r="D140" i="2"/>
  <c r="B140" i="2"/>
  <c r="F140" i="2"/>
  <c r="G140" i="2"/>
  <c r="D1872" i="2"/>
  <c r="G1872" i="2"/>
  <c r="J1872" i="2"/>
  <c r="F1872" i="2"/>
  <c r="B1872" i="2"/>
  <c r="N615" i="2"/>
  <c r="Q615" i="2"/>
  <c r="O615" i="2"/>
  <c r="M615" i="2"/>
  <c r="G1100" i="2"/>
  <c r="D1100" i="2"/>
  <c r="B1100" i="2"/>
  <c r="F1100" i="2"/>
  <c r="J1100" i="2"/>
  <c r="Q1576" i="2"/>
  <c r="N1576" i="2"/>
  <c r="M1576" i="2"/>
  <c r="O1576" i="2"/>
  <c r="B1024" i="2"/>
  <c r="J1024" i="2"/>
  <c r="G1024" i="2"/>
  <c r="F1024" i="2"/>
  <c r="D1024" i="2"/>
  <c r="F1770" i="2"/>
  <c r="B1770" i="2"/>
  <c r="G1770" i="2"/>
  <c r="J1770" i="2"/>
  <c r="D1770" i="2"/>
  <c r="M476" i="2"/>
  <c r="Q476" i="2"/>
  <c r="O476" i="2"/>
  <c r="N476" i="2"/>
  <c r="F1538" i="2"/>
  <c r="J1538" i="2"/>
  <c r="D1538" i="2"/>
  <c r="B1538" i="2"/>
  <c r="G1538" i="2"/>
  <c r="F199" i="2"/>
  <c r="J199" i="2"/>
  <c r="D199" i="2"/>
  <c r="B199" i="2"/>
  <c r="G199" i="2"/>
  <c r="B1234" i="2"/>
  <c r="G1234" i="2"/>
  <c r="D1234" i="2"/>
  <c r="J1234" i="2"/>
  <c r="F1234" i="2"/>
  <c r="B1404" i="2"/>
  <c r="G1404" i="2"/>
  <c r="D1404" i="2"/>
  <c r="F1404" i="2"/>
  <c r="J1404" i="2"/>
  <c r="M48" i="2"/>
  <c r="N48" i="2"/>
  <c r="Q48" i="2"/>
  <c r="O48" i="2"/>
  <c r="B1411" i="2"/>
  <c r="G1411" i="2"/>
  <c r="F1411" i="2"/>
  <c r="J1411" i="2"/>
  <c r="D1411" i="2"/>
  <c r="B806" i="2"/>
  <c r="F806" i="2"/>
  <c r="G806" i="2"/>
  <c r="J806" i="2"/>
  <c r="D806" i="2"/>
  <c r="B1491" i="2"/>
  <c r="D1491" i="2"/>
  <c r="G1491" i="2"/>
  <c r="J1491" i="2"/>
  <c r="F1491" i="2"/>
  <c r="M1574" i="2"/>
  <c r="Q1574" i="2"/>
  <c r="N1574" i="2"/>
  <c r="O1574" i="2"/>
  <c r="M244" i="2"/>
  <c r="O244" i="2"/>
  <c r="N244" i="2"/>
  <c r="Q244" i="2"/>
  <c r="D1364" i="2"/>
  <c r="J1364" i="2"/>
  <c r="F1364" i="2"/>
  <c r="G1364" i="2"/>
  <c r="B1364" i="2"/>
  <c r="Q1007" i="2"/>
  <c r="O1007" i="2"/>
  <c r="N1007" i="2"/>
  <c r="M1007" i="2"/>
  <c r="M190" i="2"/>
  <c r="N190" i="2"/>
  <c r="Q190" i="2"/>
  <c r="O190" i="2"/>
  <c r="F478" i="2"/>
  <c r="G478" i="2"/>
  <c r="D478" i="2"/>
  <c r="J478" i="2"/>
  <c r="B478" i="2"/>
  <c r="D1306" i="2"/>
  <c r="J1306" i="2"/>
  <c r="F1306" i="2"/>
  <c r="G1306" i="2"/>
  <c r="B1306" i="2"/>
  <c r="N26" i="2"/>
  <c r="M26" i="2"/>
  <c r="O26" i="2"/>
  <c r="Q26" i="2"/>
  <c r="B1187" i="2"/>
  <c r="J1187" i="2"/>
  <c r="F1187" i="2"/>
  <c r="G1187" i="2"/>
  <c r="D1187" i="2"/>
  <c r="J987" i="2"/>
  <c r="D987" i="2"/>
  <c r="F987" i="2"/>
  <c r="G987" i="2"/>
  <c r="B987" i="2"/>
  <c r="M913" i="2"/>
  <c r="N913" i="2"/>
  <c r="Q913" i="2"/>
  <c r="O913" i="2"/>
  <c r="F1410" i="2"/>
  <c r="G1410" i="2"/>
  <c r="D1410" i="2"/>
  <c r="J1410" i="2"/>
  <c r="B1410" i="2"/>
  <c r="D1346" i="2"/>
  <c r="B1346" i="2"/>
  <c r="J1346" i="2"/>
  <c r="F1346" i="2"/>
  <c r="G1346" i="2"/>
  <c r="M1585" i="2"/>
  <c r="O1585" i="2"/>
  <c r="N1585" i="2"/>
  <c r="Q1585" i="2"/>
  <c r="B1916" i="2"/>
  <c r="G1916" i="2"/>
  <c r="F1916" i="2"/>
  <c r="J1916" i="2"/>
  <c r="D1916" i="2"/>
  <c r="D1520" i="2"/>
  <c r="F1520" i="2"/>
  <c r="B1520" i="2"/>
  <c r="G1520" i="2"/>
  <c r="J1520" i="2"/>
  <c r="Q524" i="2"/>
  <c r="M524" i="2"/>
  <c r="O524" i="2"/>
  <c r="N524" i="2"/>
  <c r="M1149" i="2"/>
  <c r="N1149" i="2"/>
  <c r="O1149" i="2"/>
  <c r="Q1149" i="2"/>
  <c r="M1478" i="2"/>
  <c r="O1478" i="2"/>
  <c r="N1478" i="2"/>
  <c r="Q1478" i="2"/>
  <c r="F1205" i="2"/>
  <c r="J1205" i="2"/>
  <c r="G1205" i="2"/>
  <c r="B1205" i="2"/>
  <c r="D1205" i="2"/>
  <c r="D1025" i="2"/>
  <c r="B1025" i="2"/>
  <c r="G1025" i="2"/>
  <c r="F1025" i="2"/>
  <c r="J1025" i="2"/>
  <c r="O245" i="2"/>
  <c r="M245" i="2"/>
  <c r="Q245" i="2"/>
  <c r="N245" i="2"/>
  <c r="G1213" i="2"/>
  <c r="D1213" i="2"/>
  <c r="F1213" i="2"/>
  <c r="B1213" i="2"/>
  <c r="J1213" i="2"/>
  <c r="D72" i="2"/>
  <c r="B72" i="2"/>
  <c r="G72" i="2"/>
  <c r="F72" i="2"/>
  <c r="J72" i="2"/>
  <c r="J644" i="2"/>
  <c r="B644" i="2"/>
  <c r="G644" i="2"/>
  <c r="D644" i="2"/>
  <c r="F644" i="2"/>
  <c r="J786" i="2"/>
  <c r="F786" i="2"/>
  <c r="B786" i="2"/>
  <c r="G786" i="2"/>
  <c r="D786" i="2"/>
  <c r="F165" i="2"/>
  <c r="D165" i="2"/>
  <c r="G165" i="2"/>
  <c r="J165" i="2"/>
  <c r="B165" i="2"/>
  <c r="B657" i="2"/>
  <c r="D657" i="2"/>
  <c r="J657" i="2"/>
  <c r="G657" i="2"/>
  <c r="F657" i="2"/>
  <c r="G793" i="2"/>
  <c r="D793" i="2"/>
  <c r="J793" i="2"/>
  <c r="B793" i="2"/>
  <c r="F793" i="2"/>
  <c r="B370" i="2"/>
  <c r="D370" i="2"/>
  <c r="J370" i="2"/>
  <c r="G370" i="2"/>
  <c r="F370" i="2"/>
  <c r="G929" i="2"/>
  <c r="J929" i="2"/>
  <c r="B929" i="2"/>
  <c r="D929" i="2"/>
  <c r="F929" i="2"/>
  <c r="F948" i="2"/>
  <c r="G948" i="2"/>
  <c r="D948" i="2"/>
  <c r="B948" i="2"/>
  <c r="J948" i="2"/>
  <c r="G453" i="2"/>
  <c r="D453" i="2"/>
  <c r="B453" i="2"/>
  <c r="J453" i="2"/>
  <c r="F453" i="2"/>
  <c r="D541" i="2"/>
  <c r="F541" i="2"/>
  <c r="J541" i="2"/>
  <c r="B541" i="2"/>
  <c r="G541" i="2"/>
  <c r="B829" i="2"/>
  <c r="J829" i="2"/>
  <c r="G829" i="2"/>
  <c r="F829" i="2"/>
  <c r="D829" i="2"/>
  <c r="D467" i="2"/>
  <c r="J467" i="2"/>
  <c r="G467" i="2"/>
  <c r="F467" i="2"/>
  <c r="B467" i="2"/>
  <c r="J548" i="2"/>
  <c r="B548" i="2"/>
  <c r="D548" i="2"/>
  <c r="F548" i="2"/>
  <c r="G548" i="2"/>
  <c r="J553" i="2"/>
  <c r="F553" i="2"/>
  <c r="B553" i="2"/>
  <c r="G553" i="2"/>
  <c r="D553" i="2"/>
  <c r="F154" i="2"/>
  <c r="D154" i="2"/>
  <c r="G154" i="2"/>
  <c r="J154" i="2"/>
  <c r="B154" i="2"/>
  <c r="J605" i="2"/>
  <c r="G605" i="2"/>
  <c r="F605" i="2"/>
  <c r="D605" i="2"/>
  <c r="B605" i="2"/>
  <c r="G635" i="2"/>
  <c r="J635" i="2"/>
  <c r="D635" i="2"/>
  <c r="B635" i="2"/>
  <c r="F635" i="2"/>
  <c r="G56" i="2"/>
  <c r="F56" i="2"/>
  <c r="D56" i="2"/>
  <c r="B56" i="2"/>
  <c r="J56" i="2"/>
  <c r="J651" i="2"/>
  <c r="G651" i="2"/>
  <c r="F651" i="2"/>
  <c r="D651" i="2"/>
  <c r="B651" i="2"/>
  <c r="B676" i="2"/>
  <c r="F676" i="2"/>
  <c r="D676" i="2"/>
  <c r="J676" i="2"/>
  <c r="G676" i="2"/>
  <c r="F65" i="2"/>
  <c r="D65" i="2"/>
  <c r="J65" i="2"/>
  <c r="G65" i="2"/>
  <c r="B65" i="2"/>
  <c r="G760" i="2"/>
  <c r="D760" i="2"/>
  <c r="F760" i="2"/>
  <c r="B760" i="2"/>
  <c r="J760" i="2"/>
  <c r="G330" i="2"/>
  <c r="B330" i="2"/>
  <c r="J330" i="2"/>
  <c r="D330" i="2"/>
  <c r="F330" i="2"/>
  <c r="G170" i="2"/>
  <c r="D170" i="2"/>
  <c r="B170" i="2"/>
  <c r="J170" i="2"/>
  <c r="F170" i="2"/>
  <c r="G689" i="2"/>
  <c r="J689" i="2"/>
  <c r="B689" i="2"/>
  <c r="D689" i="2"/>
  <c r="F689" i="2"/>
  <c r="J448" i="2"/>
  <c r="F448" i="2"/>
  <c r="G448" i="2"/>
  <c r="D448" i="2"/>
  <c r="B448" i="2"/>
  <c r="B257" i="2"/>
  <c r="D257" i="2"/>
  <c r="J257" i="2"/>
  <c r="G257" i="2"/>
  <c r="F257" i="2"/>
  <c r="B925" i="2"/>
  <c r="J925" i="2"/>
  <c r="F925" i="2"/>
  <c r="D925" i="2"/>
  <c r="G925" i="2"/>
  <c r="J881" i="2"/>
  <c r="B881" i="2"/>
  <c r="D881" i="2"/>
  <c r="G881" i="2"/>
  <c r="F881" i="2"/>
  <c r="B309" i="2"/>
  <c r="F309" i="2"/>
  <c r="G309" i="2"/>
  <c r="D309" i="2"/>
  <c r="J309" i="2"/>
  <c r="G631" i="2"/>
  <c r="D631" i="2"/>
  <c r="B631" i="2"/>
  <c r="J631" i="2"/>
  <c r="F631" i="2"/>
  <c r="D603" i="2"/>
  <c r="B603" i="2"/>
  <c r="J603" i="2"/>
  <c r="F603" i="2"/>
  <c r="G603" i="2"/>
  <c r="B371" i="2"/>
  <c r="G371" i="2"/>
  <c r="F371" i="2"/>
  <c r="D371" i="2"/>
  <c r="J371" i="2"/>
  <c r="J743" i="2"/>
  <c r="D743" i="2"/>
  <c r="F743" i="2"/>
  <c r="B743" i="2"/>
  <c r="G743" i="2"/>
  <c r="F752" i="2"/>
  <c r="J752" i="2"/>
  <c r="B752" i="2"/>
  <c r="G752" i="2"/>
  <c r="D752" i="2"/>
  <c r="G277" i="2"/>
  <c r="J277" i="2"/>
  <c r="D277" i="2"/>
  <c r="F277" i="2"/>
  <c r="B277" i="2"/>
  <c r="G924" i="2"/>
  <c r="D924" i="2"/>
  <c r="F924" i="2"/>
  <c r="B924" i="2"/>
  <c r="J924" i="2"/>
  <c r="F492" i="2"/>
  <c r="G492" i="2"/>
  <c r="B492" i="2"/>
  <c r="D492" i="2"/>
  <c r="J492" i="2"/>
  <c r="D229" i="2"/>
  <c r="B229" i="2"/>
  <c r="J229" i="2"/>
  <c r="G229" i="2"/>
  <c r="F229" i="2"/>
  <c r="F630" i="2"/>
  <c r="J630" i="2"/>
  <c r="G630" i="2"/>
  <c r="D630" i="2"/>
  <c r="B630" i="2"/>
  <c r="F765" i="2"/>
  <c r="D765" i="2"/>
  <c r="B765" i="2"/>
  <c r="J765" i="2"/>
  <c r="G765" i="2"/>
  <c r="D222" i="2"/>
  <c r="G222" i="2"/>
  <c r="J222" i="2"/>
  <c r="F222" i="2"/>
  <c r="B222" i="2"/>
  <c r="D637" i="2"/>
  <c r="B637" i="2"/>
  <c r="F637" i="2"/>
  <c r="J637" i="2"/>
  <c r="G637" i="2"/>
  <c r="J773" i="2"/>
  <c r="G773" i="2"/>
  <c r="B773" i="2"/>
  <c r="D773" i="2"/>
  <c r="F773" i="2"/>
  <c r="O1272" i="2"/>
  <c r="M1272" i="2"/>
  <c r="N1272" i="2"/>
  <c r="Q1272" i="2"/>
  <c r="N1381" i="2"/>
  <c r="O1381" i="2"/>
  <c r="Q1381" i="2"/>
  <c r="M1381" i="2"/>
  <c r="M324" i="2"/>
  <c r="Q324" i="2"/>
  <c r="N324" i="2"/>
  <c r="O324" i="2"/>
  <c r="Q1158" i="2"/>
  <c r="N1158" i="2"/>
  <c r="O1158" i="2"/>
  <c r="M1158" i="2"/>
  <c r="Q1110" i="2"/>
  <c r="M1110" i="2"/>
  <c r="N1110" i="2"/>
  <c r="O1110" i="2"/>
  <c r="Q1369" i="2"/>
  <c r="O1369" i="2"/>
  <c r="M1369" i="2"/>
  <c r="N1369" i="2"/>
  <c r="Q629" i="2"/>
  <c r="M629" i="2"/>
  <c r="O629" i="2"/>
  <c r="N629" i="2"/>
  <c r="N1651" i="2"/>
  <c r="M1651" i="2"/>
  <c r="O1651" i="2"/>
  <c r="Q1651" i="2"/>
  <c r="Q415" i="2"/>
  <c r="N415" i="2"/>
  <c r="O415" i="2"/>
  <c r="M415" i="2"/>
  <c r="O71" i="2"/>
  <c r="Q71" i="2"/>
  <c r="M71" i="2"/>
  <c r="N71" i="2"/>
  <c r="N1321" i="2"/>
  <c r="O1321" i="2"/>
  <c r="M1321" i="2"/>
  <c r="Q1321" i="2"/>
  <c r="M372" i="2"/>
  <c r="O372" i="2"/>
  <c r="N372" i="2"/>
  <c r="Q372" i="2"/>
  <c r="Q1213" i="2"/>
  <c r="M1213" i="2"/>
  <c r="N1213" i="2"/>
  <c r="O1213" i="2"/>
  <c r="Q1681" i="2"/>
  <c r="O1681" i="2"/>
  <c r="N1681" i="2"/>
  <c r="M1681" i="2"/>
  <c r="N1114" i="2"/>
  <c r="O1114" i="2"/>
  <c r="M1114" i="2"/>
  <c r="Q1114" i="2"/>
  <c r="N696" i="2"/>
  <c r="M696" i="2"/>
  <c r="Q696" i="2"/>
  <c r="O696" i="2"/>
  <c r="O1758" i="2"/>
  <c r="Q1758" i="2"/>
  <c r="M1758" i="2"/>
  <c r="N1758" i="2"/>
  <c r="Q443" i="2"/>
  <c r="M443" i="2"/>
  <c r="O443" i="2"/>
  <c r="N443" i="2"/>
  <c r="O318" i="2"/>
  <c r="Q318" i="2"/>
  <c r="N318" i="2"/>
  <c r="M318" i="2"/>
  <c r="M1787" i="2"/>
  <c r="N1787" i="2"/>
  <c r="Q1787" i="2"/>
  <c r="O1787" i="2"/>
  <c r="N1175" i="2"/>
  <c r="O1175" i="2"/>
  <c r="M1175" i="2"/>
  <c r="Q1175" i="2"/>
  <c r="M1662" i="2"/>
  <c r="O1662" i="2"/>
  <c r="N1662" i="2"/>
  <c r="Q1662" i="2"/>
  <c r="O16" i="2"/>
  <c r="N16" i="2"/>
  <c r="Q16" i="2"/>
  <c r="M16" i="2"/>
  <c r="N1315" i="2"/>
  <c r="O1315" i="2"/>
  <c r="M1315" i="2"/>
  <c r="Q1315" i="2"/>
  <c r="O587" i="2"/>
  <c r="N587" i="2"/>
  <c r="Q587" i="2"/>
  <c r="M587" i="2"/>
  <c r="Q804" i="2"/>
  <c r="O804" i="2"/>
  <c r="M804" i="2"/>
  <c r="N804" i="2"/>
  <c r="Q300" i="2"/>
  <c r="M300" i="2"/>
  <c r="O300" i="2"/>
  <c r="N300" i="2"/>
  <c r="O868" i="2"/>
  <c r="M868" i="2"/>
  <c r="N868" i="2"/>
  <c r="Q868" i="2"/>
  <c r="M590" i="2"/>
  <c r="N590" i="2"/>
  <c r="O590" i="2"/>
  <c r="Q590" i="2"/>
  <c r="M1299" i="2"/>
  <c r="N1299" i="2"/>
  <c r="Q1299" i="2"/>
  <c r="O1299" i="2"/>
  <c r="N514" i="2"/>
  <c r="O514" i="2"/>
  <c r="M514" i="2"/>
  <c r="Q514" i="2"/>
  <c r="N1171" i="2"/>
  <c r="M1171" i="2"/>
  <c r="Q1171" i="2"/>
  <c r="O1171" i="2"/>
  <c r="N1283" i="2"/>
  <c r="O1283" i="2"/>
  <c r="M1283" i="2"/>
  <c r="Q1283" i="2"/>
  <c r="M794" i="2"/>
  <c r="N794" i="2"/>
  <c r="O794" i="2"/>
  <c r="Q794" i="2"/>
  <c r="M1896" i="2"/>
  <c r="N1896" i="2"/>
  <c r="Q1896" i="2"/>
  <c r="O1896" i="2"/>
  <c r="O1891" i="2"/>
  <c r="M1891" i="2"/>
  <c r="N1891" i="2"/>
  <c r="Q1891" i="2"/>
  <c r="N1016" i="2"/>
  <c r="M1016" i="2"/>
  <c r="O1016" i="2"/>
  <c r="Q1016" i="2"/>
  <c r="Q1739" i="2"/>
  <c r="O1739" i="2"/>
  <c r="M1739" i="2"/>
  <c r="N1739" i="2"/>
  <c r="N974" i="2"/>
  <c r="O974" i="2"/>
  <c r="M974" i="2"/>
  <c r="Q974" i="2"/>
  <c r="O844" i="2"/>
  <c r="M844" i="2"/>
  <c r="N844" i="2"/>
  <c r="Q844" i="2"/>
  <c r="M285" i="2"/>
  <c r="O285" i="2"/>
  <c r="N285" i="2"/>
  <c r="Q285" i="2"/>
  <c r="M180" i="2"/>
  <c r="O180" i="2"/>
  <c r="N180" i="2"/>
  <c r="Q180" i="2"/>
  <c r="Q1162" i="2"/>
  <c r="M1162" i="2"/>
  <c r="N1162" i="2"/>
  <c r="O1162" i="2"/>
  <c r="O914" i="2"/>
  <c r="N914" i="2"/>
  <c r="M914" i="2"/>
  <c r="Q914" i="2"/>
  <c r="M962" i="2"/>
  <c r="N962" i="2"/>
  <c r="O962" i="2"/>
  <c r="Q962" i="2"/>
  <c r="N1085" i="2"/>
  <c r="M1085" i="2"/>
  <c r="O1085" i="2"/>
  <c r="Q1085" i="2"/>
  <c r="M1665" i="2"/>
  <c r="N1665" i="2"/>
  <c r="O1665" i="2"/>
  <c r="Q1665" i="2"/>
  <c r="N269" i="2"/>
  <c r="O269" i="2"/>
  <c r="M269" i="2"/>
  <c r="Q269" i="2"/>
  <c r="N843" i="2"/>
  <c r="M843" i="2"/>
  <c r="O843" i="2"/>
  <c r="Q843" i="2"/>
  <c r="N1084" i="2"/>
  <c r="M1084" i="2"/>
  <c r="O1084" i="2"/>
  <c r="Q1084" i="2"/>
  <c r="N598" i="2"/>
  <c r="O598" i="2"/>
  <c r="M598" i="2"/>
  <c r="Q598" i="2"/>
  <c r="M1666" i="2"/>
  <c r="O1666" i="2"/>
  <c r="N1666" i="2"/>
  <c r="Q1666" i="2"/>
  <c r="O502" i="2"/>
  <c r="M502" i="2"/>
  <c r="N502" i="2"/>
  <c r="Q502" i="2"/>
  <c r="M287" i="2"/>
  <c r="N287" i="2"/>
  <c r="O287" i="2"/>
  <c r="Q287" i="2"/>
  <c r="N1568" i="2"/>
  <c r="O1568" i="2"/>
  <c r="M1568" i="2"/>
  <c r="Q1568" i="2"/>
  <c r="O504" i="2"/>
  <c r="N504" i="2"/>
  <c r="Q504" i="2"/>
  <c r="M504" i="2"/>
  <c r="N1875" i="2"/>
  <c r="M1875" i="2"/>
  <c r="O1875" i="2"/>
  <c r="Q1875" i="2"/>
  <c r="N1426" i="2"/>
  <c r="O1426" i="2"/>
  <c r="M1426" i="2"/>
  <c r="Q1426" i="2"/>
  <c r="M780" i="2"/>
  <c r="O780" i="2"/>
  <c r="N780" i="2"/>
  <c r="Q780" i="2"/>
  <c r="O1360" i="2"/>
  <c r="Q1360" i="2"/>
  <c r="M1360" i="2"/>
  <c r="N1360" i="2"/>
  <c r="O1322" i="2"/>
  <c r="N1322" i="2"/>
  <c r="M1322" i="2"/>
  <c r="Q1322" i="2"/>
  <c r="O1542" i="2"/>
  <c r="Q1542" i="2"/>
  <c r="M1542" i="2"/>
  <c r="N1542" i="2"/>
  <c r="Q499" i="2"/>
  <c r="N499" i="2"/>
  <c r="O499" i="2"/>
  <c r="M499" i="2"/>
  <c r="N958" i="2"/>
  <c r="M958" i="2"/>
  <c r="O958" i="2"/>
  <c r="Q958" i="2"/>
  <c r="Q1601" i="2"/>
  <c r="M1601" i="2"/>
  <c r="O1601" i="2"/>
  <c r="N1601" i="2"/>
  <c r="N638" i="2"/>
  <c r="O638" i="2"/>
  <c r="M638" i="2"/>
  <c r="Q638" i="2"/>
  <c r="O1740" i="2"/>
  <c r="N1740" i="2"/>
  <c r="Q1740" i="2"/>
  <c r="M1740" i="2"/>
  <c r="O901" i="2"/>
  <c r="M901" i="2"/>
  <c r="Q901" i="2"/>
  <c r="N901" i="2"/>
  <c r="N1764" i="2"/>
  <c r="M1764" i="2"/>
  <c r="Q1764" i="2"/>
  <c r="O1764" i="2"/>
  <c r="N656" i="2"/>
  <c r="O656" i="2"/>
  <c r="M656" i="2"/>
  <c r="Q656" i="2"/>
  <c r="O1504" i="2"/>
  <c r="N1504" i="2"/>
  <c r="M1504" i="2"/>
  <c r="Q1504" i="2"/>
  <c r="Q630" i="2"/>
  <c r="M630" i="2"/>
  <c r="O630" i="2"/>
  <c r="N630" i="2"/>
  <c r="O1316" i="2"/>
  <c r="M1316" i="2"/>
  <c r="N1316" i="2"/>
  <c r="Q1316" i="2"/>
  <c r="M585" i="2"/>
  <c r="O585" i="2"/>
  <c r="N585" i="2"/>
  <c r="Q585" i="2"/>
  <c r="N873" i="2"/>
  <c r="O873" i="2"/>
  <c r="M873" i="2"/>
  <c r="Q873" i="2"/>
  <c r="O660" i="2"/>
  <c r="N660" i="2"/>
  <c r="M660" i="2"/>
  <c r="Q660" i="2"/>
  <c r="N839" i="2"/>
  <c r="O839" i="2"/>
  <c r="M839" i="2"/>
  <c r="Q839" i="2"/>
  <c r="O1261" i="2"/>
  <c r="N1261" i="2"/>
  <c r="M1261" i="2"/>
  <c r="Q1261" i="2"/>
  <c r="M633" i="2"/>
  <c r="O633" i="2"/>
  <c r="N633" i="2"/>
  <c r="Q633" i="2"/>
  <c r="O1520" i="2"/>
  <c r="M1520" i="2"/>
  <c r="N1520" i="2"/>
  <c r="Q1520" i="2"/>
  <c r="M284" i="2"/>
  <c r="O284" i="2"/>
  <c r="N284" i="2"/>
  <c r="Q284" i="2"/>
  <c r="N1716" i="2"/>
  <c r="O1716" i="2"/>
  <c r="Q1716" i="2"/>
  <c r="M1716" i="2"/>
  <c r="O1159" i="2"/>
  <c r="M1159" i="2"/>
  <c r="N1159" i="2"/>
  <c r="Q1159" i="2"/>
  <c r="N214" i="2"/>
  <c r="M214" i="2"/>
  <c r="O214" i="2"/>
  <c r="Q214" i="2"/>
  <c r="M596" i="2"/>
  <c r="O596" i="2"/>
  <c r="N596" i="2"/>
  <c r="Q596" i="2"/>
  <c r="M209" i="2"/>
  <c r="N209" i="2"/>
  <c r="Q209" i="2"/>
  <c r="O209" i="2"/>
  <c r="M1155" i="2"/>
  <c r="N1155" i="2"/>
  <c r="O1155" i="2"/>
  <c r="Q1155" i="2"/>
  <c r="F913" i="2"/>
  <c r="J913" i="2"/>
  <c r="B913" i="2"/>
  <c r="G913" i="2"/>
  <c r="D913" i="2"/>
  <c r="G1248" i="2"/>
  <c r="B1248" i="2"/>
  <c r="D1248" i="2"/>
  <c r="J1248" i="2"/>
  <c r="F1248" i="2"/>
  <c r="G1605" i="2"/>
  <c r="F1605" i="2"/>
  <c r="D1605" i="2"/>
  <c r="B1605" i="2"/>
  <c r="J1605" i="2"/>
  <c r="G1430" i="2"/>
  <c r="D1430" i="2"/>
  <c r="F1430" i="2"/>
  <c r="J1430" i="2"/>
  <c r="B1430" i="2"/>
  <c r="N1386" i="2"/>
  <c r="M1386" i="2"/>
  <c r="O1386" i="2"/>
  <c r="Q1386" i="2"/>
  <c r="F1244" i="2"/>
  <c r="D1244" i="2"/>
  <c r="G1244" i="2"/>
  <c r="B1244" i="2"/>
  <c r="J1244" i="2"/>
  <c r="J857" i="2"/>
  <c r="F857" i="2"/>
  <c r="D857" i="2"/>
  <c r="B857" i="2"/>
  <c r="G857" i="2"/>
  <c r="J1420" i="2"/>
  <c r="B1420" i="2"/>
  <c r="G1420" i="2"/>
  <c r="F1420" i="2"/>
  <c r="D1420" i="2"/>
  <c r="M486" i="2"/>
  <c r="O486" i="2"/>
  <c r="N486" i="2"/>
  <c r="Q486" i="2"/>
  <c r="B236" i="2"/>
  <c r="D236" i="2"/>
  <c r="G236" i="2"/>
  <c r="F236" i="2"/>
  <c r="J236" i="2"/>
  <c r="G1461" i="2"/>
  <c r="F1461" i="2"/>
  <c r="B1461" i="2"/>
  <c r="D1461" i="2"/>
  <c r="J1461" i="2"/>
  <c r="B1583" i="2"/>
  <c r="G1583" i="2"/>
  <c r="F1583" i="2"/>
  <c r="D1583" i="2"/>
  <c r="J1583" i="2"/>
  <c r="F1750" i="2"/>
  <c r="G1750" i="2"/>
  <c r="D1750" i="2"/>
  <c r="J1750" i="2"/>
  <c r="B1750" i="2"/>
  <c r="J1857" i="2"/>
  <c r="F1857" i="2"/>
  <c r="D1857" i="2"/>
  <c r="G1857" i="2"/>
  <c r="B1857" i="2"/>
  <c r="J1045" i="2"/>
  <c r="B1045" i="2"/>
  <c r="D1045" i="2"/>
  <c r="F1045" i="2"/>
  <c r="G1045" i="2"/>
  <c r="M33" i="2"/>
  <c r="Q33" i="2"/>
  <c r="O33" i="2"/>
  <c r="N33" i="2"/>
  <c r="M1775" i="2"/>
  <c r="Q1775" i="2"/>
  <c r="N1775" i="2"/>
  <c r="O1775" i="2"/>
  <c r="Q1382" i="2"/>
  <c r="O1382" i="2"/>
  <c r="M1382" i="2"/>
  <c r="N1382" i="2"/>
  <c r="M1049" i="2"/>
  <c r="O1049" i="2"/>
  <c r="N1049" i="2"/>
  <c r="Q1049" i="2"/>
  <c r="Q1623" i="2"/>
  <c r="M1623" i="2"/>
  <c r="O1623" i="2"/>
  <c r="N1623" i="2"/>
  <c r="O483" i="2"/>
  <c r="Q483" i="2"/>
  <c r="M483" i="2"/>
  <c r="N483" i="2"/>
  <c r="F994" i="2"/>
  <c r="D994" i="2"/>
  <c r="G994" i="2"/>
  <c r="B994" i="2"/>
  <c r="J994" i="2"/>
  <c r="D1236" i="2"/>
  <c r="B1236" i="2"/>
  <c r="J1236" i="2"/>
  <c r="F1236" i="2"/>
  <c r="G1236" i="2"/>
  <c r="J965" i="2"/>
  <c r="D965" i="2"/>
  <c r="B965" i="2"/>
  <c r="G965" i="2"/>
  <c r="F965" i="2"/>
  <c r="B1617" i="2"/>
  <c r="F1617" i="2"/>
  <c r="J1617" i="2"/>
  <c r="D1617" i="2"/>
  <c r="G1617" i="2"/>
  <c r="G1761" i="2"/>
  <c r="F1761" i="2"/>
  <c r="B1761" i="2"/>
  <c r="D1761" i="2"/>
  <c r="J1761" i="2"/>
  <c r="G1837" i="2"/>
  <c r="D1837" i="2"/>
  <c r="F1837" i="2"/>
  <c r="B1837" i="2"/>
  <c r="J1837" i="2"/>
  <c r="G339" i="2"/>
  <c r="B339" i="2"/>
  <c r="F339" i="2"/>
  <c r="D339" i="2"/>
  <c r="J339" i="2"/>
  <c r="F389" i="2"/>
  <c r="G389" i="2"/>
  <c r="J389" i="2"/>
  <c r="B389" i="2"/>
  <c r="D389" i="2"/>
  <c r="D1652" i="2"/>
  <c r="G1652" i="2"/>
  <c r="F1652" i="2"/>
  <c r="B1652" i="2"/>
  <c r="J1652" i="2"/>
  <c r="J1885" i="2"/>
  <c r="B1885" i="2"/>
  <c r="G1885" i="2"/>
  <c r="F1885" i="2"/>
  <c r="D1885" i="2"/>
  <c r="F860" i="2"/>
  <c r="D860" i="2"/>
  <c r="G860" i="2"/>
  <c r="B860" i="2"/>
  <c r="J860" i="2"/>
  <c r="D1154" i="2"/>
  <c r="J1154" i="2"/>
  <c r="F1154" i="2"/>
  <c r="B1154" i="2"/>
  <c r="G1154" i="2"/>
  <c r="F1870" i="2"/>
  <c r="J1870" i="2"/>
  <c r="G1870" i="2"/>
  <c r="B1870" i="2"/>
  <c r="D1870" i="2"/>
  <c r="Q197" i="2"/>
  <c r="M197" i="2"/>
  <c r="N197" i="2"/>
  <c r="O197" i="2"/>
  <c r="J31" i="2"/>
  <c r="B31" i="2"/>
  <c r="G31" i="2"/>
  <c r="F31" i="2"/>
  <c r="D31" i="2"/>
  <c r="N247" i="2"/>
  <c r="M247" i="2"/>
  <c r="Q247" i="2"/>
  <c r="O247" i="2"/>
  <c r="J864" i="2"/>
  <c r="B864" i="2"/>
  <c r="D864" i="2"/>
  <c r="G864" i="2"/>
  <c r="F864" i="2"/>
  <c r="J1109" i="2"/>
  <c r="G1109" i="2"/>
  <c r="D1109" i="2"/>
  <c r="F1109" i="2"/>
  <c r="B1109" i="2"/>
  <c r="G1459" i="2"/>
  <c r="B1459" i="2"/>
  <c r="F1459" i="2"/>
  <c r="J1459" i="2"/>
  <c r="D1459" i="2"/>
  <c r="F1212" i="2"/>
  <c r="B1212" i="2"/>
  <c r="G1212" i="2"/>
  <c r="D1212" i="2"/>
  <c r="J1212" i="2"/>
  <c r="O1296" i="2"/>
  <c r="Q1296" i="2"/>
  <c r="M1296" i="2"/>
  <c r="N1296" i="2"/>
  <c r="D1779" i="2"/>
  <c r="J1779" i="2"/>
  <c r="B1779" i="2"/>
  <c r="F1779" i="2"/>
  <c r="G1779" i="2"/>
  <c r="D96" i="2"/>
  <c r="G96" i="2"/>
  <c r="B96" i="2"/>
  <c r="F96" i="2"/>
  <c r="J96" i="2"/>
  <c r="D808" i="2"/>
  <c r="F808" i="2"/>
  <c r="B808" i="2"/>
  <c r="J808" i="2"/>
  <c r="G808" i="2"/>
  <c r="D1454" i="2"/>
  <c r="J1454" i="2"/>
  <c r="B1454" i="2"/>
  <c r="G1454" i="2"/>
  <c r="F1454" i="2"/>
  <c r="F244" i="2"/>
  <c r="D244" i="2"/>
  <c r="G244" i="2"/>
  <c r="B244" i="2"/>
  <c r="J244" i="2"/>
  <c r="N1001" i="2"/>
  <c r="O1001" i="2"/>
  <c r="M1001" i="2"/>
  <c r="Q1001" i="2"/>
  <c r="M198" i="2"/>
  <c r="Q198" i="2"/>
  <c r="O198" i="2"/>
  <c r="N198" i="2"/>
  <c r="Q240" i="2"/>
  <c r="M240" i="2"/>
  <c r="O240" i="2"/>
  <c r="N240" i="2"/>
  <c r="J1906" i="2"/>
  <c r="B1906" i="2"/>
  <c r="F1906" i="2"/>
  <c r="D1906" i="2"/>
  <c r="G1906" i="2"/>
  <c r="G1756" i="2"/>
  <c r="J1756" i="2"/>
  <c r="B1756" i="2"/>
  <c r="D1756" i="2"/>
  <c r="F1756" i="2"/>
  <c r="J1062" i="2"/>
  <c r="G1062" i="2"/>
  <c r="D1062" i="2"/>
  <c r="B1062" i="2"/>
  <c r="F1062" i="2"/>
  <c r="N193" i="2"/>
  <c r="Q193" i="2"/>
  <c r="O193" i="2"/>
  <c r="M193" i="2"/>
  <c r="D1607" i="2"/>
  <c r="F1607" i="2"/>
  <c r="B1607" i="2"/>
  <c r="G1607" i="2"/>
  <c r="J1607" i="2"/>
  <c r="F1558" i="2"/>
  <c r="D1558" i="2"/>
  <c r="G1558" i="2"/>
  <c r="B1558" i="2"/>
  <c r="J1558" i="2"/>
  <c r="D519" i="2"/>
  <c r="J519" i="2"/>
  <c r="G519" i="2"/>
  <c r="B519" i="2"/>
  <c r="F519" i="2"/>
  <c r="D1439" i="2"/>
  <c r="J1439" i="2"/>
  <c r="F1439" i="2"/>
  <c r="B1439" i="2"/>
  <c r="G1439" i="2"/>
  <c r="B1137" i="2"/>
  <c r="D1137" i="2"/>
  <c r="J1137" i="2"/>
  <c r="F1137" i="2"/>
  <c r="G1137" i="2"/>
  <c r="B1131" i="2"/>
  <c r="G1131" i="2"/>
  <c r="F1131" i="2"/>
  <c r="J1131" i="2"/>
  <c r="D1131" i="2"/>
  <c r="B1120" i="2"/>
  <c r="D1120" i="2"/>
  <c r="G1120" i="2"/>
  <c r="J1120" i="2"/>
  <c r="F1120" i="2"/>
  <c r="F141" i="2"/>
  <c r="D141" i="2"/>
  <c r="B141" i="2"/>
  <c r="G141" i="2"/>
  <c r="J141" i="2"/>
  <c r="J1029" i="2"/>
  <c r="D1029" i="2"/>
  <c r="B1029" i="2"/>
  <c r="F1029" i="2"/>
  <c r="G1029" i="2"/>
  <c r="J614" i="2"/>
  <c r="F614" i="2"/>
  <c r="B614" i="2"/>
  <c r="G614" i="2"/>
  <c r="D614" i="2"/>
  <c r="D1249" i="2"/>
  <c r="F1249" i="2"/>
  <c r="J1249" i="2"/>
  <c r="B1249" i="2"/>
  <c r="G1249" i="2"/>
  <c r="G1737" i="2"/>
  <c r="J1737" i="2"/>
  <c r="B1737" i="2"/>
  <c r="F1737" i="2"/>
  <c r="D1737" i="2"/>
  <c r="D1670" i="2"/>
  <c r="J1670" i="2"/>
  <c r="G1670" i="2"/>
  <c r="B1670" i="2"/>
  <c r="F1670" i="2"/>
  <c r="O1389" i="2"/>
  <c r="N1389" i="2"/>
  <c r="M1389" i="2"/>
  <c r="Q1389" i="2"/>
  <c r="N438" i="2"/>
  <c r="Q438" i="2"/>
  <c r="O438" i="2"/>
  <c r="M438" i="2"/>
  <c r="N616" i="2"/>
  <c r="M616" i="2"/>
  <c r="Q616" i="2"/>
  <c r="O616" i="2"/>
  <c r="D1653" i="2"/>
  <c r="F1653" i="2"/>
  <c r="G1653" i="2"/>
  <c r="J1653" i="2"/>
  <c r="B1653" i="2"/>
  <c r="G1087" i="2"/>
  <c r="D1087" i="2"/>
  <c r="B1087" i="2"/>
  <c r="J1087" i="2"/>
  <c r="F1087" i="2"/>
  <c r="J1484" i="2"/>
  <c r="D1484" i="2"/>
  <c r="B1484" i="2"/>
  <c r="G1484" i="2"/>
  <c r="F1484" i="2"/>
  <c r="F979" i="2"/>
  <c r="D979" i="2"/>
  <c r="J979" i="2"/>
  <c r="G979" i="2"/>
  <c r="B979" i="2"/>
  <c r="F1891" i="2"/>
  <c r="G1891" i="2"/>
  <c r="D1891" i="2"/>
  <c r="J1891" i="2"/>
  <c r="B1891" i="2"/>
  <c r="D1097" i="2"/>
  <c r="G1097" i="2"/>
  <c r="F1097" i="2"/>
  <c r="J1097" i="2"/>
  <c r="B1097" i="2"/>
  <c r="G52" i="2"/>
  <c r="F52" i="2"/>
  <c r="D52" i="2"/>
  <c r="B52" i="2"/>
  <c r="J52" i="2"/>
  <c r="F1118" i="2"/>
  <c r="D1118" i="2"/>
  <c r="J1118" i="2"/>
  <c r="B1118" i="2"/>
  <c r="G1118" i="2"/>
  <c r="F1523" i="2"/>
  <c r="B1523" i="2"/>
  <c r="D1523" i="2"/>
  <c r="G1523" i="2"/>
  <c r="J1523" i="2"/>
  <c r="F381" i="2"/>
  <c r="G381" i="2"/>
  <c r="D381" i="2"/>
  <c r="B381" i="2"/>
  <c r="J381" i="2"/>
  <c r="D1211" i="2"/>
  <c r="B1211" i="2"/>
  <c r="J1211" i="2"/>
  <c r="F1211" i="2"/>
  <c r="G1211" i="2"/>
  <c r="J45" i="2"/>
  <c r="F45" i="2"/>
  <c r="D45" i="2"/>
  <c r="G45" i="2"/>
  <c r="B45" i="2"/>
  <c r="B854" i="2"/>
  <c r="J854" i="2"/>
  <c r="G854" i="2"/>
  <c r="F854" i="2"/>
  <c r="D854" i="2"/>
  <c r="F1400" i="2"/>
  <c r="D1400" i="2"/>
  <c r="B1400" i="2"/>
  <c r="J1400" i="2"/>
  <c r="G1400" i="2"/>
  <c r="G1382" i="2"/>
  <c r="F1382" i="2"/>
  <c r="B1382" i="2"/>
  <c r="D1382" i="2"/>
  <c r="J1382" i="2"/>
  <c r="G1313" i="2"/>
  <c r="J1313" i="2"/>
  <c r="D1313" i="2"/>
  <c r="F1313" i="2"/>
  <c r="B1313" i="2"/>
  <c r="G1507" i="2"/>
  <c r="F1507" i="2"/>
  <c r="D1507" i="2"/>
  <c r="J1507" i="2"/>
  <c r="B1507" i="2"/>
  <c r="B1435" i="2"/>
  <c r="G1435" i="2"/>
  <c r="F1435" i="2"/>
  <c r="J1435" i="2"/>
  <c r="D1435" i="2"/>
  <c r="F1764" i="2"/>
  <c r="D1764" i="2"/>
  <c r="G1764" i="2"/>
  <c r="B1764" i="2"/>
  <c r="J1764" i="2"/>
  <c r="O1815" i="2"/>
  <c r="Q1815" i="2"/>
  <c r="N1815" i="2"/>
  <c r="M1815" i="2"/>
  <c r="M1630" i="2"/>
  <c r="N1630" i="2"/>
  <c r="Q1630" i="2"/>
  <c r="O1630" i="2"/>
  <c r="O428" i="2"/>
  <c r="Q428" i="2"/>
  <c r="M428" i="2"/>
  <c r="N428" i="2"/>
  <c r="B1214" i="2"/>
  <c r="G1214" i="2"/>
  <c r="J1214" i="2"/>
  <c r="F1214" i="2"/>
  <c r="D1214" i="2"/>
  <c r="F1134" i="2"/>
  <c r="B1134" i="2"/>
  <c r="D1134" i="2"/>
  <c r="J1134" i="2"/>
  <c r="G1134" i="2"/>
  <c r="M40" i="2"/>
  <c r="Q40" i="2"/>
  <c r="N40" i="2"/>
  <c r="O40" i="2"/>
  <c r="N814" i="2"/>
  <c r="O814" i="2"/>
  <c r="M814" i="2"/>
  <c r="Q814" i="2"/>
  <c r="F1188" i="2"/>
  <c r="B1188" i="2"/>
  <c r="G1188" i="2"/>
  <c r="J1188" i="2"/>
  <c r="D1188" i="2"/>
  <c r="O1486" i="2"/>
  <c r="Q1486" i="2"/>
  <c r="M1486" i="2"/>
  <c r="N1486" i="2"/>
  <c r="N1865" i="2"/>
  <c r="O1865" i="2"/>
  <c r="Q1865" i="2"/>
  <c r="M1865" i="2"/>
  <c r="J1363" i="2"/>
  <c r="B1363" i="2"/>
  <c r="F1363" i="2"/>
  <c r="D1363" i="2"/>
  <c r="G1363" i="2"/>
  <c r="N1098" i="2"/>
  <c r="O1098" i="2"/>
  <c r="M1098" i="2"/>
  <c r="Q1098" i="2"/>
  <c r="Q1008" i="2"/>
  <c r="M1008" i="2"/>
  <c r="N1008" i="2"/>
  <c r="O1008" i="2"/>
  <c r="G475" i="2"/>
  <c r="F475" i="2"/>
  <c r="B475" i="2"/>
  <c r="J475" i="2"/>
  <c r="D475" i="2"/>
  <c r="J923" i="2"/>
  <c r="G923" i="2"/>
  <c r="B923" i="2"/>
  <c r="F923" i="2"/>
  <c r="D923" i="2"/>
  <c r="J516" i="2"/>
  <c r="D516" i="2"/>
  <c r="F516" i="2"/>
  <c r="B516" i="2"/>
  <c r="G516" i="2"/>
  <c r="J360" i="2"/>
  <c r="G360" i="2"/>
  <c r="B360" i="2"/>
  <c r="F360" i="2"/>
  <c r="D360" i="2"/>
  <c r="G495" i="2"/>
  <c r="J495" i="2"/>
  <c r="D495" i="2"/>
  <c r="F495" i="2"/>
  <c r="B495" i="2"/>
  <c r="D530" i="2"/>
  <c r="J530" i="2"/>
  <c r="B530" i="2"/>
  <c r="G530" i="2"/>
  <c r="F530" i="2"/>
  <c r="F202" i="2"/>
  <c r="B202" i="2"/>
  <c r="J202" i="2"/>
  <c r="G202" i="2"/>
  <c r="D202" i="2"/>
  <c r="D777" i="2"/>
  <c r="J777" i="2"/>
  <c r="B777" i="2"/>
  <c r="F777" i="2"/>
  <c r="G777" i="2"/>
  <c r="G787" i="2"/>
  <c r="J787" i="2"/>
  <c r="B787" i="2"/>
  <c r="D787" i="2"/>
  <c r="F787" i="2"/>
  <c r="F61" i="2"/>
  <c r="B61" i="2"/>
  <c r="J61" i="2"/>
  <c r="G61" i="2"/>
  <c r="D61" i="2"/>
  <c r="G843" i="2"/>
  <c r="F843" i="2"/>
  <c r="B843" i="2"/>
  <c r="D843" i="2"/>
  <c r="J843" i="2"/>
  <c r="G794" i="2"/>
  <c r="J794" i="2"/>
  <c r="F794" i="2"/>
  <c r="B794" i="2"/>
  <c r="D794" i="2"/>
  <c r="J469" i="2"/>
  <c r="D469" i="2"/>
  <c r="B469" i="2"/>
  <c r="G469" i="2"/>
  <c r="F469" i="2"/>
  <c r="J869" i="2"/>
  <c r="D869" i="2"/>
  <c r="G869" i="2"/>
  <c r="F869" i="2"/>
  <c r="B869" i="2"/>
  <c r="J821" i="2"/>
  <c r="B821" i="2"/>
  <c r="F821" i="2"/>
  <c r="G821" i="2"/>
  <c r="D821" i="2"/>
  <c r="B418" i="2"/>
  <c r="D418" i="2"/>
  <c r="J418" i="2"/>
  <c r="G418" i="2"/>
  <c r="F418" i="2"/>
  <c r="D556" i="2"/>
  <c r="J556" i="2"/>
  <c r="F556" i="2"/>
  <c r="B556" i="2"/>
  <c r="G556" i="2"/>
  <c r="D568" i="2"/>
  <c r="J568" i="2"/>
  <c r="F568" i="2"/>
  <c r="G568" i="2"/>
  <c r="B568" i="2"/>
  <c r="F285" i="2"/>
  <c r="D285" i="2"/>
  <c r="J285" i="2"/>
  <c r="B285" i="2"/>
  <c r="G285" i="2"/>
  <c r="J563" i="2"/>
  <c r="D563" i="2"/>
  <c r="B563" i="2"/>
  <c r="F563" i="2"/>
  <c r="G563" i="2"/>
  <c r="J575" i="2"/>
  <c r="B575" i="2"/>
  <c r="G575" i="2"/>
  <c r="D575" i="2"/>
  <c r="F575" i="2"/>
  <c r="D362" i="2"/>
  <c r="B362" i="2"/>
  <c r="J362" i="2"/>
  <c r="G362" i="2"/>
  <c r="F362" i="2"/>
  <c r="B790" i="2"/>
  <c r="F790" i="2"/>
  <c r="J790" i="2"/>
  <c r="G790" i="2"/>
  <c r="D790" i="2"/>
  <c r="J489" i="2"/>
  <c r="G489" i="2"/>
  <c r="B489" i="2"/>
  <c r="F489" i="2"/>
  <c r="D489" i="2"/>
  <c r="J109" i="2"/>
  <c r="G109" i="2"/>
  <c r="D109" i="2"/>
  <c r="B109" i="2"/>
  <c r="F109" i="2"/>
  <c r="G542" i="2"/>
  <c r="B542" i="2"/>
  <c r="D542" i="2"/>
  <c r="F542" i="2"/>
  <c r="J542" i="2"/>
  <c r="J291" i="2"/>
  <c r="F291" i="2"/>
  <c r="D291" i="2"/>
  <c r="B291" i="2"/>
  <c r="G291" i="2"/>
  <c r="J13" i="2"/>
  <c r="D13" i="2"/>
  <c r="B13" i="2"/>
  <c r="G13" i="2"/>
  <c r="F13" i="2"/>
  <c r="D695" i="2"/>
  <c r="J695" i="2"/>
  <c r="B695" i="2"/>
  <c r="G695" i="2"/>
  <c r="F695" i="2"/>
  <c r="D10" i="2"/>
  <c r="J10" i="2"/>
  <c r="G10" i="2"/>
  <c r="F10" i="2"/>
  <c r="B10" i="2"/>
  <c r="G413" i="2"/>
  <c r="B413" i="2"/>
  <c r="D413" i="2"/>
  <c r="J413" i="2"/>
  <c r="F413" i="2"/>
  <c r="F931" i="2"/>
  <c r="B931" i="2"/>
  <c r="G931" i="2"/>
  <c r="D931" i="2"/>
  <c r="J931" i="2"/>
  <c r="B888" i="2"/>
  <c r="J888" i="2"/>
  <c r="F888" i="2"/>
  <c r="G888" i="2"/>
  <c r="D888" i="2"/>
  <c r="G11" i="2"/>
  <c r="B11" i="2"/>
  <c r="J11" i="2"/>
  <c r="D11" i="2"/>
  <c r="F11" i="2"/>
  <c r="J638" i="2"/>
  <c r="D638" i="2"/>
  <c r="F638" i="2"/>
  <c r="G638" i="2"/>
  <c r="B638" i="2"/>
  <c r="J628" i="2"/>
  <c r="F628" i="2"/>
  <c r="B628" i="2"/>
  <c r="G628" i="2"/>
  <c r="D628" i="2"/>
  <c r="F404" i="2"/>
  <c r="D404" i="2"/>
  <c r="B404" i="2"/>
  <c r="J404" i="2"/>
  <c r="G404" i="2"/>
  <c r="G749" i="2"/>
  <c r="J749" i="2"/>
  <c r="F749" i="2"/>
  <c r="D749" i="2"/>
  <c r="B749" i="2"/>
  <c r="D759" i="2"/>
  <c r="J759" i="2"/>
  <c r="G759" i="2"/>
  <c r="F759" i="2"/>
  <c r="B759" i="2"/>
  <c r="F465" i="2"/>
  <c r="G465" i="2"/>
  <c r="B465" i="2"/>
  <c r="D465" i="2"/>
  <c r="J465" i="2"/>
  <c r="J930" i="2"/>
  <c r="F930" i="2"/>
  <c r="B930" i="2"/>
  <c r="G930" i="2"/>
  <c r="D930" i="2"/>
  <c r="D500" i="2"/>
  <c r="B500" i="2"/>
  <c r="F500" i="2"/>
  <c r="J500" i="2"/>
  <c r="G500" i="2"/>
  <c r="J427" i="2"/>
  <c r="G427" i="2"/>
  <c r="F427" i="2"/>
  <c r="B427" i="2"/>
  <c r="D427" i="2"/>
  <c r="F943" i="2"/>
  <c r="B943" i="2"/>
  <c r="D943" i="2"/>
  <c r="G943" i="2"/>
  <c r="J943" i="2"/>
  <c r="J508" i="2"/>
  <c r="G508" i="2"/>
  <c r="B508" i="2"/>
  <c r="F508" i="2"/>
  <c r="D508" i="2"/>
  <c r="N1141" i="2"/>
  <c r="M1141" i="2"/>
  <c r="Q1141" i="2"/>
  <c r="O1141" i="2"/>
  <c r="N1756" i="2"/>
  <c r="O1756" i="2"/>
  <c r="M1756" i="2"/>
  <c r="Q1756" i="2"/>
  <c r="Q1354" i="2"/>
  <c r="O1354" i="2"/>
  <c r="N1354" i="2"/>
  <c r="M1354" i="2"/>
  <c r="M1204" i="2"/>
  <c r="O1204" i="2"/>
  <c r="Q1204" i="2"/>
  <c r="N1204" i="2"/>
  <c r="M498" i="2"/>
  <c r="N498" i="2"/>
  <c r="Q498" i="2"/>
  <c r="O498" i="2"/>
  <c r="O840" i="2"/>
  <c r="N840" i="2"/>
  <c r="M840" i="2"/>
  <c r="Q840" i="2"/>
  <c r="N1399" i="2"/>
  <c r="O1399" i="2"/>
  <c r="M1399" i="2"/>
  <c r="Q1399" i="2"/>
  <c r="N270" i="2"/>
  <c r="O270" i="2"/>
  <c r="Q270" i="2"/>
  <c r="M270" i="2"/>
  <c r="M984" i="2"/>
  <c r="N984" i="2"/>
  <c r="O984" i="2"/>
  <c r="Q984" i="2"/>
  <c r="O1494" i="2"/>
  <c r="N1494" i="2"/>
  <c r="Q1494" i="2"/>
  <c r="M1494" i="2"/>
  <c r="M1404" i="2"/>
  <c r="O1404" i="2"/>
  <c r="N1404" i="2"/>
  <c r="Q1404" i="2"/>
  <c r="O695" i="2"/>
  <c r="M695" i="2"/>
  <c r="N695" i="2"/>
  <c r="Q695" i="2"/>
  <c r="N349" i="2"/>
  <c r="O349" i="2"/>
  <c r="Q349" i="2"/>
  <c r="M349" i="2"/>
  <c r="Q1752" i="2"/>
  <c r="N1752" i="2"/>
  <c r="O1752" i="2"/>
  <c r="M1752" i="2"/>
  <c r="O743" i="2"/>
  <c r="M743" i="2"/>
  <c r="N743" i="2"/>
  <c r="Q743" i="2"/>
  <c r="O228" i="2"/>
  <c r="Q228" i="2"/>
  <c r="N228" i="2"/>
  <c r="M228" i="2"/>
  <c r="Q167" i="2"/>
  <c r="M167" i="2"/>
  <c r="N167" i="2"/>
  <c r="O167" i="2"/>
  <c r="N511" i="2"/>
  <c r="M511" i="2"/>
  <c r="Q511" i="2"/>
  <c r="O511" i="2"/>
  <c r="N690" i="2"/>
  <c r="M690" i="2"/>
  <c r="Q690" i="2"/>
  <c r="O690" i="2"/>
  <c r="Q821" i="2"/>
  <c r="M821" i="2"/>
  <c r="N821" i="2"/>
  <c r="O821" i="2"/>
  <c r="Q305" i="2"/>
  <c r="M305" i="2"/>
  <c r="O305" i="2"/>
  <c r="N305" i="2"/>
  <c r="M647" i="2"/>
  <c r="Q647" i="2"/>
  <c r="O647" i="2"/>
  <c r="N647" i="2"/>
  <c r="Q655" i="2"/>
  <c r="O655" i="2"/>
  <c r="N655" i="2"/>
  <c r="M655" i="2"/>
  <c r="O1452" i="2"/>
  <c r="N1452" i="2"/>
  <c r="Q1452" i="2"/>
  <c r="M1452" i="2"/>
  <c r="O1540" i="2"/>
  <c r="M1540" i="2"/>
  <c r="Q1540" i="2"/>
  <c r="N1540" i="2"/>
  <c r="O1879" i="2"/>
  <c r="Q1879" i="2"/>
  <c r="N1879" i="2"/>
  <c r="M1879" i="2"/>
  <c r="Q822" i="2"/>
  <c r="N822" i="2"/>
  <c r="O822" i="2"/>
  <c r="M822" i="2"/>
  <c r="M127" i="2"/>
  <c r="N127" i="2"/>
  <c r="O127" i="2"/>
  <c r="Q127" i="2"/>
  <c r="Q1218" i="2"/>
  <c r="M1218" i="2"/>
  <c r="O1218" i="2"/>
  <c r="N1218" i="2"/>
  <c r="O496" i="2"/>
  <c r="Q496" i="2"/>
  <c r="N496" i="2"/>
  <c r="M496" i="2"/>
  <c r="O869" i="2"/>
  <c r="M869" i="2"/>
  <c r="N869" i="2"/>
  <c r="Q869" i="2"/>
  <c r="M1374" i="2"/>
  <c r="O1374" i="2"/>
  <c r="Q1374" i="2"/>
  <c r="N1374" i="2"/>
  <c r="N1671" i="2"/>
  <c r="M1671" i="2"/>
  <c r="O1671" i="2"/>
  <c r="Q1671" i="2"/>
  <c r="O1523" i="2"/>
  <c r="N1523" i="2"/>
  <c r="M1523" i="2"/>
  <c r="Q1523" i="2"/>
  <c r="Q1037" i="2"/>
  <c r="N1037" i="2"/>
  <c r="O1037" i="2"/>
  <c r="M1037" i="2"/>
  <c r="M1233" i="2"/>
  <c r="N1233" i="2"/>
  <c r="O1233" i="2"/>
  <c r="Q1233" i="2"/>
  <c r="M747" i="2"/>
  <c r="N747" i="2"/>
  <c r="O747" i="2"/>
  <c r="Q747" i="2"/>
  <c r="M475" i="2"/>
  <c r="N475" i="2"/>
  <c r="Q475" i="2"/>
  <c r="O475" i="2"/>
  <c r="N1886" i="2"/>
  <c r="M1886" i="2"/>
  <c r="O1886" i="2"/>
  <c r="Q1886" i="2"/>
  <c r="N1904" i="2"/>
  <c r="M1904" i="2"/>
  <c r="O1904" i="2"/>
  <c r="Q1904" i="2"/>
  <c r="N1130" i="2"/>
  <c r="M1130" i="2"/>
  <c r="O1130" i="2"/>
  <c r="Q1130" i="2"/>
  <c r="N1300" i="2"/>
  <c r="O1300" i="2"/>
  <c r="M1300" i="2"/>
  <c r="Q1300" i="2"/>
  <c r="M1062" i="2"/>
  <c r="N1062" i="2"/>
  <c r="O1062" i="2"/>
  <c r="Q1062" i="2"/>
  <c r="N291" i="2"/>
  <c r="M291" i="2"/>
  <c r="O291" i="2"/>
  <c r="Q291" i="2"/>
  <c r="O1730" i="2"/>
  <c r="N1730" i="2"/>
  <c r="M1730" i="2"/>
  <c r="Q1730" i="2"/>
  <c r="N777" i="2"/>
  <c r="O777" i="2"/>
  <c r="M777" i="2"/>
  <c r="Q777" i="2"/>
  <c r="Q251" i="2"/>
  <c r="M251" i="2"/>
  <c r="N251" i="2"/>
  <c r="O251" i="2"/>
  <c r="M749" i="2"/>
  <c r="N749" i="2"/>
  <c r="O749" i="2"/>
  <c r="Q749" i="2"/>
  <c r="M1809" i="2"/>
  <c r="O1809" i="2"/>
  <c r="N1809" i="2"/>
  <c r="Q1809" i="2"/>
  <c r="N1010" i="2"/>
  <c r="M1010" i="2"/>
  <c r="O1010" i="2"/>
  <c r="Q1010" i="2"/>
  <c r="M727" i="2"/>
  <c r="O727" i="2"/>
  <c r="Q727" i="2"/>
  <c r="N727" i="2"/>
  <c r="O1189" i="2"/>
  <c r="N1189" i="2"/>
  <c r="M1189" i="2"/>
  <c r="Q1189" i="2"/>
  <c r="M1226" i="2"/>
  <c r="N1226" i="2"/>
  <c r="O1226" i="2"/>
  <c r="Q1226" i="2"/>
  <c r="O604" i="2"/>
  <c r="M604" i="2"/>
  <c r="N604" i="2"/>
  <c r="Q604" i="2"/>
  <c r="O687" i="2"/>
  <c r="N687" i="2"/>
  <c r="M687" i="2"/>
  <c r="Q687" i="2"/>
  <c r="N853" i="2"/>
  <c r="O853" i="2"/>
  <c r="M853" i="2"/>
  <c r="Q853" i="2"/>
  <c r="N1658" i="2"/>
  <c r="O1658" i="2"/>
  <c r="M1658" i="2"/>
  <c r="Q1658" i="2"/>
  <c r="N995" i="2"/>
  <c r="M995" i="2"/>
  <c r="O995" i="2"/>
  <c r="Q995" i="2"/>
  <c r="M1833" i="2"/>
  <c r="N1833" i="2"/>
  <c r="O1833" i="2"/>
  <c r="Q1833" i="2"/>
  <c r="M1699" i="2"/>
  <c r="Q1699" i="2"/>
  <c r="N1699" i="2"/>
  <c r="O1699" i="2"/>
  <c r="N1456" i="2"/>
  <c r="O1456" i="2"/>
  <c r="M1456" i="2"/>
  <c r="Q1456" i="2"/>
  <c r="O1912" i="2"/>
  <c r="M1912" i="2"/>
  <c r="N1912" i="2"/>
  <c r="Q1912" i="2"/>
  <c r="N12" i="2"/>
  <c r="Q12" i="2"/>
  <c r="M12" i="2"/>
  <c r="O12" i="2"/>
  <c r="O1367" i="2"/>
  <c r="Q1367" i="2"/>
  <c r="N1367" i="2"/>
  <c r="M1367" i="2"/>
  <c r="O1044" i="2"/>
  <c r="M1044" i="2"/>
  <c r="Q1044" i="2"/>
  <c r="N1044" i="2"/>
  <c r="M1139" i="2"/>
  <c r="O1139" i="2"/>
  <c r="N1139" i="2"/>
  <c r="Q1139" i="2"/>
  <c r="Q1499" i="2"/>
  <c r="O1499" i="2"/>
  <c r="M1499" i="2"/>
  <c r="N1499" i="2"/>
  <c r="N1234" i="2"/>
  <c r="O1234" i="2"/>
  <c r="M1234" i="2"/>
  <c r="Q1234" i="2"/>
  <c r="Q990" i="2"/>
  <c r="O990" i="2"/>
  <c r="N990" i="2"/>
  <c r="M990" i="2"/>
  <c r="O751" i="2"/>
  <c r="M751" i="2"/>
  <c r="N751" i="2"/>
  <c r="Q751" i="2"/>
  <c r="N632" i="2"/>
  <c r="M632" i="2"/>
  <c r="O632" i="2"/>
  <c r="Q632" i="2"/>
  <c r="M1894" i="2"/>
  <c r="O1894" i="2"/>
  <c r="N1894" i="2"/>
  <c r="Q1894" i="2"/>
  <c r="M559" i="2"/>
  <c r="Q559" i="2"/>
  <c r="N559" i="2"/>
  <c r="O559" i="2"/>
  <c r="Q222" i="2"/>
  <c r="N222" i="2"/>
  <c r="O222" i="2"/>
  <c r="M222" i="2"/>
  <c r="M878" i="2"/>
  <c r="N878" i="2"/>
  <c r="O878" i="2"/>
  <c r="Q878" i="2"/>
  <c r="N1124" i="2"/>
  <c r="M1124" i="2"/>
  <c r="O1124" i="2"/>
  <c r="Q1124" i="2"/>
  <c r="N1285" i="2"/>
  <c r="O1285" i="2"/>
  <c r="M1285" i="2"/>
  <c r="Q1285" i="2"/>
  <c r="N1810" i="2"/>
  <c r="O1810" i="2"/>
  <c r="M1810" i="2"/>
  <c r="Q1810" i="2"/>
  <c r="O657" i="2"/>
  <c r="N657" i="2"/>
  <c r="M657" i="2"/>
  <c r="Q657" i="2"/>
  <c r="O563" i="2"/>
  <c r="M563" i="2"/>
  <c r="N563" i="2"/>
  <c r="Q563" i="2"/>
  <c r="M955" i="2"/>
  <c r="O955" i="2"/>
  <c r="N955" i="2"/>
  <c r="Q955" i="2"/>
  <c r="O1834" i="2"/>
  <c r="M1834" i="2"/>
  <c r="N1834" i="2"/>
  <c r="Q1834" i="2"/>
  <c r="N1420" i="2"/>
  <c r="O1420" i="2"/>
  <c r="M1420" i="2"/>
  <c r="Q1420" i="2"/>
  <c r="N947" i="2"/>
  <c r="O947" i="2"/>
  <c r="M947" i="2"/>
  <c r="Q947" i="2"/>
  <c r="N1251" i="2"/>
  <c r="M1251" i="2"/>
  <c r="O1251" i="2"/>
  <c r="Q1251" i="2"/>
  <c r="M1561" i="2"/>
  <c r="N1561" i="2"/>
  <c r="Q1561" i="2"/>
  <c r="O1561" i="2"/>
  <c r="Q1266" i="2"/>
  <c r="O1266" i="2"/>
  <c r="M1266" i="2"/>
  <c r="N1266" i="2"/>
  <c r="M1907" i="2"/>
  <c r="O1907" i="2"/>
  <c r="N1907" i="2"/>
  <c r="Q1907" i="2"/>
  <c r="M400" i="2"/>
  <c r="O400" i="2"/>
  <c r="N400" i="2"/>
  <c r="Q400" i="2"/>
  <c r="M754" i="2"/>
  <c r="O754" i="2"/>
  <c r="N754" i="2"/>
  <c r="Q754" i="2"/>
  <c r="O523" i="2"/>
  <c r="M523" i="2"/>
  <c r="Q523" i="2"/>
  <c r="N523" i="2"/>
  <c r="J1155" i="2"/>
  <c r="B1155" i="2"/>
  <c r="G1155" i="2"/>
  <c r="D1155" i="2"/>
  <c r="F1155" i="2"/>
  <c r="B1705" i="2"/>
  <c r="D1705" i="2"/>
  <c r="G1705" i="2"/>
  <c r="J1705" i="2"/>
  <c r="F1705" i="2"/>
  <c r="D1241" i="2"/>
  <c r="G1241" i="2"/>
  <c r="B1241" i="2"/>
  <c r="J1241" i="2"/>
  <c r="F1241" i="2"/>
  <c r="F1527" i="2"/>
  <c r="G1527" i="2"/>
  <c r="D1527" i="2"/>
  <c r="J1527" i="2"/>
  <c r="B1527" i="2"/>
  <c r="N195" i="2"/>
  <c r="O195" i="2"/>
  <c r="Q195" i="2"/>
  <c r="M195" i="2"/>
  <c r="G908" i="2"/>
  <c r="B908" i="2"/>
  <c r="D908" i="2"/>
  <c r="F908" i="2"/>
  <c r="J908" i="2"/>
  <c r="O664" i="2"/>
  <c r="N664" i="2"/>
  <c r="Q664" i="2"/>
  <c r="M664" i="2"/>
  <c r="O1626" i="2"/>
  <c r="N1626" i="2"/>
  <c r="Q1626" i="2"/>
  <c r="M1626" i="2"/>
  <c r="O380" i="2"/>
  <c r="Q380" i="2"/>
  <c r="M380" i="2"/>
  <c r="N380" i="2"/>
  <c r="G1156" i="2"/>
  <c r="F1156" i="2"/>
  <c r="J1156" i="2"/>
  <c r="B1156" i="2"/>
  <c r="D1156" i="2"/>
  <c r="N50" i="2"/>
  <c r="M50" i="2"/>
  <c r="O50" i="2"/>
  <c r="Q50" i="2"/>
  <c r="F1308" i="2"/>
  <c r="G1308" i="2"/>
  <c r="D1308" i="2"/>
  <c r="J1308" i="2"/>
  <c r="B1308" i="2"/>
  <c r="G1530" i="2"/>
  <c r="B1530" i="2"/>
  <c r="D1530" i="2"/>
  <c r="J1530" i="2"/>
  <c r="F1530" i="2"/>
  <c r="J811" i="2"/>
  <c r="B811" i="2"/>
  <c r="F811" i="2"/>
  <c r="G811" i="2"/>
  <c r="D811" i="2"/>
  <c r="B1028" i="2"/>
  <c r="D1028" i="2"/>
  <c r="J1028" i="2"/>
  <c r="F1028" i="2"/>
  <c r="G1028" i="2"/>
  <c r="D428" i="2"/>
  <c r="F428" i="2"/>
  <c r="G428" i="2"/>
  <c r="B428" i="2"/>
  <c r="J428" i="2"/>
  <c r="B1294" i="2"/>
  <c r="D1294" i="2"/>
  <c r="F1294" i="2"/>
  <c r="G1294" i="2"/>
  <c r="J1294" i="2"/>
  <c r="B1291" i="2"/>
  <c r="J1291" i="2"/>
  <c r="F1291" i="2"/>
  <c r="D1291" i="2"/>
  <c r="G1291" i="2"/>
  <c r="D1297" i="2"/>
  <c r="B1297" i="2"/>
  <c r="F1297" i="2"/>
  <c r="J1297" i="2"/>
  <c r="G1297" i="2"/>
  <c r="G1348" i="2"/>
  <c r="B1348" i="2"/>
  <c r="F1348" i="2"/>
  <c r="J1348" i="2"/>
  <c r="D1348" i="2"/>
  <c r="O1048" i="2"/>
  <c r="M1048" i="2"/>
  <c r="Q1048" i="2"/>
  <c r="N1048" i="2"/>
  <c r="G37" i="2"/>
  <c r="F37" i="2"/>
  <c r="D37" i="2"/>
  <c r="J37" i="2"/>
  <c r="B37" i="2"/>
  <c r="B382" i="2"/>
  <c r="G382" i="2"/>
  <c r="F382" i="2"/>
  <c r="D382" i="2"/>
  <c r="J382" i="2"/>
  <c r="F1195" i="2"/>
  <c r="J1195" i="2"/>
  <c r="B1195" i="2"/>
  <c r="D1195" i="2"/>
  <c r="G1195" i="2"/>
  <c r="G1790" i="2"/>
  <c r="F1790" i="2"/>
  <c r="J1790" i="2"/>
  <c r="B1790" i="2"/>
  <c r="D1790" i="2"/>
  <c r="D47" i="2"/>
  <c r="B47" i="2"/>
  <c r="J47" i="2"/>
  <c r="F47" i="2"/>
  <c r="G47" i="2"/>
  <c r="D1893" i="2"/>
  <c r="J1893" i="2"/>
  <c r="G1893" i="2"/>
  <c r="B1893" i="2"/>
  <c r="F1893" i="2"/>
  <c r="G1047" i="2"/>
  <c r="D1047" i="2"/>
  <c r="F1047" i="2"/>
  <c r="J1047" i="2"/>
  <c r="B1047" i="2"/>
  <c r="N1483" i="2"/>
  <c r="M1483" i="2"/>
  <c r="O1483" i="2"/>
  <c r="Q1483" i="2"/>
  <c r="F1008" i="2"/>
  <c r="D1008" i="2"/>
  <c r="J1008" i="2"/>
  <c r="G1008" i="2"/>
  <c r="B1008" i="2"/>
  <c r="G1092" i="2"/>
  <c r="J1092" i="2"/>
  <c r="B1092" i="2"/>
  <c r="D1092" i="2"/>
  <c r="F1092" i="2"/>
  <c r="F1841" i="2"/>
  <c r="D1841" i="2"/>
  <c r="J1841" i="2"/>
  <c r="B1841" i="2"/>
  <c r="G1841" i="2"/>
  <c r="G865" i="2"/>
  <c r="B865" i="2"/>
  <c r="D865" i="2"/>
  <c r="J865" i="2"/>
  <c r="F865" i="2"/>
  <c r="G81" i="2"/>
  <c r="B81" i="2"/>
  <c r="J81" i="2"/>
  <c r="D81" i="2"/>
  <c r="F81" i="2"/>
  <c r="O1481" i="2"/>
  <c r="N1481" i="2"/>
  <c r="M1481" i="2"/>
  <c r="Q1481" i="2"/>
  <c r="G1365" i="2"/>
  <c r="D1365" i="2"/>
  <c r="B1365" i="2"/>
  <c r="J1365" i="2"/>
  <c r="F1365" i="2"/>
  <c r="M1582" i="2"/>
  <c r="N1582" i="2"/>
  <c r="Q1582" i="2"/>
  <c r="O1582" i="2"/>
  <c r="G1904" i="2"/>
  <c r="D1904" i="2"/>
  <c r="F1904" i="2"/>
  <c r="B1904" i="2"/>
  <c r="J1904" i="2"/>
  <c r="Q715" i="2"/>
  <c r="O715" i="2"/>
  <c r="N715" i="2"/>
  <c r="M715" i="2"/>
  <c r="G997" i="2"/>
  <c r="D997" i="2"/>
  <c r="F997" i="2"/>
  <c r="J997" i="2"/>
  <c r="B997" i="2"/>
  <c r="G968" i="2"/>
  <c r="J968" i="2"/>
  <c r="D968" i="2"/>
  <c r="F968" i="2"/>
  <c r="B968" i="2"/>
  <c r="B1040" i="2"/>
  <c r="G1040" i="2"/>
  <c r="J1040" i="2"/>
  <c r="F1040" i="2"/>
  <c r="D1040" i="2"/>
  <c r="B482" i="2"/>
  <c r="J482" i="2"/>
  <c r="G482" i="2"/>
  <c r="D482" i="2"/>
  <c r="F482" i="2"/>
  <c r="J1396" i="2"/>
  <c r="F1396" i="2"/>
  <c r="D1396" i="2"/>
  <c r="G1396" i="2"/>
  <c r="B1396" i="2"/>
  <c r="B1049" i="2"/>
  <c r="F1049" i="2"/>
  <c r="J1049" i="2"/>
  <c r="G1049" i="2"/>
  <c r="D1049" i="2"/>
  <c r="D242" i="2"/>
  <c r="B242" i="2"/>
  <c r="G242" i="2"/>
  <c r="J242" i="2"/>
  <c r="F242" i="2"/>
  <c r="J1706" i="2"/>
  <c r="F1706" i="2"/>
  <c r="B1706" i="2"/>
  <c r="G1706" i="2"/>
  <c r="D1706" i="2"/>
  <c r="F1222" i="2"/>
  <c r="G1222" i="2"/>
  <c r="B1222" i="2"/>
  <c r="J1222" i="2"/>
  <c r="D1222" i="2"/>
  <c r="D1186" i="2"/>
  <c r="G1186" i="2"/>
  <c r="J1186" i="2"/>
  <c r="F1186" i="2"/>
  <c r="B1186" i="2"/>
  <c r="B1342" i="2"/>
  <c r="F1342" i="2"/>
  <c r="D1342" i="2"/>
  <c r="J1342" i="2"/>
  <c r="G1342" i="2"/>
  <c r="B1572" i="2"/>
  <c r="G1572" i="2"/>
  <c r="D1572" i="2"/>
  <c r="J1572" i="2"/>
  <c r="F1572" i="2"/>
  <c r="O335" i="2"/>
  <c r="N335" i="2"/>
  <c r="M335" i="2"/>
  <c r="Q335" i="2"/>
  <c r="G1708" i="2"/>
  <c r="J1708" i="2"/>
  <c r="F1708" i="2"/>
  <c r="D1708" i="2"/>
  <c r="B1708" i="2"/>
  <c r="F1687" i="2"/>
  <c r="B1687" i="2"/>
  <c r="D1687" i="2"/>
  <c r="J1687" i="2"/>
  <c r="G1687" i="2"/>
  <c r="B1879" i="2"/>
  <c r="J1879" i="2"/>
  <c r="D1879" i="2"/>
  <c r="F1879" i="2"/>
  <c r="G1879" i="2"/>
  <c r="M148" i="2"/>
  <c r="N148" i="2"/>
  <c r="Q148" i="2"/>
  <c r="O148" i="2"/>
  <c r="D1515" i="2"/>
  <c r="F1515" i="2"/>
  <c r="B1515" i="2"/>
  <c r="J1515" i="2"/>
  <c r="G1515" i="2"/>
  <c r="M903" i="2"/>
  <c r="Q903" i="2"/>
  <c r="N903" i="2"/>
  <c r="O903" i="2"/>
  <c r="J1868" i="2"/>
  <c r="D1868" i="2"/>
  <c r="B1868" i="2"/>
  <c r="F1868" i="2"/>
  <c r="G1868" i="2"/>
  <c r="F1115" i="2"/>
  <c r="G1115" i="2"/>
  <c r="J1115" i="2"/>
  <c r="D1115" i="2"/>
  <c r="B1115" i="2"/>
  <c r="N1487" i="2"/>
  <c r="Q1487" i="2"/>
  <c r="M1487" i="2"/>
  <c r="O1487" i="2"/>
  <c r="D436" i="2"/>
  <c r="B436" i="2"/>
  <c r="J436" i="2"/>
  <c r="F436" i="2"/>
  <c r="G436" i="2"/>
  <c r="B1335" i="2"/>
  <c r="D1335" i="2"/>
  <c r="F1335" i="2"/>
  <c r="J1335" i="2"/>
  <c r="G1335" i="2"/>
  <c r="N1242" i="2"/>
  <c r="M1242" i="2"/>
  <c r="O1242" i="2"/>
  <c r="Q1242" i="2"/>
  <c r="F1337" i="2"/>
  <c r="B1337" i="2"/>
  <c r="D1337" i="2"/>
  <c r="G1337" i="2"/>
  <c r="J1337" i="2"/>
  <c r="O1387" i="2"/>
  <c r="M1387" i="2"/>
  <c r="N1387" i="2"/>
  <c r="Q1387" i="2"/>
  <c r="D1483" i="2"/>
  <c r="B1483" i="2"/>
  <c r="F1483" i="2"/>
  <c r="G1483" i="2"/>
  <c r="J1483" i="2"/>
  <c r="G1694" i="2"/>
  <c r="J1694" i="2"/>
  <c r="F1694" i="2"/>
  <c r="B1694" i="2"/>
  <c r="D1694" i="2"/>
  <c r="B1141" i="2"/>
  <c r="J1141" i="2"/>
  <c r="D1141" i="2"/>
  <c r="F1141" i="2"/>
  <c r="G1141" i="2"/>
  <c r="G1833" i="2"/>
  <c r="J1833" i="2"/>
  <c r="D1833" i="2"/>
  <c r="B1833" i="2"/>
  <c r="F1833" i="2"/>
  <c r="O712" i="2"/>
  <c r="M712" i="2"/>
  <c r="N712" i="2"/>
  <c r="Q712" i="2"/>
  <c r="D1590" i="2"/>
  <c r="J1590" i="2"/>
  <c r="G1590" i="2"/>
  <c r="F1590" i="2"/>
  <c r="B1590" i="2"/>
  <c r="O1871" i="2"/>
  <c r="M1871" i="2"/>
  <c r="N1871" i="2"/>
  <c r="Q1871" i="2"/>
  <c r="B1675" i="2"/>
  <c r="F1675" i="2"/>
  <c r="D1675" i="2"/>
  <c r="J1675" i="2"/>
  <c r="G1675" i="2"/>
  <c r="B1180" i="2"/>
  <c r="G1180" i="2"/>
  <c r="F1180" i="2"/>
  <c r="D1180" i="2"/>
  <c r="J1180" i="2"/>
  <c r="J1016" i="2"/>
  <c r="B1016" i="2"/>
  <c r="F1016" i="2"/>
  <c r="G1016" i="2"/>
  <c r="D1016" i="2"/>
  <c r="B1466" i="2"/>
  <c r="G1466" i="2"/>
  <c r="F1466" i="2"/>
  <c r="J1466" i="2"/>
  <c r="D1466" i="2"/>
  <c r="Q1147" i="2"/>
  <c r="N1147" i="2"/>
  <c r="O1147" i="2"/>
  <c r="M1147" i="2"/>
  <c r="O1479" i="2"/>
  <c r="Q1479" i="2"/>
  <c r="M1479" i="2"/>
  <c r="N1479" i="2"/>
  <c r="O21" i="2"/>
  <c r="M21" i="2"/>
  <c r="N21" i="2"/>
  <c r="Q21" i="2"/>
  <c r="G1117" i="2"/>
  <c r="B1117" i="2"/>
  <c r="J1117" i="2"/>
  <c r="D1117" i="2"/>
  <c r="F1117" i="2"/>
  <c r="G1142" i="2"/>
  <c r="F1142" i="2"/>
  <c r="D1142" i="2"/>
  <c r="J1142" i="2"/>
  <c r="B1142" i="2"/>
  <c r="D1582" i="2"/>
  <c r="F1582" i="2"/>
  <c r="G1582" i="2"/>
  <c r="J1582" i="2"/>
  <c r="B1582" i="2"/>
  <c r="B624" i="2"/>
  <c r="J624" i="2"/>
  <c r="G624" i="2"/>
  <c r="F624" i="2"/>
  <c r="D624" i="2"/>
  <c r="F1909" i="2"/>
  <c r="G1909" i="2"/>
  <c r="B1909" i="2"/>
  <c r="J1909" i="2"/>
  <c r="D1909" i="2"/>
  <c r="O1146" i="2"/>
  <c r="Q1146" i="2"/>
  <c r="N1146" i="2"/>
  <c r="M1146" i="2"/>
  <c r="J26" i="2"/>
  <c r="B26" i="2"/>
  <c r="D26" i="2"/>
  <c r="G26" i="2"/>
  <c r="F26" i="2"/>
  <c r="D1426" i="2"/>
  <c r="G1426" i="2"/>
  <c r="F1426" i="2"/>
  <c r="B1426" i="2"/>
  <c r="J1426" i="2"/>
  <c r="F1366" i="2"/>
  <c r="G1366" i="2"/>
  <c r="D1366" i="2"/>
  <c r="B1366" i="2"/>
  <c r="J1366" i="2"/>
  <c r="N430" i="2"/>
  <c r="M430" i="2"/>
  <c r="O430" i="2"/>
  <c r="Q430" i="2"/>
  <c r="D1655" i="2"/>
  <c r="J1655" i="2"/>
  <c r="F1655" i="2"/>
  <c r="G1655" i="2"/>
  <c r="B1655" i="2"/>
  <c r="M1768" i="2"/>
  <c r="O1768" i="2"/>
  <c r="Q1768" i="2"/>
  <c r="N1768" i="2"/>
  <c r="B1056" i="2"/>
  <c r="G1056" i="2"/>
  <c r="J1056" i="2"/>
  <c r="F1056" i="2"/>
  <c r="D1056" i="2"/>
  <c r="N1575" i="2"/>
  <c r="Q1575" i="2"/>
  <c r="M1575" i="2"/>
  <c r="O1575" i="2"/>
  <c r="N1863" i="2"/>
  <c r="Q1863" i="2"/>
  <c r="M1863" i="2"/>
  <c r="O1863" i="2"/>
  <c r="D1760" i="2"/>
  <c r="B1760" i="2"/>
  <c r="F1760" i="2"/>
  <c r="G1760" i="2"/>
  <c r="J1760" i="2"/>
  <c r="B716" i="2"/>
  <c r="J716" i="2"/>
  <c r="G716" i="2"/>
  <c r="D716" i="2"/>
  <c r="F716" i="2"/>
  <c r="F1876" i="2"/>
  <c r="D1876" i="2"/>
  <c r="B1876" i="2"/>
  <c r="J1876" i="2"/>
  <c r="G1876" i="2"/>
  <c r="N1578" i="2"/>
  <c r="Q1578" i="2"/>
  <c r="O1578" i="2"/>
  <c r="M1578" i="2"/>
  <c r="J1358" i="2"/>
  <c r="B1358" i="2"/>
  <c r="D1358" i="2"/>
  <c r="F1358" i="2"/>
  <c r="G1358" i="2"/>
  <c r="M77" i="2"/>
  <c r="O77" i="2"/>
  <c r="N77" i="2"/>
  <c r="Q77" i="2"/>
  <c r="F1009" i="2"/>
  <c r="G1009" i="2"/>
  <c r="B1009" i="2"/>
  <c r="D1009" i="2"/>
  <c r="J1009" i="2"/>
  <c r="G263" i="2"/>
  <c r="F263" i="2"/>
  <c r="J263" i="2"/>
  <c r="B263" i="2"/>
  <c r="D263" i="2"/>
  <c r="J802" i="2"/>
  <c r="B802" i="2"/>
  <c r="D802" i="2"/>
  <c r="F802" i="2"/>
  <c r="G802" i="2"/>
  <c r="D834" i="2"/>
  <c r="F834" i="2"/>
  <c r="J834" i="2"/>
  <c r="G834" i="2"/>
  <c r="B834" i="2"/>
  <c r="D302" i="2"/>
  <c r="B302" i="2"/>
  <c r="G302" i="2"/>
  <c r="J302" i="2"/>
  <c r="F302" i="2"/>
  <c r="J830" i="2"/>
  <c r="G830" i="2"/>
  <c r="B830" i="2"/>
  <c r="D830" i="2"/>
  <c r="F830" i="2"/>
  <c r="G895" i="2"/>
  <c r="D895" i="2"/>
  <c r="F895" i="2"/>
  <c r="B895" i="2"/>
  <c r="J895" i="2"/>
  <c r="B213" i="2"/>
  <c r="F213" i="2"/>
  <c r="G213" i="2"/>
  <c r="J213" i="2"/>
  <c r="D213" i="2"/>
  <c r="B534" i="2"/>
  <c r="G534" i="2"/>
  <c r="J534" i="2"/>
  <c r="D534" i="2"/>
  <c r="F534" i="2"/>
  <c r="G175" i="2"/>
  <c r="D175" i="2"/>
  <c r="F175" i="2"/>
  <c r="B175" i="2"/>
  <c r="J175" i="2"/>
  <c r="D218" i="2"/>
  <c r="B218" i="2"/>
  <c r="F218" i="2"/>
  <c r="G218" i="2"/>
  <c r="J218" i="2"/>
  <c r="J571" i="2"/>
  <c r="F571" i="2"/>
  <c r="G571" i="2"/>
  <c r="D571" i="2"/>
  <c r="B571" i="2"/>
  <c r="F318" i="2"/>
  <c r="D318" i="2"/>
  <c r="B318" i="2"/>
  <c r="J318" i="2"/>
  <c r="G318" i="2"/>
  <c r="G9" i="2"/>
  <c r="B9" i="2"/>
  <c r="F9" i="2"/>
  <c r="J9" i="2"/>
  <c r="D9" i="2"/>
  <c r="B610" i="2"/>
  <c r="D610" i="2"/>
  <c r="F610" i="2"/>
  <c r="G610" i="2"/>
  <c r="J610" i="2"/>
  <c r="G221" i="2"/>
  <c r="F221" i="2"/>
  <c r="D221" i="2"/>
  <c r="J221" i="2"/>
  <c r="B221" i="2"/>
  <c r="D348" i="2"/>
  <c r="F348" i="2"/>
  <c r="J348" i="2"/>
  <c r="G348" i="2"/>
  <c r="B348" i="2"/>
  <c r="F876" i="2"/>
  <c r="G876" i="2"/>
  <c r="D876" i="2"/>
  <c r="J876" i="2"/>
  <c r="B876" i="2"/>
  <c r="F841" i="2"/>
  <c r="G841" i="2"/>
  <c r="B841" i="2"/>
  <c r="J841" i="2"/>
  <c r="D841" i="2"/>
  <c r="J322" i="2"/>
  <c r="D322" i="2"/>
  <c r="G322" i="2"/>
  <c r="F322" i="2"/>
  <c r="B322" i="2"/>
  <c r="J884" i="2"/>
  <c r="D884" i="2"/>
  <c r="F884" i="2"/>
  <c r="B884" i="2"/>
  <c r="G884" i="2"/>
  <c r="F852" i="2"/>
  <c r="G852" i="2"/>
  <c r="J852" i="2"/>
  <c r="D852" i="2"/>
  <c r="B852" i="2"/>
  <c r="J378" i="2"/>
  <c r="D378" i="2"/>
  <c r="B378" i="2"/>
  <c r="F378" i="2"/>
  <c r="G378" i="2"/>
  <c r="G611" i="2"/>
  <c r="F611" i="2"/>
  <c r="B611" i="2"/>
  <c r="J611" i="2"/>
  <c r="D611" i="2"/>
  <c r="J117" i="2"/>
  <c r="F117" i="2"/>
  <c r="G117" i="2"/>
  <c r="B117" i="2"/>
  <c r="D117" i="2"/>
  <c r="D259" i="2"/>
  <c r="B259" i="2"/>
  <c r="F259" i="2"/>
  <c r="G259" i="2"/>
  <c r="J259" i="2"/>
  <c r="B844" i="2"/>
  <c r="J844" i="2"/>
  <c r="G844" i="2"/>
  <c r="F844" i="2"/>
  <c r="D844" i="2"/>
  <c r="G933" i="2"/>
  <c r="J933" i="2"/>
  <c r="F933" i="2"/>
  <c r="D933" i="2"/>
  <c r="B933" i="2"/>
  <c r="G206" i="2"/>
  <c r="D206" i="2"/>
  <c r="B206" i="2"/>
  <c r="F206" i="2"/>
  <c r="J206" i="2"/>
  <c r="B549" i="2"/>
  <c r="D549" i="2"/>
  <c r="J549" i="2"/>
  <c r="G549" i="2"/>
  <c r="F549" i="2"/>
  <c r="G133" i="2"/>
  <c r="D133" i="2"/>
  <c r="J133" i="2"/>
  <c r="B133" i="2"/>
  <c r="F133" i="2"/>
  <c r="G283" i="2"/>
  <c r="B283" i="2"/>
  <c r="D283" i="2"/>
  <c r="J283" i="2"/>
  <c r="F283" i="2"/>
  <c r="D730" i="2"/>
  <c r="F730" i="2"/>
  <c r="J730" i="2"/>
  <c r="G730" i="2"/>
  <c r="B730" i="2"/>
  <c r="F172" i="2"/>
  <c r="B172" i="2"/>
  <c r="G172" i="2"/>
  <c r="J172" i="2"/>
  <c r="D172" i="2"/>
  <c r="J265" i="2"/>
  <c r="B265" i="2"/>
  <c r="F265" i="2"/>
  <c r="D265" i="2"/>
  <c r="G265" i="2"/>
  <c r="F937" i="2"/>
  <c r="G937" i="2"/>
  <c r="D937" i="2"/>
  <c r="B937" i="2"/>
  <c r="J937" i="2"/>
  <c r="F901" i="2"/>
  <c r="B901" i="2"/>
  <c r="G901" i="2"/>
  <c r="D901" i="2"/>
  <c r="J901" i="2"/>
  <c r="B219" i="2"/>
  <c r="D219" i="2"/>
  <c r="F219" i="2"/>
  <c r="J219" i="2"/>
  <c r="G219" i="2"/>
  <c r="G645" i="2"/>
  <c r="D645" i="2"/>
  <c r="F645" i="2"/>
  <c r="J645" i="2"/>
  <c r="B645" i="2"/>
  <c r="J649" i="2"/>
  <c r="B649" i="2"/>
  <c r="F649" i="2"/>
  <c r="D649" i="2"/>
  <c r="G649" i="2"/>
  <c r="D290" i="2"/>
  <c r="F290" i="2"/>
  <c r="B290" i="2"/>
  <c r="J290" i="2"/>
  <c r="G290" i="2"/>
  <c r="J789" i="2"/>
  <c r="F789" i="2"/>
  <c r="D789" i="2"/>
  <c r="B789" i="2"/>
  <c r="G789" i="2"/>
  <c r="J780" i="2"/>
  <c r="F780" i="2"/>
  <c r="B780" i="2"/>
  <c r="D780" i="2"/>
  <c r="G780" i="2"/>
  <c r="B63" i="2"/>
  <c r="D63" i="2"/>
  <c r="J63" i="2"/>
  <c r="G63" i="2"/>
  <c r="F63" i="2"/>
  <c r="J796" i="2"/>
  <c r="D796" i="2"/>
  <c r="F796" i="2"/>
  <c r="B796" i="2"/>
  <c r="G796" i="2"/>
  <c r="B828" i="2"/>
  <c r="D828" i="2"/>
  <c r="G828" i="2"/>
  <c r="F828" i="2"/>
  <c r="J828" i="2"/>
  <c r="O1843" i="2"/>
  <c r="Q1843" i="2"/>
  <c r="N1843" i="2"/>
  <c r="M1843" i="2"/>
  <c r="M134" i="2"/>
  <c r="O134" i="2"/>
  <c r="N134" i="2"/>
  <c r="Q1067" i="2"/>
  <c r="N1067" i="2"/>
  <c r="O1067" i="2"/>
  <c r="M1067" i="2"/>
  <c r="M1074" i="2"/>
  <c r="Q1074" i="2"/>
  <c r="O1074" i="2"/>
  <c r="N1074" i="2"/>
  <c r="Q1477" i="2"/>
  <c r="N1477" i="2"/>
  <c r="O1477" i="2"/>
  <c r="M1477" i="2"/>
  <c r="O215" i="2"/>
  <c r="M215" i="2"/>
  <c r="Q215" i="2"/>
  <c r="N215" i="2"/>
  <c r="O1450" i="2"/>
  <c r="N1450" i="2"/>
  <c r="M1450" i="2"/>
  <c r="Q1450" i="2"/>
  <c r="N497" i="2"/>
  <c r="O497" i="2"/>
  <c r="M497" i="2"/>
  <c r="Q497" i="2"/>
  <c r="N1674" i="2"/>
  <c r="O1674" i="2"/>
  <c r="M1674" i="2"/>
  <c r="Q1674" i="2"/>
  <c r="O991" i="2"/>
  <c r="N991" i="2"/>
  <c r="M991" i="2"/>
  <c r="Q991" i="2"/>
  <c r="N1602" i="2"/>
  <c r="Q1602" i="2"/>
  <c r="M1602" i="2"/>
  <c r="O1602" i="2"/>
  <c r="O467" i="2"/>
  <c r="M467" i="2"/>
  <c r="Q467" i="2"/>
  <c r="N467" i="2"/>
  <c r="M918" i="2"/>
  <c r="O918" i="2"/>
  <c r="Q918" i="2"/>
  <c r="N918" i="2"/>
  <c r="M1649" i="2"/>
  <c r="N1649" i="2"/>
  <c r="O1649" i="2"/>
  <c r="Q1649" i="2"/>
  <c r="O685" i="2"/>
  <c r="N685" i="2"/>
  <c r="Q685" i="2"/>
  <c r="M685" i="2"/>
  <c r="Q275" i="2"/>
  <c r="N275" i="2"/>
  <c r="M275" i="2"/>
  <c r="O275" i="2"/>
  <c r="N533" i="2"/>
  <c r="Q533" i="2"/>
  <c r="O533" i="2"/>
  <c r="M533" i="2"/>
  <c r="M163" i="2"/>
  <c r="O163" i="2"/>
  <c r="N163" i="2"/>
  <c r="Q163" i="2"/>
  <c r="Q157" i="2"/>
  <c r="M157" i="2"/>
  <c r="N157" i="2"/>
  <c r="O157" i="2"/>
  <c r="N1835" i="2"/>
  <c r="M1835" i="2"/>
  <c r="O1835" i="2"/>
  <c r="Q1835" i="2"/>
  <c r="N1698" i="2"/>
  <c r="M1698" i="2"/>
  <c r="O1698" i="2"/>
  <c r="Q1698" i="2"/>
  <c r="N456" i="2"/>
  <c r="O456" i="2"/>
  <c r="M456" i="2"/>
  <c r="Q456" i="2"/>
  <c r="M792" i="2"/>
  <c r="N792" i="2"/>
  <c r="Q792" i="2"/>
  <c r="O792" i="2"/>
  <c r="M138" i="2"/>
  <c r="Q138" i="2"/>
  <c r="N138" i="2"/>
  <c r="O138" i="2"/>
  <c r="O156" i="2"/>
  <c r="Q156" i="2"/>
  <c r="M156" i="2"/>
  <c r="N156" i="2"/>
  <c r="O534" i="2"/>
  <c r="N534" i="2"/>
  <c r="Q534" i="2"/>
  <c r="M534" i="2"/>
  <c r="N162" i="2"/>
  <c r="Q162" i="2"/>
  <c r="O162" i="2"/>
  <c r="M162" i="2"/>
  <c r="O1410" i="2"/>
  <c r="N1410" i="2"/>
  <c r="Q1410" i="2"/>
  <c r="M1410" i="2"/>
  <c r="N323" i="2"/>
  <c r="O323" i="2"/>
  <c r="M323" i="2"/>
  <c r="Q323" i="2"/>
  <c r="O271" i="2"/>
  <c r="N271" i="2"/>
  <c r="M271" i="2"/>
  <c r="Q271" i="2"/>
  <c r="N702" i="2"/>
  <c r="Q702" i="2"/>
  <c r="O702" i="2"/>
  <c r="M702" i="2"/>
  <c r="M153" i="2"/>
  <c r="O153" i="2"/>
  <c r="Q153" i="2"/>
  <c r="N153" i="2"/>
  <c r="M1490" i="2"/>
  <c r="N1490" i="2"/>
  <c r="O1490" i="2"/>
  <c r="Q1490" i="2"/>
  <c r="M592" i="2"/>
  <c r="N592" i="2"/>
  <c r="O592" i="2"/>
  <c r="Q592" i="2"/>
  <c r="O1408" i="2"/>
  <c r="M1408" i="2"/>
  <c r="N1408" i="2"/>
  <c r="Q1408" i="2"/>
  <c r="N1447" i="2"/>
  <c r="M1447" i="2"/>
  <c r="Q1447" i="2"/>
  <c r="O1447" i="2"/>
  <c r="M1850" i="2"/>
  <c r="O1850" i="2"/>
  <c r="N1850" i="2"/>
  <c r="Q1850" i="2"/>
  <c r="O1826" i="2"/>
  <c r="M1826" i="2"/>
  <c r="N1826" i="2"/>
  <c r="Q1826" i="2"/>
  <c r="N1419" i="2"/>
  <c r="O1419" i="2"/>
  <c r="M1419" i="2"/>
  <c r="Q1419" i="2"/>
  <c r="O1438" i="2"/>
  <c r="M1438" i="2"/>
  <c r="N1438" i="2"/>
  <c r="Q1438" i="2"/>
  <c r="N542" i="2"/>
  <c r="M542" i="2"/>
  <c r="O542" i="2"/>
  <c r="Q542" i="2"/>
  <c r="M897" i="2"/>
  <c r="N897" i="2"/>
  <c r="O897" i="2"/>
  <c r="Q897" i="2"/>
  <c r="O1466" i="2"/>
  <c r="N1466" i="2"/>
  <c r="M1466" i="2"/>
  <c r="Q1466" i="2"/>
  <c r="N1874" i="2"/>
  <c r="O1874" i="2"/>
  <c r="M1874" i="2"/>
  <c r="Q1874" i="2"/>
  <c r="N1784" i="2"/>
  <c r="M1784" i="2"/>
  <c r="O1784" i="2"/>
  <c r="Q1784" i="2"/>
  <c r="N1513" i="2"/>
  <c r="M1513" i="2"/>
  <c r="O1513" i="2"/>
  <c r="Q1513" i="2"/>
  <c r="M595" i="2"/>
  <c r="Q595" i="2"/>
  <c r="O595" i="2"/>
  <c r="N595" i="2"/>
  <c r="M1276" i="2"/>
  <c r="N1276" i="2"/>
  <c r="O1276" i="2"/>
  <c r="Q1276" i="2"/>
  <c r="M1185" i="2"/>
  <c r="O1185" i="2"/>
  <c r="N1185" i="2"/>
  <c r="Q1185" i="2"/>
  <c r="Q1313" i="2"/>
  <c r="M1313" i="2"/>
  <c r="O1313" i="2"/>
  <c r="N1313" i="2"/>
  <c r="O395" i="2"/>
  <c r="Q395" i="2"/>
  <c r="M395" i="2"/>
  <c r="N395" i="2"/>
  <c r="M1083" i="2"/>
  <c r="O1083" i="2"/>
  <c r="N1083" i="2"/>
  <c r="Q1083" i="2"/>
  <c r="M1167" i="2"/>
  <c r="O1167" i="2"/>
  <c r="N1167" i="2"/>
  <c r="Q1167" i="2"/>
  <c r="N573" i="2"/>
  <c r="M573" i="2"/>
  <c r="O573" i="2"/>
  <c r="Q573" i="2"/>
  <c r="O1659" i="2"/>
  <c r="N1659" i="2"/>
  <c r="M1659" i="2"/>
  <c r="Q1659" i="2"/>
  <c r="M1064" i="2"/>
  <c r="N1064" i="2"/>
  <c r="O1064" i="2"/>
  <c r="Q1064" i="2"/>
  <c r="O1899" i="2"/>
  <c r="M1899" i="2"/>
  <c r="N1899" i="2"/>
  <c r="Q1899" i="2"/>
  <c r="O1109" i="2"/>
  <c r="N1109" i="2"/>
  <c r="M1109" i="2"/>
  <c r="Q1109" i="2"/>
  <c r="O1611" i="2"/>
  <c r="M1611" i="2"/>
  <c r="N1611" i="2"/>
  <c r="Q1611" i="2"/>
  <c r="Q1613" i="2"/>
  <c r="N1613" i="2"/>
  <c r="M1613" i="2"/>
  <c r="O1613" i="2"/>
  <c r="M1687" i="2"/>
  <c r="O1687" i="2"/>
  <c r="N1687" i="2"/>
  <c r="Q1687" i="2"/>
  <c r="N227" i="2"/>
  <c r="O227" i="2"/>
  <c r="M227" i="2"/>
  <c r="Q227" i="2"/>
  <c r="M1304" i="2"/>
  <c r="O1304" i="2"/>
  <c r="N1304" i="2"/>
  <c r="Q1304" i="2"/>
  <c r="M818" i="2"/>
  <c r="O818" i="2"/>
  <c r="N818" i="2"/>
  <c r="Q818" i="2"/>
  <c r="M494" i="2"/>
  <c r="O494" i="2"/>
  <c r="N494" i="2"/>
  <c r="Q494" i="2"/>
  <c r="O591" i="2"/>
  <c r="M591" i="2"/>
  <c r="N591" i="2"/>
  <c r="Q591" i="2"/>
  <c r="N1157" i="2"/>
  <c r="Q1157" i="2"/>
  <c r="O1157" i="2"/>
  <c r="M1157" i="2"/>
  <c r="Q61" i="2"/>
  <c r="M61" i="2"/>
  <c r="N61" i="2"/>
  <c r="O61" i="2"/>
  <c r="M1228" i="2"/>
  <c r="N1228" i="2"/>
  <c r="O1228" i="2"/>
  <c r="Q1228" i="2"/>
  <c r="N755" i="2"/>
  <c r="O755" i="2"/>
  <c r="M755" i="2"/>
  <c r="Q755" i="2"/>
  <c r="O394" i="2"/>
  <c r="N394" i="2"/>
  <c r="Q394" i="2"/>
  <c r="M394" i="2"/>
  <c r="N1798" i="2"/>
  <c r="O1798" i="2"/>
  <c r="M1798" i="2"/>
  <c r="Q1798" i="2"/>
  <c r="M1570" i="2"/>
  <c r="N1570" i="2"/>
  <c r="O1570" i="2"/>
  <c r="Q1570" i="2"/>
  <c r="N1750" i="2"/>
  <c r="M1750" i="2"/>
  <c r="O1750" i="2"/>
  <c r="Q1750" i="2"/>
  <c r="N1061" i="2"/>
  <c r="M1061" i="2"/>
  <c r="O1061" i="2"/>
  <c r="Q1061" i="2"/>
  <c r="O1733" i="2"/>
  <c r="N1733" i="2"/>
  <c r="Q1733" i="2"/>
  <c r="M1733" i="2"/>
  <c r="O627" i="2"/>
  <c r="Q627" i="2"/>
  <c r="N627" i="2"/>
  <c r="M627" i="2"/>
  <c r="O1120" i="2"/>
  <c r="Q1120" i="2"/>
  <c r="N1120" i="2"/>
  <c r="M1120" i="2"/>
  <c r="N1040" i="2"/>
  <c r="O1040" i="2"/>
  <c r="M1040" i="2"/>
  <c r="Q1040" i="2"/>
  <c r="M1653" i="2"/>
  <c r="N1653" i="2"/>
  <c r="O1653" i="2"/>
  <c r="Q1653" i="2"/>
  <c r="Q935" i="2"/>
  <c r="M935" i="2"/>
  <c r="O935" i="2"/>
  <c r="N935" i="2"/>
  <c r="O1353" i="2"/>
  <c r="N1353" i="2"/>
  <c r="M1353" i="2"/>
  <c r="Q1353" i="2"/>
  <c r="O1281" i="2"/>
  <c r="M1281" i="2"/>
  <c r="N1281" i="2"/>
  <c r="Q1281" i="2"/>
  <c r="O1472" i="2"/>
  <c r="N1472" i="2"/>
  <c r="M1472" i="2"/>
  <c r="Q1472" i="2"/>
  <c r="M1692" i="2"/>
  <c r="O1692" i="2"/>
  <c r="N1692" i="2"/>
  <c r="Q1692" i="2"/>
  <c r="N583" i="2"/>
  <c r="O583" i="2"/>
  <c r="Q583" i="2"/>
  <c r="M583" i="2"/>
  <c r="M202" i="2"/>
  <c r="Q202" i="2"/>
  <c r="O202" i="2"/>
  <c r="N202" i="2"/>
  <c r="N1607" i="2"/>
  <c r="M1607" i="2"/>
  <c r="O1607" i="2"/>
  <c r="Q1607" i="2"/>
  <c r="O960" i="2"/>
  <c r="M960" i="2"/>
  <c r="N960" i="2"/>
  <c r="Q960" i="2"/>
  <c r="M1305" i="2"/>
  <c r="O1305" i="2"/>
  <c r="N1305" i="2"/>
  <c r="Q1305" i="2"/>
  <c r="F1862" i="2"/>
  <c r="B1862" i="2"/>
  <c r="G1862" i="2"/>
  <c r="D1862" i="2"/>
  <c r="J1862" i="2"/>
  <c r="G1063" i="2"/>
  <c r="D1063" i="2"/>
  <c r="F1063" i="2"/>
  <c r="B1063" i="2"/>
  <c r="J1063" i="2"/>
  <c r="F1838" i="2"/>
  <c r="G1838" i="2"/>
  <c r="J1838" i="2"/>
  <c r="D1838" i="2"/>
  <c r="B1838" i="2"/>
  <c r="B434" i="2"/>
  <c r="D434" i="2"/>
  <c r="G434" i="2"/>
  <c r="F434" i="2"/>
  <c r="J434" i="2"/>
  <c r="J1020" i="2"/>
  <c r="F1020" i="2"/>
  <c r="G1020" i="2"/>
  <c r="D1020" i="2"/>
  <c r="B1020" i="2"/>
  <c r="F89" i="2"/>
  <c r="J89" i="2"/>
  <c r="D89" i="2"/>
  <c r="B89" i="2"/>
  <c r="G89" i="2"/>
  <c r="N858" i="2"/>
  <c r="M858" i="2"/>
  <c r="O858" i="2"/>
  <c r="Q858" i="2"/>
  <c r="F1370" i="2"/>
  <c r="J1370" i="2"/>
  <c r="G1370" i="2"/>
  <c r="B1370" i="2"/>
  <c r="D1370" i="2"/>
  <c r="N93" i="2"/>
  <c r="Q93" i="2"/>
  <c r="O93" i="2"/>
  <c r="M93" i="2"/>
  <c r="J1771" i="2"/>
  <c r="B1771" i="2"/>
  <c r="F1771" i="2"/>
  <c r="D1771" i="2"/>
  <c r="G1771" i="2"/>
  <c r="D1803" i="2"/>
  <c r="F1803" i="2"/>
  <c r="J1803" i="2"/>
  <c r="B1803" i="2"/>
  <c r="G1803" i="2"/>
  <c r="G1383" i="2"/>
  <c r="F1383" i="2"/>
  <c r="D1383" i="2"/>
  <c r="B1383" i="2"/>
  <c r="J1383" i="2"/>
  <c r="F625" i="2"/>
  <c r="B625" i="2"/>
  <c r="J625" i="2"/>
  <c r="G625" i="2"/>
  <c r="D625" i="2"/>
  <c r="F1270" i="2"/>
  <c r="J1270" i="2"/>
  <c r="D1270" i="2"/>
  <c r="B1270" i="2"/>
  <c r="G1270" i="2"/>
  <c r="Q1343" i="2"/>
  <c r="O1343" i="2"/>
  <c r="M1343" i="2"/>
  <c r="N1343" i="2"/>
  <c r="N1480" i="2"/>
  <c r="Q1480" i="2"/>
  <c r="M1480" i="2"/>
  <c r="O1480" i="2"/>
  <c r="Q37" i="2"/>
  <c r="M37" i="2"/>
  <c r="O37" i="2"/>
  <c r="N37" i="2"/>
  <c r="G78" i="2"/>
  <c r="D78" i="2"/>
  <c r="F78" i="2"/>
  <c r="J78" i="2"/>
  <c r="B78" i="2"/>
  <c r="G1268" i="2"/>
  <c r="F1268" i="2"/>
  <c r="D1268" i="2"/>
  <c r="B1268" i="2"/>
  <c r="J1268" i="2"/>
  <c r="G76" i="2"/>
  <c r="F76" i="2"/>
  <c r="B76" i="2"/>
  <c r="J76" i="2"/>
  <c r="D76" i="2"/>
  <c r="N1769" i="2"/>
  <c r="M1769" i="2"/>
  <c r="O1769" i="2"/>
  <c r="Q1769" i="2"/>
  <c r="M342" i="2"/>
  <c r="Q342" i="2"/>
  <c r="O342" i="2"/>
  <c r="N342" i="2"/>
  <c r="B983" i="2"/>
  <c r="F983" i="2"/>
  <c r="D983" i="2"/>
  <c r="G983" i="2"/>
  <c r="J983" i="2"/>
  <c r="M199" i="2"/>
  <c r="Q199" i="2"/>
  <c r="O199" i="2"/>
  <c r="N199" i="2"/>
  <c r="G97" i="2"/>
  <c r="F97" i="2"/>
  <c r="D97" i="2"/>
  <c r="J97" i="2"/>
  <c r="B97" i="2"/>
  <c r="B714" i="2"/>
  <c r="D714" i="2"/>
  <c r="F714" i="2"/>
  <c r="J714" i="2"/>
  <c r="G714" i="2"/>
  <c r="J1727" i="2"/>
  <c r="D1727" i="2"/>
  <c r="B1727" i="2"/>
  <c r="G1727" i="2"/>
  <c r="F1727" i="2"/>
  <c r="J1725" i="2"/>
  <c r="D1725" i="2"/>
  <c r="F1725" i="2"/>
  <c r="G1725" i="2"/>
  <c r="B1725" i="2"/>
  <c r="D1152" i="2"/>
  <c r="B1152" i="2"/>
  <c r="G1152" i="2"/>
  <c r="F1152" i="2"/>
  <c r="J1152" i="2"/>
  <c r="F1518" i="2"/>
  <c r="J1518" i="2"/>
  <c r="D1518" i="2"/>
  <c r="G1518" i="2"/>
  <c r="B1518" i="2"/>
  <c r="Q27" i="2"/>
  <c r="N27" i="2"/>
  <c r="M27" i="2"/>
  <c r="O27" i="2"/>
  <c r="F485" i="2"/>
  <c r="J485" i="2"/>
  <c r="D485" i="2"/>
  <c r="G485" i="2"/>
  <c r="B485" i="2"/>
  <c r="D522" i="2"/>
  <c r="F522" i="2"/>
  <c r="B522" i="2"/>
  <c r="J522" i="2"/>
  <c r="G522" i="2"/>
  <c r="B193" i="2"/>
  <c r="J193" i="2"/>
  <c r="D193" i="2"/>
  <c r="G193" i="2"/>
  <c r="F193" i="2"/>
  <c r="D1733" i="2"/>
  <c r="F1733" i="2"/>
  <c r="G1733" i="2"/>
  <c r="B1733" i="2"/>
  <c r="J1733" i="2"/>
  <c r="F1174" i="2"/>
  <c r="D1174" i="2"/>
  <c r="B1174" i="2"/>
  <c r="J1174" i="2"/>
  <c r="G1174" i="2"/>
  <c r="B1718" i="2"/>
  <c r="G1718" i="2"/>
  <c r="D1718" i="2"/>
  <c r="F1718" i="2"/>
  <c r="J1718" i="2"/>
  <c r="J1731" i="2"/>
  <c r="F1731" i="2"/>
  <c r="B1731" i="2"/>
  <c r="G1731" i="2"/>
  <c r="D1731" i="2"/>
  <c r="D670" i="2"/>
  <c r="J670" i="2"/>
  <c r="G670" i="2"/>
  <c r="B670" i="2"/>
  <c r="F670" i="2"/>
  <c r="D1305" i="2"/>
  <c r="J1305" i="2"/>
  <c r="G1305" i="2"/>
  <c r="B1305" i="2"/>
  <c r="F1305" i="2"/>
  <c r="O1143" i="2"/>
  <c r="M1143" i="2"/>
  <c r="N1143" i="2"/>
  <c r="Q1143" i="2"/>
  <c r="O144" i="2"/>
  <c r="Q144" i="2"/>
  <c r="N144" i="2"/>
  <c r="M144" i="2"/>
  <c r="N140" i="2"/>
  <c r="O140" i="2"/>
  <c r="M140" i="2"/>
  <c r="Q140" i="2"/>
  <c r="J1102" i="2"/>
  <c r="D1102" i="2"/>
  <c r="F1102" i="2"/>
  <c r="G1102" i="2"/>
  <c r="B1102" i="2"/>
  <c r="F977" i="2"/>
  <c r="G977" i="2"/>
  <c r="J977" i="2"/>
  <c r="D977" i="2"/>
  <c r="B977" i="2"/>
  <c r="M1869" i="2"/>
  <c r="Q1869" i="2"/>
  <c r="O1869" i="2"/>
  <c r="N1869" i="2"/>
  <c r="B1540" i="2"/>
  <c r="F1540" i="2"/>
  <c r="D1540" i="2"/>
  <c r="J1540" i="2"/>
  <c r="G1540" i="2"/>
  <c r="J1586" i="2"/>
  <c r="F1586" i="2"/>
  <c r="B1586" i="2"/>
  <c r="G1586" i="2"/>
  <c r="D1586" i="2"/>
  <c r="D1626" i="2"/>
  <c r="J1626" i="2"/>
  <c r="G1626" i="2"/>
  <c r="F1626" i="2"/>
  <c r="B1626" i="2"/>
  <c r="D1073" i="2"/>
  <c r="G1073" i="2"/>
  <c r="B1073" i="2"/>
  <c r="F1073" i="2"/>
  <c r="J1073" i="2"/>
  <c r="B1479" i="2"/>
  <c r="D1479" i="2"/>
  <c r="J1479" i="2"/>
  <c r="G1479" i="2"/>
  <c r="F1479" i="2"/>
  <c r="D1622" i="2"/>
  <c r="J1622" i="2"/>
  <c r="F1622" i="2"/>
  <c r="G1622" i="2"/>
  <c r="B1622" i="2"/>
  <c r="N31" i="2"/>
  <c r="Q31" i="2"/>
  <c r="O31" i="2"/>
  <c r="M31" i="2"/>
  <c r="F1256" i="2"/>
  <c r="J1256" i="2"/>
  <c r="B1256" i="2"/>
  <c r="D1256" i="2"/>
  <c r="G1256" i="2"/>
  <c r="D190" i="2"/>
  <c r="F190" i="2"/>
  <c r="J190" i="2"/>
  <c r="B190" i="2"/>
  <c r="G190" i="2"/>
  <c r="Q87" i="2"/>
  <c r="O87" i="2"/>
  <c r="M87" i="2"/>
  <c r="N87" i="2"/>
  <c r="D1330" i="2"/>
  <c r="F1330" i="2"/>
  <c r="B1330" i="2"/>
  <c r="G1330" i="2"/>
  <c r="J1330" i="2"/>
  <c r="B529" i="2"/>
  <c r="D529" i="2"/>
  <c r="J529" i="2"/>
  <c r="G529" i="2"/>
  <c r="F529" i="2"/>
  <c r="D1122" i="2"/>
  <c r="G1122" i="2"/>
  <c r="B1122" i="2"/>
  <c r="J1122" i="2"/>
  <c r="F1122" i="2"/>
  <c r="J1133" i="2"/>
  <c r="G1133" i="2"/>
  <c r="F1133" i="2"/>
  <c r="B1133" i="2"/>
  <c r="D1133" i="2"/>
  <c r="Q382" i="2"/>
  <c r="M382" i="2"/>
  <c r="O382" i="2"/>
  <c r="N382" i="2"/>
  <c r="M1249" i="2"/>
  <c r="Q1249" i="2"/>
  <c r="O1249" i="2"/>
  <c r="N1249" i="2"/>
  <c r="O1729" i="2"/>
  <c r="Q1729" i="2"/>
  <c r="M1729" i="2"/>
  <c r="N1729" i="2"/>
  <c r="F1628" i="2"/>
  <c r="D1628" i="2"/>
  <c r="J1628" i="2"/>
  <c r="G1628" i="2"/>
  <c r="B1628" i="2"/>
  <c r="J1844" i="2"/>
  <c r="D1844" i="2"/>
  <c r="B1844" i="2"/>
  <c r="G1844" i="2"/>
  <c r="F1844" i="2"/>
  <c r="M482" i="2"/>
  <c r="O482" i="2"/>
  <c r="Q482" i="2"/>
  <c r="N482" i="2"/>
  <c r="N485" i="2"/>
  <c r="O485" i="2"/>
  <c r="M485" i="2"/>
  <c r="Q485" i="2"/>
  <c r="D247" i="2"/>
  <c r="B247" i="2"/>
  <c r="J247" i="2"/>
  <c r="F247" i="2"/>
  <c r="G247" i="2"/>
  <c r="B1536" i="2"/>
  <c r="J1536" i="2"/>
  <c r="G1536" i="2"/>
  <c r="D1536" i="2"/>
  <c r="F1536" i="2"/>
  <c r="O808" i="2"/>
  <c r="Q808" i="2"/>
  <c r="M808" i="2"/>
  <c r="N808" i="2"/>
  <c r="G387" i="2"/>
  <c r="J387" i="2"/>
  <c r="F387" i="2"/>
  <c r="B387" i="2"/>
  <c r="D387" i="2"/>
  <c r="B1632" i="2"/>
  <c r="F1632" i="2"/>
  <c r="J1632" i="2"/>
  <c r="G1632" i="2"/>
  <c r="D1632" i="2"/>
  <c r="B1834" i="2"/>
  <c r="D1834" i="2"/>
  <c r="G1834" i="2"/>
  <c r="J1834" i="2"/>
  <c r="F1834" i="2"/>
  <c r="B1177" i="2"/>
  <c r="D1177" i="2"/>
  <c r="G1177" i="2"/>
  <c r="F1177" i="2"/>
  <c r="J1177" i="2"/>
  <c r="D1785" i="2"/>
  <c r="J1785" i="2"/>
  <c r="G1785" i="2"/>
  <c r="F1785" i="2"/>
  <c r="B1785" i="2"/>
  <c r="F1591" i="2"/>
  <c r="B1591" i="2"/>
  <c r="G1591" i="2"/>
  <c r="J1591" i="2"/>
  <c r="D1591" i="2"/>
  <c r="B1783" i="2"/>
  <c r="G1783" i="2"/>
  <c r="J1783" i="2"/>
  <c r="D1783" i="2"/>
  <c r="F1783" i="2"/>
  <c r="Q1000" i="2"/>
  <c r="N1000" i="2"/>
  <c r="O1000" i="2"/>
  <c r="M1000" i="2"/>
  <c r="F1522" i="2"/>
  <c r="J1522" i="2"/>
  <c r="G1522" i="2"/>
  <c r="D1522" i="2"/>
  <c r="B1522" i="2"/>
  <c r="J148" i="2"/>
  <c r="B148" i="2"/>
  <c r="G148" i="2"/>
  <c r="F148" i="2"/>
  <c r="D148" i="2"/>
  <c r="D978" i="2"/>
  <c r="F978" i="2"/>
  <c r="J978" i="2"/>
  <c r="B978" i="2"/>
  <c r="G978" i="2"/>
  <c r="O1723" i="2"/>
  <c r="M1723" i="2"/>
  <c r="Q1723" i="2"/>
  <c r="N1723" i="2"/>
  <c r="M905" i="2"/>
  <c r="Q905" i="2"/>
  <c r="N905" i="2"/>
  <c r="O905" i="2"/>
  <c r="D1585" i="2"/>
  <c r="J1585" i="2"/>
  <c r="B1585" i="2"/>
  <c r="F1585" i="2"/>
  <c r="G1585" i="2"/>
  <c r="G100" i="2"/>
  <c r="J100" i="2"/>
  <c r="F100" i="2"/>
  <c r="B100" i="2"/>
  <c r="D100" i="2"/>
  <c r="J1739" i="2"/>
  <c r="F1739" i="2"/>
  <c r="D1739" i="2"/>
  <c r="G1739" i="2"/>
  <c r="B1739" i="2"/>
  <c r="B24" i="2"/>
  <c r="J24" i="2"/>
  <c r="F24" i="2"/>
  <c r="G24" i="2"/>
  <c r="D24" i="2"/>
  <c r="G1832" i="2"/>
  <c r="D1832" i="2"/>
  <c r="F1832" i="2"/>
  <c r="B1832" i="2"/>
  <c r="J1832" i="2"/>
  <c r="J1473" i="2"/>
  <c r="F1473" i="2"/>
  <c r="G1473" i="2"/>
  <c r="D1473" i="2"/>
  <c r="B1473" i="2"/>
  <c r="N89" i="2"/>
  <c r="O89" i="2"/>
  <c r="Q89" i="2"/>
  <c r="M89" i="2"/>
  <c r="F487" i="2"/>
  <c r="J487" i="2"/>
  <c r="D487" i="2"/>
  <c r="B487" i="2"/>
  <c r="G487" i="2"/>
  <c r="F143" i="2"/>
  <c r="J143" i="2"/>
  <c r="D143" i="2"/>
  <c r="G143" i="2"/>
  <c r="B143" i="2"/>
  <c r="M1824" i="2"/>
  <c r="N1824" i="2"/>
  <c r="O1824" i="2"/>
  <c r="Q1824" i="2"/>
  <c r="B970" i="2"/>
  <c r="J970" i="2"/>
  <c r="D970" i="2"/>
  <c r="F970" i="2"/>
  <c r="G970" i="2"/>
  <c r="F1280" i="2"/>
  <c r="G1280" i="2"/>
  <c r="B1280" i="2"/>
  <c r="J1280" i="2"/>
  <c r="D1280" i="2"/>
  <c r="B951" i="2"/>
  <c r="J951" i="2"/>
  <c r="G951" i="2"/>
  <c r="D951" i="2"/>
  <c r="F951" i="2"/>
  <c r="Q1004" i="2"/>
  <c r="N1004" i="2"/>
  <c r="O1004" i="2"/>
  <c r="M1004" i="2"/>
  <c r="J480" i="2"/>
  <c r="D480" i="2"/>
  <c r="G480" i="2"/>
  <c r="F480" i="2"/>
  <c r="B480" i="2"/>
  <c r="G1667" i="2"/>
  <c r="B1667" i="2"/>
  <c r="D1667" i="2"/>
  <c r="J1667" i="2"/>
  <c r="F1667" i="2"/>
  <c r="N1728" i="2"/>
  <c r="M1728" i="2"/>
  <c r="O1728" i="2"/>
  <c r="Q1728" i="2"/>
  <c r="D188" i="2"/>
  <c r="G188" i="2"/>
  <c r="F188" i="2"/>
  <c r="J188" i="2"/>
  <c r="B188" i="2"/>
  <c r="B67" i="2"/>
  <c r="G67" i="2"/>
  <c r="D67" i="2"/>
  <c r="F67" i="2"/>
  <c r="J67" i="2"/>
  <c r="G230" i="2"/>
  <c r="F230" i="2"/>
  <c r="B230" i="2"/>
  <c r="D230" i="2"/>
  <c r="J230" i="2"/>
  <c r="J722" i="2"/>
  <c r="G722" i="2"/>
  <c r="F722" i="2"/>
  <c r="B722" i="2"/>
  <c r="D722" i="2"/>
  <c r="J727" i="2"/>
  <c r="D727" i="2"/>
  <c r="F727" i="2"/>
  <c r="G727" i="2"/>
  <c r="B727" i="2"/>
  <c r="J131" i="2"/>
  <c r="D131" i="2"/>
  <c r="G131" i="2"/>
  <c r="F131" i="2"/>
  <c r="B131" i="2"/>
  <c r="G755" i="2"/>
  <c r="F755" i="2"/>
  <c r="B755" i="2"/>
  <c r="J755" i="2"/>
  <c r="D755" i="2"/>
  <c r="J766" i="2"/>
  <c r="F766" i="2"/>
  <c r="B766" i="2"/>
  <c r="D766" i="2"/>
  <c r="G766" i="2"/>
  <c r="D315" i="2"/>
  <c r="B315" i="2"/>
  <c r="J315" i="2"/>
  <c r="G315" i="2"/>
  <c r="F315" i="2"/>
  <c r="G831" i="2"/>
  <c r="J831" i="2"/>
  <c r="F831" i="2"/>
  <c r="B831" i="2"/>
  <c r="D831" i="2"/>
  <c r="J661" i="2"/>
  <c r="D661" i="2"/>
  <c r="B661" i="2"/>
  <c r="F661" i="2"/>
  <c r="G661" i="2"/>
  <c r="D272" i="2"/>
  <c r="J272" i="2"/>
  <c r="G272" i="2"/>
  <c r="F272" i="2"/>
  <c r="B272" i="2"/>
  <c r="G837" i="2"/>
  <c r="F837" i="2"/>
  <c r="B837" i="2"/>
  <c r="J837" i="2"/>
  <c r="D837" i="2"/>
  <c r="F688" i="2"/>
  <c r="B688" i="2"/>
  <c r="G688" i="2"/>
  <c r="J688" i="2"/>
  <c r="D688" i="2"/>
  <c r="G279" i="2"/>
  <c r="F279" i="2"/>
  <c r="D279" i="2"/>
  <c r="B279" i="2"/>
  <c r="J279" i="2"/>
  <c r="G849" i="2"/>
  <c r="F849" i="2"/>
  <c r="D849" i="2"/>
  <c r="B849" i="2"/>
  <c r="J849" i="2"/>
  <c r="F836" i="2"/>
  <c r="B836" i="2"/>
  <c r="D836" i="2"/>
  <c r="J836" i="2"/>
  <c r="G836" i="2"/>
  <c r="F57" i="2"/>
  <c r="B57" i="2"/>
  <c r="G57" i="2"/>
  <c r="J57" i="2"/>
  <c r="D57" i="2"/>
  <c r="F652" i="2"/>
  <c r="B652" i="2"/>
  <c r="J652" i="2"/>
  <c r="G652" i="2"/>
  <c r="D652" i="2"/>
  <c r="J458" i="2"/>
  <c r="D458" i="2"/>
  <c r="B458" i="2"/>
  <c r="G458" i="2"/>
  <c r="F458" i="2"/>
  <c r="F106" i="2"/>
  <c r="B106" i="2"/>
  <c r="J106" i="2"/>
  <c r="G106" i="2"/>
  <c r="D106" i="2"/>
  <c r="B679" i="2"/>
  <c r="J679" i="2"/>
  <c r="G679" i="2"/>
  <c r="F679" i="2"/>
  <c r="D679" i="2"/>
  <c r="G363" i="2"/>
  <c r="J363" i="2"/>
  <c r="D363" i="2"/>
  <c r="B363" i="2"/>
  <c r="F363" i="2"/>
  <c r="G264" i="2"/>
  <c r="F264" i="2"/>
  <c r="J264" i="2"/>
  <c r="D264" i="2"/>
  <c r="B264" i="2"/>
  <c r="J938" i="2"/>
  <c r="D938" i="2"/>
  <c r="G938" i="2"/>
  <c r="B938" i="2"/>
  <c r="F938" i="2"/>
  <c r="M762" i="2"/>
  <c r="Q762" i="2"/>
  <c r="O762" i="2"/>
  <c r="N762" i="2"/>
  <c r="B445" i="2"/>
  <c r="G445" i="2"/>
  <c r="F445" i="2"/>
  <c r="J445" i="2"/>
  <c r="D445" i="2"/>
  <c r="B646" i="2"/>
  <c r="F646" i="2"/>
  <c r="D646" i="2"/>
  <c r="J646" i="2"/>
  <c r="G646" i="2"/>
  <c r="F271" i="2"/>
  <c r="J271" i="2"/>
  <c r="G271" i="2"/>
  <c r="B271" i="2"/>
  <c r="D271" i="2"/>
  <c r="B323" i="2"/>
  <c r="J323" i="2"/>
  <c r="F323" i="2"/>
  <c r="D323" i="2"/>
  <c r="G323" i="2"/>
  <c r="F870" i="2"/>
  <c r="D870" i="2"/>
  <c r="G870" i="2"/>
  <c r="J870" i="2"/>
  <c r="B870" i="2"/>
  <c r="J640" i="2"/>
  <c r="D640" i="2"/>
  <c r="B640" i="2"/>
  <c r="G640" i="2"/>
  <c r="F640" i="2"/>
  <c r="G185" i="2"/>
  <c r="J185" i="2"/>
  <c r="D185" i="2"/>
  <c r="F185" i="2"/>
  <c r="B185" i="2"/>
  <c r="F557" i="2"/>
  <c r="G557" i="2"/>
  <c r="J557" i="2"/>
  <c r="D557" i="2"/>
  <c r="B557" i="2"/>
  <c r="J125" i="2"/>
  <c r="B125" i="2"/>
  <c r="D125" i="2"/>
  <c r="F125" i="2"/>
  <c r="G125" i="2"/>
  <c r="B8" i="2"/>
  <c r="F8" i="2"/>
  <c r="G8" i="2"/>
  <c r="D8" i="2"/>
  <c r="J8" i="2"/>
  <c r="J737" i="2"/>
  <c r="G737" i="2"/>
  <c r="B737" i="2"/>
  <c r="D737" i="2"/>
  <c r="F737" i="2"/>
  <c r="B171" i="2"/>
  <c r="F171" i="2"/>
  <c r="D171" i="2"/>
  <c r="G171" i="2"/>
  <c r="J171" i="2"/>
  <c r="B422" i="2"/>
  <c r="J422" i="2"/>
  <c r="G422" i="2"/>
  <c r="D422" i="2"/>
  <c r="F422" i="2"/>
  <c r="D944" i="2"/>
  <c r="G944" i="2"/>
  <c r="B944" i="2"/>
  <c r="F944" i="2"/>
  <c r="J944" i="2"/>
  <c r="D915" i="2"/>
  <c r="F915" i="2"/>
  <c r="J915" i="2"/>
  <c r="B915" i="2"/>
  <c r="G915" i="2"/>
  <c r="D104" i="2"/>
  <c r="B104" i="2"/>
  <c r="J104" i="2"/>
  <c r="G104" i="2"/>
  <c r="F104" i="2"/>
  <c r="B658" i="2"/>
  <c r="J658" i="2"/>
  <c r="D658" i="2"/>
  <c r="F658" i="2"/>
  <c r="G658" i="2"/>
  <c r="F687" i="2"/>
  <c r="B687" i="2"/>
  <c r="D687" i="2"/>
  <c r="J687" i="2"/>
  <c r="G687" i="2"/>
  <c r="B164" i="2"/>
  <c r="G164" i="2"/>
  <c r="J164" i="2"/>
  <c r="F164" i="2"/>
  <c r="D164" i="2"/>
  <c r="G708" i="2"/>
  <c r="D708" i="2"/>
  <c r="B708" i="2"/>
  <c r="J708" i="2"/>
  <c r="F708" i="2"/>
  <c r="F699" i="2"/>
  <c r="G699" i="2"/>
  <c r="B699" i="2"/>
  <c r="J699" i="2"/>
  <c r="D699" i="2"/>
  <c r="Q1015" i="2"/>
  <c r="M1015" i="2"/>
  <c r="O1015" i="2"/>
  <c r="N1015" i="2"/>
  <c r="N886" i="2"/>
  <c r="M886" i="2"/>
  <c r="O886" i="2"/>
  <c r="Q886" i="2"/>
  <c r="M586" i="2"/>
  <c r="N586" i="2"/>
  <c r="Q586" i="2"/>
  <c r="O586" i="2"/>
  <c r="M1079" i="2"/>
  <c r="N1079" i="2"/>
  <c r="O1079" i="2"/>
  <c r="Q1079" i="2"/>
  <c r="N444" i="2"/>
  <c r="O444" i="2"/>
  <c r="M444" i="2"/>
  <c r="Q444" i="2"/>
  <c r="M1897" i="2"/>
  <c r="Q1897" i="2"/>
  <c r="O1897" i="2"/>
  <c r="N1897" i="2"/>
  <c r="Q756" i="2"/>
  <c r="O756" i="2"/>
  <c r="M756" i="2"/>
  <c r="N756" i="2"/>
  <c r="Q1781" i="2"/>
  <c r="O1781" i="2"/>
  <c r="N1781" i="2"/>
  <c r="M1781" i="2"/>
  <c r="N1799" i="2"/>
  <c r="M1799" i="2"/>
  <c r="O1799" i="2"/>
  <c r="Q1799" i="2"/>
  <c r="M1837" i="2"/>
  <c r="Q1837" i="2"/>
  <c r="O1837" i="2"/>
  <c r="N1837" i="2"/>
  <c r="M1019" i="2"/>
  <c r="O1019" i="2"/>
  <c r="Q1019" i="2"/>
  <c r="N1019" i="2"/>
  <c r="Q361" i="2"/>
  <c r="O361" i="2"/>
  <c r="N361" i="2"/>
  <c r="M361" i="2"/>
  <c r="M1594" i="2"/>
  <c r="O1594" i="2"/>
  <c r="Q1594" i="2"/>
  <c r="N1594" i="2"/>
  <c r="N186" i="2"/>
  <c r="O186" i="2"/>
  <c r="Q186" i="2"/>
  <c r="M186" i="2"/>
  <c r="N1363" i="2"/>
  <c r="O1363" i="2"/>
  <c r="Q1363" i="2"/>
  <c r="M1363" i="2"/>
  <c r="M841" i="2"/>
  <c r="N841" i="2"/>
  <c r="Q841" i="2"/>
  <c r="O841" i="2"/>
  <c r="M832" i="2"/>
  <c r="Q832" i="2"/>
  <c r="O832" i="2"/>
  <c r="N832" i="2"/>
  <c r="O1163" i="2"/>
  <c r="Q1163" i="2"/>
  <c r="M1163" i="2"/>
  <c r="N1163" i="2"/>
  <c r="Q449" i="2"/>
  <c r="M449" i="2"/>
  <c r="N449" i="2"/>
  <c r="O449" i="2"/>
  <c r="N1326" i="2"/>
  <c r="O1326" i="2"/>
  <c r="Q1326" i="2"/>
  <c r="M1326" i="2"/>
  <c r="M1908" i="2"/>
  <c r="Q1908" i="2"/>
  <c r="O1908" i="2"/>
  <c r="N1908" i="2"/>
  <c r="M1705" i="2"/>
  <c r="Q1705" i="2"/>
  <c r="N1705" i="2"/>
  <c r="O1705" i="2"/>
  <c r="N1417" i="2"/>
  <c r="O1417" i="2"/>
  <c r="Q1417" i="2"/>
  <c r="M1417" i="2"/>
  <c r="O216" i="2"/>
  <c r="N216" i="2"/>
  <c r="M216" i="2"/>
  <c r="Q216" i="2"/>
  <c r="O234" i="2"/>
  <c r="Q234" i="2"/>
  <c r="M234" i="2"/>
  <c r="N234" i="2"/>
  <c r="N1018" i="2"/>
  <c r="Q1018" i="2"/>
  <c r="M1018" i="2"/>
  <c r="O1018" i="2"/>
  <c r="N606" i="2"/>
  <c r="O606" i="2"/>
  <c r="Q606" i="2"/>
  <c r="M606" i="2"/>
  <c r="O648" i="2"/>
  <c r="M648" i="2"/>
  <c r="Q648" i="2"/>
  <c r="N648" i="2"/>
  <c r="M732" i="2"/>
  <c r="N732" i="2"/>
  <c r="O732" i="2"/>
  <c r="Q732" i="2"/>
  <c r="M1846" i="2"/>
  <c r="O1846" i="2"/>
  <c r="N1846" i="2"/>
  <c r="Q1846" i="2"/>
  <c r="O740" i="2"/>
  <c r="N740" i="2"/>
  <c r="M740" i="2"/>
  <c r="Q740" i="2"/>
  <c r="N640" i="2"/>
  <c r="M640" i="2"/>
  <c r="Q640" i="2"/>
  <c r="O640" i="2"/>
  <c r="M686" i="2"/>
  <c r="N686" i="2"/>
  <c r="O686" i="2"/>
  <c r="Q686" i="2"/>
  <c r="O1263" i="2"/>
  <c r="N1263" i="2"/>
  <c r="M1263" i="2"/>
  <c r="Q1263" i="2"/>
  <c r="N229" i="2"/>
  <c r="O229" i="2"/>
  <c r="M229" i="2"/>
  <c r="Q229" i="2"/>
  <c r="M1329" i="2"/>
  <c r="N1329" i="2"/>
  <c r="O1329" i="2"/>
  <c r="Q1329" i="2"/>
  <c r="M1889" i="2"/>
  <c r="N1889" i="2"/>
  <c r="Q1889" i="2"/>
  <c r="O1889" i="2"/>
  <c r="N982" i="2"/>
  <c r="O982" i="2"/>
  <c r="M982" i="2"/>
  <c r="Q982" i="2"/>
  <c r="Q1229" i="2"/>
  <c r="M1229" i="2"/>
  <c r="N1229" i="2"/>
  <c r="O1229" i="2"/>
  <c r="Q160" i="2"/>
  <c r="N160" i="2"/>
  <c r="M160" i="2"/>
  <c r="O160" i="2"/>
  <c r="M1260" i="2"/>
  <c r="Q1260" i="2"/>
  <c r="N1260" i="2"/>
  <c r="O1260" i="2"/>
  <c r="N1330" i="2"/>
  <c r="M1330" i="2"/>
  <c r="O1330" i="2"/>
  <c r="Q1330" i="2"/>
  <c r="N994" i="2"/>
  <c r="O994" i="2"/>
  <c r="M994" i="2"/>
  <c r="Q994" i="2"/>
  <c r="M579" i="2"/>
  <c r="O579" i="2"/>
  <c r="Q579" i="2"/>
  <c r="N579" i="2"/>
  <c r="M562" i="2"/>
  <c r="N562" i="2"/>
  <c r="O562" i="2"/>
  <c r="Q562" i="2"/>
  <c r="M680" i="2"/>
  <c r="O680" i="2"/>
  <c r="N680" i="2"/>
  <c r="Q680" i="2"/>
  <c r="Q1596" i="2"/>
  <c r="M1596" i="2"/>
  <c r="O1596" i="2"/>
  <c r="N1596" i="2"/>
  <c r="M1445" i="2"/>
  <c r="N1445" i="2"/>
  <c r="O1445" i="2"/>
  <c r="Q1445" i="2"/>
  <c r="Q1554" i="2"/>
  <c r="M1554" i="2"/>
  <c r="O1554" i="2"/>
  <c r="N1554" i="2"/>
  <c r="N1562" i="2"/>
  <c r="M1562" i="2"/>
  <c r="O1562" i="2"/>
  <c r="Q1562" i="2"/>
  <c r="M1839" i="2"/>
  <c r="N1839" i="2"/>
  <c r="O1839" i="2"/>
  <c r="Q1839" i="2"/>
  <c r="M1919" i="2"/>
  <c r="N1919" i="2"/>
  <c r="O1919" i="2"/>
  <c r="Q1919" i="2"/>
  <c r="M121" i="2"/>
  <c r="Q121" i="2"/>
  <c r="O121" i="2"/>
  <c r="N121" i="2"/>
  <c r="M803" i="2"/>
  <c r="O803" i="2"/>
  <c r="N803" i="2"/>
  <c r="Q803" i="2"/>
  <c r="M113" i="2"/>
  <c r="O113" i="2"/>
  <c r="N113" i="2"/>
  <c r="Q113" i="2"/>
  <c r="M892" i="2"/>
  <c r="N892" i="2"/>
  <c r="O892" i="2"/>
  <c r="Q892" i="2"/>
  <c r="Q1265" i="2"/>
  <c r="N1265" i="2"/>
  <c r="O1265" i="2"/>
  <c r="M1265" i="2"/>
  <c r="M1712" i="2"/>
  <c r="O1712" i="2"/>
  <c r="N1712" i="2"/>
  <c r="Q1712" i="2"/>
  <c r="O1539" i="2"/>
  <c r="Q1539" i="2"/>
  <c r="N1539" i="2"/>
  <c r="M1539" i="2"/>
  <c r="M1411" i="2"/>
  <c r="O1411" i="2"/>
  <c r="Q1411" i="2"/>
  <c r="N1411" i="2"/>
  <c r="O1231" i="2"/>
  <c r="N1231" i="2"/>
  <c r="M1231" i="2"/>
  <c r="Q1231" i="2"/>
  <c r="N1855" i="2"/>
  <c r="O1855" i="2"/>
  <c r="Q1855" i="2"/>
  <c r="M1855" i="2"/>
  <c r="N988" i="2"/>
  <c r="O988" i="2"/>
  <c r="M988" i="2"/>
  <c r="Q988" i="2"/>
  <c r="N1361" i="2"/>
  <c r="M1361" i="2"/>
  <c r="Q1361" i="2"/>
  <c r="O1361" i="2"/>
  <c r="M635" i="2"/>
  <c r="O635" i="2"/>
  <c r="N635" i="2"/>
  <c r="Q635" i="2"/>
  <c r="O1327" i="2"/>
  <c r="N1327" i="2"/>
  <c r="Q1327" i="2"/>
  <c r="M1327" i="2"/>
  <c r="N1042" i="2"/>
  <c r="M1042" i="2"/>
  <c r="O1042" i="2"/>
  <c r="Q1042" i="2"/>
  <c r="O1121" i="2"/>
  <c r="N1121" i="2"/>
  <c r="Q1121" i="2"/>
  <c r="M1121" i="2"/>
  <c r="N1176" i="2"/>
  <c r="M1176" i="2"/>
  <c r="O1176" i="2"/>
  <c r="Q1176" i="2"/>
  <c r="Q772" i="2"/>
  <c r="M772" i="2"/>
  <c r="O772" i="2"/>
  <c r="N772" i="2"/>
  <c r="M173" i="2"/>
  <c r="O173" i="2"/>
  <c r="Q173" i="2"/>
  <c r="N173" i="2"/>
  <c r="M353" i="2"/>
  <c r="Q353" i="2"/>
  <c r="O353" i="2"/>
  <c r="N353" i="2"/>
  <c r="Q1183" i="2"/>
  <c r="O1183" i="2"/>
  <c r="M1183" i="2"/>
  <c r="N1183" i="2"/>
  <c r="O1830" i="2"/>
  <c r="N1830" i="2"/>
  <c r="Q1830" i="2"/>
  <c r="M1830" i="2"/>
  <c r="N1802" i="2"/>
  <c r="O1802" i="2"/>
  <c r="M1802" i="2"/>
  <c r="Q1802" i="2"/>
  <c r="M1701" i="2"/>
  <c r="N1701" i="2"/>
  <c r="O1701" i="2"/>
  <c r="Q1701" i="2"/>
  <c r="N646" i="2"/>
  <c r="M646" i="2"/>
  <c r="O646" i="2"/>
  <c r="Q646" i="2"/>
  <c r="N1033" i="2"/>
  <c r="M1033" i="2"/>
  <c r="Q1033" i="2"/>
  <c r="O1033" i="2"/>
  <c r="N1525" i="2"/>
  <c r="O1525" i="2"/>
  <c r="Q1525" i="2"/>
  <c r="M1525" i="2"/>
  <c r="O782" i="2"/>
  <c r="M782" i="2"/>
  <c r="N782" i="2"/>
  <c r="Q782" i="2"/>
  <c r="N1132" i="2"/>
  <c r="M1132" i="2"/>
  <c r="O1132" i="2"/>
  <c r="Q1132" i="2"/>
  <c r="O796" i="2"/>
  <c r="N796" i="2"/>
  <c r="M796" i="2"/>
  <c r="Q796" i="2"/>
  <c r="O1275" i="2"/>
  <c r="M1275" i="2"/>
  <c r="N1275" i="2"/>
  <c r="Q1275" i="2"/>
  <c r="N549" i="2"/>
  <c r="M549" i="2"/>
  <c r="O549" i="2"/>
  <c r="Q549" i="2"/>
  <c r="M700" i="2"/>
  <c r="N700" i="2"/>
  <c r="O700" i="2"/>
  <c r="Q700" i="2"/>
  <c r="O1371" i="2"/>
  <c r="M1371" i="2"/>
  <c r="N1371" i="2"/>
  <c r="Q1371" i="2"/>
  <c r="O294" i="2"/>
  <c r="M294" i="2"/>
  <c r="N294" i="2"/>
  <c r="Q294" i="2"/>
  <c r="O926" i="2"/>
  <c r="M926" i="2"/>
  <c r="N926" i="2"/>
  <c r="Q926" i="2"/>
  <c r="F1043" i="2"/>
  <c r="J1043" i="2"/>
  <c r="B1043" i="2"/>
  <c r="G1043" i="2"/>
  <c r="D1043" i="2"/>
  <c r="D1322" i="2"/>
  <c r="F1322" i="2"/>
  <c r="G1322" i="2"/>
  <c r="J1322" i="2"/>
  <c r="B1322" i="2"/>
  <c r="B1506" i="2"/>
  <c r="D1506" i="2"/>
  <c r="F1506" i="2"/>
  <c r="G1506" i="2"/>
  <c r="J1506" i="2"/>
  <c r="F1497" i="2"/>
  <c r="D1497" i="2"/>
  <c r="J1497" i="2"/>
  <c r="B1497" i="2"/>
  <c r="G1497" i="2"/>
  <c r="O1814" i="2"/>
  <c r="Q1814" i="2"/>
  <c r="N1814" i="2"/>
  <c r="M1814" i="2"/>
  <c r="N1724" i="2"/>
  <c r="Q1724" i="2"/>
  <c r="O1724" i="2"/>
  <c r="M1724" i="2"/>
  <c r="B910" i="2"/>
  <c r="G910" i="2"/>
  <c r="F910" i="2"/>
  <c r="D910" i="2"/>
  <c r="J910" i="2"/>
  <c r="B1629" i="2"/>
  <c r="J1629" i="2"/>
  <c r="F1629" i="2"/>
  <c r="D1629" i="2"/>
  <c r="G1629" i="2"/>
  <c r="N1628" i="2"/>
  <c r="O1628" i="2"/>
  <c r="M1628" i="2"/>
  <c r="Q1628" i="2"/>
  <c r="D1699" i="2"/>
  <c r="F1699" i="2"/>
  <c r="J1699" i="2"/>
  <c r="G1699" i="2"/>
  <c r="B1699" i="2"/>
  <c r="N237" i="2"/>
  <c r="M237" i="2"/>
  <c r="O237" i="2"/>
  <c r="Q237" i="2"/>
  <c r="B1084" i="2"/>
  <c r="J1084" i="2"/>
  <c r="G1084" i="2"/>
  <c r="D1084" i="2"/>
  <c r="F1084" i="2"/>
  <c r="D812" i="2"/>
  <c r="F812" i="2"/>
  <c r="J812" i="2"/>
  <c r="B812" i="2"/>
  <c r="G812" i="2"/>
  <c r="F1053" i="2"/>
  <c r="G1053" i="2"/>
  <c r="B1053" i="2"/>
  <c r="J1053" i="2"/>
  <c r="D1053" i="2"/>
  <c r="J1356" i="2"/>
  <c r="B1356" i="2"/>
  <c r="D1356" i="2"/>
  <c r="G1356" i="2"/>
  <c r="F1356" i="2"/>
  <c r="F1232" i="2"/>
  <c r="D1232" i="2"/>
  <c r="G1232" i="2"/>
  <c r="J1232" i="2"/>
  <c r="B1232" i="2"/>
  <c r="J1676" i="2"/>
  <c r="F1676" i="2"/>
  <c r="G1676" i="2"/>
  <c r="B1676" i="2"/>
  <c r="D1676" i="2"/>
  <c r="G1498" i="2"/>
  <c r="D1498" i="2"/>
  <c r="B1498" i="2"/>
  <c r="F1498" i="2"/>
  <c r="J1498" i="2"/>
  <c r="O1295" i="2"/>
  <c r="N1295" i="2"/>
  <c r="Q1295" i="2"/>
  <c r="M1295" i="2"/>
  <c r="F719" i="2"/>
  <c r="D719" i="2"/>
  <c r="B719" i="2"/>
  <c r="G719" i="2"/>
  <c r="J719" i="2"/>
  <c r="O1055" i="2"/>
  <c r="Q1055" i="2"/>
  <c r="M1055" i="2"/>
  <c r="N1055" i="2"/>
  <c r="F1715" i="2"/>
  <c r="J1715" i="2"/>
  <c r="G1715" i="2"/>
  <c r="B1715" i="2"/>
  <c r="D1715" i="2"/>
  <c r="B1151" i="2"/>
  <c r="D1151" i="2"/>
  <c r="J1151" i="2"/>
  <c r="F1151" i="2"/>
  <c r="G1151" i="2"/>
  <c r="F80" i="2"/>
  <c r="J80" i="2"/>
  <c r="B80" i="2"/>
  <c r="D80" i="2"/>
  <c r="G80" i="2"/>
  <c r="G1535" i="2"/>
  <c r="B1535" i="2"/>
  <c r="J1535" i="2"/>
  <c r="F1535" i="2"/>
  <c r="D1535" i="2"/>
  <c r="J1224" i="2"/>
  <c r="F1224" i="2"/>
  <c r="B1224" i="2"/>
  <c r="G1224" i="2"/>
  <c r="D1224" i="2"/>
  <c r="Q624" i="2"/>
  <c r="O624" i="2"/>
  <c r="N624" i="2"/>
  <c r="M624" i="2"/>
  <c r="F1630" i="2"/>
  <c r="B1630" i="2"/>
  <c r="D1630" i="2"/>
  <c r="G1630" i="2"/>
  <c r="J1630" i="2"/>
  <c r="J1284" i="2"/>
  <c r="D1284" i="2"/>
  <c r="G1284" i="2"/>
  <c r="B1284" i="2"/>
  <c r="F1284" i="2"/>
  <c r="F1896" i="2"/>
  <c r="G1896" i="2"/>
  <c r="B1896" i="2"/>
  <c r="D1896" i="2"/>
  <c r="J1896" i="2"/>
  <c r="D1254" i="2"/>
  <c r="F1254" i="2"/>
  <c r="J1254" i="2"/>
  <c r="B1254" i="2"/>
  <c r="G1254" i="2"/>
  <c r="D1034" i="2"/>
  <c r="B1034" i="2"/>
  <c r="G1034" i="2"/>
  <c r="F1034" i="2"/>
  <c r="J1034" i="2"/>
  <c r="B1661" i="2"/>
  <c r="F1661" i="2"/>
  <c r="G1661" i="2"/>
  <c r="J1661" i="2"/>
  <c r="D1661" i="2"/>
  <c r="M1862" i="2"/>
  <c r="O1862" i="2"/>
  <c r="N1862" i="2"/>
  <c r="Q1862" i="2"/>
  <c r="F1869" i="2"/>
  <c r="G1869" i="2"/>
  <c r="J1869" i="2"/>
  <c r="B1869" i="2"/>
  <c r="D1869" i="2"/>
  <c r="M236" i="2"/>
  <c r="Q236" i="2"/>
  <c r="N236" i="2"/>
  <c r="O236" i="2"/>
  <c r="M191" i="2"/>
  <c r="Q191" i="2"/>
  <c r="O191" i="2"/>
  <c r="N191" i="2"/>
  <c r="G391" i="2"/>
  <c r="J391" i="2"/>
  <c r="B391" i="2"/>
  <c r="D391" i="2"/>
  <c r="F391" i="2"/>
  <c r="D1615" i="2"/>
  <c r="J1615" i="2"/>
  <c r="F1615" i="2"/>
  <c r="B1615" i="2"/>
  <c r="G1615" i="2"/>
  <c r="M817" i="2"/>
  <c r="N817" i="2"/>
  <c r="Q817" i="2"/>
  <c r="O817" i="2"/>
  <c r="B55" i="2"/>
  <c r="G55" i="2"/>
  <c r="F55" i="2"/>
  <c r="J55" i="2"/>
  <c r="D55" i="2"/>
  <c r="F988" i="2"/>
  <c r="D988" i="2"/>
  <c r="B988" i="2"/>
  <c r="G988" i="2"/>
  <c r="J988" i="2"/>
  <c r="O84" i="2"/>
  <c r="Q84" i="2"/>
  <c r="M84" i="2"/>
  <c r="N84" i="2"/>
  <c r="J1127" i="2"/>
  <c r="F1127" i="2"/>
  <c r="G1127" i="2"/>
  <c r="B1127" i="2"/>
  <c r="D1127" i="2"/>
  <c r="M100" i="2"/>
  <c r="O100" i="2"/>
  <c r="N100" i="2"/>
  <c r="Q100" i="2"/>
  <c r="G1745" i="2"/>
  <c r="J1745" i="2"/>
  <c r="F1745" i="2"/>
  <c r="B1745" i="2"/>
  <c r="D1745" i="2"/>
  <c r="J1555" i="2"/>
  <c r="F1555" i="2"/>
  <c r="G1555" i="2"/>
  <c r="D1555" i="2"/>
  <c r="B1555" i="2"/>
  <c r="D1333" i="2"/>
  <c r="G1333" i="2"/>
  <c r="J1333" i="2"/>
  <c r="B1333" i="2"/>
  <c r="F1333" i="2"/>
  <c r="D83" i="2"/>
  <c r="B83" i="2"/>
  <c r="J83" i="2"/>
  <c r="F83" i="2"/>
  <c r="G83" i="2"/>
  <c r="F1001" i="2"/>
  <c r="G1001" i="2"/>
  <c r="J1001" i="2"/>
  <c r="B1001" i="2"/>
  <c r="D1001" i="2"/>
  <c r="N340" i="2"/>
  <c r="Q340" i="2"/>
  <c r="O340" i="2"/>
  <c r="M340" i="2"/>
  <c r="F1693" i="2"/>
  <c r="D1693" i="2"/>
  <c r="J1693" i="2"/>
  <c r="B1693" i="2"/>
  <c r="G1693" i="2"/>
  <c r="J620" i="2"/>
  <c r="G620" i="2"/>
  <c r="D620" i="2"/>
  <c r="B620" i="2"/>
  <c r="F620" i="2"/>
  <c r="Q1054" i="2"/>
  <c r="N1054" i="2"/>
  <c r="M1054" i="2"/>
  <c r="O1054" i="2"/>
  <c r="J439" i="2"/>
  <c r="F439" i="2"/>
  <c r="B439" i="2"/>
  <c r="D439" i="2"/>
  <c r="G439" i="2"/>
  <c r="B1831" i="2"/>
  <c r="J1831" i="2"/>
  <c r="G1831" i="2"/>
  <c r="F1831" i="2"/>
  <c r="D1831" i="2"/>
  <c r="F1427" i="2"/>
  <c r="G1427" i="2"/>
  <c r="D1427" i="2"/>
  <c r="B1427" i="2"/>
  <c r="J1427" i="2"/>
  <c r="D1360" i="2"/>
  <c r="G1360" i="2"/>
  <c r="J1360" i="2"/>
  <c r="B1360" i="2"/>
  <c r="F1360" i="2"/>
  <c r="D1577" i="2"/>
  <c r="B1577" i="2"/>
  <c r="J1577" i="2"/>
  <c r="F1577" i="2"/>
  <c r="G1577" i="2"/>
  <c r="B622" i="2"/>
  <c r="G622" i="2"/>
  <c r="J622" i="2"/>
  <c r="D622" i="2"/>
  <c r="F622" i="2"/>
  <c r="G22" i="2"/>
  <c r="D22" i="2"/>
  <c r="F22" i="2"/>
  <c r="J22" i="2"/>
  <c r="B22" i="2"/>
  <c r="F431" i="2"/>
  <c r="G431" i="2"/>
  <c r="D431" i="2"/>
  <c r="J431" i="2"/>
  <c r="B431" i="2"/>
  <c r="D1196" i="2"/>
  <c r="G1196" i="2"/>
  <c r="J1196" i="2"/>
  <c r="F1196" i="2"/>
  <c r="B1196" i="2"/>
  <c r="O1052" i="2"/>
  <c r="Q1052" i="2"/>
  <c r="M1052" i="2"/>
  <c r="N1052" i="2"/>
  <c r="M998" i="2"/>
  <c r="Q998" i="2"/>
  <c r="O998" i="2"/>
  <c r="N998" i="2"/>
  <c r="J476" i="2"/>
  <c r="B476" i="2"/>
  <c r="D476" i="2"/>
  <c r="F476" i="2"/>
  <c r="G476" i="2"/>
  <c r="F88" i="2"/>
  <c r="B88" i="2"/>
  <c r="G88" i="2"/>
  <c r="J88" i="2"/>
  <c r="D88" i="2"/>
  <c r="D146" i="2"/>
  <c r="B146" i="2"/>
  <c r="G146" i="2"/>
  <c r="F146" i="2"/>
  <c r="J146" i="2"/>
  <c r="D1580" i="2"/>
  <c r="B1580" i="2"/>
  <c r="J1580" i="2"/>
  <c r="G1580" i="2"/>
  <c r="F1580" i="2"/>
  <c r="B1641" i="2"/>
  <c r="J1641" i="2"/>
  <c r="F1641" i="2"/>
  <c r="G1641" i="2"/>
  <c r="D1641" i="2"/>
  <c r="J1792" i="2"/>
  <c r="D1792" i="2"/>
  <c r="F1792" i="2"/>
  <c r="B1792" i="2"/>
  <c r="G1792" i="2"/>
  <c r="D961" i="2"/>
  <c r="G961" i="2"/>
  <c r="J961" i="2"/>
  <c r="B961" i="2"/>
  <c r="F961" i="2"/>
  <c r="J54" i="2"/>
  <c r="F54" i="2"/>
  <c r="D54" i="2"/>
  <c r="G54" i="2"/>
  <c r="B54" i="2"/>
  <c r="D1895" i="2"/>
  <c r="B1895" i="2"/>
  <c r="G1895" i="2"/>
  <c r="F1895" i="2"/>
  <c r="J1895" i="2"/>
  <c r="M46" i="2"/>
  <c r="N46" i="2"/>
  <c r="Q46" i="2"/>
  <c r="O46" i="2"/>
  <c r="B1616" i="2"/>
  <c r="D1616" i="2"/>
  <c r="G1616" i="2"/>
  <c r="J1616" i="2"/>
  <c r="F1616" i="2"/>
  <c r="D1281" i="2"/>
  <c r="G1281" i="2"/>
  <c r="F1281" i="2"/>
  <c r="B1281" i="2"/>
  <c r="J1281" i="2"/>
  <c r="J1192" i="2"/>
  <c r="B1192" i="2"/>
  <c r="G1192" i="2"/>
  <c r="D1192" i="2"/>
  <c r="F1192" i="2"/>
  <c r="J992" i="2"/>
  <c r="B992" i="2"/>
  <c r="D992" i="2"/>
  <c r="F992" i="2"/>
  <c r="G992" i="2"/>
  <c r="J1150" i="2"/>
  <c r="D1150" i="2"/>
  <c r="B1150" i="2"/>
  <c r="G1150" i="2"/>
  <c r="F1150" i="2"/>
  <c r="G1812" i="2"/>
  <c r="F1812" i="2"/>
  <c r="B1812" i="2"/>
  <c r="J1812" i="2"/>
  <c r="D1812" i="2"/>
  <c r="G1129" i="2"/>
  <c r="B1129" i="2"/>
  <c r="J1129" i="2"/>
  <c r="D1129" i="2"/>
  <c r="F1129" i="2"/>
  <c r="O1391" i="2"/>
  <c r="N1391" i="2"/>
  <c r="Q1391" i="2"/>
  <c r="M1391" i="2"/>
  <c r="F1573" i="2"/>
  <c r="G1573" i="2"/>
  <c r="D1573" i="2"/>
  <c r="B1573" i="2"/>
  <c r="J1573" i="2"/>
  <c r="M902" i="2"/>
  <c r="N902" i="2"/>
  <c r="Q902" i="2"/>
  <c r="O902" i="2"/>
  <c r="F1618" i="2"/>
  <c r="B1618" i="2"/>
  <c r="D1618" i="2"/>
  <c r="G1618" i="2"/>
  <c r="J1618" i="2"/>
  <c r="B1822" i="2"/>
  <c r="F1822" i="2"/>
  <c r="J1822" i="2"/>
  <c r="G1822" i="2"/>
  <c r="D1822" i="2"/>
  <c r="J1852" i="2"/>
  <c r="D1852" i="2"/>
  <c r="B1852" i="2"/>
  <c r="F1852" i="2"/>
  <c r="G1852" i="2"/>
  <c r="D1711" i="2"/>
  <c r="B1711" i="2"/>
  <c r="J1711" i="2"/>
  <c r="F1711" i="2"/>
  <c r="G1711" i="2"/>
  <c r="B1814" i="2"/>
  <c r="D1814" i="2"/>
  <c r="F1814" i="2"/>
  <c r="G1814" i="2"/>
  <c r="J1814" i="2"/>
  <c r="G1811" i="2"/>
  <c r="B1811" i="2"/>
  <c r="J1811" i="2"/>
  <c r="F1811" i="2"/>
  <c r="D1811" i="2"/>
  <c r="B1749" i="2"/>
  <c r="F1749" i="2"/>
  <c r="D1749" i="2"/>
  <c r="J1749" i="2"/>
  <c r="G1749" i="2"/>
  <c r="J1606" i="2"/>
  <c r="G1606" i="2"/>
  <c r="D1606" i="2"/>
  <c r="F1606" i="2"/>
  <c r="B1606" i="2"/>
  <c r="F1447" i="2"/>
  <c r="G1447" i="2"/>
  <c r="B1447" i="2"/>
  <c r="J1447" i="2"/>
  <c r="D1447" i="2"/>
  <c r="N192" i="2"/>
  <c r="O192" i="2"/>
  <c r="Q192" i="2"/>
  <c r="M192" i="2"/>
  <c r="F432" i="2"/>
  <c r="D432" i="2"/>
  <c r="J432" i="2"/>
  <c r="B432" i="2"/>
  <c r="G432" i="2"/>
  <c r="D1716" i="2"/>
  <c r="F1716" i="2"/>
  <c r="G1716" i="2"/>
  <c r="J1716" i="2"/>
  <c r="B1716" i="2"/>
  <c r="O520" i="2"/>
  <c r="M520" i="2"/>
  <c r="N520" i="2"/>
  <c r="Q520" i="2"/>
  <c r="G1105" i="2"/>
  <c r="D1105" i="2"/>
  <c r="F1105" i="2"/>
  <c r="B1105" i="2"/>
  <c r="J1105" i="2"/>
  <c r="D1740" i="2"/>
  <c r="G1740" i="2"/>
  <c r="B1740" i="2"/>
  <c r="F1740" i="2"/>
  <c r="J1740" i="2"/>
  <c r="F1144" i="2"/>
  <c r="D1144" i="2"/>
  <c r="B1144" i="2"/>
  <c r="J1144" i="2"/>
  <c r="G1144" i="2"/>
  <c r="B1511" i="2"/>
  <c r="F1511" i="2"/>
  <c r="D1511" i="2"/>
  <c r="J1511" i="2"/>
  <c r="G1511" i="2"/>
  <c r="J99" i="2"/>
  <c r="B99" i="2"/>
  <c r="G99" i="2"/>
  <c r="D99" i="2"/>
  <c r="F99" i="2"/>
  <c r="B636" i="2"/>
  <c r="D636" i="2"/>
  <c r="J636" i="2"/>
  <c r="G636" i="2"/>
  <c r="F636" i="2"/>
  <c r="D255" i="2"/>
  <c r="J255" i="2"/>
  <c r="F255" i="2"/>
  <c r="B255" i="2"/>
  <c r="G255" i="2"/>
  <c r="D496" i="2"/>
  <c r="G496" i="2"/>
  <c r="F496" i="2"/>
  <c r="J496" i="2"/>
  <c r="B496" i="2"/>
  <c r="D400" i="2"/>
  <c r="B400" i="2"/>
  <c r="J400" i="2"/>
  <c r="G400" i="2"/>
  <c r="F400" i="2"/>
  <c r="J368" i="2"/>
  <c r="D368" i="2"/>
  <c r="G368" i="2"/>
  <c r="B368" i="2"/>
  <c r="F368" i="2"/>
  <c r="G504" i="2"/>
  <c r="D504" i="2"/>
  <c r="B504" i="2"/>
  <c r="J504" i="2"/>
  <c r="F504" i="2"/>
  <c r="F417" i="2"/>
  <c r="J417" i="2"/>
  <c r="B417" i="2"/>
  <c r="D417" i="2"/>
  <c r="G417" i="2"/>
  <c r="B297" i="2"/>
  <c r="D297" i="2"/>
  <c r="J297" i="2"/>
  <c r="G297" i="2"/>
  <c r="F297" i="2"/>
  <c r="F702" i="2"/>
  <c r="D702" i="2"/>
  <c r="J702" i="2"/>
  <c r="B702" i="2"/>
  <c r="G702" i="2"/>
  <c r="Q763" i="2"/>
  <c r="O763" i="2"/>
  <c r="N763" i="2"/>
  <c r="M763" i="2"/>
  <c r="B286" i="2"/>
  <c r="J286" i="2"/>
  <c r="G286" i="2"/>
  <c r="F286" i="2"/>
  <c r="D286" i="2"/>
  <c r="D709" i="2"/>
  <c r="B709" i="2"/>
  <c r="G709" i="2"/>
  <c r="F709" i="2"/>
  <c r="J709" i="2"/>
  <c r="J774" i="2"/>
  <c r="B774" i="2"/>
  <c r="G774" i="2"/>
  <c r="D774" i="2"/>
  <c r="F774" i="2"/>
  <c r="F281" i="2"/>
  <c r="B281" i="2"/>
  <c r="D281" i="2"/>
  <c r="G281" i="2"/>
  <c r="J281" i="2"/>
  <c r="D723" i="2"/>
  <c r="B723" i="2"/>
  <c r="J723" i="2"/>
  <c r="G723" i="2"/>
  <c r="F723" i="2"/>
  <c r="G824" i="2"/>
  <c r="F824" i="2"/>
  <c r="D824" i="2"/>
  <c r="B824" i="2"/>
  <c r="J824" i="2"/>
  <c r="G426" i="2"/>
  <c r="D426" i="2"/>
  <c r="F426" i="2"/>
  <c r="J426" i="2"/>
  <c r="B426" i="2"/>
  <c r="F918" i="2"/>
  <c r="D918" i="2"/>
  <c r="G918" i="2"/>
  <c r="J918" i="2"/>
  <c r="B918" i="2"/>
  <c r="B503" i="2"/>
  <c r="J503" i="2"/>
  <c r="D503" i="2"/>
  <c r="G503" i="2"/>
  <c r="F503" i="2"/>
  <c r="B156" i="2"/>
  <c r="J156" i="2"/>
  <c r="G156" i="2"/>
  <c r="F156" i="2"/>
  <c r="D156" i="2"/>
  <c r="J608" i="2"/>
  <c r="B608" i="2"/>
  <c r="G608" i="2"/>
  <c r="D608" i="2"/>
  <c r="F608" i="2"/>
  <c r="B181" i="2"/>
  <c r="F181" i="2"/>
  <c r="D181" i="2"/>
  <c r="J181" i="2"/>
  <c r="G181" i="2"/>
  <c r="B364" i="2"/>
  <c r="D364" i="2"/>
  <c r="J364" i="2"/>
  <c r="F364" i="2"/>
  <c r="G364" i="2"/>
  <c r="F763" i="2"/>
  <c r="D763" i="2"/>
  <c r="B763" i="2"/>
  <c r="J763" i="2"/>
  <c r="G763" i="2"/>
  <c r="B223" i="2"/>
  <c r="G223" i="2"/>
  <c r="F223" i="2"/>
  <c r="J223" i="2"/>
  <c r="D223" i="2"/>
  <c r="B304" i="2"/>
  <c r="J304" i="2"/>
  <c r="F304" i="2"/>
  <c r="G304" i="2"/>
  <c r="D304" i="2"/>
  <c r="G945" i="2"/>
  <c r="B945" i="2"/>
  <c r="J945" i="2"/>
  <c r="D945" i="2"/>
  <c r="F945" i="2"/>
  <c r="Q759" i="2"/>
  <c r="N759" i="2"/>
  <c r="M759" i="2"/>
  <c r="O759" i="2"/>
  <c r="G299" i="2"/>
  <c r="J299" i="2"/>
  <c r="F299" i="2"/>
  <c r="B299" i="2"/>
  <c r="D299" i="2"/>
  <c r="G653" i="2"/>
  <c r="J653" i="2"/>
  <c r="B653" i="2"/>
  <c r="F653" i="2"/>
  <c r="D653" i="2"/>
  <c r="D224" i="2"/>
  <c r="G224" i="2"/>
  <c r="J224" i="2"/>
  <c r="F224" i="2"/>
  <c r="B224" i="2"/>
  <c r="J365" i="2"/>
  <c r="D365" i="2"/>
  <c r="G365" i="2"/>
  <c r="F365" i="2"/>
  <c r="B365" i="2"/>
  <c r="B877" i="2"/>
  <c r="F877" i="2"/>
  <c r="J877" i="2"/>
  <c r="G877" i="2"/>
  <c r="D877" i="2"/>
  <c r="B681" i="2"/>
  <c r="J681" i="2"/>
  <c r="D681" i="2"/>
  <c r="F681" i="2"/>
  <c r="G681" i="2"/>
  <c r="D152" i="2"/>
  <c r="F152" i="2"/>
  <c r="B152" i="2"/>
  <c r="J152" i="2"/>
  <c r="G152" i="2"/>
  <c r="J564" i="2"/>
  <c r="G564" i="2"/>
  <c r="D564" i="2"/>
  <c r="F564" i="2"/>
  <c r="B564" i="2"/>
  <c r="B512" i="2"/>
  <c r="D512" i="2"/>
  <c r="G512" i="2"/>
  <c r="J512" i="2"/>
  <c r="F512" i="2"/>
  <c r="B127" i="2"/>
  <c r="D127" i="2"/>
  <c r="J127" i="2"/>
  <c r="G127" i="2"/>
  <c r="F127" i="2"/>
  <c r="B744" i="2"/>
  <c r="J744" i="2"/>
  <c r="G744" i="2"/>
  <c r="F744" i="2"/>
  <c r="D744" i="2"/>
  <c r="F356" i="2"/>
  <c r="D356" i="2"/>
  <c r="G356" i="2"/>
  <c r="B356" i="2"/>
  <c r="J356" i="2"/>
  <c r="G409" i="2"/>
  <c r="D409" i="2"/>
  <c r="J409" i="2"/>
  <c r="F409" i="2"/>
  <c r="B409" i="2"/>
  <c r="J781" i="2"/>
  <c r="G781" i="2"/>
  <c r="D781" i="2"/>
  <c r="F781" i="2"/>
  <c r="B781" i="2"/>
  <c r="G935" i="2"/>
  <c r="B935" i="2"/>
  <c r="D935" i="2"/>
  <c r="J935" i="2"/>
  <c r="F935" i="2"/>
  <c r="B408" i="2"/>
  <c r="J408" i="2"/>
  <c r="F408" i="2"/>
  <c r="G408" i="2"/>
  <c r="D408" i="2"/>
  <c r="F488" i="2"/>
  <c r="B488" i="2"/>
  <c r="G488" i="2"/>
  <c r="J488" i="2"/>
  <c r="D488" i="2"/>
  <c r="F941" i="2"/>
  <c r="J941" i="2"/>
  <c r="D941" i="2"/>
  <c r="B941" i="2"/>
  <c r="G941" i="2"/>
  <c r="Q320" i="2"/>
  <c r="Q322" i="2"/>
  <c r="Q321" i="2"/>
  <c r="Q272" i="2"/>
  <c r="Q273" i="2"/>
  <c r="Q274" i="2"/>
  <c r="Q233" i="2"/>
  <c r="Q232" i="2"/>
  <c r="Q231" i="2"/>
  <c r="Q230" i="2"/>
  <c r="Q446" i="2"/>
  <c r="Q447" i="2"/>
  <c r="Q412" i="2"/>
  <c r="Q410" i="2"/>
  <c r="Q411" i="2"/>
  <c r="Q452" i="2"/>
  <c r="Q453" i="2"/>
  <c r="Q129" i="2"/>
  <c r="Q130" i="2"/>
  <c r="Q128" i="2"/>
  <c r="Q255" i="2"/>
  <c r="Q254" i="2"/>
  <c r="Q185" i="2"/>
  <c r="Q184" i="2"/>
  <c r="Q183" i="2"/>
  <c r="Q182" i="2"/>
  <c r="Q370" i="2"/>
  <c r="Q368" i="2"/>
  <c r="Q369" i="2"/>
  <c r="Q158" i="2"/>
  <c r="Q159" i="2"/>
  <c r="Q357" i="2"/>
  <c r="Q356" i="2"/>
  <c r="Q374" i="2"/>
  <c r="Q377" i="2"/>
  <c r="Q376" i="2"/>
  <c r="Q375" i="2"/>
  <c r="Q303" i="2"/>
  <c r="Q302" i="2"/>
  <c r="Q124" i="2"/>
  <c r="Q122" i="2"/>
  <c r="Q123" i="2"/>
  <c r="Q117" i="2"/>
  <c r="Q116" i="2"/>
  <c r="Q164" i="2"/>
  <c r="Q165" i="2"/>
  <c r="Q15" i="2"/>
  <c r="Q14" i="2"/>
  <c r="Q62" i="2"/>
  <c r="Q63" i="2"/>
  <c r="Q316" i="2"/>
  <c r="Q314" i="2"/>
  <c r="Q315" i="2"/>
  <c r="Q363" i="2"/>
  <c r="Q364" i="2"/>
  <c r="Q362" i="2"/>
  <c r="Q68" i="2"/>
  <c r="Q69" i="2"/>
  <c r="Q136" i="2"/>
  <c r="Q137" i="2"/>
  <c r="Q135" i="2"/>
  <c r="Q134" i="2"/>
  <c r="Q308" i="2"/>
  <c r="Q309" i="2"/>
  <c r="Q213" i="2"/>
  <c r="Q212" i="2"/>
  <c r="Q267" i="2"/>
  <c r="Q268" i="2"/>
  <c r="Q266" i="2"/>
  <c r="Q172" i="2"/>
  <c r="Q170" i="2"/>
  <c r="Q171" i="2"/>
  <c r="Q466" i="2"/>
  <c r="Q465" i="2"/>
  <c r="Q464" i="2"/>
  <c r="Q329" i="2"/>
  <c r="Q326" i="2"/>
  <c r="Q327" i="2"/>
  <c r="Q328" i="2"/>
  <c r="Q207" i="2"/>
  <c r="Q206" i="2"/>
  <c r="Q260" i="2"/>
  <c r="Q261" i="2"/>
  <c r="Q459" i="2"/>
  <c r="Q460" i="2"/>
  <c r="Q458" i="2"/>
  <c r="Q404" i="2"/>
  <c r="Q405" i="2"/>
  <c r="Q218" i="2"/>
  <c r="Q219" i="2"/>
  <c r="Q220" i="2"/>
  <c r="Q398" i="2"/>
  <c r="Q399" i="2"/>
  <c r="Q280" i="2"/>
  <c r="Q279" i="2"/>
  <c r="Q278" i="2"/>
  <c r="Q281" i="2"/>
  <c r="Q350" i="2"/>
  <c r="Q351" i="2"/>
  <c r="Q178" i="2"/>
  <c r="Q176" i="2"/>
  <c r="Q177" i="2"/>
  <c r="Q473" i="2"/>
  <c r="Q470" i="2"/>
  <c r="Q472" i="2"/>
  <c r="Q471" i="2"/>
  <c r="Q225" i="2"/>
  <c r="Q224" i="2"/>
  <c r="Q226" i="2"/>
  <c r="Q110" i="2"/>
  <c r="Q111" i="2"/>
  <c r="Q425" i="2"/>
  <c r="Q422" i="2"/>
  <c r="Q424" i="2"/>
  <c r="Q423" i="2"/>
  <c r="Q416" i="2"/>
  <c r="Q417" i="2"/>
  <c r="Q418" i="2"/>
</calcChain>
</file>

<file path=xl/sharedStrings.xml><?xml version="1.0" encoding="utf-8"?>
<sst xmlns="http://schemas.openxmlformats.org/spreadsheetml/2006/main" count="700" uniqueCount="117">
  <si>
    <t>##var</t>
  </si>
  <si>
    <t>waveRule</t>
  </si>
  <si>
    <t>waveIndex</t>
  </si>
  <si>
    <t>name</t>
  </si>
  <si>
    <t>desc</t>
  </si>
  <si>
    <t>waveRewardGold</t>
  </si>
  <si>
    <t>duration</t>
  </si>
  <si>
    <t>*nodes</t>
  </si>
  <si>
    <t>timeElapsed</t>
  </si>
  <si>
    <t>totalNum</t>
  </si>
  <si>
    <t>onceIntervalTime</t>
  </si>
  <si>
    <t>onceCallNum</t>
  </si>
  <si>
    <t>monsterCfgId</t>
  </si>
  <si>
    <t>level</t>
  </si>
  <si>
    <t>rewardGold</t>
  </si>
  <si>
    <t>##type</t>
  </si>
  <si>
    <t>string</t>
  </si>
  <si>
    <t>int</t>
  </si>
  <si>
    <t>float</t>
  </si>
  <si>
    <t>list,MonsterWaveCallNode</t>
  </si>
  <si>
    <t>##group</t>
  </si>
  <si>
    <t>c</t>
  </si>
  <si>
    <t>##</t>
  </si>
  <si>
    <t>刷怪规则</t>
  </si>
  <si>
    <t>波次</t>
  </si>
  <si>
    <t>名字</t>
  </si>
  <si>
    <t>描述</t>
  </si>
  <si>
    <t>波次结束奖励金币</t>
  </si>
  <si>
    <t>运行多久之后发生，单位：秒</t>
  </si>
  <si>
    <t>总刷怪数量</t>
  </si>
  <si>
    <t>出怪间隔</t>
  </si>
  <si>
    <t>一次出怪数量</t>
  </si>
  <si>
    <t>怪物id</t>
  </si>
  <si>
    <t>怪物等级</t>
  </si>
  <si>
    <t>单个击杀奖励金币</t>
  </si>
  <si>
    <t/>
  </si>
  <si>
    <t>总时长(单位秒,超出后失败)</t>
    <phoneticPr fontId="3" type="noConversion"/>
  </si>
  <si>
    <t>生成时Action事件id（对应ActionConfig文件夹下表格）</t>
    <phoneticPr fontId="3" type="noConversion"/>
  </si>
  <si>
    <t>createActionIds</t>
    <phoneticPr fontId="3" type="noConversion"/>
  </si>
  <si>
    <t>MonsterWaveCallRule_Offline</t>
  </si>
  <si>
    <t>线下模式第1波</t>
  </si>
  <si>
    <t>Monster_Offline_1_1</t>
  </si>
  <si>
    <t>线下模式第2波</t>
  </si>
  <si>
    <t>Monster_Offline_2_1</t>
  </si>
  <si>
    <t>Monster_Offline_2_2</t>
  </si>
  <si>
    <t>线下模式第3波</t>
  </si>
  <si>
    <t>Monster_Offline_3_1</t>
  </si>
  <si>
    <t>Monster_Offline_3_2</t>
  </si>
  <si>
    <t>线下模式第4波</t>
  </si>
  <si>
    <t>Monster_Offline_4_1</t>
  </si>
  <si>
    <t>Monster_Offline_4_2</t>
  </si>
  <si>
    <t>线下模式第5波</t>
  </si>
  <si>
    <t>Monster_Offline_5_1</t>
  </si>
  <si>
    <t>Monster_Offline_5_2</t>
  </si>
  <si>
    <t>线下模式第6波</t>
  </si>
  <si>
    <t>Monster_Offline_6_1</t>
  </si>
  <si>
    <t>Monster_Offline_6_2</t>
  </si>
  <si>
    <t>线下模式第7波</t>
  </si>
  <si>
    <t>Monster_Offline_7_1</t>
  </si>
  <si>
    <t>Monster_Offline_7_2</t>
  </si>
  <si>
    <t>线下模式第8波</t>
  </si>
  <si>
    <t>Monster_Offline_8_1</t>
  </si>
  <si>
    <t>Monster_Offline_8_2</t>
  </si>
  <si>
    <t>线下模式第9波</t>
  </si>
  <si>
    <t>Monster_Offline_9_1</t>
  </si>
  <si>
    <t>Monster_Offline_9_2</t>
  </si>
  <si>
    <t>线下模式第10波</t>
  </si>
  <si>
    <t>Monster_Offline_10_1</t>
  </si>
  <si>
    <t>Monster_Offline_10_2</t>
  </si>
  <si>
    <t>线下模式第11波</t>
  </si>
  <si>
    <t>Monster_Offline_11_1</t>
  </si>
  <si>
    <t>Monster_Offline_11_2</t>
  </si>
  <si>
    <t>线下模式第12波</t>
  </si>
  <si>
    <t>Monster_Offline_12_1</t>
  </si>
  <si>
    <t>线下模式第13波</t>
  </si>
  <si>
    <t>Monster_Offline_13_1</t>
  </si>
  <si>
    <t>Monster_Offline_13_2</t>
  </si>
  <si>
    <t>线下模式第14波</t>
  </si>
  <si>
    <t>Monster_Offline_14_1</t>
  </si>
  <si>
    <t>Monster_Offline_14_2</t>
  </si>
  <si>
    <t>线下模式第15波</t>
  </si>
  <si>
    <t>Monster_Offline_15_1</t>
  </si>
  <si>
    <t>Monster_Offline_15_2</t>
  </si>
  <si>
    <t>Monster_Offline_15_3</t>
  </si>
  <si>
    <t>线下模式第16波</t>
  </si>
  <si>
    <t>Monster_Offline_16_1</t>
  </si>
  <si>
    <t>Monster_Offline_16_2</t>
  </si>
  <si>
    <t>线下模式第17波</t>
  </si>
  <si>
    <t>Monster_Offline_17_1</t>
  </si>
  <si>
    <t>Monster_Offline_17_2</t>
  </si>
  <si>
    <t>线下模式第18波</t>
  </si>
  <si>
    <t>Monster_Offline_18_1</t>
  </si>
  <si>
    <t>Monster_Offline_18_2</t>
  </si>
  <si>
    <t>Monster_Offline_18_3</t>
  </si>
  <si>
    <t>线下模式第19波</t>
  </si>
  <si>
    <t>Monster_Offline_19_1</t>
  </si>
  <si>
    <t>Monster_Offline_19_2</t>
  </si>
  <si>
    <t>Monster_Offline_19_3</t>
  </si>
  <si>
    <t>线下模式第20波</t>
  </si>
  <si>
    <t>Monster_Offline_20_1</t>
  </si>
  <si>
    <t>Monster_Offline_20_2</t>
  </si>
  <si>
    <t>Monster_Offline_20_3</t>
  </si>
  <si>
    <t>辅助字段</t>
    <phoneticPr fontId="3" type="noConversion"/>
  </si>
  <si>
    <t>赛季</t>
    <phoneticPr fontId="3" type="noConversion"/>
  </si>
  <si>
    <t>波次</t>
    <phoneticPr fontId="3" type="noConversion"/>
  </si>
  <si>
    <t>怪物序号</t>
    <phoneticPr fontId="3" type="noConversion"/>
  </si>
  <si>
    <t>赛季</t>
  </si>
  <si>
    <t>关卡</t>
  </si>
  <si>
    <t>MonsterWaveCallRule_Season1_Infinite</t>
  </si>
  <si>
    <t>MonsterWaveCallRule_Infinite_Demo</t>
    <phoneticPr fontId="18" type="noConversion"/>
  </si>
  <si>
    <t>演示关卡</t>
    <phoneticPr fontId="3" type="noConversion"/>
  </si>
  <si>
    <t>Monster_Season0_Challenge1_2_1</t>
  </si>
  <si>
    <t>(map#sep=;|),string#ref=ResAudioCfgCategory,float</t>
    <phoneticPr fontId="18" type="noConversion"/>
  </si>
  <si>
    <t>battleMusicList</t>
    <phoneticPr fontId="3" type="noConversion"/>
  </si>
  <si>
    <t>波次战斗时背景音乐</t>
    <phoneticPr fontId="3" type="noConversion"/>
  </si>
  <si>
    <t>restMusicList</t>
    <phoneticPr fontId="3" type="noConversion"/>
  </si>
  <si>
    <t>波次休息时背景音乐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</si>
</sst>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u/>
      <sz val="11"/>
      <color rgb="FFFA7D00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u/>
      <sz val="11"/>
      <color rgb="FF0563C1"/>
      <name val="等线"/>
      <family val="3"/>
      <charset val="134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6" applyNumberFormat="0" applyAlignment="0" applyProtection="0">
      <alignment vertical="center"/>
    </xf>
    <xf numFmtId="0" fontId="8" fillId="0" borderId="0"/>
    <xf numFmtId="0" fontId="9" fillId="0" borderId="0" applyNumberFormat="0" applyFill="0" applyAlignment="0" applyProtection="0">
      <alignment vertical="center"/>
    </xf>
    <xf numFmtId="0" fontId="10" fillId="0" borderId="0"/>
    <xf numFmtId="0" fontId="13" fillId="0" borderId="0" applyBorder="0" applyProtection="0"/>
    <xf numFmtId="0" fontId="12" fillId="6" borderId="0" applyBorder="0" applyProtection="0"/>
    <xf numFmtId="0" fontId="11" fillId="5" borderId="0" applyBorder="0" applyProtection="0"/>
    <xf numFmtId="0" fontId="12" fillId="6" borderId="0" applyBorder="0" applyProtection="0"/>
    <xf numFmtId="0" fontId="10" fillId="0" borderId="0"/>
    <xf numFmtId="0" fontId="11" fillId="5" borderId="0" applyBorder="0" applyProtection="0"/>
    <xf numFmtId="0" fontId="6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5" borderId="0" applyBorder="0" applyProtection="0"/>
    <xf numFmtId="0" fontId="6" fillId="0" borderId="0"/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7" fillId="0" borderId="0"/>
    <xf numFmtId="0" fontId="17" fillId="7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1" applyBorder="1" applyAlignment="1">
      <alignment horizontal="left"/>
    </xf>
    <xf numFmtId="0" fontId="1" fillId="2" borderId="2" xfId="1" applyBorder="1" applyAlignment="1">
      <alignment horizontal="left"/>
    </xf>
    <xf numFmtId="0" fontId="1" fillId="2" borderId="4" xfId="1" applyBorder="1" applyAlignment="1">
      <alignment horizontal="left"/>
    </xf>
    <xf numFmtId="0" fontId="1" fillId="2" borderId="0" xfId="1" applyBorder="1" applyAlignment="1">
      <alignment horizontal="left"/>
    </xf>
    <xf numFmtId="0" fontId="2" fillId="3" borderId="1" xfId="2" applyBorder="1" applyAlignment="1">
      <alignment horizontal="left"/>
    </xf>
    <xf numFmtId="0" fontId="2" fillId="3" borderId="2" xfId="2" applyBorder="1" applyAlignment="1">
      <alignment horizontal="left"/>
    </xf>
    <xf numFmtId="0" fontId="2" fillId="3" borderId="0" xfId="2" applyBorder="1" applyAlignment="1">
      <alignment horizontal="left"/>
    </xf>
    <xf numFmtId="0" fontId="1" fillId="2" borderId="3" xfId="1" applyBorder="1" applyAlignment="1">
      <alignment horizontal="left"/>
    </xf>
    <xf numFmtId="0" fontId="1" fillId="2" borderId="5" xfId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5" fillId="0" borderId="0" xfId="3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49" fontId="11" fillId="5" borderId="1" xfId="9" applyNumberFormat="1" applyBorder="1" applyAlignment="1" applyProtection="1">
      <alignment horizontal="left"/>
    </xf>
    <xf numFmtId="49" fontId="12" fillId="6" borderId="1" xfId="8" applyNumberFormat="1" applyBorder="1" applyAlignment="1" applyProtection="1">
      <alignment horizontal="left"/>
    </xf>
    <xf numFmtId="49" fontId="11" fillId="5" borderId="3" xfId="9" applyNumberFormat="1" applyBorder="1" applyAlignment="1" applyProtection="1">
      <alignment horizontal="left"/>
    </xf>
    <xf numFmtId="0" fontId="1" fillId="2" borderId="2" xfId="1" applyBorder="1" applyAlignment="1">
      <alignment horizontal="left"/>
    </xf>
    <xf numFmtId="0" fontId="1" fillId="2" borderId="4" xfId="1" applyBorder="1" applyAlignment="1">
      <alignment horizontal="left"/>
    </xf>
    <xf numFmtId="0" fontId="2" fillId="3" borderId="2" xfId="2" applyBorder="1" applyAlignment="1">
      <alignment horizontal="left"/>
    </xf>
    <xf numFmtId="0" fontId="2" fillId="3" borderId="4" xfId="2" applyBorder="1" applyAlignment="1">
      <alignment horizontal="left"/>
    </xf>
  </cellXfs>
  <cellStyles count="24">
    <cellStyle name="Excel Built-in Bad" xfId="8" xr:uid="{9DD1E907-DE5A-47BA-B277-3AA86C8A2F80}"/>
    <cellStyle name="Excel Built-in Good" xfId="9" xr:uid="{A8EEB72E-38E8-4402-B599-AAE2E7EEB59C}"/>
    <cellStyle name="Excel Built-in Good 2" xfId="16" xr:uid="{8C5378BB-03BD-482B-8682-6F8D1F449009}"/>
    <cellStyle name="百分比 2" xfId="20" xr:uid="{AF8E72FA-10C5-4608-9DD8-A00A3D175F09}"/>
    <cellStyle name="差" xfId="2" builtinId="27"/>
    <cellStyle name="差 2" xfId="10" xr:uid="{A1ADB158-1344-40AC-A507-A279030441C6}"/>
    <cellStyle name="差 3" xfId="15" xr:uid="{59AEB0BE-E2E4-4A2C-8D6F-E7F1D7C41507}"/>
    <cellStyle name="差 4" xfId="19" xr:uid="{BC65A254-FB41-4699-B021-514828E770FF}"/>
    <cellStyle name="常规" xfId="0" builtinId="0"/>
    <cellStyle name="常规 2" xfId="11" xr:uid="{18A5BC3B-D1B2-48EB-ADC0-5EC3A18F1AE5}"/>
    <cellStyle name="常规 3" xfId="13" xr:uid="{CCAD156D-C88E-413C-B540-1C6E042553C9}"/>
    <cellStyle name="常规 4" xfId="17" xr:uid="{038B92C2-D981-4A38-BBA8-40BAE974DF9D}"/>
    <cellStyle name="常规 5" xfId="6" xr:uid="{E114A96A-F73D-4964-8E47-8D54CE160DE2}"/>
    <cellStyle name="常规 6" xfId="22" xr:uid="{4C34F63C-9867-4F64-8DF1-D48903ACD49A}"/>
    <cellStyle name="常规 7" xfId="4" xr:uid="{D7CC12D3-21E3-486A-A22A-EF7D3BF0C365}"/>
    <cellStyle name="超链接 2" xfId="7" xr:uid="{78655236-FDD7-4325-B013-ADC40C3C8F1B}"/>
    <cellStyle name="超链接 3" xfId="21" xr:uid="{DC23F547-83D4-4F0F-905D-B5B3B8A9949D}"/>
    <cellStyle name="好" xfId="1" builtinId="26"/>
    <cellStyle name="好 2" xfId="12" xr:uid="{205B71C4-A3B4-407F-9FAC-A58DD24DECEE}"/>
    <cellStyle name="好 3" xfId="14" xr:uid="{C61FF09A-06FF-480A-B5B9-38A8305C67DF}"/>
    <cellStyle name="好 4" xfId="18" xr:uid="{44B51290-ED49-4B7B-ABB3-ABE09F3AA2B4}"/>
    <cellStyle name="好 5" xfId="23" xr:uid="{427FCC9A-6BF8-4E72-A4A7-4AE6FEE378AA}"/>
    <cellStyle name="链接单元格 2" xfId="5" xr:uid="{FBAE5CE2-E444-4C46-8CE7-BE0CA6ECFB7C}"/>
    <cellStyle name="输出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商业化"/>
      <sheetName val="音乐音效"/>
      <sheetName val="参考"/>
      <sheetName val="工具"/>
    </sheetNames>
    <sheetDataSet>
      <sheetData sheetId="0"/>
      <sheetData sheetId="1"/>
      <sheetData sheetId="2"/>
      <sheetData sheetId="3">
        <row r="1">
          <cell r="A1" t="str">
            <v>索引id</v>
          </cell>
          <cell r="B1" t="str">
            <v>赛季</v>
          </cell>
          <cell r="C1" t="str">
            <v>波次</v>
          </cell>
          <cell r="D1" t="str">
            <v>时长s</v>
          </cell>
          <cell r="E1" t="str">
            <v>总时长min</v>
          </cell>
          <cell r="F1" t="str">
            <v>怪物种类</v>
          </cell>
          <cell r="G1" t="str">
            <v>难度调节</v>
          </cell>
          <cell r="H1" t="str">
            <v>每秒所需输出</v>
          </cell>
          <cell r="I1" t="str">
            <v>加速系数</v>
          </cell>
          <cell r="J1" t="str">
            <v>每秒怪物数量</v>
          </cell>
          <cell r="K1" t="str">
            <v>平均生命</v>
          </cell>
          <cell r="L1" t="str">
            <v>波次总奖励</v>
          </cell>
          <cell r="M1" t="str">
            <v>杀怪奖励</v>
          </cell>
          <cell r="N1" t="str">
            <v>怪物1</v>
          </cell>
          <cell r="O1" t="str">
            <v>怪物2</v>
          </cell>
          <cell r="P1" t="str">
            <v>怪物3</v>
          </cell>
          <cell r="Q1" t="str">
            <v>怪物4</v>
          </cell>
          <cell r="R1" t="str">
            <v>怪物5</v>
          </cell>
          <cell r="S1" t="str">
            <v>怪物6</v>
          </cell>
          <cell r="T1" t="str">
            <v>怪物1数量</v>
          </cell>
          <cell r="U1" t="str">
            <v>怪物2数量</v>
          </cell>
          <cell r="V1" t="str">
            <v>怪物3数量</v>
          </cell>
          <cell r="W1" t="str">
            <v>怪物4数量</v>
          </cell>
          <cell r="X1" t="str">
            <v>怪物5数量</v>
          </cell>
          <cell r="Y1" t="str">
            <v>怪物6数量</v>
          </cell>
          <cell r="Z1" t="str">
            <v>怪物1生命</v>
          </cell>
          <cell r="AA1" t="str">
            <v>怪物2生命</v>
          </cell>
          <cell r="AB1" t="str">
            <v>怪物3生命</v>
          </cell>
          <cell r="AC1" t="str">
            <v>怪物4生命</v>
          </cell>
          <cell r="AD1" t="str">
            <v>怪物5生命</v>
          </cell>
          <cell r="AE1" t="str">
            <v>怪物6生命</v>
          </cell>
          <cell r="AF1" t="str">
            <v>怪物1速度</v>
          </cell>
          <cell r="AG1" t="str">
            <v>怪物2速度</v>
          </cell>
          <cell r="AH1" t="str">
            <v>怪物3速度</v>
          </cell>
          <cell r="AI1" t="str">
            <v>怪物4速度</v>
          </cell>
          <cell r="AJ1" t="str">
            <v>怪物5速度</v>
          </cell>
          <cell r="AK1" t="str">
            <v>怪物6速度</v>
          </cell>
          <cell r="AL1" t="str">
            <v>怪物1奖励</v>
          </cell>
          <cell r="AM1" t="str">
            <v>怪物2奖励</v>
          </cell>
          <cell r="AN1" t="str">
            <v>怪物3奖励</v>
          </cell>
          <cell r="AO1" t="str">
            <v>怪物4奖励</v>
          </cell>
          <cell r="AP1" t="str">
            <v>怪物5奖励</v>
          </cell>
          <cell r="AQ1" t="str">
            <v>怪物6奖励</v>
          </cell>
          <cell r="AR1" t="str">
            <v>总金钱</v>
          </cell>
          <cell r="AS1" t="str">
            <v>特点</v>
          </cell>
          <cell r="AT1" t="str">
            <v>标准怪物1数量</v>
          </cell>
          <cell r="AU1" t="str">
            <v>标准怪物2数量</v>
          </cell>
          <cell r="AV1" t="str">
            <v>标准怪物3数量</v>
          </cell>
          <cell r="AW1" t="str">
            <v>标准怪物4数量</v>
          </cell>
          <cell r="AX1" t="str">
            <v>标准怪物5数量</v>
          </cell>
          <cell r="AY1" t="str">
            <v>标准怪物6数量</v>
          </cell>
          <cell r="AZ1" t="str">
            <v>准备音乐</v>
          </cell>
          <cell r="BA1" t="str">
            <v>战斗音乐</v>
          </cell>
        </row>
        <row r="2">
          <cell r="A2" t="str">
            <v>1_1</v>
          </cell>
          <cell r="B2">
            <v>1</v>
          </cell>
          <cell r="C2">
            <v>1</v>
          </cell>
          <cell r="D2">
            <v>10</v>
          </cell>
          <cell r="E2">
            <v>0.2</v>
          </cell>
          <cell r="F2">
            <v>1</v>
          </cell>
          <cell r="G2">
            <v>0.75</v>
          </cell>
          <cell r="H2">
            <v>33.28</v>
          </cell>
          <cell r="I2">
            <v>1</v>
          </cell>
          <cell r="J2">
            <v>0.5</v>
          </cell>
          <cell r="K2">
            <v>67</v>
          </cell>
          <cell r="L2">
            <v>300</v>
          </cell>
          <cell r="M2">
            <v>200</v>
          </cell>
          <cell r="N2" t="str">
            <v>鸟1</v>
          </cell>
          <cell r="T2">
            <v>5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134</v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>
            <v>2</v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>
            <v>40</v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>
            <v>300</v>
          </cell>
          <cell r="AS2" t="str">
            <v>突破</v>
          </cell>
          <cell r="AT2">
            <v>5</v>
          </cell>
          <cell r="AZ2" t="str">
            <v>ResAudio_Music_game1;0.9</v>
          </cell>
          <cell r="BA2" t="str">
            <v>ResAudio_Music_game1;1.2</v>
          </cell>
        </row>
        <row r="3">
          <cell r="A3" t="str">
            <v>1_2</v>
          </cell>
          <cell r="B3">
            <v>1</v>
          </cell>
          <cell r="C3">
            <v>2</v>
          </cell>
          <cell r="D3">
            <v>15</v>
          </cell>
          <cell r="E3">
            <v>0.4</v>
          </cell>
          <cell r="F3">
            <v>2</v>
          </cell>
          <cell r="G3">
            <v>0.75</v>
          </cell>
          <cell r="H3">
            <v>121.2</v>
          </cell>
          <cell r="I3">
            <v>1.05</v>
          </cell>
          <cell r="J3">
            <v>0.55000000000000004</v>
          </cell>
          <cell r="K3">
            <v>220</v>
          </cell>
          <cell r="L3">
            <v>300</v>
          </cell>
          <cell r="M3">
            <v>200</v>
          </cell>
          <cell r="N3" t="str">
            <v>鸟1</v>
          </cell>
          <cell r="O3" t="str">
            <v>蜘蛛1</v>
          </cell>
          <cell r="T3">
            <v>4</v>
          </cell>
          <cell r="U3">
            <v>4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413</v>
          </cell>
          <cell r="AA3">
            <v>413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>
            <v>2.1</v>
          </cell>
          <cell r="AG3">
            <v>4.2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>
            <v>25</v>
          </cell>
          <cell r="AM3">
            <v>25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  <cell r="AR3">
            <v>630</v>
          </cell>
          <cell r="AS3" t="str">
            <v>难度+</v>
          </cell>
          <cell r="AT3">
            <v>5</v>
          </cell>
          <cell r="AU3">
            <v>5</v>
          </cell>
          <cell r="AZ3" t="str">
            <v>ResAudio_Music_game1;0.9</v>
          </cell>
          <cell r="BA3" t="str">
            <v>ResAudio_Music_game1;1.2</v>
          </cell>
        </row>
        <row r="4">
          <cell r="A4" t="str">
            <v>1_3</v>
          </cell>
          <cell r="B4">
            <v>1</v>
          </cell>
          <cell r="C4">
            <v>3</v>
          </cell>
          <cell r="D4">
            <v>20</v>
          </cell>
          <cell r="E4">
            <v>0.8</v>
          </cell>
          <cell r="F4">
            <v>3</v>
          </cell>
          <cell r="G4">
            <v>0.75</v>
          </cell>
          <cell r="H4">
            <v>238.23</v>
          </cell>
          <cell r="I4">
            <v>1.1000000000000001</v>
          </cell>
          <cell r="J4">
            <v>0.6</v>
          </cell>
          <cell r="K4">
            <v>397</v>
          </cell>
          <cell r="L4">
            <v>300</v>
          </cell>
          <cell r="M4">
            <v>200</v>
          </cell>
          <cell r="N4" t="str">
            <v>鸟1</v>
          </cell>
          <cell r="O4" t="str">
            <v>蜘蛛1</v>
          </cell>
          <cell r="P4" t="str">
            <v>鸟2</v>
          </cell>
          <cell r="T4">
            <v>6</v>
          </cell>
          <cell r="U4">
            <v>3</v>
          </cell>
          <cell r="V4">
            <v>3</v>
          </cell>
          <cell r="W4">
            <v>0</v>
          </cell>
          <cell r="X4">
            <v>0</v>
          </cell>
          <cell r="Y4">
            <v>0</v>
          </cell>
          <cell r="Z4">
            <v>378</v>
          </cell>
          <cell r="AA4">
            <v>378</v>
          </cell>
          <cell r="AB4">
            <v>1512</v>
          </cell>
          <cell r="AC4" t="str">
            <v/>
          </cell>
          <cell r="AD4" t="str">
            <v/>
          </cell>
          <cell r="AE4" t="str">
            <v/>
          </cell>
          <cell r="AF4">
            <v>2.2000000000000002</v>
          </cell>
          <cell r="AG4">
            <v>4.4000000000000004</v>
          </cell>
          <cell r="AH4">
            <v>2.2000000000000002</v>
          </cell>
          <cell r="AI4" t="str">
            <v/>
          </cell>
          <cell r="AJ4" t="str">
            <v/>
          </cell>
          <cell r="AK4" t="str">
            <v/>
          </cell>
          <cell r="AL4">
            <v>13</v>
          </cell>
          <cell r="AM4">
            <v>13</v>
          </cell>
          <cell r="AN4">
            <v>27</v>
          </cell>
          <cell r="AO4" t="str">
            <v/>
          </cell>
          <cell r="AP4" t="str">
            <v/>
          </cell>
          <cell r="AQ4" t="str">
            <v/>
          </cell>
          <cell r="AR4">
            <v>990</v>
          </cell>
          <cell r="AS4" t="str">
            <v>难度+</v>
          </cell>
          <cell r="AT4">
            <v>10</v>
          </cell>
          <cell r="AU4">
            <v>5</v>
          </cell>
          <cell r="AV4">
            <v>5</v>
          </cell>
          <cell r="AZ4" t="str">
            <v>ResAudio_Music_game1;0.9</v>
          </cell>
          <cell r="BA4" t="str">
            <v>ResAudio_Music_game1;1.2</v>
          </cell>
        </row>
        <row r="5">
          <cell r="A5" t="str">
            <v>1_4</v>
          </cell>
          <cell r="B5">
            <v>1</v>
          </cell>
          <cell r="C5">
            <v>4</v>
          </cell>
          <cell r="D5">
            <v>25</v>
          </cell>
          <cell r="E5">
            <v>1.2</v>
          </cell>
          <cell r="F5">
            <v>4</v>
          </cell>
          <cell r="G5">
            <v>0.75</v>
          </cell>
          <cell r="H5">
            <v>389.18</v>
          </cell>
          <cell r="I5">
            <v>1.1499999999999999</v>
          </cell>
          <cell r="J5">
            <v>0.65</v>
          </cell>
          <cell r="K5">
            <v>599</v>
          </cell>
          <cell r="L5">
            <v>300</v>
          </cell>
          <cell r="M5">
            <v>200</v>
          </cell>
          <cell r="N5" t="str">
            <v>蜘蛛1</v>
          </cell>
          <cell r="O5" t="str">
            <v>鸟2</v>
          </cell>
          <cell r="P5" t="str">
            <v>恶灵1</v>
          </cell>
          <cell r="T5">
            <v>7</v>
          </cell>
          <cell r="U5">
            <v>7</v>
          </cell>
          <cell r="V5">
            <v>3</v>
          </cell>
          <cell r="W5">
            <v>0</v>
          </cell>
          <cell r="X5">
            <v>0</v>
          </cell>
          <cell r="Y5">
            <v>0</v>
          </cell>
          <cell r="Z5">
            <v>394</v>
          </cell>
          <cell r="AA5">
            <v>1576</v>
          </cell>
          <cell r="AB5">
            <v>394</v>
          </cell>
          <cell r="AC5" t="str">
            <v/>
          </cell>
          <cell r="AD5" t="str">
            <v/>
          </cell>
          <cell r="AE5" t="str">
            <v/>
          </cell>
          <cell r="AF5">
            <v>4.5999999999999996</v>
          </cell>
          <cell r="AG5">
            <v>2.2999999999999998</v>
          </cell>
          <cell r="AH5">
            <v>2.2999999999999998</v>
          </cell>
          <cell r="AI5" t="str">
            <v/>
          </cell>
          <cell r="AJ5" t="str">
            <v/>
          </cell>
          <cell r="AK5" t="str">
            <v/>
          </cell>
          <cell r="AL5">
            <v>8</v>
          </cell>
          <cell r="AM5">
            <v>17</v>
          </cell>
          <cell r="AN5">
            <v>8</v>
          </cell>
          <cell r="AO5" t="str">
            <v/>
          </cell>
          <cell r="AP5" t="str">
            <v/>
          </cell>
          <cell r="AQ5" t="str">
            <v/>
          </cell>
          <cell r="AR5">
            <v>1380</v>
          </cell>
          <cell r="AS5" t="str">
            <v>干扰</v>
          </cell>
          <cell r="AT5">
            <v>10</v>
          </cell>
          <cell r="AU5">
            <v>10</v>
          </cell>
          <cell r="AV5">
            <v>5</v>
          </cell>
          <cell r="AZ5" t="str">
            <v>ResAudio_Music_game1;0.9</v>
          </cell>
          <cell r="BA5" t="str">
            <v>ResAudio_Music_game1;1.2</v>
          </cell>
        </row>
        <row r="6">
          <cell r="A6" t="str">
            <v>1_5</v>
          </cell>
          <cell r="B6">
            <v>1</v>
          </cell>
          <cell r="C6">
            <v>5</v>
          </cell>
          <cell r="D6">
            <v>30</v>
          </cell>
          <cell r="E6">
            <v>1.7</v>
          </cell>
          <cell r="F6">
            <v>5</v>
          </cell>
          <cell r="G6">
            <v>0.875</v>
          </cell>
          <cell r="H6">
            <v>675.72</v>
          </cell>
          <cell r="I6">
            <v>1.2</v>
          </cell>
          <cell r="J6">
            <v>0.7</v>
          </cell>
          <cell r="K6">
            <v>965</v>
          </cell>
          <cell r="L6">
            <v>300</v>
          </cell>
          <cell r="M6">
            <v>200</v>
          </cell>
          <cell r="N6" t="str">
            <v>蜘蛛1</v>
          </cell>
          <cell r="O6" t="str">
            <v>鸟2</v>
          </cell>
          <cell r="P6" t="str">
            <v>恶灵1</v>
          </cell>
          <cell r="Q6" t="str">
            <v>鸟3</v>
          </cell>
          <cell r="T6">
            <v>8</v>
          </cell>
          <cell r="U6">
            <v>8</v>
          </cell>
          <cell r="V6">
            <v>4</v>
          </cell>
          <cell r="W6">
            <v>1</v>
          </cell>
          <cell r="X6">
            <v>0</v>
          </cell>
          <cell r="Y6">
            <v>0</v>
          </cell>
          <cell r="Z6">
            <v>381</v>
          </cell>
          <cell r="AA6">
            <v>1524</v>
          </cell>
          <cell r="AB6">
            <v>381</v>
          </cell>
          <cell r="AC6">
            <v>12189</v>
          </cell>
          <cell r="AD6" t="str">
            <v/>
          </cell>
          <cell r="AE6" t="str">
            <v/>
          </cell>
          <cell r="AF6">
            <v>4.8</v>
          </cell>
          <cell r="AG6">
            <v>2.4</v>
          </cell>
          <cell r="AH6">
            <v>2.4</v>
          </cell>
          <cell r="AI6">
            <v>0.96</v>
          </cell>
          <cell r="AJ6" t="str">
            <v/>
          </cell>
          <cell r="AK6" t="str">
            <v/>
          </cell>
          <cell r="AL6">
            <v>6</v>
          </cell>
          <cell r="AM6">
            <v>13</v>
          </cell>
          <cell r="AN6">
            <v>6</v>
          </cell>
          <cell r="AO6">
            <v>19</v>
          </cell>
          <cell r="AP6" t="str">
            <v/>
          </cell>
          <cell r="AQ6" t="str">
            <v/>
          </cell>
          <cell r="AR6">
            <v>1800</v>
          </cell>
          <cell r="AS6" t="str">
            <v>干扰</v>
          </cell>
          <cell r="AT6">
            <v>10</v>
          </cell>
          <cell r="AU6">
            <v>10</v>
          </cell>
          <cell r="AV6">
            <v>5</v>
          </cell>
          <cell r="AW6">
            <v>1</v>
          </cell>
          <cell r="AZ6" t="str">
            <v>ResAudio_Music_game1;0.9</v>
          </cell>
          <cell r="BA6" t="str">
            <v>ResAudio_Music_battle_danger1;1</v>
          </cell>
        </row>
        <row r="7">
          <cell r="A7" t="str">
            <v>1_6</v>
          </cell>
          <cell r="B7">
            <v>1</v>
          </cell>
          <cell r="C7">
            <v>6</v>
          </cell>
          <cell r="D7">
            <v>30</v>
          </cell>
          <cell r="E7">
            <v>2.2000000000000002</v>
          </cell>
          <cell r="F7">
            <v>6</v>
          </cell>
          <cell r="G7">
            <v>0.875</v>
          </cell>
          <cell r="H7">
            <v>949.38</v>
          </cell>
          <cell r="I7">
            <v>1.25</v>
          </cell>
          <cell r="J7">
            <v>0.75</v>
          </cell>
          <cell r="K7">
            <v>1266</v>
          </cell>
          <cell r="L7">
            <v>300</v>
          </cell>
          <cell r="M7">
            <v>200</v>
          </cell>
          <cell r="N7" t="str">
            <v>蝙蝠1</v>
          </cell>
          <cell r="O7" t="str">
            <v>种子1</v>
          </cell>
          <cell r="T7">
            <v>11</v>
          </cell>
          <cell r="U7">
            <v>11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1726</v>
          </cell>
          <cell r="AA7">
            <v>1726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>
            <v>2.5</v>
          </cell>
          <cell r="AG7">
            <v>2.5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>
            <v>9</v>
          </cell>
          <cell r="AM7">
            <v>9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>
            <v>2250</v>
          </cell>
          <cell r="AS7" t="str">
            <v>难死</v>
          </cell>
          <cell r="AT7">
            <v>5</v>
          </cell>
          <cell r="AU7">
            <v>5</v>
          </cell>
          <cell r="AZ7" t="str">
            <v>ResAudio_Music_game1;0.9</v>
          </cell>
          <cell r="BA7" t="str">
            <v>ResAudio_Music_game1;1.2</v>
          </cell>
        </row>
        <row r="8">
          <cell r="A8" t="str">
            <v>1_7</v>
          </cell>
          <cell r="B8">
            <v>1</v>
          </cell>
          <cell r="C8">
            <v>7</v>
          </cell>
          <cell r="D8">
            <v>30</v>
          </cell>
          <cell r="E8">
            <v>2.7</v>
          </cell>
          <cell r="F8">
            <v>7</v>
          </cell>
          <cell r="G8">
            <v>0.875</v>
          </cell>
          <cell r="H8">
            <v>1281.8</v>
          </cell>
          <cell r="I8">
            <v>1.3</v>
          </cell>
          <cell r="J8">
            <v>0.8</v>
          </cell>
          <cell r="K8">
            <v>1602</v>
          </cell>
          <cell r="L8">
            <v>300</v>
          </cell>
          <cell r="M8">
            <v>200</v>
          </cell>
          <cell r="N8" t="str">
            <v>蝙蝠1</v>
          </cell>
          <cell r="O8" t="str">
            <v>种子1</v>
          </cell>
          <cell r="P8" t="str">
            <v>蜜蜂2</v>
          </cell>
          <cell r="T8">
            <v>12</v>
          </cell>
          <cell r="U8">
            <v>6</v>
          </cell>
          <cell r="V8">
            <v>6</v>
          </cell>
          <cell r="W8">
            <v>0</v>
          </cell>
          <cell r="X8">
            <v>0</v>
          </cell>
          <cell r="Y8">
            <v>0</v>
          </cell>
          <cell r="Z8">
            <v>1144</v>
          </cell>
          <cell r="AA8">
            <v>1144</v>
          </cell>
          <cell r="AB8">
            <v>4577</v>
          </cell>
          <cell r="AC8" t="str">
            <v/>
          </cell>
          <cell r="AD8" t="str">
            <v/>
          </cell>
          <cell r="AE8" t="str">
            <v/>
          </cell>
          <cell r="AF8">
            <v>2.6</v>
          </cell>
          <cell r="AG8">
            <v>2.6</v>
          </cell>
          <cell r="AH8">
            <v>2.6</v>
          </cell>
          <cell r="AI8" t="str">
            <v/>
          </cell>
          <cell r="AJ8" t="str">
            <v/>
          </cell>
          <cell r="AK8" t="str">
            <v/>
          </cell>
          <cell r="AL8">
            <v>7</v>
          </cell>
          <cell r="AM8">
            <v>7</v>
          </cell>
          <cell r="AN8">
            <v>13</v>
          </cell>
          <cell r="AO8" t="str">
            <v/>
          </cell>
          <cell r="AP8" t="str">
            <v/>
          </cell>
          <cell r="AQ8" t="str">
            <v/>
          </cell>
          <cell r="AR8">
            <v>2730</v>
          </cell>
          <cell r="AS8" t="str">
            <v>难度+</v>
          </cell>
          <cell r="AT8">
            <v>10</v>
          </cell>
          <cell r="AU8">
            <v>5</v>
          </cell>
          <cell r="AV8">
            <v>5</v>
          </cell>
          <cell r="AZ8" t="str">
            <v>ResAudio_Music_game2;0.9</v>
          </cell>
          <cell r="BA8" t="str">
            <v>ResAudio_Music_game2;1.2</v>
          </cell>
        </row>
        <row r="9">
          <cell r="A9" t="str">
            <v>1_8</v>
          </cell>
          <cell r="B9">
            <v>1</v>
          </cell>
          <cell r="C9">
            <v>8</v>
          </cell>
          <cell r="D9">
            <v>30</v>
          </cell>
          <cell r="E9">
            <v>3.2</v>
          </cell>
          <cell r="F9">
            <v>8</v>
          </cell>
          <cell r="G9">
            <v>0.875</v>
          </cell>
          <cell r="H9">
            <v>1680.18</v>
          </cell>
          <cell r="I9">
            <v>1.35</v>
          </cell>
          <cell r="J9">
            <v>0.85</v>
          </cell>
          <cell r="K9">
            <v>1977</v>
          </cell>
          <cell r="L9">
            <v>300</v>
          </cell>
          <cell r="M9">
            <v>200</v>
          </cell>
          <cell r="N9" t="str">
            <v>种子1</v>
          </cell>
          <cell r="O9" t="str">
            <v>蜜蜂2</v>
          </cell>
          <cell r="P9" t="str">
            <v>蝙蝠2</v>
          </cell>
          <cell r="T9">
            <v>10</v>
          </cell>
          <cell r="U9">
            <v>10</v>
          </cell>
          <cell r="V9">
            <v>5</v>
          </cell>
          <cell r="W9">
            <v>0</v>
          </cell>
          <cell r="X9">
            <v>0</v>
          </cell>
          <cell r="Y9">
            <v>0</v>
          </cell>
          <cell r="Z9">
            <v>847</v>
          </cell>
          <cell r="AA9">
            <v>3389</v>
          </cell>
          <cell r="AB9">
            <v>3389</v>
          </cell>
          <cell r="AC9" t="str">
            <v/>
          </cell>
          <cell r="AD9" t="str">
            <v/>
          </cell>
          <cell r="AE9" t="str">
            <v/>
          </cell>
          <cell r="AF9">
            <v>2.7</v>
          </cell>
          <cell r="AG9">
            <v>2.7</v>
          </cell>
          <cell r="AH9">
            <v>2.7</v>
          </cell>
          <cell r="AI9" t="str">
            <v/>
          </cell>
          <cell r="AJ9" t="str">
            <v/>
          </cell>
          <cell r="AK9" t="str">
            <v/>
          </cell>
          <cell r="AL9">
            <v>5</v>
          </cell>
          <cell r="AM9">
            <v>10</v>
          </cell>
          <cell r="AN9">
            <v>10</v>
          </cell>
          <cell r="AO9" t="str">
            <v/>
          </cell>
          <cell r="AP9" t="str">
            <v/>
          </cell>
          <cell r="AQ9" t="str">
            <v/>
          </cell>
          <cell r="AR9">
            <v>3240</v>
          </cell>
          <cell r="AS9" t="str">
            <v>难度+</v>
          </cell>
          <cell r="AT9">
            <v>10</v>
          </cell>
          <cell r="AU9">
            <v>10</v>
          </cell>
          <cell r="AV9">
            <v>5</v>
          </cell>
          <cell r="AZ9" t="str">
            <v>ResAudio_Music_game2;0.9</v>
          </cell>
          <cell r="BA9" t="str">
            <v>ResAudio_Music_game2;1.2</v>
          </cell>
        </row>
        <row r="10">
          <cell r="A10" t="str">
            <v>1_9</v>
          </cell>
          <cell r="B10">
            <v>1</v>
          </cell>
          <cell r="C10">
            <v>9</v>
          </cell>
          <cell r="D10">
            <v>30</v>
          </cell>
          <cell r="E10">
            <v>3.7</v>
          </cell>
          <cell r="F10">
            <v>9</v>
          </cell>
          <cell r="G10">
            <v>1</v>
          </cell>
          <cell r="H10">
            <v>2459.5300000000002</v>
          </cell>
          <cell r="I10">
            <v>1.4</v>
          </cell>
          <cell r="J10">
            <v>0.9</v>
          </cell>
          <cell r="K10">
            <v>2733</v>
          </cell>
          <cell r="L10">
            <v>300</v>
          </cell>
          <cell r="M10">
            <v>200</v>
          </cell>
          <cell r="N10" t="str">
            <v>蜜蜂2</v>
          </cell>
          <cell r="O10" t="str">
            <v>蝙蝠2</v>
          </cell>
          <cell r="P10" t="str">
            <v>火精灵1</v>
          </cell>
          <cell r="T10">
            <v>9</v>
          </cell>
          <cell r="U10">
            <v>9</v>
          </cell>
          <cell r="V10">
            <v>9</v>
          </cell>
          <cell r="W10">
            <v>0</v>
          </cell>
          <cell r="X10">
            <v>0</v>
          </cell>
          <cell r="Y10">
            <v>0</v>
          </cell>
          <cell r="Z10">
            <v>4049</v>
          </cell>
          <cell r="AA10">
            <v>4049</v>
          </cell>
          <cell r="AB10">
            <v>1012</v>
          </cell>
          <cell r="AC10" t="str">
            <v/>
          </cell>
          <cell r="AD10" t="str">
            <v/>
          </cell>
          <cell r="AE10" t="str">
            <v/>
          </cell>
          <cell r="AF10">
            <v>2.8</v>
          </cell>
          <cell r="AG10">
            <v>2.8</v>
          </cell>
          <cell r="AH10">
            <v>2.8</v>
          </cell>
          <cell r="AI10" t="str">
            <v/>
          </cell>
          <cell r="AJ10" t="str">
            <v/>
          </cell>
          <cell r="AK10" t="str">
            <v/>
          </cell>
          <cell r="AL10">
            <v>9</v>
          </cell>
          <cell r="AM10">
            <v>9</v>
          </cell>
          <cell r="AN10">
            <v>4</v>
          </cell>
          <cell r="AO10" t="str">
            <v/>
          </cell>
          <cell r="AP10" t="str">
            <v/>
          </cell>
          <cell r="AQ10" t="str">
            <v/>
          </cell>
          <cell r="AR10">
            <v>3780</v>
          </cell>
          <cell r="AS10" t="str">
            <v>怪物杀</v>
          </cell>
          <cell r="AT10">
            <v>10</v>
          </cell>
          <cell r="AU10">
            <v>10</v>
          </cell>
          <cell r="AV10">
            <v>10</v>
          </cell>
          <cell r="AZ10" t="str">
            <v>ResAudio_Music_game2;0.9</v>
          </cell>
          <cell r="BA10" t="str">
            <v>ResAudio_Music_game2;1.2</v>
          </cell>
        </row>
        <row r="11">
          <cell r="A11" t="str">
            <v>1_10</v>
          </cell>
          <cell r="B11">
            <v>1</v>
          </cell>
          <cell r="C11">
            <v>10</v>
          </cell>
          <cell r="D11">
            <v>30</v>
          </cell>
          <cell r="E11">
            <v>4.2</v>
          </cell>
          <cell r="F11">
            <v>10</v>
          </cell>
          <cell r="G11">
            <v>1</v>
          </cell>
          <cell r="H11">
            <v>3092</v>
          </cell>
          <cell r="I11">
            <v>1.45</v>
          </cell>
          <cell r="J11">
            <v>0.95</v>
          </cell>
          <cell r="K11">
            <v>3255</v>
          </cell>
          <cell r="L11">
            <v>300</v>
          </cell>
          <cell r="M11">
            <v>200</v>
          </cell>
          <cell r="N11" t="str">
            <v>蜜蜂2</v>
          </cell>
          <cell r="O11" t="str">
            <v>蝙蝠2</v>
          </cell>
          <cell r="P11" t="str">
            <v>火精灵1</v>
          </cell>
          <cell r="Q11" t="str">
            <v>种子3</v>
          </cell>
          <cell r="T11">
            <v>10</v>
          </cell>
          <cell r="U11">
            <v>10</v>
          </cell>
          <cell r="V11">
            <v>7</v>
          </cell>
          <cell r="W11">
            <v>1</v>
          </cell>
          <cell r="X11">
            <v>0</v>
          </cell>
          <cell r="Y11">
            <v>0</v>
          </cell>
          <cell r="Z11">
            <v>3282</v>
          </cell>
          <cell r="AA11">
            <v>3282</v>
          </cell>
          <cell r="AB11">
            <v>821</v>
          </cell>
          <cell r="AC11">
            <v>26259</v>
          </cell>
          <cell r="AD11" t="str">
            <v/>
          </cell>
          <cell r="AE11" t="str">
            <v/>
          </cell>
          <cell r="AF11">
            <v>2.9</v>
          </cell>
          <cell r="AG11">
            <v>2.9</v>
          </cell>
          <cell r="AH11">
            <v>2.9</v>
          </cell>
          <cell r="AI11">
            <v>1.1599999999999999</v>
          </cell>
          <cell r="AJ11" t="str">
            <v/>
          </cell>
          <cell r="AK11" t="str">
            <v/>
          </cell>
          <cell r="AL11">
            <v>8</v>
          </cell>
          <cell r="AM11">
            <v>8</v>
          </cell>
          <cell r="AN11">
            <v>4</v>
          </cell>
          <cell r="AO11">
            <v>19</v>
          </cell>
          <cell r="AP11" t="str">
            <v/>
          </cell>
          <cell r="AQ11" t="str">
            <v/>
          </cell>
          <cell r="AR11">
            <v>4350</v>
          </cell>
          <cell r="AS11" t="str">
            <v>怪物杀</v>
          </cell>
          <cell r="AT11">
            <v>15</v>
          </cell>
          <cell r="AU11">
            <v>15</v>
          </cell>
          <cell r="AV11">
            <v>10</v>
          </cell>
          <cell r="AW11">
            <v>1</v>
          </cell>
          <cell r="AZ11" t="str">
            <v>ResAudio_Music_game2;0.9</v>
          </cell>
          <cell r="BA11" t="str">
            <v>ResAudio_Music_battle_danger1;1</v>
          </cell>
        </row>
        <row r="12">
          <cell r="A12" t="str">
            <v>1_11</v>
          </cell>
          <cell r="B12">
            <v>1</v>
          </cell>
          <cell r="C12">
            <v>11</v>
          </cell>
          <cell r="D12">
            <v>30</v>
          </cell>
          <cell r="E12">
            <v>4.7</v>
          </cell>
          <cell r="F12">
            <v>11</v>
          </cell>
          <cell r="G12">
            <v>1</v>
          </cell>
          <cell r="H12">
            <v>3827.19</v>
          </cell>
          <cell r="I12">
            <v>1.5</v>
          </cell>
          <cell r="J12">
            <v>1</v>
          </cell>
          <cell r="K12">
            <v>3827</v>
          </cell>
          <cell r="L12">
            <v>300</v>
          </cell>
          <cell r="M12">
            <v>200</v>
          </cell>
          <cell r="N12" t="str">
            <v>骷髅1</v>
          </cell>
          <cell r="O12" t="str">
            <v>蜘蛛2</v>
          </cell>
          <cell r="T12">
            <v>15</v>
          </cell>
          <cell r="U12">
            <v>15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1531</v>
          </cell>
          <cell r="AA12">
            <v>6123</v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>
            <v>3</v>
          </cell>
          <cell r="AG12">
            <v>6</v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>
            <v>4</v>
          </cell>
          <cell r="AM12">
            <v>9</v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>
            <v>4950</v>
          </cell>
          <cell r="AS12" t="str">
            <v>召唤</v>
          </cell>
          <cell r="AT12">
            <v>5</v>
          </cell>
          <cell r="AU12">
            <v>5</v>
          </cell>
          <cell r="AZ12" t="str">
            <v>ResAudio_Music_game2;0.9</v>
          </cell>
          <cell r="BA12" t="str">
            <v>ResAudio_Music_game2;1.2</v>
          </cell>
        </row>
        <row r="13">
          <cell r="A13" t="str">
            <v>1_12</v>
          </cell>
          <cell r="B13">
            <v>1</v>
          </cell>
          <cell r="C13">
            <v>12</v>
          </cell>
          <cell r="D13">
            <v>30</v>
          </cell>
          <cell r="E13">
            <v>5.2</v>
          </cell>
          <cell r="F13">
            <v>12</v>
          </cell>
          <cell r="G13">
            <v>1</v>
          </cell>
          <cell r="H13">
            <v>4675.1000000000004</v>
          </cell>
          <cell r="I13">
            <v>1.55</v>
          </cell>
          <cell r="J13">
            <v>1.05</v>
          </cell>
          <cell r="K13">
            <v>4452</v>
          </cell>
          <cell r="L13">
            <v>300</v>
          </cell>
          <cell r="M13">
            <v>200</v>
          </cell>
          <cell r="N13" t="str">
            <v>骷髅1</v>
          </cell>
          <cell r="O13" t="str">
            <v>蜘蛛2</v>
          </cell>
          <cell r="P13" t="str">
            <v>蛋1</v>
          </cell>
          <cell r="T13">
            <v>16</v>
          </cell>
          <cell r="U13">
            <v>8</v>
          </cell>
          <cell r="V13">
            <v>8</v>
          </cell>
          <cell r="W13">
            <v>0</v>
          </cell>
          <cell r="X13">
            <v>0</v>
          </cell>
          <cell r="Y13">
            <v>0</v>
          </cell>
          <cell r="Z13">
            <v>2385</v>
          </cell>
          <cell r="AA13">
            <v>9540</v>
          </cell>
          <cell r="AB13">
            <v>2385</v>
          </cell>
          <cell r="AC13" t="str">
            <v/>
          </cell>
          <cell r="AD13" t="str">
            <v/>
          </cell>
          <cell r="AE13" t="str">
            <v/>
          </cell>
          <cell r="AF13">
            <v>3.1</v>
          </cell>
          <cell r="AG13">
            <v>6.2</v>
          </cell>
          <cell r="AH13">
            <v>3.1</v>
          </cell>
          <cell r="AI13" t="str">
            <v/>
          </cell>
          <cell r="AJ13" t="str">
            <v/>
          </cell>
          <cell r="AK13" t="str">
            <v/>
          </cell>
          <cell r="AL13">
            <v>5</v>
          </cell>
          <cell r="AM13">
            <v>10</v>
          </cell>
          <cell r="AN13">
            <v>5</v>
          </cell>
          <cell r="AO13" t="str">
            <v/>
          </cell>
          <cell r="AP13" t="str">
            <v/>
          </cell>
          <cell r="AQ13" t="str">
            <v/>
          </cell>
          <cell r="AR13">
            <v>5580</v>
          </cell>
          <cell r="AS13" t="str">
            <v>难度+</v>
          </cell>
          <cell r="AT13">
            <v>10</v>
          </cell>
          <cell r="AU13">
            <v>5</v>
          </cell>
          <cell r="AV13">
            <v>5</v>
          </cell>
          <cell r="AZ13" t="str">
            <v>ResAudio_Music_game2;0.9</v>
          </cell>
          <cell r="BA13" t="str">
            <v>ResAudio_Music_game2;1.2</v>
          </cell>
        </row>
        <row r="14">
          <cell r="A14" t="str">
            <v>1_13</v>
          </cell>
          <cell r="B14">
            <v>1</v>
          </cell>
          <cell r="C14">
            <v>13</v>
          </cell>
          <cell r="D14">
            <v>30</v>
          </cell>
          <cell r="E14">
            <v>5.7</v>
          </cell>
          <cell r="F14">
            <v>13</v>
          </cell>
          <cell r="G14">
            <v>1.125</v>
          </cell>
          <cell r="H14">
            <v>6351.98</v>
          </cell>
          <cell r="I14">
            <v>1.6</v>
          </cell>
          <cell r="J14">
            <v>1.1000000000000001</v>
          </cell>
          <cell r="K14">
            <v>5775</v>
          </cell>
          <cell r="L14">
            <v>300</v>
          </cell>
          <cell r="M14">
            <v>200</v>
          </cell>
          <cell r="N14" t="str">
            <v>蜘蛛2</v>
          </cell>
          <cell r="O14" t="str">
            <v>蛋1</v>
          </cell>
          <cell r="P14" t="str">
            <v>骷髅2</v>
          </cell>
          <cell r="T14">
            <v>13</v>
          </cell>
          <cell r="U14">
            <v>13</v>
          </cell>
          <cell r="V14">
            <v>7</v>
          </cell>
          <cell r="W14">
            <v>0</v>
          </cell>
          <cell r="X14">
            <v>0</v>
          </cell>
          <cell r="Y14">
            <v>0</v>
          </cell>
          <cell r="Z14">
            <v>7452</v>
          </cell>
          <cell r="AA14">
            <v>1863</v>
          </cell>
          <cell r="AB14">
            <v>7452</v>
          </cell>
          <cell r="AC14" t="str">
            <v/>
          </cell>
          <cell r="AD14" t="str">
            <v/>
          </cell>
          <cell r="AE14" t="str">
            <v/>
          </cell>
          <cell r="AF14">
            <v>6.4</v>
          </cell>
          <cell r="AG14">
            <v>3.2</v>
          </cell>
          <cell r="AH14">
            <v>3.2</v>
          </cell>
          <cell r="AI14" t="str">
            <v/>
          </cell>
          <cell r="AJ14" t="str">
            <v/>
          </cell>
          <cell r="AK14" t="str">
            <v/>
          </cell>
          <cell r="AL14">
            <v>8</v>
          </cell>
          <cell r="AM14">
            <v>4</v>
          </cell>
          <cell r="AN14">
            <v>8</v>
          </cell>
          <cell r="AO14" t="str">
            <v/>
          </cell>
          <cell r="AP14" t="str">
            <v/>
          </cell>
          <cell r="AQ14" t="str">
            <v/>
          </cell>
          <cell r="AR14">
            <v>6240</v>
          </cell>
          <cell r="AS14" t="str">
            <v>难度+</v>
          </cell>
          <cell r="AT14">
            <v>10</v>
          </cell>
          <cell r="AU14">
            <v>10</v>
          </cell>
          <cell r="AV14">
            <v>5</v>
          </cell>
          <cell r="AZ14" t="str">
            <v>ResAudio_Music_game3;0.9</v>
          </cell>
          <cell r="BA14" t="str">
            <v>ResAudio_Music_game3;1.1</v>
          </cell>
        </row>
        <row r="15">
          <cell r="A15" t="str">
            <v>1_14</v>
          </cell>
          <cell r="B15">
            <v>1</v>
          </cell>
          <cell r="C15">
            <v>14</v>
          </cell>
          <cell r="D15">
            <v>30</v>
          </cell>
          <cell r="E15">
            <v>6.2</v>
          </cell>
          <cell r="F15">
            <v>14</v>
          </cell>
          <cell r="G15">
            <v>1.125</v>
          </cell>
          <cell r="H15">
            <v>7595.33</v>
          </cell>
          <cell r="I15">
            <v>1.65</v>
          </cell>
          <cell r="J15">
            <v>1.1499999999999999</v>
          </cell>
          <cell r="K15">
            <v>6605</v>
          </cell>
          <cell r="L15">
            <v>300</v>
          </cell>
          <cell r="M15">
            <v>200</v>
          </cell>
          <cell r="N15" t="str">
            <v>蛋1</v>
          </cell>
          <cell r="O15" t="str">
            <v>骷髅2</v>
          </cell>
          <cell r="P15" t="str">
            <v>恶灵2</v>
          </cell>
          <cell r="T15">
            <v>12</v>
          </cell>
          <cell r="U15">
            <v>12</v>
          </cell>
          <cell r="V15">
            <v>12</v>
          </cell>
          <cell r="W15">
            <v>0</v>
          </cell>
          <cell r="X15">
            <v>0</v>
          </cell>
          <cell r="Y15">
            <v>0</v>
          </cell>
          <cell r="Z15">
            <v>1835</v>
          </cell>
          <cell r="AA15">
            <v>7339</v>
          </cell>
          <cell r="AB15">
            <v>7339</v>
          </cell>
          <cell r="AC15" t="str">
            <v/>
          </cell>
          <cell r="AD15" t="str">
            <v/>
          </cell>
          <cell r="AE15" t="str">
            <v/>
          </cell>
          <cell r="AF15">
            <v>3.3</v>
          </cell>
          <cell r="AG15">
            <v>3.3</v>
          </cell>
          <cell r="AH15">
            <v>3.3</v>
          </cell>
          <cell r="AI15" t="str">
            <v/>
          </cell>
          <cell r="AJ15" t="str">
            <v/>
          </cell>
          <cell r="AK15" t="str">
            <v/>
          </cell>
          <cell r="AL15">
            <v>3</v>
          </cell>
          <cell r="AM15">
            <v>7</v>
          </cell>
          <cell r="AN15">
            <v>7</v>
          </cell>
          <cell r="AO15" t="str">
            <v/>
          </cell>
          <cell r="AP15" t="str">
            <v/>
          </cell>
          <cell r="AQ15" t="str">
            <v/>
          </cell>
          <cell r="AR15">
            <v>6930</v>
          </cell>
          <cell r="AS15" t="str">
            <v>干扰+</v>
          </cell>
          <cell r="AT15">
            <v>10</v>
          </cell>
          <cell r="AU15">
            <v>10</v>
          </cell>
          <cell r="AV15">
            <v>10</v>
          </cell>
          <cell r="AZ15" t="str">
            <v>ResAudio_Music_game3;0.9</v>
          </cell>
          <cell r="BA15" t="str">
            <v>ResAudio_Music_game3;1.1</v>
          </cell>
        </row>
        <row r="16">
          <cell r="A16" t="str">
            <v>1_15</v>
          </cell>
          <cell r="B16">
            <v>1</v>
          </cell>
          <cell r="C16">
            <v>15</v>
          </cell>
          <cell r="D16">
            <v>30</v>
          </cell>
          <cell r="E16">
            <v>6.7</v>
          </cell>
          <cell r="F16">
            <v>15</v>
          </cell>
          <cell r="G16">
            <v>1.125</v>
          </cell>
          <cell r="H16">
            <v>9002.32</v>
          </cell>
          <cell r="I16">
            <v>1.7</v>
          </cell>
          <cell r="J16">
            <v>1.2</v>
          </cell>
          <cell r="K16">
            <v>7502</v>
          </cell>
          <cell r="L16">
            <v>300</v>
          </cell>
          <cell r="M16">
            <v>200</v>
          </cell>
          <cell r="N16" t="str">
            <v>蛋1</v>
          </cell>
          <cell r="O16" t="str">
            <v>骷髅2</v>
          </cell>
          <cell r="P16" t="str">
            <v>恶灵2</v>
          </cell>
          <cell r="Q16" t="str">
            <v>骷髅3</v>
          </cell>
          <cell r="T16">
            <v>13</v>
          </cell>
          <cell r="U16">
            <v>13</v>
          </cell>
          <cell r="V16">
            <v>9</v>
          </cell>
          <cell r="W16">
            <v>1</v>
          </cell>
          <cell r="X16">
            <v>0</v>
          </cell>
          <cell r="Y16">
            <v>0</v>
          </cell>
          <cell r="Z16">
            <v>1692</v>
          </cell>
          <cell r="AA16">
            <v>6769</v>
          </cell>
          <cell r="AB16">
            <v>6769</v>
          </cell>
          <cell r="AC16">
            <v>54150</v>
          </cell>
          <cell r="AD16" t="str">
            <v/>
          </cell>
          <cell r="AE16" t="str">
            <v/>
          </cell>
          <cell r="AF16">
            <v>3.4</v>
          </cell>
          <cell r="AG16">
            <v>3.4</v>
          </cell>
          <cell r="AH16">
            <v>3.4</v>
          </cell>
          <cell r="AI16">
            <v>1.36</v>
          </cell>
          <cell r="AJ16" t="str">
            <v/>
          </cell>
          <cell r="AK16" t="str">
            <v/>
          </cell>
          <cell r="AL16">
            <v>3</v>
          </cell>
          <cell r="AM16">
            <v>6</v>
          </cell>
          <cell r="AN16">
            <v>6</v>
          </cell>
          <cell r="AO16">
            <v>16</v>
          </cell>
          <cell r="AP16" t="str">
            <v/>
          </cell>
          <cell r="AQ16" t="str">
            <v/>
          </cell>
          <cell r="AR16">
            <v>7650</v>
          </cell>
          <cell r="AS16" t="str">
            <v>干扰+</v>
          </cell>
          <cell r="AT16">
            <v>15</v>
          </cell>
          <cell r="AU16">
            <v>15</v>
          </cell>
          <cell r="AV16">
            <v>10</v>
          </cell>
          <cell r="AW16">
            <v>1</v>
          </cell>
          <cell r="AZ16" t="str">
            <v>ResAudio_Music_game3;0.9</v>
          </cell>
          <cell r="BA16" t="str">
            <v>ResAudio_Music_battler_boss1;1.1</v>
          </cell>
        </row>
        <row r="17">
          <cell r="A17" t="str">
            <v>1_16</v>
          </cell>
          <cell r="B17">
            <v>1</v>
          </cell>
          <cell r="C17">
            <v>16</v>
          </cell>
          <cell r="D17">
            <v>30</v>
          </cell>
          <cell r="E17">
            <v>7.2</v>
          </cell>
          <cell r="F17">
            <v>16</v>
          </cell>
          <cell r="G17">
            <v>1.125</v>
          </cell>
          <cell r="H17">
            <v>10586.25</v>
          </cell>
          <cell r="I17">
            <v>1.75</v>
          </cell>
          <cell r="J17">
            <v>1.25</v>
          </cell>
          <cell r="K17">
            <v>8469</v>
          </cell>
          <cell r="L17">
            <v>300</v>
          </cell>
          <cell r="M17">
            <v>200</v>
          </cell>
          <cell r="N17" t="str">
            <v>蛋1</v>
          </cell>
          <cell r="O17" t="str">
            <v>麻痹蝎1</v>
          </cell>
          <cell r="T17">
            <v>19</v>
          </cell>
          <cell r="U17">
            <v>19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6686</v>
          </cell>
          <cell r="AA17">
            <v>6686</v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>
            <v>3.5</v>
          </cell>
          <cell r="AG17">
            <v>3.5</v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>
            <v>5</v>
          </cell>
          <cell r="AM17">
            <v>5</v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>
            <v>8400</v>
          </cell>
          <cell r="AS17" t="str">
            <v>攻击</v>
          </cell>
          <cell r="AT17">
            <v>5</v>
          </cell>
          <cell r="AU17">
            <v>5</v>
          </cell>
          <cell r="AZ17" t="str">
            <v>ResAudio_Music_game3;0.9</v>
          </cell>
          <cell r="BA17" t="str">
            <v>ResAudio_Music_game3;1.1</v>
          </cell>
        </row>
        <row r="18">
          <cell r="A18" t="str">
            <v>1_17</v>
          </cell>
          <cell r="B18">
            <v>1</v>
          </cell>
          <cell r="C18">
            <v>17</v>
          </cell>
          <cell r="D18">
            <v>30</v>
          </cell>
          <cell r="E18">
            <v>7.7</v>
          </cell>
          <cell r="F18">
            <v>17</v>
          </cell>
          <cell r="G18">
            <v>1.25</v>
          </cell>
          <cell r="H18">
            <v>13734.34</v>
          </cell>
          <cell r="I18">
            <v>1.8</v>
          </cell>
          <cell r="J18">
            <v>1.3</v>
          </cell>
          <cell r="K18">
            <v>10565</v>
          </cell>
          <cell r="L18">
            <v>300</v>
          </cell>
          <cell r="M18">
            <v>200</v>
          </cell>
          <cell r="N18" t="str">
            <v>蛋1</v>
          </cell>
          <cell r="O18" t="str">
            <v>麻痹蝎1</v>
          </cell>
          <cell r="P18" t="str">
            <v>蛋2</v>
          </cell>
          <cell r="T18">
            <v>20</v>
          </cell>
          <cell r="U18">
            <v>10</v>
          </cell>
          <cell r="V18">
            <v>10</v>
          </cell>
          <cell r="W18">
            <v>0</v>
          </cell>
          <cell r="X18">
            <v>0</v>
          </cell>
          <cell r="Y18">
            <v>0</v>
          </cell>
          <cell r="Z18">
            <v>4528</v>
          </cell>
          <cell r="AA18">
            <v>4528</v>
          </cell>
          <cell r="AB18">
            <v>18111</v>
          </cell>
          <cell r="AC18" t="str">
            <v/>
          </cell>
          <cell r="AD18" t="str">
            <v/>
          </cell>
          <cell r="AE18" t="str">
            <v/>
          </cell>
          <cell r="AF18">
            <v>3.6</v>
          </cell>
          <cell r="AG18">
            <v>3.6</v>
          </cell>
          <cell r="AH18">
            <v>3.6</v>
          </cell>
          <cell r="AI18" t="str">
            <v/>
          </cell>
          <cell r="AJ18" t="str">
            <v/>
          </cell>
          <cell r="AK18" t="str">
            <v/>
          </cell>
          <cell r="AL18">
            <v>4</v>
          </cell>
          <cell r="AM18">
            <v>4</v>
          </cell>
          <cell r="AN18">
            <v>8</v>
          </cell>
          <cell r="AO18" t="str">
            <v/>
          </cell>
          <cell r="AP18" t="str">
            <v/>
          </cell>
          <cell r="AQ18" t="str">
            <v/>
          </cell>
          <cell r="AR18">
            <v>9180</v>
          </cell>
          <cell r="AS18" t="str">
            <v>难度+</v>
          </cell>
          <cell r="AT18">
            <v>10</v>
          </cell>
          <cell r="AU18">
            <v>5</v>
          </cell>
          <cell r="AV18">
            <v>5</v>
          </cell>
          <cell r="AZ18" t="str">
            <v>ResAudio_Music_game3;0.9</v>
          </cell>
          <cell r="BA18" t="str">
            <v>ResAudio_Music_game3;1.1</v>
          </cell>
        </row>
        <row r="19">
          <cell r="A19" t="str">
            <v>1_18</v>
          </cell>
          <cell r="B19">
            <v>1</v>
          </cell>
          <cell r="C19">
            <v>18</v>
          </cell>
          <cell r="D19">
            <v>30</v>
          </cell>
          <cell r="E19">
            <v>8.1999999999999993</v>
          </cell>
          <cell r="F19">
            <v>18</v>
          </cell>
          <cell r="G19">
            <v>1.25</v>
          </cell>
          <cell r="H19">
            <v>15934</v>
          </cell>
          <cell r="I19">
            <v>1.85</v>
          </cell>
          <cell r="J19">
            <v>1.35</v>
          </cell>
          <cell r="K19">
            <v>11803</v>
          </cell>
          <cell r="L19">
            <v>300</v>
          </cell>
          <cell r="M19">
            <v>200</v>
          </cell>
          <cell r="N19" t="str">
            <v>麻痹蝎1</v>
          </cell>
          <cell r="O19" t="str">
            <v>蛋2</v>
          </cell>
          <cell r="P19" t="str">
            <v>石像2</v>
          </cell>
          <cell r="T19">
            <v>16</v>
          </cell>
          <cell r="U19">
            <v>16</v>
          </cell>
          <cell r="V19">
            <v>8</v>
          </cell>
          <cell r="W19">
            <v>0</v>
          </cell>
          <cell r="X19">
            <v>0</v>
          </cell>
          <cell r="Y19">
            <v>0</v>
          </cell>
          <cell r="Z19">
            <v>3162</v>
          </cell>
          <cell r="AA19">
            <v>12646</v>
          </cell>
          <cell r="AB19">
            <v>12646</v>
          </cell>
          <cell r="AC19" t="str">
            <v/>
          </cell>
          <cell r="AD19" t="str">
            <v/>
          </cell>
          <cell r="AE19" t="str">
            <v/>
          </cell>
          <cell r="AF19">
            <v>3.7</v>
          </cell>
          <cell r="AG19">
            <v>3.7</v>
          </cell>
          <cell r="AH19">
            <v>3.7</v>
          </cell>
          <cell r="AI19" t="str">
            <v/>
          </cell>
          <cell r="AJ19" t="str">
            <v/>
          </cell>
          <cell r="AK19" t="str">
            <v/>
          </cell>
          <cell r="AL19">
            <v>3</v>
          </cell>
          <cell r="AM19">
            <v>6</v>
          </cell>
          <cell r="AN19">
            <v>6</v>
          </cell>
          <cell r="AO19" t="str">
            <v/>
          </cell>
          <cell r="AP19" t="str">
            <v/>
          </cell>
          <cell r="AQ19" t="str">
            <v/>
          </cell>
          <cell r="AR19">
            <v>9990</v>
          </cell>
          <cell r="AS19" t="str">
            <v>难度+</v>
          </cell>
          <cell r="AT19">
            <v>10</v>
          </cell>
          <cell r="AU19">
            <v>10</v>
          </cell>
          <cell r="AV19">
            <v>5</v>
          </cell>
          <cell r="AZ19" t="str">
            <v>ResAudio_Music_game3;0.9</v>
          </cell>
          <cell r="BA19" t="str">
            <v>ResAudio_Music_game3;1.1</v>
          </cell>
        </row>
        <row r="20">
          <cell r="A20" t="str">
            <v>1_19</v>
          </cell>
          <cell r="B20">
            <v>1</v>
          </cell>
          <cell r="C20">
            <v>19</v>
          </cell>
          <cell r="D20">
            <v>30</v>
          </cell>
          <cell r="E20">
            <v>8.6999999999999993</v>
          </cell>
          <cell r="F20">
            <v>19</v>
          </cell>
          <cell r="G20">
            <v>1.25</v>
          </cell>
          <cell r="H20">
            <v>18377.919999999998</v>
          </cell>
          <cell r="I20">
            <v>1.9</v>
          </cell>
          <cell r="J20">
            <v>1.4</v>
          </cell>
          <cell r="K20">
            <v>13127</v>
          </cell>
          <cell r="L20">
            <v>300</v>
          </cell>
          <cell r="M20">
            <v>200</v>
          </cell>
          <cell r="N20" t="str">
            <v>蛋2</v>
          </cell>
          <cell r="O20" t="str">
            <v>石像2</v>
          </cell>
          <cell r="P20" t="str">
            <v>恶灵2</v>
          </cell>
          <cell r="T20">
            <v>14</v>
          </cell>
          <cell r="U20">
            <v>14</v>
          </cell>
          <cell r="V20">
            <v>14</v>
          </cell>
          <cell r="W20">
            <v>0</v>
          </cell>
          <cell r="X20">
            <v>0</v>
          </cell>
          <cell r="Y20">
            <v>0</v>
          </cell>
          <cell r="Z20">
            <v>9376</v>
          </cell>
          <cell r="AA20">
            <v>9376</v>
          </cell>
          <cell r="AB20">
            <v>9376</v>
          </cell>
          <cell r="AC20" t="str">
            <v/>
          </cell>
          <cell r="AD20" t="str">
            <v/>
          </cell>
          <cell r="AE20" t="str">
            <v/>
          </cell>
          <cell r="AF20">
            <v>3.8</v>
          </cell>
          <cell r="AG20">
            <v>3.8</v>
          </cell>
          <cell r="AH20">
            <v>3.8</v>
          </cell>
          <cell r="AI20" t="str">
            <v/>
          </cell>
          <cell r="AJ20" t="str">
            <v/>
          </cell>
          <cell r="AK20" t="str">
            <v/>
          </cell>
          <cell r="AL20">
            <v>5</v>
          </cell>
          <cell r="AM20">
            <v>5</v>
          </cell>
          <cell r="AN20">
            <v>5</v>
          </cell>
          <cell r="AO20" t="str">
            <v/>
          </cell>
          <cell r="AP20" t="str">
            <v/>
          </cell>
          <cell r="AQ20" t="str">
            <v/>
          </cell>
          <cell r="AR20">
            <v>10830</v>
          </cell>
          <cell r="AS20" t="str">
            <v>干扰+</v>
          </cell>
          <cell r="AT20">
            <v>10</v>
          </cell>
          <cell r="AU20">
            <v>10</v>
          </cell>
          <cell r="AV20">
            <v>10</v>
          </cell>
          <cell r="AZ20" t="str">
            <v>ResAudio_Music_game3;0.9</v>
          </cell>
          <cell r="BA20" t="str">
            <v>ResAudio_Music_game3;1.1</v>
          </cell>
        </row>
        <row r="21">
          <cell r="A21" t="str">
            <v>1_20</v>
          </cell>
          <cell r="B21">
            <v>1</v>
          </cell>
          <cell r="C21">
            <v>20</v>
          </cell>
          <cell r="D21">
            <v>30</v>
          </cell>
          <cell r="E21">
            <v>9.1999999999999993</v>
          </cell>
          <cell r="F21">
            <v>20</v>
          </cell>
          <cell r="G21">
            <v>1.25</v>
          </cell>
          <cell r="H21">
            <v>21083.13</v>
          </cell>
          <cell r="I21">
            <v>1.95</v>
          </cell>
          <cell r="J21">
            <v>1.45</v>
          </cell>
          <cell r="K21">
            <v>14540</v>
          </cell>
          <cell r="L21">
            <v>300</v>
          </cell>
          <cell r="M21">
            <v>200</v>
          </cell>
          <cell r="N21" t="str">
            <v>蛋2</v>
          </cell>
          <cell r="O21" t="str">
            <v>石像2</v>
          </cell>
          <cell r="P21" t="str">
            <v>恶灵2</v>
          </cell>
          <cell r="Q21" t="str">
            <v>火精灵3</v>
          </cell>
          <cell r="T21">
            <v>16</v>
          </cell>
          <cell r="U21">
            <v>16</v>
          </cell>
          <cell r="V21">
            <v>11</v>
          </cell>
          <cell r="W21">
            <v>1</v>
          </cell>
          <cell r="X21">
            <v>0</v>
          </cell>
          <cell r="Y21">
            <v>0</v>
          </cell>
          <cell r="Z21">
            <v>8553</v>
          </cell>
          <cell r="AA21">
            <v>8553</v>
          </cell>
          <cell r="AB21">
            <v>8553</v>
          </cell>
          <cell r="AC21">
            <v>68424</v>
          </cell>
          <cell r="AD21" t="str">
            <v/>
          </cell>
          <cell r="AE21" t="str">
            <v/>
          </cell>
          <cell r="AF21">
            <v>3.9</v>
          </cell>
          <cell r="AG21">
            <v>3.9</v>
          </cell>
          <cell r="AH21">
            <v>3.9</v>
          </cell>
          <cell r="AI21">
            <v>1.56</v>
          </cell>
          <cell r="AJ21" t="str">
            <v/>
          </cell>
          <cell r="AK21" t="str">
            <v/>
          </cell>
          <cell r="AL21">
            <v>4</v>
          </cell>
          <cell r="AM21">
            <v>4</v>
          </cell>
          <cell r="AN21">
            <v>4</v>
          </cell>
          <cell r="AO21">
            <v>11</v>
          </cell>
          <cell r="AP21" t="str">
            <v/>
          </cell>
          <cell r="AQ21" t="str">
            <v/>
          </cell>
          <cell r="AR21">
            <v>11700</v>
          </cell>
          <cell r="AS21" t="str">
            <v>干扰+</v>
          </cell>
          <cell r="AT21">
            <v>15</v>
          </cell>
          <cell r="AU21">
            <v>15</v>
          </cell>
          <cell r="AV21">
            <v>10</v>
          </cell>
          <cell r="AW21">
            <v>1</v>
          </cell>
          <cell r="AZ21" t="str">
            <v>ResAudio_Music_game3;0.9</v>
          </cell>
          <cell r="BA21" t="str">
            <v>ResAudio_Music_battler_boss1;1.1</v>
          </cell>
        </row>
        <row r="23">
          <cell r="A23" t="str">
            <v>2_1</v>
          </cell>
          <cell r="B23">
            <v>2</v>
          </cell>
          <cell r="C23">
            <v>1</v>
          </cell>
          <cell r="D23">
            <v>10</v>
          </cell>
          <cell r="E23">
            <v>0.2</v>
          </cell>
          <cell r="F23">
            <v>1</v>
          </cell>
          <cell r="G23">
            <v>0.75</v>
          </cell>
          <cell r="H23">
            <v>33.28</v>
          </cell>
          <cell r="I23">
            <v>1</v>
          </cell>
          <cell r="J23">
            <v>0.5</v>
          </cell>
          <cell r="K23">
            <v>67</v>
          </cell>
          <cell r="L23">
            <v>300</v>
          </cell>
          <cell r="M23">
            <v>200</v>
          </cell>
          <cell r="N23" t="str">
            <v>龙1</v>
          </cell>
          <cell r="T23">
            <v>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134</v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>
            <v>2</v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>
            <v>40</v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>
            <v>300</v>
          </cell>
          <cell r="AS23" t="str">
            <v>攻击</v>
          </cell>
          <cell r="AT23">
            <v>5</v>
          </cell>
          <cell r="AZ23" t="str">
            <v>ResAudio_Music_game1;0.9</v>
          </cell>
          <cell r="BA23" t="str">
            <v>ResAudio_Music_game1;1.2</v>
          </cell>
        </row>
        <row r="24">
          <cell r="A24" t="str">
            <v>2_2</v>
          </cell>
          <cell r="B24">
            <v>2</v>
          </cell>
          <cell r="C24">
            <v>2</v>
          </cell>
          <cell r="D24">
            <v>15</v>
          </cell>
          <cell r="E24">
            <v>0.4</v>
          </cell>
          <cell r="F24">
            <v>2</v>
          </cell>
          <cell r="G24">
            <v>0.75</v>
          </cell>
          <cell r="H24">
            <v>121.2</v>
          </cell>
          <cell r="I24">
            <v>1.05</v>
          </cell>
          <cell r="J24">
            <v>0.55000000000000004</v>
          </cell>
          <cell r="K24">
            <v>220</v>
          </cell>
          <cell r="L24">
            <v>300</v>
          </cell>
          <cell r="M24">
            <v>200</v>
          </cell>
          <cell r="N24" t="str">
            <v>龙1</v>
          </cell>
          <cell r="O24" t="str">
            <v>蛋1</v>
          </cell>
          <cell r="T24">
            <v>4</v>
          </cell>
          <cell r="U24">
            <v>4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413</v>
          </cell>
          <cell r="AA24">
            <v>413</v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>
            <v>2.1</v>
          </cell>
          <cell r="AG24">
            <v>2.1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>
            <v>25</v>
          </cell>
          <cell r="AM24">
            <v>25</v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  <cell r="AR24">
            <v>630</v>
          </cell>
          <cell r="AS24" t="str">
            <v>难度+</v>
          </cell>
          <cell r="AT24">
            <v>5</v>
          </cell>
          <cell r="AU24">
            <v>5</v>
          </cell>
          <cell r="AZ24" t="str">
            <v>ResAudio_Music_game1;0.9</v>
          </cell>
          <cell r="BA24" t="str">
            <v>ResAudio_Music_game1;1.2</v>
          </cell>
        </row>
        <row r="25">
          <cell r="A25" t="str">
            <v>2_3</v>
          </cell>
          <cell r="B25">
            <v>2</v>
          </cell>
          <cell r="C25">
            <v>3</v>
          </cell>
          <cell r="D25">
            <v>20</v>
          </cell>
          <cell r="E25">
            <v>0.8</v>
          </cell>
          <cell r="F25">
            <v>3</v>
          </cell>
          <cell r="G25">
            <v>0.75</v>
          </cell>
          <cell r="H25">
            <v>238.23</v>
          </cell>
          <cell r="I25">
            <v>1.1000000000000001</v>
          </cell>
          <cell r="J25">
            <v>0.6</v>
          </cell>
          <cell r="K25">
            <v>397</v>
          </cell>
          <cell r="L25">
            <v>300</v>
          </cell>
          <cell r="M25">
            <v>200</v>
          </cell>
          <cell r="N25" t="str">
            <v>龙1</v>
          </cell>
          <cell r="O25" t="str">
            <v>蛋1</v>
          </cell>
          <cell r="P25" t="str">
            <v>麻痹蝎1</v>
          </cell>
          <cell r="T25">
            <v>6</v>
          </cell>
          <cell r="U25">
            <v>3</v>
          </cell>
          <cell r="V25">
            <v>3</v>
          </cell>
          <cell r="W25">
            <v>0</v>
          </cell>
          <cell r="X25">
            <v>0</v>
          </cell>
          <cell r="Y25">
            <v>0</v>
          </cell>
          <cell r="Z25">
            <v>662</v>
          </cell>
          <cell r="AA25">
            <v>662</v>
          </cell>
          <cell r="AB25">
            <v>662</v>
          </cell>
          <cell r="AC25" t="str">
            <v/>
          </cell>
          <cell r="AD25" t="str">
            <v/>
          </cell>
          <cell r="AE25" t="str">
            <v/>
          </cell>
          <cell r="AF25">
            <v>2.2000000000000002</v>
          </cell>
          <cell r="AG25">
            <v>2.2000000000000002</v>
          </cell>
          <cell r="AH25">
            <v>2.2000000000000002</v>
          </cell>
          <cell r="AI25" t="str">
            <v/>
          </cell>
          <cell r="AJ25" t="str">
            <v/>
          </cell>
          <cell r="AK25" t="str">
            <v/>
          </cell>
          <cell r="AL25">
            <v>17</v>
          </cell>
          <cell r="AM25">
            <v>17</v>
          </cell>
          <cell r="AN25">
            <v>17</v>
          </cell>
          <cell r="AO25" t="str">
            <v/>
          </cell>
          <cell r="AP25" t="str">
            <v/>
          </cell>
          <cell r="AQ25" t="str">
            <v/>
          </cell>
          <cell r="AR25">
            <v>990</v>
          </cell>
          <cell r="AS25" t="str">
            <v>难度+</v>
          </cell>
          <cell r="AT25">
            <v>10</v>
          </cell>
          <cell r="AU25">
            <v>5</v>
          </cell>
          <cell r="AV25">
            <v>5</v>
          </cell>
          <cell r="AZ25" t="str">
            <v>ResAudio_Music_game1;0.9</v>
          </cell>
          <cell r="BA25" t="str">
            <v>ResAudio_Music_game1;1.2</v>
          </cell>
        </row>
        <row r="26">
          <cell r="A26" t="str">
            <v>2_4</v>
          </cell>
          <cell r="B26">
            <v>2</v>
          </cell>
          <cell r="C26">
            <v>4</v>
          </cell>
          <cell r="D26">
            <v>25</v>
          </cell>
          <cell r="E26">
            <v>1.2</v>
          </cell>
          <cell r="F26">
            <v>4</v>
          </cell>
          <cell r="G26">
            <v>0.75</v>
          </cell>
          <cell r="H26">
            <v>389.18</v>
          </cell>
          <cell r="I26">
            <v>1.1499999999999999</v>
          </cell>
          <cell r="J26">
            <v>0.65</v>
          </cell>
          <cell r="K26">
            <v>599</v>
          </cell>
          <cell r="L26">
            <v>300</v>
          </cell>
          <cell r="M26">
            <v>200</v>
          </cell>
          <cell r="N26" t="str">
            <v>蛋1</v>
          </cell>
          <cell r="O26" t="str">
            <v>麻痹蝎1</v>
          </cell>
          <cell r="P26" t="str">
            <v>鬼1</v>
          </cell>
          <cell r="T26">
            <v>7</v>
          </cell>
          <cell r="U26">
            <v>7</v>
          </cell>
          <cell r="V26">
            <v>3</v>
          </cell>
          <cell r="W26">
            <v>0</v>
          </cell>
          <cell r="X26">
            <v>0</v>
          </cell>
          <cell r="Y26">
            <v>0</v>
          </cell>
          <cell r="Z26">
            <v>881</v>
          </cell>
          <cell r="AA26">
            <v>881</v>
          </cell>
          <cell r="AB26">
            <v>881</v>
          </cell>
          <cell r="AC26" t="str">
            <v/>
          </cell>
          <cell r="AD26" t="str">
            <v/>
          </cell>
          <cell r="AE26" t="str">
            <v/>
          </cell>
          <cell r="AF26">
            <v>2.2999999999999998</v>
          </cell>
          <cell r="AG26">
            <v>2.2999999999999998</v>
          </cell>
          <cell r="AH26">
            <v>2.2999999999999998</v>
          </cell>
          <cell r="AI26" t="str">
            <v/>
          </cell>
          <cell r="AJ26" t="str">
            <v/>
          </cell>
          <cell r="AK26" t="str">
            <v/>
          </cell>
          <cell r="AL26">
            <v>12</v>
          </cell>
          <cell r="AM26">
            <v>12</v>
          </cell>
          <cell r="AN26">
            <v>12</v>
          </cell>
          <cell r="AO26" t="str">
            <v/>
          </cell>
          <cell r="AP26" t="str">
            <v/>
          </cell>
          <cell r="AQ26" t="str">
            <v/>
          </cell>
          <cell r="AR26">
            <v>1380</v>
          </cell>
          <cell r="AS26" t="str">
            <v>射击要求</v>
          </cell>
          <cell r="AT26">
            <v>10</v>
          </cell>
          <cell r="AU26">
            <v>10</v>
          </cell>
          <cell r="AV26">
            <v>5</v>
          </cell>
          <cell r="AZ26" t="str">
            <v>ResAudio_Music_game1;0.9</v>
          </cell>
          <cell r="BA26" t="str">
            <v>ResAudio_Music_game1;1.2</v>
          </cell>
        </row>
        <row r="27">
          <cell r="A27" t="str">
            <v>2_5</v>
          </cell>
          <cell r="B27">
            <v>2</v>
          </cell>
          <cell r="C27">
            <v>5</v>
          </cell>
          <cell r="D27">
            <v>30</v>
          </cell>
          <cell r="E27">
            <v>1.7</v>
          </cell>
          <cell r="F27">
            <v>5</v>
          </cell>
          <cell r="G27">
            <v>0.875</v>
          </cell>
          <cell r="H27">
            <v>675.72</v>
          </cell>
          <cell r="I27">
            <v>1.2</v>
          </cell>
          <cell r="J27">
            <v>0.7</v>
          </cell>
          <cell r="K27">
            <v>965</v>
          </cell>
          <cell r="L27">
            <v>300</v>
          </cell>
          <cell r="M27">
            <v>200</v>
          </cell>
          <cell r="N27" t="str">
            <v>蛋1</v>
          </cell>
          <cell r="O27" t="str">
            <v>麻痹蝎1</v>
          </cell>
          <cell r="P27" t="str">
            <v>鬼1</v>
          </cell>
          <cell r="Q27" t="str">
            <v>龙3</v>
          </cell>
          <cell r="T27">
            <v>8</v>
          </cell>
          <cell r="U27">
            <v>8</v>
          </cell>
          <cell r="V27">
            <v>4</v>
          </cell>
          <cell r="W27">
            <v>1</v>
          </cell>
          <cell r="X27">
            <v>0</v>
          </cell>
          <cell r="Y27">
            <v>0</v>
          </cell>
          <cell r="Z27">
            <v>557</v>
          </cell>
          <cell r="AA27">
            <v>557</v>
          </cell>
          <cell r="AB27">
            <v>557</v>
          </cell>
          <cell r="AC27">
            <v>17815</v>
          </cell>
          <cell r="AD27" t="str">
            <v/>
          </cell>
          <cell r="AE27" t="str">
            <v/>
          </cell>
          <cell r="AF27">
            <v>2.4</v>
          </cell>
          <cell r="AG27">
            <v>2.4</v>
          </cell>
          <cell r="AH27">
            <v>2.4</v>
          </cell>
          <cell r="AI27">
            <v>0.96</v>
          </cell>
          <cell r="AJ27" t="str">
            <v/>
          </cell>
          <cell r="AK27" t="str">
            <v/>
          </cell>
          <cell r="AL27">
            <v>9</v>
          </cell>
          <cell r="AM27">
            <v>9</v>
          </cell>
          <cell r="AN27">
            <v>9</v>
          </cell>
          <cell r="AO27">
            <v>26</v>
          </cell>
          <cell r="AP27" t="str">
            <v/>
          </cell>
          <cell r="AQ27" t="str">
            <v/>
          </cell>
          <cell r="AR27">
            <v>1800</v>
          </cell>
          <cell r="AS27" t="str">
            <v>射击要求</v>
          </cell>
          <cell r="AT27">
            <v>10</v>
          </cell>
          <cell r="AU27">
            <v>10</v>
          </cell>
          <cell r="AV27">
            <v>5</v>
          </cell>
          <cell r="AW27">
            <v>1</v>
          </cell>
          <cell r="AZ27" t="str">
            <v>ResAudio_Music_game1;0.9</v>
          </cell>
          <cell r="BA27" t="str">
            <v>ResAudio_Music_battle_danger1;1</v>
          </cell>
        </row>
        <row r="28">
          <cell r="A28" t="str">
            <v>2_6</v>
          </cell>
          <cell r="B28">
            <v>2</v>
          </cell>
          <cell r="C28">
            <v>6</v>
          </cell>
          <cell r="D28">
            <v>30</v>
          </cell>
          <cell r="E28">
            <v>2.2000000000000002</v>
          </cell>
          <cell r="F28">
            <v>6</v>
          </cell>
          <cell r="G28">
            <v>0.875</v>
          </cell>
          <cell r="H28">
            <v>949.38</v>
          </cell>
          <cell r="I28">
            <v>1.25</v>
          </cell>
          <cell r="J28">
            <v>0.75</v>
          </cell>
          <cell r="K28">
            <v>1266</v>
          </cell>
          <cell r="L28">
            <v>300</v>
          </cell>
          <cell r="M28">
            <v>200</v>
          </cell>
          <cell r="N28" t="str">
            <v>蜘蛛1</v>
          </cell>
          <cell r="O28" t="str">
            <v>小恶魔1</v>
          </cell>
          <cell r="T28">
            <v>11</v>
          </cell>
          <cell r="U28">
            <v>11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1726</v>
          </cell>
          <cell r="AA28">
            <v>1726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>
            <v>5</v>
          </cell>
          <cell r="AG28">
            <v>2.5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>
            <v>9</v>
          </cell>
          <cell r="AM28">
            <v>9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>
            <v>2250</v>
          </cell>
          <cell r="AS28" t="str">
            <v>突破</v>
          </cell>
          <cell r="AT28">
            <v>5</v>
          </cell>
          <cell r="AU28">
            <v>5</v>
          </cell>
          <cell r="AZ28" t="str">
            <v>ResAudio_Music_game1;0.9</v>
          </cell>
          <cell r="BA28" t="str">
            <v>ResAudio_Music_game1;1.2</v>
          </cell>
        </row>
        <row r="29">
          <cell r="A29" t="str">
            <v>2_7</v>
          </cell>
          <cell r="B29">
            <v>2</v>
          </cell>
          <cell r="C29">
            <v>7</v>
          </cell>
          <cell r="D29">
            <v>30</v>
          </cell>
          <cell r="E29">
            <v>2.7</v>
          </cell>
          <cell r="F29">
            <v>7</v>
          </cell>
          <cell r="G29">
            <v>0.875</v>
          </cell>
          <cell r="H29">
            <v>1281.8</v>
          </cell>
          <cell r="I29">
            <v>1.3</v>
          </cell>
          <cell r="J29">
            <v>0.8</v>
          </cell>
          <cell r="K29">
            <v>1602</v>
          </cell>
          <cell r="L29">
            <v>300</v>
          </cell>
          <cell r="M29">
            <v>200</v>
          </cell>
          <cell r="N29" t="str">
            <v>蜘蛛1</v>
          </cell>
          <cell r="O29" t="str">
            <v>小恶魔1</v>
          </cell>
          <cell r="P29" t="str">
            <v>石像1</v>
          </cell>
          <cell r="T29">
            <v>12</v>
          </cell>
          <cell r="U29">
            <v>6</v>
          </cell>
          <cell r="V29">
            <v>6</v>
          </cell>
          <cell r="W29">
            <v>0</v>
          </cell>
          <cell r="X29">
            <v>0</v>
          </cell>
          <cell r="Y29">
            <v>0</v>
          </cell>
          <cell r="Z29">
            <v>2003</v>
          </cell>
          <cell r="AA29">
            <v>2003</v>
          </cell>
          <cell r="AB29">
            <v>2003</v>
          </cell>
          <cell r="AC29" t="str">
            <v/>
          </cell>
          <cell r="AD29" t="str">
            <v/>
          </cell>
          <cell r="AE29" t="str">
            <v/>
          </cell>
          <cell r="AF29">
            <v>5.2</v>
          </cell>
          <cell r="AG29">
            <v>2.6</v>
          </cell>
          <cell r="AH29">
            <v>2.6</v>
          </cell>
          <cell r="AI29" t="str">
            <v/>
          </cell>
          <cell r="AJ29" t="str">
            <v/>
          </cell>
          <cell r="AK29" t="str">
            <v/>
          </cell>
          <cell r="AL29">
            <v>8</v>
          </cell>
          <cell r="AM29">
            <v>8</v>
          </cell>
          <cell r="AN29">
            <v>8</v>
          </cell>
          <cell r="AO29" t="str">
            <v/>
          </cell>
          <cell r="AP29" t="str">
            <v/>
          </cell>
          <cell r="AQ29" t="str">
            <v/>
          </cell>
          <cell r="AR29">
            <v>2730</v>
          </cell>
          <cell r="AS29" t="str">
            <v>难度+</v>
          </cell>
          <cell r="AT29">
            <v>10</v>
          </cell>
          <cell r="AU29">
            <v>5</v>
          </cell>
          <cell r="AV29">
            <v>5</v>
          </cell>
          <cell r="AZ29" t="str">
            <v>ResAudio_Music_game2;0.9</v>
          </cell>
          <cell r="BA29" t="str">
            <v>ResAudio_Music_game2;1.2</v>
          </cell>
        </row>
        <row r="30">
          <cell r="A30" t="str">
            <v>2_8</v>
          </cell>
          <cell r="B30">
            <v>2</v>
          </cell>
          <cell r="C30">
            <v>8</v>
          </cell>
          <cell r="D30">
            <v>30</v>
          </cell>
          <cell r="E30">
            <v>3.2</v>
          </cell>
          <cell r="F30">
            <v>8</v>
          </cell>
          <cell r="G30">
            <v>0.875</v>
          </cell>
          <cell r="H30">
            <v>1680.18</v>
          </cell>
          <cell r="I30">
            <v>1.35</v>
          </cell>
          <cell r="J30">
            <v>0.85</v>
          </cell>
          <cell r="K30">
            <v>1977</v>
          </cell>
          <cell r="L30">
            <v>300</v>
          </cell>
          <cell r="M30">
            <v>200</v>
          </cell>
          <cell r="N30" t="str">
            <v>小恶魔1</v>
          </cell>
          <cell r="O30" t="str">
            <v>石像1</v>
          </cell>
          <cell r="P30" t="str">
            <v>小恶魔2</v>
          </cell>
          <cell r="T30">
            <v>10</v>
          </cell>
          <cell r="U30">
            <v>10</v>
          </cell>
          <cell r="V30">
            <v>5</v>
          </cell>
          <cell r="W30">
            <v>0</v>
          </cell>
          <cell r="X30">
            <v>0</v>
          </cell>
          <cell r="Y30">
            <v>0</v>
          </cell>
          <cell r="Z30">
            <v>1483</v>
          </cell>
          <cell r="AA30">
            <v>1483</v>
          </cell>
          <cell r="AB30">
            <v>5931</v>
          </cell>
          <cell r="AC30" t="str">
            <v/>
          </cell>
          <cell r="AD30" t="str">
            <v/>
          </cell>
          <cell r="AE30" t="str">
            <v/>
          </cell>
          <cell r="AF30">
            <v>2.7</v>
          </cell>
          <cell r="AG30">
            <v>2.7</v>
          </cell>
          <cell r="AH30">
            <v>2.7</v>
          </cell>
          <cell r="AI30" t="str">
            <v/>
          </cell>
          <cell r="AJ30" t="str">
            <v/>
          </cell>
          <cell r="AK30" t="str">
            <v/>
          </cell>
          <cell r="AL30">
            <v>7</v>
          </cell>
          <cell r="AM30">
            <v>7</v>
          </cell>
          <cell r="AN30">
            <v>13</v>
          </cell>
          <cell r="AO30" t="str">
            <v/>
          </cell>
          <cell r="AP30" t="str">
            <v/>
          </cell>
          <cell r="AQ30" t="str">
            <v/>
          </cell>
          <cell r="AR30">
            <v>3240</v>
          </cell>
          <cell r="AS30" t="str">
            <v>难度+</v>
          </cell>
          <cell r="AT30">
            <v>10</v>
          </cell>
          <cell r="AU30">
            <v>10</v>
          </cell>
          <cell r="AV30">
            <v>5</v>
          </cell>
          <cell r="AZ30" t="str">
            <v>ResAudio_Music_game2;0.9</v>
          </cell>
          <cell r="BA30" t="str">
            <v>ResAudio_Music_game2;1.2</v>
          </cell>
        </row>
        <row r="31">
          <cell r="A31" t="str">
            <v>2_9</v>
          </cell>
          <cell r="B31">
            <v>2</v>
          </cell>
          <cell r="C31">
            <v>9</v>
          </cell>
          <cell r="D31">
            <v>30</v>
          </cell>
          <cell r="E31">
            <v>3.7</v>
          </cell>
          <cell r="F31">
            <v>9</v>
          </cell>
          <cell r="G31">
            <v>1</v>
          </cell>
          <cell r="H31">
            <v>2459.5300000000002</v>
          </cell>
          <cell r="I31">
            <v>1.4</v>
          </cell>
          <cell r="J31">
            <v>0.9</v>
          </cell>
          <cell r="K31">
            <v>2733</v>
          </cell>
          <cell r="L31">
            <v>300</v>
          </cell>
          <cell r="M31">
            <v>200</v>
          </cell>
          <cell r="N31" t="str">
            <v>石像1</v>
          </cell>
          <cell r="O31" t="str">
            <v>小恶魔2</v>
          </cell>
          <cell r="P31" t="str">
            <v>火精灵1</v>
          </cell>
          <cell r="T31">
            <v>9</v>
          </cell>
          <cell r="U31">
            <v>9</v>
          </cell>
          <cell r="V31">
            <v>9</v>
          </cell>
          <cell r="W31">
            <v>0</v>
          </cell>
          <cell r="X31">
            <v>0</v>
          </cell>
          <cell r="Y31">
            <v>0</v>
          </cell>
          <cell r="Z31">
            <v>1518</v>
          </cell>
          <cell r="AA31">
            <v>6073</v>
          </cell>
          <cell r="AB31">
            <v>1518</v>
          </cell>
          <cell r="AC31" t="str">
            <v/>
          </cell>
          <cell r="AD31" t="str">
            <v/>
          </cell>
          <cell r="AE31" t="str">
            <v/>
          </cell>
          <cell r="AF31">
            <v>2.8</v>
          </cell>
          <cell r="AG31">
            <v>2.8</v>
          </cell>
          <cell r="AH31">
            <v>2.8</v>
          </cell>
          <cell r="AI31" t="str">
            <v/>
          </cell>
          <cell r="AJ31" t="str">
            <v/>
          </cell>
          <cell r="AK31" t="str">
            <v/>
          </cell>
          <cell r="AL31">
            <v>6</v>
          </cell>
          <cell r="AM31">
            <v>11</v>
          </cell>
          <cell r="AN31">
            <v>6</v>
          </cell>
          <cell r="AO31" t="str">
            <v/>
          </cell>
          <cell r="AP31" t="str">
            <v/>
          </cell>
          <cell r="AQ31" t="str">
            <v/>
          </cell>
          <cell r="AR31">
            <v>3780</v>
          </cell>
          <cell r="AS31" t="str">
            <v>怪物杀</v>
          </cell>
          <cell r="AT31">
            <v>10</v>
          </cell>
          <cell r="AU31">
            <v>10</v>
          </cell>
          <cell r="AV31">
            <v>10</v>
          </cell>
          <cell r="AZ31" t="str">
            <v>ResAudio_Music_game2;0.9</v>
          </cell>
          <cell r="BA31" t="str">
            <v>ResAudio_Music_game2;1.2</v>
          </cell>
        </row>
        <row r="32">
          <cell r="A32" t="str">
            <v>2_10</v>
          </cell>
          <cell r="B32">
            <v>2</v>
          </cell>
          <cell r="C32">
            <v>10</v>
          </cell>
          <cell r="D32">
            <v>30</v>
          </cell>
          <cell r="E32">
            <v>4.2</v>
          </cell>
          <cell r="F32">
            <v>10</v>
          </cell>
          <cell r="G32">
            <v>1</v>
          </cell>
          <cell r="H32">
            <v>3092</v>
          </cell>
          <cell r="I32">
            <v>1.45</v>
          </cell>
          <cell r="J32">
            <v>0.95</v>
          </cell>
          <cell r="K32">
            <v>3255</v>
          </cell>
          <cell r="L32">
            <v>300</v>
          </cell>
          <cell r="M32">
            <v>200</v>
          </cell>
          <cell r="N32" t="str">
            <v>石像1</v>
          </cell>
          <cell r="O32" t="str">
            <v>小恶魔2</v>
          </cell>
          <cell r="P32" t="str">
            <v>火精灵1</v>
          </cell>
          <cell r="Q32" t="str">
            <v>石像3</v>
          </cell>
          <cell r="T32">
            <v>10</v>
          </cell>
          <cell r="U32">
            <v>10</v>
          </cell>
          <cell r="V32">
            <v>7</v>
          </cell>
          <cell r="W32">
            <v>1</v>
          </cell>
          <cell r="X32">
            <v>0</v>
          </cell>
          <cell r="Y32">
            <v>0</v>
          </cell>
          <cell r="Z32">
            <v>1097</v>
          </cell>
          <cell r="AA32">
            <v>4389</v>
          </cell>
          <cell r="AB32">
            <v>1097</v>
          </cell>
          <cell r="AC32">
            <v>35110</v>
          </cell>
          <cell r="AD32" t="str">
            <v/>
          </cell>
          <cell r="AE32" t="str">
            <v/>
          </cell>
          <cell r="AF32">
            <v>2.9</v>
          </cell>
          <cell r="AG32">
            <v>2.9</v>
          </cell>
          <cell r="AH32">
            <v>2.9</v>
          </cell>
          <cell r="AI32">
            <v>1.1599999999999999</v>
          </cell>
          <cell r="AJ32" t="str">
            <v/>
          </cell>
          <cell r="AK32" t="str">
            <v/>
          </cell>
          <cell r="AL32">
            <v>5</v>
          </cell>
          <cell r="AM32">
            <v>10</v>
          </cell>
          <cell r="AN32">
            <v>5</v>
          </cell>
          <cell r="AO32">
            <v>24</v>
          </cell>
          <cell r="AP32" t="str">
            <v/>
          </cell>
          <cell r="AQ32" t="str">
            <v/>
          </cell>
          <cell r="AR32">
            <v>4350</v>
          </cell>
          <cell r="AS32" t="str">
            <v>怪物杀</v>
          </cell>
          <cell r="AT32">
            <v>15</v>
          </cell>
          <cell r="AU32">
            <v>15</v>
          </cell>
          <cell r="AV32">
            <v>10</v>
          </cell>
          <cell r="AW32">
            <v>1</v>
          </cell>
          <cell r="AZ32" t="str">
            <v>ResAudio_Music_game2;0.9</v>
          </cell>
          <cell r="BA32" t="str">
            <v>ResAudio_Music_battle_danger1;1</v>
          </cell>
        </row>
        <row r="33">
          <cell r="A33" t="str">
            <v>2_11</v>
          </cell>
          <cell r="B33">
            <v>2</v>
          </cell>
          <cell r="C33">
            <v>11</v>
          </cell>
          <cell r="D33">
            <v>30</v>
          </cell>
          <cell r="E33">
            <v>4.7</v>
          </cell>
          <cell r="F33">
            <v>11</v>
          </cell>
          <cell r="G33">
            <v>1</v>
          </cell>
          <cell r="H33">
            <v>3827.19</v>
          </cell>
          <cell r="I33">
            <v>1.5</v>
          </cell>
          <cell r="J33">
            <v>1</v>
          </cell>
          <cell r="K33">
            <v>3827</v>
          </cell>
          <cell r="L33">
            <v>300</v>
          </cell>
          <cell r="M33">
            <v>200</v>
          </cell>
          <cell r="N33" t="str">
            <v>蝙蝠1</v>
          </cell>
          <cell r="O33" t="str">
            <v>种子2</v>
          </cell>
          <cell r="T33">
            <v>15</v>
          </cell>
          <cell r="U33">
            <v>15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1531</v>
          </cell>
          <cell r="AA33">
            <v>6123</v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>
            <v>3</v>
          </cell>
          <cell r="AG33">
            <v>3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>
            <v>4</v>
          </cell>
          <cell r="AM33">
            <v>9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>
            <v>4950</v>
          </cell>
          <cell r="AS33" t="str">
            <v>难死</v>
          </cell>
          <cell r="AT33">
            <v>5</v>
          </cell>
          <cell r="AU33">
            <v>5</v>
          </cell>
          <cell r="AZ33" t="str">
            <v>ResAudio_Music_game2;0.9</v>
          </cell>
          <cell r="BA33" t="str">
            <v>ResAudio_Music_game2;1.2</v>
          </cell>
        </row>
        <row r="34">
          <cell r="A34" t="str">
            <v>2_12</v>
          </cell>
          <cell r="B34">
            <v>2</v>
          </cell>
          <cell r="C34">
            <v>12</v>
          </cell>
          <cell r="D34">
            <v>30</v>
          </cell>
          <cell r="E34">
            <v>5.2</v>
          </cell>
          <cell r="F34">
            <v>12</v>
          </cell>
          <cell r="G34">
            <v>1</v>
          </cell>
          <cell r="H34">
            <v>4675.1000000000004</v>
          </cell>
          <cell r="I34">
            <v>1.55</v>
          </cell>
          <cell r="J34">
            <v>1.05</v>
          </cell>
          <cell r="K34">
            <v>4452</v>
          </cell>
          <cell r="L34">
            <v>300</v>
          </cell>
          <cell r="M34">
            <v>200</v>
          </cell>
          <cell r="N34" t="str">
            <v>蝙蝠1</v>
          </cell>
          <cell r="O34" t="str">
            <v>种子2</v>
          </cell>
          <cell r="P34" t="str">
            <v>蜜蜂2</v>
          </cell>
          <cell r="T34">
            <v>16</v>
          </cell>
          <cell r="U34">
            <v>8</v>
          </cell>
          <cell r="V34">
            <v>8</v>
          </cell>
          <cell r="W34">
            <v>0</v>
          </cell>
          <cell r="X34">
            <v>0</v>
          </cell>
          <cell r="Y34">
            <v>0</v>
          </cell>
          <cell r="Z34">
            <v>1670</v>
          </cell>
          <cell r="AA34">
            <v>6678</v>
          </cell>
          <cell r="AB34">
            <v>6678</v>
          </cell>
          <cell r="AC34" t="str">
            <v/>
          </cell>
          <cell r="AD34" t="str">
            <v/>
          </cell>
          <cell r="AE34" t="str">
            <v/>
          </cell>
          <cell r="AF34">
            <v>3.1</v>
          </cell>
          <cell r="AG34">
            <v>3.1</v>
          </cell>
          <cell r="AH34">
            <v>3.1</v>
          </cell>
          <cell r="AI34" t="str">
            <v/>
          </cell>
          <cell r="AJ34" t="str">
            <v/>
          </cell>
          <cell r="AK34" t="str">
            <v/>
          </cell>
          <cell r="AL34">
            <v>4</v>
          </cell>
          <cell r="AM34">
            <v>8</v>
          </cell>
          <cell r="AN34">
            <v>8</v>
          </cell>
          <cell r="AO34" t="str">
            <v/>
          </cell>
          <cell r="AP34" t="str">
            <v/>
          </cell>
          <cell r="AQ34" t="str">
            <v/>
          </cell>
          <cell r="AR34">
            <v>5580</v>
          </cell>
          <cell r="AS34" t="str">
            <v>难度+</v>
          </cell>
          <cell r="AT34">
            <v>10</v>
          </cell>
          <cell r="AU34">
            <v>5</v>
          </cell>
          <cell r="AV34">
            <v>5</v>
          </cell>
          <cell r="AZ34" t="str">
            <v>ResAudio_Music_game2;0.9</v>
          </cell>
          <cell r="BA34" t="str">
            <v>ResAudio_Music_game2;1.2</v>
          </cell>
        </row>
        <row r="35">
          <cell r="A35" t="str">
            <v>2_13</v>
          </cell>
          <cell r="B35">
            <v>2</v>
          </cell>
          <cell r="C35">
            <v>13</v>
          </cell>
          <cell r="D35">
            <v>30</v>
          </cell>
          <cell r="E35">
            <v>5.7</v>
          </cell>
          <cell r="F35">
            <v>13</v>
          </cell>
          <cell r="G35">
            <v>1.125</v>
          </cell>
          <cell r="H35">
            <v>6351.98</v>
          </cell>
          <cell r="I35">
            <v>1.6</v>
          </cell>
          <cell r="J35">
            <v>1.1000000000000001</v>
          </cell>
          <cell r="K35">
            <v>5775</v>
          </cell>
          <cell r="L35">
            <v>300</v>
          </cell>
          <cell r="M35">
            <v>200</v>
          </cell>
          <cell r="N35" t="str">
            <v>种子2</v>
          </cell>
          <cell r="O35" t="str">
            <v>蜜蜂2</v>
          </cell>
          <cell r="P35" t="str">
            <v>蝙蝠2</v>
          </cell>
          <cell r="T35">
            <v>13</v>
          </cell>
          <cell r="U35">
            <v>13</v>
          </cell>
          <cell r="V35">
            <v>7</v>
          </cell>
          <cell r="W35">
            <v>0</v>
          </cell>
          <cell r="X35">
            <v>0</v>
          </cell>
          <cell r="Y35">
            <v>0</v>
          </cell>
          <cell r="Z35">
            <v>5250</v>
          </cell>
          <cell r="AA35">
            <v>5250</v>
          </cell>
          <cell r="AB35">
            <v>5250</v>
          </cell>
          <cell r="AC35" t="str">
            <v/>
          </cell>
          <cell r="AD35" t="str">
            <v/>
          </cell>
          <cell r="AE35" t="str">
            <v/>
          </cell>
          <cell r="AF35">
            <v>3.2</v>
          </cell>
          <cell r="AG35">
            <v>3.2</v>
          </cell>
          <cell r="AH35">
            <v>3.2</v>
          </cell>
          <cell r="AI35" t="str">
            <v/>
          </cell>
          <cell r="AJ35" t="str">
            <v/>
          </cell>
          <cell r="AK35" t="str">
            <v/>
          </cell>
          <cell r="AL35">
            <v>6</v>
          </cell>
          <cell r="AM35">
            <v>6</v>
          </cell>
          <cell r="AN35">
            <v>6</v>
          </cell>
          <cell r="AO35" t="str">
            <v/>
          </cell>
          <cell r="AP35" t="str">
            <v/>
          </cell>
          <cell r="AQ35" t="str">
            <v/>
          </cell>
          <cell r="AR35">
            <v>6240</v>
          </cell>
          <cell r="AS35" t="str">
            <v>难度+</v>
          </cell>
          <cell r="AT35">
            <v>10</v>
          </cell>
          <cell r="AU35">
            <v>10</v>
          </cell>
          <cell r="AV35">
            <v>5</v>
          </cell>
          <cell r="AZ35" t="str">
            <v>ResAudio_Music_game3;0.9</v>
          </cell>
          <cell r="BA35" t="str">
            <v>ResAudio_Music_game3;1.1</v>
          </cell>
        </row>
        <row r="36">
          <cell r="A36" t="str">
            <v>2_14</v>
          </cell>
          <cell r="B36">
            <v>2</v>
          </cell>
          <cell r="C36">
            <v>14</v>
          </cell>
          <cell r="D36">
            <v>30</v>
          </cell>
          <cell r="E36">
            <v>6.2</v>
          </cell>
          <cell r="F36">
            <v>14</v>
          </cell>
          <cell r="G36">
            <v>1.125</v>
          </cell>
          <cell r="H36">
            <v>7595.33</v>
          </cell>
          <cell r="I36">
            <v>1.65</v>
          </cell>
          <cell r="J36">
            <v>1.1499999999999999</v>
          </cell>
          <cell r="K36">
            <v>6605</v>
          </cell>
          <cell r="L36">
            <v>300</v>
          </cell>
          <cell r="M36">
            <v>200</v>
          </cell>
          <cell r="N36" t="str">
            <v>蜜蜂2</v>
          </cell>
          <cell r="O36" t="str">
            <v>蝙蝠2</v>
          </cell>
          <cell r="P36" t="str">
            <v>鬼2</v>
          </cell>
          <cell r="T36">
            <v>12</v>
          </cell>
          <cell r="U36">
            <v>12</v>
          </cell>
          <cell r="V36">
            <v>12</v>
          </cell>
          <cell r="W36">
            <v>0</v>
          </cell>
          <cell r="X36">
            <v>0</v>
          </cell>
          <cell r="Y36">
            <v>0</v>
          </cell>
          <cell r="Z36">
            <v>5504</v>
          </cell>
          <cell r="AA36">
            <v>5504</v>
          </cell>
          <cell r="AB36">
            <v>5504</v>
          </cell>
          <cell r="AC36" t="str">
            <v/>
          </cell>
          <cell r="AD36" t="str">
            <v/>
          </cell>
          <cell r="AE36" t="str">
            <v/>
          </cell>
          <cell r="AF36">
            <v>3.3</v>
          </cell>
          <cell r="AG36">
            <v>3.3</v>
          </cell>
          <cell r="AH36">
            <v>3.3</v>
          </cell>
          <cell r="AI36" t="str">
            <v/>
          </cell>
          <cell r="AJ36" t="str">
            <v/>
          </cell>
          <cell r="AK36" t="str">
            <v/>
          </cell>
          <cell r="AL36">
            <v>6</v>
          </cell>
          <cell r="AM36">
            <v>6</v>
          </cell>
          <cell r="AN36">
            <v>6</v>
          </cell>
          <cell r="AO36" t="str">
            <v/>
          </cell>
          <cell r="AP36" t="str">
            <v/>
          </cell>
          <cell r="AQ36" t="str">
            <v/>
          </cell>
          <cell r="AR36">
            <v>6930</v>
          </cell>
          <cell r="AS36" t="str">
            <v>射击要求+</v>
          </cell>
          <cell r="AT36">
            <v>10</v>
          </cell>
          <cell r="AU36">
            <v>10</v>
          </cell>
          <cell r="AV36">
            <v>10</v>
          </cell>
          <cell r="AZ36" t="str">
            <v>ResAudio_Music_game3;0.9</v>
          </cell>
          <cell r="BA36" t="str">
            <v>ResAudio_Music_game3;1.1</v>
          </cell>
        </row>
        <row r="37">
          <cell r="A37" t="str">
            <v>2_15</v>
          </cell>
          <cell r="B37">
            <v>2</v>
          </cell>
          <cell r="C37">
            <v>15</v>
          </cell>
          <cell r="D37">
            <v>30</v>
          </cell>
          <cell r="E37">
            <v>6.7</v>
          </cell>
          <cell r="F37">
            <v>15</v>
          </cell>
          <cell r="G37">
            <v>1.125</v>
          </cell>
          <cell r="H37">
            <v>9002.32</v>
          </cell>
          <cell r="I37">
            <v>1.7</v>
          </cell>
          <cell r="J37">
            <v>1.2</v>
          </cell>
          <cell r="K37">
            <v>7502</v>
          </cell>
          <cell r="L37">
            <v>300</v>
          </cell>
          <cell r="M37">
            <v>200</v>
          </cell>
          <cell r="N37" t="str">
            <v>蜜蜂2</v>
          </cell>
          <cell r="O37" t="str">
            <v>蝙蝠2</v>
          </cell>
          <cell r="P37" t="str">
            <v>鬼2</v>
          </cell>
          <cell r="Q37" t="str">
            <v>种子3</v>
          </cell>
          <cell r="T37">
            <v>13</v>
          </cell>
          <cell r="U37">
            <v>13</v>
          </cell>
          <cell r="V37">
            <v>9</v>
          </cell>
          <cell r="W37">
            <v>1</v>
          </cell>
          <cell r="X37">
            <v>0</v>
          </cell>
          <cell r="Y37">
            <v>0</v>
          </cell>
          <cell r="Z37">
            <v>5234</v>
          </cell>
          <cell r="AA37">
            <v>5234</v>
          </cell>
          <cell r="AB37">
            <v>5234</v>
          </cell>
          <cell r="AC37">
            <v>41872</v>
          </cell>
          <cell r="AD37" t="str">
            <v/>
          </cell>
          <cell r="AE37" t="str">
            <v/>
          </cell>
          <cell r="AF37">
            <v>3.4</v>
          </cell>
          <cell r="AG37">
            <v>3.4</v>
          </cell>
          <cell r="AH37">
            <v>3.4</v>
          </cell>
          <cell r="AI37">
            <v>1.36</v>
          </cell>
          <cell r="AJ37" t="str">
            <v/>
          </cell>
          <cell r="AK37" t="str">
            <v/>
          </cell>
          <cell r="AL37">
            <v>5</v>
          </cell>
          <cell r="AM37">
            <v>5</v>
          </cell>
          <cell r="AN37">
            <v>5</v>
          </cell>
          <cell r="AO37">
            <v>13</v>
          </cell>
          <cell r="AP37" t="str">
            <v/>
          </cell>
          <cell r="AQ37" t="str">
            <v/>
          </cell>
          <cell r="AR37">
            <v>7650</v>
          </cell>
          <cell r="AS37" t="str">
            <v>射击要求+</v>
          </cell>
          <cell r="AT37">
            <v>15</v>
          </cell>
          <cell r="AU37">
            <v>15</v>
          </cell>
          <cell r="AV37">
            <v>10</v>
          </cell>
          <cell r="AW37">
            <v>1</v>
          </cell>
          <cell r="AZ37" t="str">
            <v>ResAudio_Music_game3;0.9</v>
          </cell>
          <cell r="BA37" t="str">
            <v>ResAudio_Music_battler_boss1;1.1</v>
          </cell>
        </row>
        <row r="38">
          <cell r="A38" t="str">
            <v>2_16</v>
          </cell>
          <cell r="B38">
            <v>2</v>
          </cell>
          <cell r="C38">
            <v>16</v>
          </cell>
          <cell r="D38">
            <v>30</v>
          </cell>
          <cell r="E38">
            <v>7.2</v>
          </cell>
          <cell r="F38">
            <v>16</v>
          </cell>
          <cell r="G38">
            <v>1.125</v>
          </cell>
          <cell r="H38">
            <v>10586.25</v>
          </cell>
          <cell r="I38">
            <v>1.75</v>
          </cell>
          <cell r="J38">
            <v>1.25</v>
          </cell>
          <cell r="K38">
            <v>8469</v>
          </cell>
          <cell r="L38">
            <v>300</v>
          </cell>
          <cell r="M38">
            <v>200</v>
          </cell>
          <cell r="N38" t="str">
            <v>骷髅1</v>
          </cell>
          <cell r="O38" t="str">
            <v>蜘蛛2</v>
          </cell>
          <cell r="T38">
            <v>19</v>
          </cell>
          <cell r="U38">
            <v>19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2674</v>
          </cell>
          <cell r="AA38">
            <v>10698</v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>
            <v>3.5</v>
          </cell>
          <cell r="AG38">
            <v>7</v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>
            <v>4</v>
          </cell>
          <cell r="AM38">
            <v>7</v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>
            <v>8400</v>
          </cell>
          <cell r="AS38" t="str">
            <v>召唤</v>
          </cell>
          <cell r="AT38">
            <v>5</v>
          </cell>
          <cell r="AU38">
            <v>5</v>
          </cell>
          <cell r="AZ38" t="str">
            <v>ResAudio_Music_game3;0.9</v>
          </cell>
          <cell r="BA38" t="str">
            <v>ResAudio_Music_game3;1.1</v>
          </cell>
        </row>
        <row r="39">
          <cell r="A39" t="str">
            <v>2_17</v>
          </cell>
          <cell r="B39">
            <v>2</v>
          </cell>
          <cell r="C39">
            <v>17</v>
          </cell>
          <cell r="D39">
            <v>30</v>
          </cell>
          <cell r="E39">
            <v>7.7</v>
          </cell>
          <cell r="F39">
            <v>17</v>
          </cell>
          <cell r="G39">
            <v>1.25</v>
          </cell>
          <cell r="H39">
            <v>13734.34</v>
          </cell>
          <cell r="I39">
            <v>1.8</v>
          </cell>
          <cell r="J39">
            <v>1.3</v>
          </cell>
          <cell r="K39">
            <v>10565</v>
          </cell>
          <cell r="L39">
            <v>300</v>
          </cell>
          <cell r="M39">
            <v>200</v>
          </cell>
          <cell r="N39" t="str">
            <v>骷髅1</v>
          </cell>
          <cell r="O39" t="str">
            <v>蜘蛛2</v>
          </cell>
          <cell r="P39" t="str">
            <v>蛋2</v>
          </cell>
          <cell r="T39">
            <v>20</v>
          </cell>
          <cell r="U39">
            <v>10</v>
          </cell>
          <cell r="V39">
            <v>10</v>
          </cell>
          <cell r="W39">
            <v>0</v>
          </cell>
          <cell r="X39">
            <v>0</v>
          </cell>
          <cell r="Y39">
            <v>0</v>
          </cell>
          <cell r="Z39">
            <v>3170</v>
          </cell>
          <cell r="AA39">
            <v>12678</v>
          </cell>
          <cell r="AB39">
            <v>12678</v>
          </cell>
          <cell r="AC39" t="str">
            <v/>
          </cell>
          <cell r="AD39" t="str">
            <v/>
          </cell>
          <cell r="AE39" t="str">
            <v/>
          </cell>
          <cell r="AF39">
            <v>3.6</v>
          </cell>
          <cell r="AG39">
            <v>7.2</v>
          </cell>
          <cell r="AH39">
            <v>3.6</v>
          </cell>
          <cell r="AI39" t="str">
            <v/>
          </cell>
          <cell r="AJ39" t="str">
            <v/>
          </cell>
          <cell r="AK39" t="str">
            <v/>
          </cell>
          <cell r="AL39">
            <v>3</v>
          </cell>
          <cell r="AM39">
            <v>7</v>
          </cell>
          <cell r="AN39">
            <v>7</v>
          </cell>
          <cell r="AO39" t="str">
            <v/>
          </cell>
          <cell r="AP39" t="str">
            <v/>
          </cell>
          <cell r="AQ39" t="str">
            <v/>
          </cell>
          <cell r="AR39">
            <v>9180</v>
          </cell>
          <cell r="AS39" t="str">
            <v>难度+</v>
          </cell>
          <cell r="AT39">
            <v>10</v>
          </cell>
          <cell r="AU39">
            <v>5</v>
          </cell>
          <cell r="AV39">
            <v>5</v>
          </cell>
          <cell r="AZ39" t="str">
            <v>ResAudio_Music_game3;0.9</v>
          </cell>
          <cell r="BA39" t="str">
            <v>ResAudio_Music_game3;1.1</v>
          </cell>
        </row>
        <row r="40">
          <cell r="A40" t="str">
            <v>2_18</v>
          </cell>
          <cell r="B40">
            <v>2</v>
          </cell>
          <cell r="C40">
            <v>18</v>
          </cell>
          <cell r="D40">
            <v>30</v>
          </cell>
          <cell r="E40">
            <v>8.1999999999999993</v>
          </cell>
          <cell r="F40">
            <v>18</v>
          </cell>
          <cell r="G40">
            <v>1.25</v>
          </cell>
          <cell r="H40">
            <v>15934</v>
          </cell>
          <cell r="I40">
            <v>1.85</v>
          </cell>
          <cell r="J40">
            <v>1.35</v>
          </cell>
          <cell r="K40">
            <v>11803</v>
          </cell>
          <cell r="L40">
            <v>300</v>
          </cell>
          <cell r="M40">
            <v>200</v>
          </cell>
          <cell r="N40" t="str">
            <v>蜘蛛2</v>
          </cell>
          <cell r="O40" t="str">
            <v>蛋2</v>
          </cell>
          <cell r="P40" t="str">
            <v>骷髅2</v>
          </cell>
          <cell r="T40">
            <v>16</v>
          </cell>
          <cell r="U40">
            <v>16</v>
          </cell>
          <cell r="V40">
            <v>8</v>
          </cell>
          <cell r="W40">
            <v>0</v>
          </cell>
          <cell r="X40">
            <v>0</v>
          </cell>
          <cell r="Y40">
            <v>0</v>
          </cell>
          <cell r="Z40">
            <v>8852</v>
          </cell>
          <cell r="AA40">
            <v>8852</v>
          </cell>
          <cell r="AB40">
            <v>8852</v>
          </cell>
          <cell r="AC40" t="str">
            <v/>
          </cell>
          <cell r="AD40" t="str">
            <v/>
          </cell>
          <cell r="AE40" t="str">
            <v/>
          </cell>
          <cell r="AF40">
            <v>7.4</v>
          </cell>
          <cell r="AG40">
            <v>3.7</v>
          </cell>
          <cell r="AH40">
            <v>3.7</v>
          </cell>
          <cell r="AI40" t="str">
            <v/>
          </cell>
          <cell r="AJ40" t="str">
            <v/>
          </cell>
          <cell r="AK40" t="str">
            <v/>
          </cell>
          <cell r="AL40">
            <v>5</v>
          </cell>
          <cell r="AM40">
            <v>5</v>
          </cell>
          <cell r="AN40">
            <v>5</v>
          </cell>
          <cell r="AO40" t="str">
            <v/>
          </cell>
          <cell r="AP40" t="str">
            <v/>
          </cell>
          <cell r="AQ40" t="str">
            <v/>
          </cell>
          <cell r="AR40">
            <v>9990</v>
          </cell>
          <cell r="AS40" t="str">
            <v>难度+</v>
          </cell>
          <cell r="AT40">
            <v>10</v>
          </cell>
          <cell r="AU40">
            <v>10</v>
          </cell>
          <cell r="AV40">
            <v>5</v>
          </cell>
          <cell r="AZ40" t="str">
            <v>ResAudio_Music_game3;0.9</v>
          </cell>
          <cell r="BA40" t="str">
            <v>ResAudio_Music_game3;1.1</v>
          </cell>
        </row>
        <row r="41">
          <cell r="A41" t="str">
            <v>2_19</v>
          </cell>
          <cell r="B41">
            <v>2</v>
          </cell>
          <cell r="C41">
            <v>19</v>
          </cell>
          <cell r="D41">
            <v>30</v>
          </cell>
          <cell r="E41">
            <v>8.6999999999999993</v>
          </cell>
          <cell r="F41">
            <v>19</v>
          </cell>
          <cell r="G41">
            <v>1.25</v>
          </cell>
          <cell r="H41">
            <v>18377.919999999998</v>
          </cell>
          <cell r="I41">
            <v>1.9</v>
          </cell>
          <cell r="J41">
            <v>1.4</v>
          </cell>
          <cell r="K41">
            <v>13127</v>
          </cell>
          <cell r="L41">
            <v>300</v>
          </cell>
          <cell r="M41">
            <v>200</v>
          </cell>
          <cell r="N41" t="str">
            <v>蛋1</v>
          </cell>
          <cell r="O41" t="str">
            <v>骷髅2</v>
          </cell>
          <cell r="P41" t="str">
            <v>鬼2</v>
          </cell>
          <cell r="T41">
            <v>14</v>
          </cell>
          <cell r="U41">
            <v>14</v>
          </cell>
          <cell r="V41">
            <v>14</v>
          </cell>
          <cell r="W41">
            <v>0</v>
          </cell>
          <cell r="X41">
            <v>0</v>
          </cell>
          <cell r="Y41">
            <v>0</v>
          </cell>
          <cell r="Z41">
            <v>3125</v>
          </cell>
          <cell r="AA41">
            <v>12502</v>
          </cell>
          <cell r="AB41">
            <v>12502</v>
          </cell>
          <cell r="AC41" t="str">
            <v/>
          </cell>
          <cell r="AD41" t="str">
            <v/>
          </cell>
          <cell r="AE41" t="str">
            <v/>
          </cell>
          <cell r="AF41">
            <v>3.8</v>
          </cell>
          <cell r="AG41">
            <v>3.8</v>
          </cell>
          <cell r="AH41">
            <v>3.8</v>
          </cell>
          <cell r="AI41" t="str">
            <v/>
          </cell>
          <cell r="AJ41" t="str">
            <v/>
          </cell>
          <cell r="AK41" t="str">
            <v/>
          </cell>
          <cell r="AL41">
            <v>3</v>
          </cell>
          <cell r="AM41">
            <v>6</v>
          </cell>
          <cell r="AN41">
            <v>6</v>
          </cell>
          <cell r="AO41" t="str">
            <v/>
          </cell>
          <cell r="AP41" t="str">
            <v/>
          </cell>
          <cell r="AQ41" t="str">
            <v/>
          </cell>
          <cell r="AR41">
            <v>10830</v>
          </cell>
          <cell r="AS41" t="str">
            <v>射击要求+</v>
          </cell>
          <cell r="AT41">
            <v>10</v>
          </cell>
          <cell r="AU41">
            <v>10</v>
          </cell>
          <cell r="AV41">
            <v>10</v>
          </cell>
          <cell r="AZ41" t="str">
            <v>ResAudio_Music_game3;0.9</v>
          </cell>
          <cell r="BA41" t="str">
            <v>ResAudio_Music_game3;1.1</v>
          </cell>
        </row>
        <row r="42">
          <cell r="A42" t="str">
            <v>2_20</v>
          </cell>
          <cell r="B42">
            <v>2</v>
          </cell>
          <cell r="C42">
            <v>20</v>
          </cell>
          <cell r="D42">
            <v>30</v>
          </cell>
          <cell r="E42">
            <v>9.1999999999999993</v>
          </cell>
          <cell r="F42">
            <v>20</v>
          </cell>
          <cell r="G42">
            <v>1.25</v>
          </cell>
          <cell r="H42">
            <v>21083.13</v>
          </cell>
          <cell r="I42">
            <v>1.95</v>
          </cell>
          <cell r="J42">
            <v>1.45</v>
          </cell>
          <cell r="K42">
            <v>14540</v>
          </cell>
          <cell r="L42">
            <v>300</v>
          </cell>
          <cell r="M42">
            <v>200</v>
          </cell>
          <cell r="N42" t="str">
            <v>蛋1</v>
          </cell>
          <cell r="O42" t="str">
            <v>骷髅2</v>
          </cell>
          <cell r="P42" t="str">
            <v>鬼2</v>
          </cell>
          <cell r="Q42" t="str">
            <v>蜜蜂3</v>
          </cell>
          <cell r="T42">
            <v>16</v>
          </cell>
          <cell r="U42">
            <v>16</v>
          </cell>
          <cell r="V42">
            <v>11</v>
          </cell>
          <cell r="W42">
            <v>1</v>
          </cell>
          <cell r="X42">
            <v>0</v>
          </cell>
          <cell r="Y42">
            <v>0</v>
          </cell>
          <cell r="Z42">
            <v>2796</v>
          </cell>
          <cell r="AA42">
            <v>11185</v>
          </cell>
          <cell r="AB42">
            <v>11185</v>
          </cell>
          <cell r="AC42">
            <v>89477</v>
          </cell>
          <cell r="AD42" t="str">
            <v/>
          </cell>
          <cell r="AE42" t="str">
            <v/>
          </cell>
          <cell r="AF42">
            <v>3.9</v>
          </cell>
          <cell r="AG42">
            <v>3.9</v>
          </cell>
          <cell r="AH42">
            <v>3.9</v>
          </cell>
          <cell r="AI42">
            <v>1.56</v>
          </cell>
          <cell r="AJ42" t="str">
            <v/>
          </cell>
          <cell r="AK42" t="str">
            <v/>
          </cell>
          <cell r="AL42">
            <v>3</v>
          </cell>
          <cell r="AM42">
            <v>5</v>
          </cell>
          <cell r="AN42">
            <v>5</v>
          </cell>
          <cell r="AO42">
            <v>13</v>
          </cell>
          <cell r="AP42" t="str">
            <v/>
          </cell>
          <cell r="AQ42" t="str">
            <v/>
          </cell>
          <cell r="AR42">
            <v>11700</v>
          </cell>
          <cell r="AS42" t="str">
            <v>射击要求+</v>
          </cell>
          <cell r="AT42">
            <v>15</v>
          </cell>
          <cell r="AU42">
            <v>15</v>
          </cell>
          <cell r="AV42">
            <v>10</v>
          </cell>
          <cell r="AW42">
            <v>1</v>
          </cell>
          <cell r="AZ42" t="str">
            <v>ResAudio_Music_game3;0.9</v>
          </cell>
          <cell r="BA42" t="str">
            <v>ResAudio_Music_battler_boss1;1.1</v>
          </cell>
        </row>
        <row r="44">
          <cell r="A44" t="str">
            <v>3_1</v>
          </cell>
          <cell r="B44">
            <v>3</v>
          </cell>
          <cell r="C44">
            <v>1</v>
          </cell>
          <cell r="D44">
            <v>10</v>
          </cell>
          <cell r="E44">
            <v>0.2</v>
          </cell>
          <cell r="F44">
            <v>1</v>
          </cell>
          <cell r="G44">
            <v>0.75</v>
          </cell>
          <cell r="H44">
            <v>33.28</v>
          </cell>
          <cell r="I44">
            <v>1</v>
          </cell>
          <cell r="J44">
            <v>0.5</v>
          </cell>
          <cell r="K44">
            <v>67</v>
          </cell>
          <cell r="L44">
            <v>300</v>
          </cell>
          <cell r="M44">
            <v>200</v>
          </cell>
          <cell r="N44" t="str">
            <v>雪人1</v>
          </cell>
          <cell r="T44">
            <v>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134</v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>
            <v>2</v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>
            <v>40</v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>
            <v>300</v>
          </cell>
          <cell r="AS44" t="str">
            <v>召唤</v>
          </cell>
          <cell r="AT44">
            <v>5</v>
          </cell>
          <cell r="AZ44" t="str">
            <v>ResAudio_Music_game1;0.9</v>
          </cell>
          <cell r="BA44" t="str">
            <v>ResAudio_Music_game1;1.2</v>
          </cell>
        </row>
        <row r="45">
          <cell r="A45" t="str">
            <v>3_2</v>
          </cell>
          <cell r="B45">
            <v>3</v>
          </cell>
          <cell r="C45">
            <v>2</v>
          </cell>
          <cell r="D45">
            <v>15</v>
          </cell>
          <cell r="E45">
            <v>0.4</v>
          </cell>
          <cell r="F45">
            <v>2</v>
          </cell>
          <cell r="G45">
            <v>0.75</v>
          </cell>
          <cell r="H45">
            <v>121.2</v>
          </cell>
          <cell r="I45">
            <v>1.05</v>
          </cell>
          <cell r="J45">
            <v>0.55000000000000004</v>
          </cell>
          <cell r="K45">
            <v>220</v>
          </cell>
          <cell r="L45">
            <v>300</v>
          </cell>
          <cell r="M45">
            <v>200</v>
          </cell>
          <cell r="N45" t="str">
            <v>雪人1</v>
          </cell>
          <cell r="O45" t="str">
            <v>骷髅1</v>
          </cell>
          <cell r="T45">
            <v>4</v>
          </cell>
          <cell r="U45">
            <v>4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550</v>
          </cell>
          <cell r="AA45">
            <v>275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>
            <v>2.1</v>
          </cell>
          <cell r="AG45">
            <v>2.1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>
            <v>25</v>
          </cell>
          <cell r="AM45">
            <v>25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>
            <v>630</v>
          </cell>
          <cell r="AS45" t="str">
            <v>难度+</v>
          </cell>
          <cell r="AT45">
            <v>5</v>
          </cell>
          <cell r="AU45">
            <v>5</v>
          </cell>
          <cell r="AZ45" t="str">
            <v>ResAudio_Music_game1;0.9</v>
          </cell>
          <cell r="BA45" t="str">
            <v>ResAudio_Music_game1;1.2</v>
          </cell>
        </row>
        <row r="46">
          <cell r="A46" t="str">
            <v>3_3</v>
          </cell>
          <cell r="B46">
            <v>3</v>
          </cell>
          <cell r="C46">
            <v>3</v>
          </cell>
          <cell r="D46">
            <v>20</v>
          </cell>
          <cell r="E46">
            <v>0.8</v>
          </cell>
          <cell r="F46">
            <v>3</v>
          </cell>
          <cell r="G46">
            <v>0.75</v>
          </cell>
          <cell r="H46">
            <v>238.23</v>
          </cell>
          <cell r="I46">
            <v>1.1000000000000001</v>
          </cell>
          <cell r="J46">
            <v>0.6</v>
          </cell>
          <cell r="K46">
            <v>397</v>
          </cell>
          <cell r="L46">
            <v>300</v>
          </cell>
          <cell r="M46">
            <v>200</v>
          </cell>
          <cell r="N46" t="str">
            <v>雪人1</v>
          </cell>
          <cell r="O46" t="str">
            <v>骷髅1</v>
          </cell>
          <cell r="P46" t="str">
            <v>蜘蛛2</v>
          </cell>
          <cell r="T46">
            <v>6</v>
          </cell>
          <cell r="U46">
            <v>3</v>
          </cell>
          <cell r="V46">
            <v>3</v>
          </cell>
          <cell r="W46">
            <v>0</v>
          </cell>
          <cell r="X46">
            <v>0</v>
          </cell>
          <cell r="Y46">
            <v>0</v>
          </cell>
          <cell r="Z46">
            <v>588</v>
          </cell>
          <cell r="AA46">
            <v>294</v>
          </cell>
          <cell r="AB46">
            <v>1176</v>
          </cell>
          <cell r="AC46" t="str">
            <v/>
          </cell>
          <cell r="AD46" t="str">
            <v/>
          </cell>
          <cell r="AE46" t="str">
            <v/>
          </cell>
          <cell r="AF46">
            <v>2.2000000000000002</v>
          </cell>
          <cell r="AG46">
            <v>2.2000000000000002</v>
          </cell>
          <cell r="AH46">
            <v>4.4000000000000004</v>
          </cell>
          <cell r="AI46" t="str">
            <v/>
          </cell>
          <cell r="AJ46" t="str">
            <v/>
          </cell>
          <cell r="AK46" t="str">
            <v/>
          </cell>
          <cell r="AL46">
            <v>13</v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  <cell r="AR46">
            <v>990</v>
          </cell>
          <cell r="AS46" t="str">
            <v>难度+</v>
          </cell>
          <cell r="AT46">
            <v>10</v>
          </cell>
          <cell r="AU46">
            <v>5</v>
          </cell>
          <cell r="AV46">
            <v>5</v>
          </cell>
          <cell r="AZ46" t="str">
            <v>ResAudio_Music_game1;0.9</v>
          </cell>
          <cell r="BA46" t="str">
            <v>ResAudio_Music_game1;1.2</v>
          </cell>
        </row>
        <row r="47">
          <cell r="A47" t="str">
            <v>3_4</v>
          </cell>
          <cell r="B47">
            <v>3</v>
          </cell>
          <cell r="C47">
            <v>4</v>
          </cell>
          <cell r="D47">
            <v>25</v>
          </cell>
          <cell r="E47">
            <v>1.2</v>
          </cell>
          <cell r="F47">
            <v>4</v>
          </cell>
          <cell r="G47">
            <v>0.75</v>
          </cell>
          <cell r="H47">
            <v>389.18</v>
          </cell>
          <cell r="I47">
            <v>1.1499999999999999</v>
          </cell>
          <cell r="J47">
            <v>0.65</v>
          </cell>
          <cell r="K47">
            <v>599</v>
          </cell>
          <cell r="L47">
            <v>300</v>
          </cell>
          <cell r="M47">
            <v>200</v>
          </cell>
          <cell r="N47" t="str">
            <v>骷髅1</v>
          </cell>
          <cell r="O47" t="str">
            <v>蜘蛛2</v>
          </cell>
          <cell r="P47" t="str">
            <v>恶灵1</v>
          </cell>
          <cell r="T47">
            <v>7</v>
          </cell>
          <cell r="U47">
            <v>7</v>
          </cell>
          <cell r="V47">
            <v>3</v>
          </cell>
          <cell r="W47">
            <v>0</v>
          </cell>
          <cell r="X47">
            <v>0</v>
          </cell>
          <cell r="Y47">
            <v>0</v>
          </cell>
          <cell r="Z47">
            <v>394</v>
          </cell>
          <cell r="AA47">
            <v>1576</v>
          </cell>
          <cell r="AB47">
            <v>394</v>
          </cell>
          <cell r="AC47" t="str">
            <v/>
          </cell>
          <cell r="AD47" t="str">
            <v/>
          </cell>
          <cell r="AE47" t="str">
            <v/>
          </cell>
          <cell r="AF47">
            <v>2.2999999999999998</v>
          </cell>
          <cell r="AG47">
            <v>4.5999999999999996</v>
          </cell>
          <cell r="AH47">
            <v>2.2999999999999998</v>
          </cell>
          <cell r="AI47" t="str">
            <v/>
          </cell>
          <cell r="AJ47" t="str">
            <v/>
          </cell>
          <cell r="AK47" t="str">
            <v/>
          </cell>
          <cell r="AL47">
            <v>8</v>
          </cell>
          <cell r="AM47">
            <v>17</v>
          </cell>
          <cell r="AN47">
            <v>8</v>
          </cell>
          <cell r="AO47" t="str">
            <v/>
          </cell>
          <cell r="AP47" t="str">
            <v/>
          </cell>
          <cell r="AQ47" t="str">
            <v/>
          </cell>
          <cell r="AR47">
            <v>1380</v>
          </cell>
          <cell r="AS47" t="str">
            <v>干扰</v>
          </cell>
          <cell r="AT47">
            <v>10</v>
          </cell>
          <cell r="AU47">
            <v>10</v>
          </cell>
          <cell r="AV47">
            <v>5</v>
          </cell>
          <cell r="AZ47" t="str">
            <v>ResAudio_Music_game1;0.9</v>
          </cell>
          <cell r="BA47" t="str">
            <v>ResAudio_Music_game1;1.2</v>
          </cell>
        </row>
        <row r="48">
          <cell r="A48" t="str">
            <v>3_5</v>
          </cell>
          <cell r="B48">
            <v>3</v>
          </cell>
          <cell r="C48">
            <v>5</v>
          </cell>
          <cell r="D48">
            <v>30</v>
          </cell>
          <cell r="E48">
            <v>1.7</v>
          </cell>
          <cell r="F48">
            <v>5</v>
          </cell>
          <cell r="G48">
            <v>0.875</v>
          </cell>
          <cell r="H48">
            <v>675.72</v>
          </cell>
          <cell r="I48">
            <v>1.2</v>
          </cell>
          <cell r="J48">
            <v>0.7</v>
          </cell>
          <cell r="K48">
            <v>965</v>
          </cell>
          <cell r="L48">
            <v>300</v>
          </cell>
          <cell r="M48">
            <v>200</v>
          </cell>
          <cell r="N48" t="str">
            <v>骷髅1</v>
          </cell>
          <cell r="O48" t="str">
            <v>蜘蛛2</v>
          </cell>
          <cell r="P48" t="str">
            <v>恶灵1</v>
          </cell>
          <cell r="Q48" t="str">
            <v>骷髅3</v>
          </cell>
          <cell r="T48">
            <v>8</v>
          </cell>
          <cell r="U48">
            <v>8</v>
          </cell>
          <cell r="V48">
            <v>4</v>
          </cell>
          <cell r="W48">
            <v>1</v>
          </cell>
          <cell r="X48">
            <v>0</v>
          </cell>
          <cell r="Y48">
            <v>0</v>
          </cell>
          <cell r="Z48">
            <v>381</v>
          </cell>
          <cell r="AA48">
            <v>1524</v>
          </cell>
          <cell r="AB48">
            <v>381</v>
          </cell>
          <cell r="AC48">
            <v>12189</v>
          </cell>
          <cell r="AD48" t="str">
            <v/>
          </cell>
          <cell r="AE48" t="str">
            <v/>
          </cell>
          <cell r="AF48">
            <v>2.4</v>
          </cell>
          <cell r="AG48">
            <v>4.8</v>
          </cell>
          <cell r="AH48">
            <v>2.4</v>
          </cell>
          <cell r="AI48">
            <v>0.96</v>
          </cell>
          <cell r="AJ48" t="str">
            <v/>
          </cell>
          <cell r="AK48" t="str">
            <v/>
          </cell>
          <cell r="AL48">
            <v>6</v>
          </cell>
          <cell r="AM48">
            <v>12</v>
          </cell>
          <cell r="AN48">
            <v>6</v>
          </cell>
          <cell r="AO48">
            <v>30</v>
          </cell>
          <cell r="AP48" t="str">
            <v/>
          </cell>
          <cell r="AQ48" t="str">
            <v/>
          </cell>
          <cell r="AR48">
            <v>1800</v>
          </cell>
          <cell r="AS48" t="str">
            <v>干扰</v>
          </cell>
          <cell r="AT48">
            <v>10</v>
          </cell>
          <cell r="AU48">
            <v>10</v>
          </cell>
          <cell r="AV48">
            <v>5</v>
          </cell>
          <cell r="AW48">
            <v>1</v>
          </cell>
          <cell r="AZ48" t="str">
            <v>ResAudio_Music_game1;0.9</v>
          </cell>
          <cell r="BA48" t="str">
            <v>ResAudio_Music_battle_danger1;1</v>
          </cell>
        </row>
        <row r="49">
          <cell r="A49" t="str">
            <v>3_6</v>
          </cell>
          <cell r="B49">
            <v>3</v>
          </cell>
          <cell r="C49">
            <v>6</v>
          </cell>
          <cell r="D49">
            <v>30</v>
          </cell>
          <cell r="E49">
            <v>2.2000000000000002</v>
          </cell>
          <cell r="F49">
            <v>6</v>
          </cell>
          <cell r="G49">
            <v>0.875</v>
          </cell>
          <cell r="H49">
            <v>949.38</v>
          </cell>
          <cell r="I49">
            <v>1.25</v>
          </cell>
          <cell r="J49">
            <v>0.75</v>
          </cell>
          <cell r="K49">
            <v>1266</v>
          </cell>
          <cell r="L49">
            <v>300</v>
          </cell>
          <cell r="M49">
            <v>200</v>
          </cell>
          <cell r="N49" t="str">
            <v>蛋1</v>
          </cell>
          <cell r="O49" t="str">
            <v>麻痹蝎1</v>
          </cell>
          <cell r="T49">
            <v>11</v>
          </cell>
          <cell r="U49">
            <v>11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1726</v>
          </cell>
          <cell r="AA49">
            <v>1726</v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>
            <v>2.5</v>
          </cell>
          <cell r="AG49">
            <v>2.5</v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>
            <v>9</v>
          </cell>
          <cell r="AM49">
            <v>9</v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>
            <v>2250</v>
          </cell>
          <cell r="AS49" t="str">
            <v>攻击</v>
          </cell>
          <cell r="AT49">
            <v>5</v>
          </cell>
          <cell r="AU49">
            <v>5</v>
          </cell>
          <cell r="AZ49" t="str">
            <v>ResAudio_Music_game1;0.9</v>
          </cell>
          <cell r="BA49" t="str">
            <v>ResAudio_Music_game1;1.2</v>
          </cell>
        </row>
        <row r="50">
          <cell r="A50" t="str">
            <v>3_7</v>
          </cell>
          <cell r="B50">
            <v>3</v>
          </cell>
          <cell r="C50">
            <v>7</v>
          </cell>
          <cell r="D50">
            <v>30</v>
          </cell>
          <cell r="E50">
            <v>2.7</v>
          </cell>
          <cell r="F50">
            <v>7</v>
          </cell>
          <cell r="G50">
            <v>0.875</v>
          </cell>
          <cell r="H50">
            <v>1281.8</v>
          </cell>
          <cell r="I50">
            <v>1.3</v>
          </cell>
          <cell r="J50">
            <v>0.8</v>
          </cell>
          <cell r="K50">
            <v>1602</v>
          </cell>
          <cell r="L50">
            <v>300</v>
          </cell>
          <cell r="M50">
            <v>200</v>
          </cell>
          <cell r="N50" t="str">
            <v>蛋1</v>
          </cell>
          <cell r="O50" t="str">
            <v>麻痹蝎1</v>
          </cell>
          <cell r="P50" t="str">
            <v>蛋2</v>
          </cell>
          <cell r="T50">
            <v>12</v>
          </cell>
          <cell r="U50">
            <v>6</v>
          </cell>
          <cell r="V50">
            <v>6</v>
          </cell>
          <cell r="W50">
            <v>0</v>
          </cell>
          <cell r="X50">
            <v>0</v>
          </cell>
          <cell r="Y50">
            <v>0</v>
          </cell>
          <cell r="Z50">
            <v>1144</v>
          </cell>
          <cell r="AA50">
            <v>1144</v>
          </cell>
          <cell r="AB50">
            <v>4577</v>
          </cell>
          <cell r="AC50" t="str">
            <v/>
          </cell>
          <cell r="AD50" t="str">
            <v/>
          </cell>
          <cell r="AE50" t="str">
            <v/>
          </cell>
          <cell r="AF50">
            <v>2.6</v>
          </cell>
          <cell r="AG50">
            <v>2.6</v>
          </cell>
          <cell r="AH50">
            <v>2.6</v>
          </cell>
          <cell r="AI50" t="str">
            <v/>
          </cell>
          <cell r="AJ50" t="str">
            <v/>
          </cell>
          <cell r="AK50" t="str">
            <v/>
          </cell>
          <cell r="AL50">
            <v>7</v>
          </cell>
          <cell r="AM50">
            <v>7</v>
          </cell>
          <cell r="AN50">
            <v>13</v>
          </cell>
          <cell r="AO50" t="str">
            <v/>
          </cell>
          <cell r="AP50" t="str">
            <v/>
          </cell>
          <cell r="AQ50" t="str">
            <v/>
          </cell>
          <cell r="AR50">
            <v>2730</v>
          </cell>
          <cell r="AS50" t="str">
            <v>难度+</v>
          </cell>
          <cell r="AT50">
            <v>10</v>
          </cell>
          <cell r="AU50">
            <v>5</v>
          </cell>
          <cell r="AV50">
            <v>5</v>
          </cell>
          <cell r="AZ50" t="str">
            <v>ResAudio_Music_game2;0.9</v>
          </cell>
          <cell r="BA50" t="str">
            <v>ResAudio_Music_game2;1.2</v>
          </cell>
        </row>
        <row r="51">
          <cell r="A51" t="str">
            <v>3_8</v>
          </cell>
          <cell r="B51">
            <v>3</v>
          </cell>
          <cell r="C51">
            <v>8</v>
          </cell>
          <cell r="D51">
            <v>30</v>
          </cell>
          <cell r="E51">
            <v>3.2</v>
          </cell>
          <cell r="F51">
            <v>8</v>
          </cell>
          <cell r="G51">
            <v>0.875</v>
          </cell>
          <cell r="H51">
            <v>1680.18</v>
          </cell>
          <cell r="I51">
            <v>1.35</v>
          </cell>
          <cell r="J51">
            <v>0.85</v>
          </cell>
          <cell r="K51">
            <v>1977</v>
          </cell>
          <cell r="L51">
            <v>300</v>
          </cell>
          <cell r="M51">
            <v>200</v>
          </cell>
          <cell r="N51" t="str">
            <v>麻痹蝎1</v>
          </cell>
          <cell r="O51" t="str">
            <v>蛋2</v>
          </cell>
          <cell r="P51" t="str">
            <v>火精灵2</v>
          </cell>
          <cell r="T51">
            <v>10</v>
          </cell>
          <cell r="U51">
            <v>10</v>
          </cell>
          <cell r="V51">
            <v>5</v>
          </cell>
          <cell r="W51">
            <v>0</v>
          </cell>
          <cell r="X51">
            <v>0</v>
          </cell>
          <cell r="Y51">
            <v>0</v>
          </cell>
          <cell r="Z51">
            <v>847</v>
          </cell>
          <cell r="AA51">
            <v>3389</v>
          </cell>
          <cell r="AB51">
            <v>3389</v>
          </cell>
          <cell r="AC51" t="str">
            <v/>
          </cell>
          <cell r="AD51" t="str">
            <v/>
          </cell>
          <cell r="AE51" t="str">
            <v/>
          </cell>
          <cell r="AF51">
            <v>2.7</v>
          </cell>
          <cell r="AG51">
            <v>2.7</v>
          </cell>
          <cell r="AH51">
            <v>2.7</v>
          </cell>
          <cell r="AI51" t="str">
            <v/>
          </cell>
          <cell r="AJ51" t="str">
            <v/>
          </cell>
          <cell r="AK51" t="str">
            <v/>
          </cell>
          <cell r="AL51">
            <v>5</v>
          </cell>
          <cell r="AM51">
            <v>10</v>
          </cell>
          <cell r="AN51">
            <v>10</v>
          </cell>
          <cell r="AO51" t="str">
            <v/>
          </cell>
          <cell r="AP51" t="str">
            <v/>
          </cell>
          <cell r="AQ51" t="str">
            <v/>
          </cell>
          <cell r="AR51">
            <v>3240</v>
          </cell>
          <cell r="AS51" t="str">
            <v>难度+</v>
          </cell>
          <cell r="AT51">
            <v>10</v>
          </cell>
          <cell r="AU51">
            <v>10</v>
          </cell>
          <cell r="AV51">
            <v>5</v>
          </cell>
          <cell r="AZ51" t="str">
            <v>ResAudio_Music_game2;0.9</v>
          </cell>
          <cell r="BA51" t="str">
            <v>ResAudio_Music_game2;1.2</v>
          </cell>
        </row>
        <row r="52">
          <cell r="A52" t="str">
            <v>3_9</v>
          </cell>
          <cell r="B52">
            <v>3</v>
          </cell>
          <cell r="C52">
            <v>9</v>
          </cell>
          <cell r="D52">
            <v>30</v>
          </cell>
          <cell r="E52">
            <v>3.7</v>
          </cell>
          <cell r="F52">
            <v>9</v>
          </cell>
          <cell r="G52">
            <v>1</v>
          </cell>
          <cell r="H52">
            <v>2459.5300000000002</v>
          </cell>
          <cell r="I52">
            <v>1.4</v>
          </cell>
          <cell r="J52">
            <v>0.9</v>
          </cell>
          <cell r="K52">
            <v>2733</v>
          </cell>
          <cell r="L52">
            <v>300</v>
          </cell>
          <cell r="M52">
            <v>200</v>
          </cell>
          <cell r="N52" t="str">
            <v>蛋2</v>
          </cell>
          <cell r="O52" t="str">
            <v>火精灵2</v>
          </cell>
          <cell r="P52" t="str">
            <v>火精灵1</v>
          </cell>
          <cell r="T52">
            <v>9</v>
          </cell>
          <cell r="U52">
            <v>9</v>
          </cell>
          <cell r="V52">
            <v>9</v>
          </cell>
          <cell r="W52">
            <v>0</v>
          </cell>
          <cell r="X52">
            <v>0</v>
          </cell>
          <cell r="Y52">
            <v>0</v>
          </cell>
          <cell r="Z52">
            <v>4049</v>
          </cell>
          <cell r="AA52">
            <v>4049</v>
          </cell>
          <cell r="AB52">
            <v>1012</v>
          </cell>
          <cell r="AC52" t="str">
            <v/>
          </cell>
          <cell r="AD52" t="str">
            <v/>
          </cell>
          <cell r="AE52" t="str">
            <v/>
          </cell>
          <cell r="AF52">
            <v>2.8</v>
          </cell>
          <cell r="AG52">
            <v>2.8</v>
          </cell>
          <cell r="AH52">
            <v>2.8</v>
          </cell>
          <cell r="AI52" t="str">
            <v/>
          </cell>
          <cell r="AJ52" t="str">
            <v/>
          </cell>
          <cell r="AK52" t="str">
            <v/>
          </cell>
          <cell r="AL52">
            <v>9</v>
          </cell>
          <cell r="AM52">
            <v>9</v>
          </cell>
          <cell r="AN52">
            <v>4</v>
          </cell>
          <cell r="AO52" t="str">
            <v/>
          </cell>
          <cell r="AP52" t="str">
            <v/>
          </cell>
          <cell r="AQ52" t="str">
            <v/>
          </cell>
          <cell r="AR52">
            <v>3780</v>
          </cell>
          <cell r="AS52" t="str">
            <v>怪物杀</v>
          </cell>
          <cell r="AT52">
            <v>10</v>
          </cell>
          <cell r="AU52">
            <v>10</v>
          </cell>
          <cell r="AV52">
            <v>10</v>
          </cell>
          <cell r="AZ52" t="str">
            <v>ResAudio_Music_game2;0.9</v>
          </cell>
          <cell r="BA52" t="str">
            <v>ResAudio_Music_game2;1.2</v>
          </cell>
        </row>
        <row r="53">
          <cell r="A53" t="str">
            <v>3_10</v>
          </cell>
          <cell r="B53">
            <v>3</v>
          </cell>
          <cell r="C53">
            <v>10</v>
          </cell>
          <cell r="D53">
            <v>30</v>
          </cell>
          <cell r="E53">
            <v>4.2</v>
          </cell>
          <cell r="F53">
            <v>10</v>
          </cell>
          <cell r="G53">
            <v>1</v>
          </cell>
          <cell r="H53">
            <v>3092</v>
          </cell>
          <cell r="I53">
            <v>1.45</v>
          </cell>
          <cell r="J53">
            <v>0.95</v>
          </cell>
          <cell r="K53">
            <v>3255</v>
          </cell>
          <cell r="L53">
            <v>300</v>
          </cell>
          <cell r="M53">
            <v>200</v>
          </cell>
          <cell r="N53" t="str">
            <v>蛋2</v>
          </cell>
          <cell r="O53" t="str">
            <v>火精灵2</v>
          </cell>
          <cell r="P53" t="str">
            <v>火精灵2</v>
          </cell>
          <cell r="Q53" t="str">
            <v>雪人3</v>
          </cell>
          <cell r="T53">
            <v>10</v>
          </cell>
          <cell r="U53">
            <v>10</v>
          </cell>
          <cell r="V53">
            <v>7</v>
          </cell>
          <cell r="W53">
            <v>1</v>
          </cell>
          <cell r="X53">
            <v>0</v>
          </cell>
          <cell r="Y53">
            <v>0</v>
          </cell>
          <cell r="Z53">
            <v>2790</v>
          </cell>
          <cell r="AA53">
            <v>2790</v>
          </cell>
          <cell r="AB53">
            <v>2790</v>
          </cell>
          <cell r="AC53">
            <v>22320</v>
          </cell>
          <cell r="AD53" t="str">
            <v/>
          </cell>
          <cell r="AE53" t="str">
            <v/>
          </cell>
          <cell r="AF53">
            <v>2.9</v>
          </cell>
          <cell r="AG53">
            <v>2.9</v>
          </cell>
          <cell r="AH53">
            <v>2.9</v>
          </cell>
          <cell r="AI53">
            <v>1.1599999999999999</v>
          </cell>
          <cell r="AJ53" t="str">
            <v/>
          </cell>
          <cell r="AK53" t="str">
            <v/>
          </cell>
          <cell r="AL53">
            <v>7</v>
          </cell>
          <cell r="AM53">
            <v>7</v>
          </cell>
          <cell r="AN53">
            <v>7</v>
          </cell>
          <cell r="AO53">
            <v>11</v>
          </cell>
          <cell r="AP53" t="str">
            <v/>
          </cell>
          <cell r="AQ53" t="str">
            <v/>
          </cell>
          <cell r="AR53">
            <v>4350</v>
          </cell>
          <cell r="AS53" t="str">
            <v>怪物杀</v>
          </cell>
          <cell r="AT53">
            <v>15</v>
          </cell>
          <cell r="AU53">
            <v>15</v>
          </cell>
          <cell r="AV53">
            <v>10</v>
          </cell>
          <cell r="AW53">
            <v>1</v>
          </cell>
          <cell r="AZ53" t="str">
            <v>ResAudio_Music_game2;0.9</v>
          </cell>
          <cell r="BA53" t="str">
            <v>ResAudio_Music_battle_danger1;1</v>
          </cell>
        </row>
        <row r="54">
          <cell r="A54" t="str">
            <v>3_11</v>
          </cell>
          <cell r="B54">
            <v>3</v>
          </cell>
          <cell r="C54">
            <v>11</v>
          </cell>
          <cell r="D54">
            <v>30</v>
          </cell>
          <cell r="E54">
            <v>4.7</v>
          </cell>
          <cell r="F54">
            <v>11</v>
          </cell>
          <cell r="G54">
            <v>1</v>
          </cell>
          <cell r="H54">
            <v>3827.19</v>
          </cell>
          <cell r="I54">
            <v>1.5</v>
          </cell>
          <cell r="J54">
            <v>1</v>
          </cell>
          <cell r="K54">
            <v>3827</v>
          </cell>
          <cell r="L54">
            <v>300</v>
          </cell>
          <cell r="M54">
            <v>200</v>
          </cell>
          <cell r="N54" t="str">
            <v>蜘蛛1</v>
          </cell>
          <cell r="O54" t="str">
            <v>小恶魔1</v>
          </cell>
          <cell r="T54">
            <v>15</v>
          </cell>
          <cell r="U54">
            <v>15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3827</v>
          </cell>
          <cell r="AA54">
            <v>3827</v>
          </cell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>
            <v>6</v>
          </cell>
          <cell r="AG54">
            <v>3</v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>
            <v>7</v>
          </cell>
          <cell r="AM54">
            <v>7</v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>
            <v>4950</v>
          </cell>
          <cell r="AS54" t="str">
            <v>突破</v>
          </cell>
          <cell r="AT54">
            <v>5</v>
          </cell>
          <cell r="AU54">
            <v>5</v>
          </cell>
          <cell r="AZ54" t="str">
            <v>ResAudio_Music_game2;0.9</v>
          </cell>
          <cell r="BA54" t="str">
            <v>ResAudio_Music_game2;1.2</v>
          </cell>
        </row>
        <row r="55">
          <cell r="A55" t="str">
            <v>3_12</v>
          </cell>
          <cell r="B55">
            <v>3</v>
          </cell>
          <cell r="C55">
            <v>12</v>
          </cell>
          <cell r="D55">
            <v>30</v>
          </cell>
          <cell r="E55">
            <v>5.2</v>
          </cell>
          <cell r="F55">
            <v>12</v>
          </cell>
          <cell r="G55">
            <v>1</v>
          </cell>
          <cell r="H55">
            <v>4675.1000000000004</v>
          </cell>
          <cell r="I55">
            <v>1.55</v>
          </cell>
          <cell r="J55">
            <v>1.05</v>
          </cell>
          <cell r="K55">
            <v>4452</v>
          </cell>
          <cell r="L55">
            <v>300</v>
          </cell>
          <cell r="M55">
            <v>200</v>
          </cell>
          <cell r="N55" t="str">
            <v>蜘蛛1</v>
          </cell>
          <cell r="O55" t="str">
            <v>小恶魔1</v>
          </cell>
          <cell r="P55" t="str">
            <v>石像1</v>
          </cell>
          <cell r="T55">
            <v>16</v>
          </cell>
          <cell r="U55">
            <v>8</v>
          </cell>
          <cell r="V55">
            <v>8</v>
          </cell>
          <cell r="W55">
            <v>0</v>
          </cell>
          <cell r="X55">
            <v>0</v>
          </cell>
          <cell r="Y55">
            <v>0</v>
          </cell>
          <cell r="Z55">
            <v>4174</v>
          </cell>
          <cell r="AA55">
            <v>4174</v>
          </cell>
          <cell r="AB55">
            <v>4174</v>
          </cell>
          <cell r="AC55" t="str">
            <v/>
          </cell>
          <cell r="AD55" t="str">
            <v/>
          </cell>
          <cell r="AE55" t="str">
            <v/>
          </cell>
          <cell r="AF55">
            <v>6.2</v>
          </cell>
          <cell r="AG55">
            <v>3.1</v>
          </cell>
          <cell r="AH55">
            <v>3.1</v>
          </cell>
          <cell r="AI55" t="str">
            <v/>
          </cell>
          <cell r="AJ55" t="str">
            <v/>
          </cell>
          <cell r="AK55" t="str">
            <v/>
          </cell>
          <cell r="AL55">
            <v>6</v>
          </cell>
          <cell r="AM55">
            <v>6</v>
          </cell>
          <cell r="AN55">
            <v>6</v>
          </cell>
          <cell r="AO55" t="str">
            <v/>
          </cell>
          <cell r="AP55" t="str">
            <v/>
          </cell>
          <cell r="AQ55" t="str">
            <v/>
          </cell>
          <cell r="AR55">
            <v>5580</v>
          </cell>
          <cell r="AS55" t="str">
            <v>难度+</v>
          </cell>
          <cell r="AT55">
            <v>10</v>
          </cell>
          <cell r="AU55">
            <v>5</v>
          </cell>
          <cell r="AV55">
            <v>5</v>
          </cell>
          <cell r="AZ55" t="str">
            <v>ResAudio_Music_game2;0.9</v>
          </cell>
          <cell r="BA55" t="str">
            <v>ResAudio_Music_game2;1.2</v>
          </cell>
        </row>
        <row r="56">
          <cell r="A56" t="str">
            <v>3_13</v>
          </cell>
          <cell r="B56">
            <v>3</v>
          </cell>
          <cell r="C56">
            <v>13</v>
          </cell>
          <cell r="D56">
            <v>30</v>
          </cell>
          <cell r="E56">
            <v>5.7</v>
          </cell>
          <cell r="F56">
            <v>13</v>
          </cell>
          <cell r="G56">
            <v>1.125</v>
          </cell>
          <cell r="H56">
            <v>6351.98</v>
          </cell>
          <cell r="I56">
            <v>1.6</v>
          </cell>
          <cell r="J56">
            <v>1.1000000000000001</v>
          </cell>
          <cell r="K56">
            <v>5775</v>
          </cell>
          <cell r="L56">
            <v>300</v>
          </cell>
          <cell r="M56">
            <v>200</v>
          </cell>
          <cell r="N56" t="str">
            <v>小恶魔1</v>
          </cell>
          <cell r="O56" t="str">
            <v>石像1</v>
          </cell>
          <cell r="P56" t="str">
            <v>小恶魔2</v>
          </cell>
          <cell r="T56">
            <v>13</v>
          </cell>
          <cell r="U56">
            <v>13</v>
          </cell>
          <cell r="V56">
            <v>7</v>
          </cell>
          <cell r="W56">
            <v>0</v>
          </cell>
          <cell r="X56">
            <v>0</v>
          </cell>
          <cell r="Y56">
            <v>0</v>
          </cell>
          <cell r="Z56">
            <v>3208</v>
          </cell>
          <cell r="AA56">
            <v>3208</v>
          </cell>
          <cell r="AB56">
            <v>12833</v>
          </cell>
          <cell r="AC56" t="str">
            <v/>
          </cell>
          <cell r="AD56" t="str">
            <v/>
          </cell>
          <cell r="AE56" t="str">
            <v/>
          </cell>
          <cell r="AF56">
            <v>3.2</v>
          </cell>
          <cell r="AG56">
            <v>3.2</v>
          </cell>
          <cell r="AH56">
            <v>3.2</v>
          </cell>
          <cell r="AI56" t="str">
            <v/>
          </cell>
          <cell r="AJ56" t="str">
            <v/>
          </cell>
          <cell r="AK56" t="str">
            <v/>
          </cell>
          <cell r="AL56">
            <v>5</v>
          </cell>
          <cell r="AM56">
            <v>5</v>
          </cell>
          <cell r="AN56">
            <v>10</v>
          </cell>
          <cell r="AO56" t="str">
            <v/>
          </cell>
          <cell r="AP56" t="str">
            <v/>
          </cell>
          <cell r="AQ56" t="str">
            <v/>
          </cell>
          <cell r="AR56">
            <v>6240</v>
          </cell>
          <cell r="AS56" t="str">
            <v>难度+</v>
          </cell>
          <cell r="AT56">
            <v>10</v>
          </cell>
          <cell r="AU56">
            <v>10</v>
          </cell>
          <cell r="AV56">
            <v>5</v>
          </cell>
          <cell r="AZ56" t="str">
            <v>ResAudio_Music_game3;0.9</v>
          </cell>
          <cell r="BA56" t="str">
            <v>ResAudio_Music_game3;1.1</v>
          </cell>
        </row>
        <row r="57">
          <cell r="A57" t="str">
            <v>3_14</v>
          </cell>
          <cell r="B57">
            <v>3</v>
          </cell>
          <cell r="C57">
            <v>14</v>
          </cell>
          <cell r="D57">
            <v>30</v>
          </cell>
          <cell r="E57">
            <v>6.2</v>
          </cell>
          <cell r="F57">
            <v>14</v>
          </cell>
          <cell r="G57">
            <v>1.125</v>
          </cell>
          <cell r="H57">
            <v>7595.33</v>
          </cell>
          <cell r="I57">
            <v>1.65</v>
          </cell>
          <cell r="J57">
            <v>1.1499999999999999</v>
          </cell>
          <cell r="K57">
            <v>6605</v>
          </cell>
          <cell r="L57">
            <v>300</v>
          </cell>
          <cell r="M57">
            <v>200</v>
          </cell>
          <cell r="N57" t="str">
            <v>石像1</v>
          </cell>
          <cell r="O57" t="str">
            <v>小恶魔2</v>
          </cell>
          <cell r="P57" t="str">
            <v>恶灵2</v>
          </cell>
          <cell r="T57">
            <v>12</v>
          </cell>
          <cell r="U57">
            <v>12</v>
          </cell>
          <cell r="V57">
            <v>12</v>
          </cell>
          <cell r="W57">
            <v>0</v>
          </cell>
          <cell r="X57">
            <v>0</v>
          </cell>
          <cell r="Y57">
            <v>0</v>
          </cell>
          <cell r="Z57">
            <v>1835</v>
          </cell>
          <cell r="AA57">
            <v>7339</v>
          </cell>
          <cell r="AB57">
            <v>7339</v>
          </cell>
          <cell r="AC57" t="str">
            <v/>
          </cell>
          <cell r="AD57" t="str">
            <v/>
          </cell>
          <cell r="AE57" t="str">
            <v/>
          </cell>
          <cell r="AF57">
            <v>3.3</v>
          </cell>
          <cell r="AG57">
            <v>3.3</v>
          </cell>
          <cell r="AH57">
            <v>3.3</v>
          </cell>
          <cell r="AI57" t="str">
            <v/>
          </cell>
          <cell r="AJ57" t="str">
            <v/>
          </cell>
          <cell r="AK57" t="str">
            <v/>
          </cell>
          <cell r="AL57">
            <v>3</v>
          </cell>
          <cell r="AM57">
            <v>7</v>
          </cell>
          <cell r="AN57">
            <v>7</v>
          </cell>
          <cell r="AO57" t="str">
            <v/>
          </cell>
          <cell r="AP57" t="str">
            <v/>
          </cell>
          <cell r="AQ57" t="str">
            <v/>
          </cell>
          <cell r="AR57">
            <v>6930</v>
          </cell>
          <cell r="AS57" t="str">
            <v>干扰+</v>
          </cell>
          <cell r="AT57">
            <v>10</v>
          </cell>
          <cell r="AU57">
            <v>10</v>
          </cell>
          <cell r="AV57">
            <v>10</v>
          </cell>
          <cell r="AZ57" t="str">
            <v>ResAudio_Music_game3;0.9</v>
          </cell>
          <cell r="BA57" t="str">
            <v>ResAudio_Music_game3;1.1</v>
          </cell>
        </row>
        <row r="58">
          <cell r="A58" t="str">
            <v>3_15</v>
          </cell>
          <cell r="B58">
            <v>3</v>
          </cell>
          <cell r="C58">
            <v>15</v>
          </cell>
          <cell r="D58">
            <v>30</v>
          </cell>
          <cell r="E58">
            <v>6.7</v>
          </cell>
          <cell r="F58">
            <v>15</v>
          </cell>
          <cell r="G58">
            <v>1.125</v>
          </cell>
          <cell r="H58">
            <v>9002.32</v>
          </cell>
          <cell r="I58">
            <v>1.7</v>
          </cell>
          <cell r="J58">
            <v>1.2</v>
          </cell>
          <cell r="K58">
            <v>7502</v>
          </cell>
          <cell r="L58">
            <v>300</v>
          </cell>
          <cell r="M58">
            <v>200</v>
          </cell>
          <cell r="N58" t="str">
            <v>石像1</v>
          </cell>
          <cell r="O58" t="str">
            <v>小恶魔2</v>
          </cell>
          <cell r="P58" t="str">
            <v>恶灵2</v>
          </cell>
          <cell r="Q58" t="str">
            <v>石像3</v>
          </cell>
          <cell r="T58">
            <v>13</v>
          </cell>
          <cell r="U58">
            <v>13</v>
          </cell>
          <cell r="V58">
            <v>9</v>
          </cell>
          <cell r="W58">
            <v>1</v>
          </cell>
          <cell r="X58">
            <v>0</v>
          </cell>
          <cell r="Y58">
            <v>0</v>
          </cell>
          <cell r="Z58">
            <v>1692</v>
          </cell>
          <cell r="AA58">
            <v>6769</v>
          </cell>
          <cell r="AB58">
            <v>6769</v>
          </cell>
          <cell r="AC58">
            <v>54150</v>
          </cell>
          <cell r="AD58" t="str">
            <v/>
          </cell>
          <cell r="AE58" t="str">
            <v/>
          </cell>
          <cell r="AF58">
            <v>3.4</v>
          </cell>
          <cell r="AG58">
            <v>3.4</v>
          </cell>
          <cell r="AH58">
            <v>3.4</v>
          </cell>
          <cell r="AI58">
            <v>1.36</v>
          </cell>
          <cell r="AJ58" t="str">
            <v/>
          </cell>
          <cell r="AK58" t="str">
            <v/>
          </cell>
          <cell r="AL58">
            <v>3</v>
          </cell>
          <cell r="AM58">
            <v>6</v>
          </cell>
          <cell r="AN58">
            <v>6</v>
          </cell>
          <cell r="AO58">
            <v>16</v>
          </cell>
          <cell r="AP58" t="str">
            <v/>
          </cell>
          <cell r="AQ58" t="str">
            <v/>
          </cell>
          <cell r="AR58">
            <v>7650</v>
          </cell>
          <cell r="AS58" t="str">
            <v>干扰+</v>
          </cell>
          <cell r="AT58">
            <v>15</v>
          </cell>
          <cell r="AU58">
            <v>15</v>
          </cell>
          <cell r="AV58">
            <v>10</v>
          </cell>
          <cell r="AW58">
            <v>1</v>
          </cell>
          <cell r="AZ58" t="str">
            <v>ResAudio_Music_game3;0.9</v>
          </cell>
          <cell r="BA58" t="str">
            <v>ResAudio_Music_battler_boss1;1.1</v>
          </cell>
        </row>
        <row r="59">
          <cell r="A59" t="str">
            <v>3_16</v>
          </cell>
          <cell r="B59">
            <v>3</v>
          </cell>
          <cell r="C59">
            <v>16</v>
          </cell>
          <cell r="D59">
            <v>30</v>
          </cell>
          <cell r="E59">
            <v>7.2</v>
          </cell>
          <cell r="F59">
            <v>16</v>
          </cell>
          <cell r="G59">
            <v>1.125</v>
          </cell>
          <cell r="H59">
            <v>10586.25</v>
          </cell>
          <cell r="I59">
            <v>1.75</v>
          </cell>
          <cell r="J59">
            <v>1.25</v>
          </cell>
          <cell r="K59">
            <v>8469</v>
          </cell>
          <cell r="L59">
            <v>300</v>
          </cell>
          <cell r="M59">
            <v>200</v>
          </cell>
          <cell r="N59" t="str">
            <v>蝙蝠1</v>
          </cell>
          <cell r="O59" t="str">
            <v>种子2</v>
          </cell>
          <cell r="T59">
            <v>19</v>
          </cell>
          <cell r="U59">
            <v>19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2674</v>
          </cell>
          <cell r="AA59">
            <v>10698</v>
          </cell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>
            <v>3.5</v>
          </cell>
          <cell r="AG59">
            <v>3.5</v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>
            <v>4</v>
          </cell>
          <cell r="AM59">
            <v>7</v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  <cell r="AR59">
            <v>8400</v>
          </cell>
          <cell r="AS59" t="str">
            <v>难死</v>
          </cell>
          <cell r="AT59">
            <v>5</v>
          </cell>
          <cell r="AU59">
            <v>5</v>
          </cell>
          <cell r="AZ59" t="str">
            <v>ResAudio_Music_game3;0.9</v>
          </cell>
          <cell r="BA59" t="str">
            <v>ResAudio_Music_game3;1.1</v>
          </cell>
        </row>
        <row r="60">
          <cell r="A60" t="str">
            <v>3_17</v>
          </cell>
          <cell r="B60">
            <v>3</v>
          </cell>
          <cell r="C60">
            <v>17</v>
          </cell>
          <cell r="D60">
            <v>30</v>
          </cell>
          <cell r="E60">
            <v>7.7</v>
          </cell>
          <cell r="F60">
            <v>17</v>
          </cell>
          <cell r="G60">
            <v>1.25</v>
          </cell>
          <cell r="H60">
            <v>13734.34</v>
          </cell>
          <cell r="I60">
            <v>1.8</v>
          </cell>
          <cell r="J60">
            <v>1.3</v>
          </cell>
          <cell r="K60">
            <v>10565</v>
          </cell>
          <cell r="L60">
            <v>300</v>
          </cell>
          <cell r="M60">
            <v>200</v>
          </cell>
          <cell r="N60" t="str">
            <v>蝙蝠1</v>
          </cell>
          <cell r="O60" t="str">
            <v>种子2</v>
          </cell>
          <cell r="P60" t="str">
            <v>蜜蜂2</v>
          </cell>
          <cell r="T60">
            <v>20</v>
          </cell>
          <cell r="U60">
            <v>10</v>
          </cell>
          <cell r="V60">
            <v>10</v>
          </cell>
          <cell r="W60">
            <v>0</v>
          </cell>
          <cell r="X60">
            <v>0</v>
          </cell>
          <cell r="Y60">
            <v>0</v>
          </cell>
          <cell r="Z60">
            <v>3170</v>
          </cell>
          <cell r="AA60">
            <v>12678</v>
          </cell>
          <cell r="AB60">
            <v>12678</v>
          </cell>
          <cell r="AC60" t="str">
            <v/>
          </cell>
          <cell r="AD60" t="str">
            <v/>
          </cell>
          <cell r="AE60" t="str">
            <v/>
          </cell>
          <cell r="AF60">
            <v>3.6</v>
          </cell>
          <cell r="AG60">
            <v>3.6</v>
          </cell>
          <cell r="AH60">
            <v>3.6</v>
          </cell>
          <cell r="AI60" t="str">
            <v/>
          </cell>
          <cell r="AJ60" t="str">
            <v/>
          </cell>
          <cell r="AK60" t="str">
            <v/>
          </cell>
          <cell r="AL60">
            <v>3</v>
          </cell>
          <cell r="AM60">
            <v>7</v>
          </cell>
          <cell r="AN60">
            <v>7</v>
          </cell>
          <cell r="AO60" t="str">
            <v/>
          </cell>
          <cell r="AP60" t="str">
            <v/>
          </cell>
          <cell r="AQ60" t="str">
            <v/>
          </cell>
          <cell r="AR60">
            <v>9180</v>
          </cell>
          <cell r="AS60" t="str">
            <v>难度+</v>
          </cell>
          <cell r="AT60">
            <v>10</v>
          </cell>
          <cell r="AU60">
            <v>5</v>
          </cell>
          <cell r="AV60">
            <v>5</v>
          </cell>
          <cell r="AZ60" t="str">
            <v>ResAudio_Music_game3;0.9</v>
          </cell>
          <cell r="BA60" t="str">
            <v>ResAudio_Music_game3;1.1</v>
          </cell>
        </row>
        <row r="61">
          <cell r="A61" t="str">
            <v>3_18</v>
          </cell>
          <cell r="B61">
            <v>3</v>
          </cell>
          <cell r="C61">
            <v>18</v>
          </cell>
          <cell r="D61">
            <v>30</v>
          </cell>
          <cell r="E61">
            <v>8.1999999999999993</v>
          </cell>
          <cell r="F61">
            <v>18</v>
          </cell>
          <cell r="G61">
            <v>1.25</v>
          </cell>
          <cell r="H61">
            <v>15934</v>
          </cell>
          <cell r="I61">
            <v>1.85</v>
          </cell>
          <cell r="J61">
            <v>1.35</v>
          </cell>
          <cell r="K61">
            <v>11803</v>
          </cell>
          <cell r="L61">
            <v>300</v>
          </cell>
          <cell r="M61">
            <v>200</v>
          </cell>
          <cell r="N61" t="str">
            <v>种子2</v>
          </cell>
          <cell r="O61" t="str">
            <v>蜜蜂2</v>
          </cell>
          <cell r="P61" t="str">
            <v>蝙蝠2</v>
          </cell>
          <cell r="T61">
            <v>16</v>
          </cell>
          <cell r="U61">
            <v>16</v>
          </cell>
          <cell r="V61">
            <v>8</v>
          </cell>
          <cell r="W61">
            <v>0</v>
          </cell>
          <cell r="X61">
            <v>0</v>
          </cell>
          <cell r="Y61">
            <v>0</v>
          </cell>
          <cell r="Z61">
            <v>8852</v>
          </cell>
          <cell r="AA61">
            <v>8852</v>
          </cell>
          <cell r="AB61">
            <v>8852</v>
          </cell>
          <cell r="AC61" t="str">
            <v/>
          </cell>
          <cell r="AD61" t="str">
            <v/>
          </cell>
          <cell r="AE61" t="str">
            <v/>
          </cell>
          <cell r="AF61">
            <v>3.7</v>
          </cell>
          <cell r="AG61">
            <v>3.7</v>
          </cell>
          <cell r="AH61">
            <v>3.7</v>
          </cell>
          <cell r="AI61" t="str">
            <v/>
          </cell>
          <cell r="AJ61" t="str">
            <v/>
          </cell>
          <cell r="AK61" t="str">
            <v/>
          </cell>
          <cell r="AL61">
            <v>5</v>
          </cell>
          <cell r="AM61">
            <v>5</v>
          </cell>
          <cell r="AN61">
            <v>5</v>
          </cell>
          <cell r="AO61" t="str">
            <v/>
          </cell>
          <cell r="AP61" t="str">
            <v/>
          </cell>
          <cell r="AQ61" t="str">
            <v/>
          </cell>
          <cell r="AR61">
            <v>9990</v>
          </cell>
          <cell r="AS61" t="str">
            <v>难度+</v>
          </cell>
          <cell r="AT61">
            <v>10</v>
          </cell>
          <cell r="AU61">
            <v>10</v>
          </cell>
          <cell r="AV61">
            <v>5</v>
          </cell>
          <cell r="AZ61" t="str">
            <v>ResAudio_Music_game3;0.9</v>
          </cell>
          <cell r="BA61" t="str">
            <v>ResAudio_Music_game3;1.1</v>
          </cell>
        </row>
        <row r="62">
          <cell r="A62" t="str">
            <v>3_19</v>
          </cell>
          <cell r="B62">
            <v>3</v>
          </cell>
          <cell r="C62">
            <v>19</v>
          </cell>
          <cell r="D62">
            <v>30</v>
          </cell>
          <cell r="E62">
            <v>8.6999999999999993</v>
          </cell>
          <cell r="F62">
            <v>19</v>
          </cell>
          <cell r="G62">
            <v>1.25</v>
          </cell>
          <cell r="H62">
            <v>18377.919999999998</v>
          </cell>
          <cell r="I62">
            <v>1.9</v>
          </cell>
          <cell r="J62">
            <v>1.4</v>
          </cell>
          <cell r="K62">
            <v>13127</v>
          </cell>
          <cell r="L62">
            <v>300</v>
          </cell>
          <cell r="M62">
            <v>200</v>
          </cell>
          <cell r="N62" t="str">
            <v>蜜蜂2</v>
          </cell>
          <cell r="O62" t="str">
            <v>蝙蝠2</v>
          </cell>
          <cell r="P62" t="str">
            <v>恶灵2</v>
          </cell>
          <cell r="T62">
            <v>14</v>
          </cell>
          <cell r="U62">
            <v>14</v>
          </cell>
          <cell r="V62">
            <v>14</v>
          </cell>
          <cell r="W62">
            <v>0</v>
          </cell>
          <cell r="X62">
            <v>0</v>
          </cell>
          <cell r="Y62">
            <v>0</v>
          </cell>
          <cell r="Z62">
            <v>9376</v>
          </cell>
          <cell r="AA62">
            <v>9376</v>
          </cell>
          <cell r="AB62">
            <v>9376</v>
          </cell>
          <cell r="AC62" t="str">
            <v/>
          </cell>
          <cell r="AD62" t="str">
            <v/>
          </cell>
          <cell r="AE62" t="str">
            <v/>
          </cell>
          <cell r="AF62">
            <v>3.8</v>
          </cell>
          <cell r="AG62">
            <v>3.8</v>
          </cell>
          <cell r="AH62">
            <v>3.8</v>
          </cell>
          <cell r="AI62" t="str">
            <v/>
          </cell>
          <cell r="AJ62" t="str">
            <v/>
          </cell>
          <cell r="AK62" t="str">
            <v/>
          </cell>
          <cell r="AL62">
            <v>5</v>
          </cell>
          <cell r="AM62">
            <v>5</v>
          </cell>
          <cell r="AN62">
            <v>5</v>
          </cell>
          <cell r="AO62" t="str">
            <v/>
          </cell>
          <cell r="AP62" t="str">
            <v/>
          </cell>
          <cell r="AQ62" t="str">
            <v/>
          </cell>
          <cell r="AR62">
            <v>10830</v>
          </cell>
          <cell r="AS62" t="str">
            <v>干扰+</v>
          </cell>
          <cell r="AT62">
            <v>10</v>
          </cell>
          <cell r="AU62">
            <v>10</v>
          </cell>
          <cell r="AV62">
            <v>10</v>
          </cell>
          <cell r="AZ62" t="str">
            <v>ResAudio_Music_game3;0.9</v>
          </cell>
          <cell r="BA62" t="str">
            <v>ResAudio_Music_game3;1.1</v>
          </cell>
        </row>
        <row r="63">
          <cell r="A63" t="str">
            <v>3_20</v>
          </cell>
          <cell r="B63">
            <v>3</v>
          </cell>
          <cell r="C63">
            <v>20</v>
          </cell>
          <cell r="D63">
            <v>30</v>
          </cell>
          <cell r="E63">
            <v>9.1999999999999993</v>
          </cell>
          <cell r="F63">
            <v>20</v>
          </cell>
          <cell r="G63">
            <v>1.25</v>
          </cell>
          <cell r="H63">
            <v>21083.13</v>
          </cell>
          <cell r="I63">
            <v>1.95</v>
          </cell>
          <cell r="J63">
            <v>1.45</v>
          </cell>
          <cell r="K63">
            <v>14540</v>
          </cell>
          <cell r="L63">
            <v>300</v>
          </cell>
          <cell r="M63">
            <v>200</v>
          </cell>
          <cell r="N63" t="str">
            <v>蜜蜂2</v>
          </cell>
          <cell r="O63" t="str">
            <v>蝙蝠2</v>
          </cell>
          <cell r="P63" t="str">
            <v>恶灵2</v>
          </cell>
          <cell r="Q63" t="str">
            <v>种子3</v>
          </cell>
          <cell r="T63">
            <v>16</v>
          </cell>
          <cell r="U63">
            <v>16</v>
          </cell>
          <cell r="V63">
            <v>11</v>
          </cell>
          <cell r="W63">
            <v>1</v>
          </cell>
          <cell r="X63">
            <v>0</v>
          </cell>
          <cell r="Y63">
            <v>0</v>
          </cell>
          <cell r="Z63">
            <v>8553</v>
          </cell>
          <cell r="AA63">
            <v>8553</v>
          </cell>
          <cell r="AB63">
            <v>8553</v>
          </cell>
          <cell r="AC63">
            <v>68424</v>
          </cell>
          <cell r="AD63" t="str">
            <v/>
          </cell>
          <cell r="AE63" t="str">
            <v/>
          </cell>
          <cell r="AF63">
            <v>3.9</v>
          </cell>
          <cell r="AG63">
            <v>3.9</v>
          </cell>
          <cell r="AH63">
            <v>3.9</v>
          </cell>
          <cell r="AI63">
            <v>1.56</v>
          </cell>
          <cell r="AJ63" t="str">
            <v/>
          </cell>
          <cell r="AK63" t="str">
            <v/>
          </cell>
          <cell r="AL63">
            <v>4</v>
          </cell>
          <cell r="AM63">
            <v>4</v>
          </cell>
          <cell r="AN63">
            <v>4</v>
          </cell>
          <cell r="AO63">
            <v>11</v>
          </cell>
          <cell r="AP63" t="str">
            <v/>
          </cell>
          <cell r="AQ63" t="str">
            <v/>
          </cell>
          <cell r="AR63">
            <v>11700</v>
          </cell>
          <cell r="AS63" t="str">
            <v>干扰+</v>
          </cell>
          <cell r="AT63">
            <v>15</v>
          </cell>
          <cell r="AU63">
            <v>15</v>
          </cell>
          <cell r="AV63">
            <v>10</v>
          </cell>
          <cell r="AW63">
            <v>1</v>
          </cell>
          <cell r="AZ63" t="str">
            <v>ResAudio_Music_game3;0.9</v>
          </cell>
          <cell r="BA63" t="str">
            <v>ResAudio_Music_battler_boss1;1.1</v>
          </cell>
        </row>
        <row r="65">
          <cell r="A65" t="str">
            <v>4_1</v>
          </cell>
          <cell r="B65">
            <v>4</v>
          </cell>
          <cell r="C65">
            <v>1</v>
          </cell>
          <cell r="D65">
            <v>10</v>
          </cell>
          <cell r="E65">
            <v>0.2</v>
          </cell>
          <cell r="F65">
            <v>1</v>
          </cell>
          <cell r="G65">
            <v>0.75</v>
          </cell>
          <cell r="H65">
            <v>33.28</v>
          </cell>
          <cell r="I65">
            <v>1</v>
          </cell>
          <cell r="J65">
            <v>0.5</v>
          </cell>
          <cell r="K65">
            <v>67</v>
          </cell>
          <cell r="L65">
            <v>300</v>
          </cell>
          <cell r="M65">
            <v>200</v>
          </cell>
          <cell r="N65" t="str">
            <v>乌龟1</v>
          </cell>
          <cell r="T65">
            <v>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134</v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>
            <v>2</v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>
            <v>40</v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>
            <v>300</v>
          </cell>
          <cell r="AS65" t="str">
            <v>难死</v>
          </cell>
          <cell r="AT65">
            <v>5</v>
          </cell>
          <cell r="AZ65" t="str">
            <v>ResAudio_Music_game1;0.9</v>
          </cell>
          <cell r="BA65" t="str">
            <v>ResAudio_Music_game1;1.2</v>
          </cell>
        </row>
        <row r="66">
          <cell r="A66" t="str">
            <v>4_2</v>
          </cell>
          <cell r="B66">
            <v>4</v>
          </cell>
          <cell r="C66">
            <v>2</v>
          </cell>
          <cell r="D66">
            <v>15</v>
          </cell>
          <cell r="E66">
            <v>0.4</v>
          </cell>
          <cell r="F66">
            <v>2</v>
          </cell>
          <cell r="G66">
            <v>0.75</v>
          </cell>
          <cell r="H66">
            <v>121.2</v>
          </cell>
          <cell r="I66">
            <v>1.05</v>
          </cell>
          <cell r="J66">
            <v>0.55000000000000004</v>
          </cell>
          <cell r="K66">
            <v>220</v>
          </cell>
          <cell r="L66">
            <v>300</v>
          </cell>
          <cell r="M66">
            <v>200</v>
          </cell>
          <cell r="N66" t="str">
            <v>乌龟1</v>
          </cell>
          <cell r="O66" t="str">
            <v>蝙蝠1</v>
          </cell>
          <cell r="T66">
            <v>4</v>
          </cell>
          <cell r="U66">
            <v>4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413</v>
          </cell>
          <cell r="AA66">
            <v>413</v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>
            <v>2.1</v>
          </cell>
          <cell r="AG66">
            <v>2.1</v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>
            <v>25</v>
          </cell>
          <cell r="AM66">
            <v>25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>
            <v>630</v>
          </cell>
          <cell r="AS66" t="str">
            <v>难度+</v>
          </cell>
          <cell r="AT66">
            <v>5</v>
          </cell>
          <cell r="AU66">
            <v>5</v>
          </cell>
          <cell r="AZ66" t="str">
            <v>ResAudio_Music_game1;0.9</v>
          </cell>
          <cell r="BA66" t="str">
            <v>ResAudio_Music_game1;1.2</v>
          </cell>
        </row>
        <row r="67">
          <cell r="A67" t="str">
            <v>4_3</v>
          </cell>
          <cell r="B67">
            <v>4</v>
          </cell>
          <cell r="C67">
            <v>3</v>
          </cell>
          <cell r="D67">
            <v>20</v>
          </cell>
          <cell r="E67">
            <v>0.8</v>
          </cell>
          <cell r="F67">
            <v>3</v>
          </cell>
          <cell r="G67">
            <v>0.75</v>
          </cell>
          <cell r="H67">
            <v>238.23</v>
          </cell>
          <cell r="I67">
            <v>1.1000000000000001</v>
          </cell>
          <cell r="J67">
            <v>0.6</v>
          </cell>
          <cell r="K67">
            <v>397</v>
          </cell>
          <cell r="L67">
            <v>300</v>
          </cell>
          <cell r="M67">
            <v>200</v>
          </cell>
          <cell r="N67" t="str">
            <v>乌龟1</v>
          </cell>
          <cell r="O67" t="str">
            <v>蝙蝠1</v>
          </cell>
          <cell r="P67" t="str">
            <v>乌龟2</v>
          </cell>
          <cell r="T67">
            <v>6</v>
          </cell>
          <cell r="U67">
            <v>3</v>
          </cell>
          <cell r="V67">
            <v>3</v>
          </cell>
          <cell r="W67">
            <v>0</v>
          </cell>
          <cell r="X67">
            <v>0</v>
          </cell>
          <cell r="Y67">
            <v>0</v>
          </cell>
          <cell r="Z67">
            <v>378</v>
          </cell>
          <cell r="AA67">
            <v>378</v>
          </cell>
          <cell r="AB67">
            <v>1512</v>
          </cell>
          <cell r="AC67" t="str">
            <v/>
          </cell>
          <cell r="AD67" t="str">
            <v/>
          </cell>
          <cell r="AE67" t="str">
            <v/>
          </cell>
          <cell r="AF67">
            <v>2.2000000000000002</v>
          </cell>
          <cell r="AG67">
            <v>2.2000000000000002</v>
          </cell>
          <cell r="AH67">
            <v>2.2000000000000002</v>
          </cell>
          <cell r="AI67" t="str">
            <v/>
          </cell>
          <cell r="AJ67" t="str">
            <v/>
          </cell>
          <cell r="AK67" t="str">
            <v/>
          </cell>
          <cell r="AL67">
            <v>13</v>
          </cell>
          <cell r="AM67">
            <v>13</v>
          </cell>
          <cell r="AN67">
            <v>27</v>
          </cell>
          <cell r="AO67" t="str">
            <v/>
          </cell>
          <cell r="AP67" t="str">
            <v/>
          </cell>
          <cell r="AQ67" t="str">
            <v/>
          </cell>
          <cell r="AR67">
            <v>990</v>
          </cell>
          <cell r="AS67" t="str">
            <v>难度+</v>
          </cell>
          <cell r="AT67">
            <v>10</v>
          </cell>
          <cell r="AU67">
            <v>5</v>
          </cell>
          <cell r="AV67">
            <v>5</v>
          </cell>
          <cell r="AZ67" t="str">
            <v>ResAudio_Music_game1;0.9</v>
          </cell>
          <cell r="BA67" t="str">
            <v>ResAudio_Music_game1;1.2</v>
          </cell>
        </row>
        <row r="68">
          <cell r="A68" t="str">
            <v>4_4</v>
          </cell>
          <cell r="B68">
            <v>4</v>
          </cell>
          <cell r="C68">
            <v>4</v>
          </cell>
          <cell r="D68">
            <v>25</v>
          </cell>
          <cell r="E68">
            <v>1.2</v>
          </cell>
          <cell r="F68">
            <v>4</v>
          </cell>
          <cell r="G68">
            <v>0.75</v>
          </cell>
          <cell r="H68">
            <v>389.18</v>
          </cell>
          <cell r="I68">
            <v>1.1499999999999999</v>
          </cell>
          <cell r="J68">
            <v>0.65</v>
          </cell>
          <cell r="K68">
            <v>599</v>
          </cell>
          <cell r="L68">
            <v>300</v>
          </cell>
          <cell r="M68">
            <v>200</v>
          </cell>
          <cell r="N68" t="str">
            <v>蝙蝠1</v>
          </cell>
          <cell r="O68" t="str">
            <v>乌龟2</v>
          </cell>
          <cell r="P68" t="str">
            <v>鬼1</v>
          </cell>
          <cell r="T68">
            <v>7</v>
          </cell>
          <cell r="U68">
            <v>7</v>
          </cell>
          <cell r="V68">
            <v>3</v>
          </cell>
          <cell r="W68">
            <v>0</v>
          </cell>
          <cell r="X68">
            <v>0</v>
          </cell>
          <cell r="Y68">
            <v>0</v>
          </cell>
          <cell r="Z68">
            <v>394</v>
          </cell>
          <cell r="AA68">
            <v>1576</v>
          </cell>
          <cell r="AB68">
            <v>394</v>
          </cell>
          <cell r="AC68" t="str">
            <v/>
          </cell>
          <cell r="AD68" t="str">
            <v/>
          </cell>
          <cell r="AE68" t="str">
            <v/>
          </cell>
          <cell r="AF68">
            <v>2.2999999999999998</v>
          </cell>
          <cell r="AG68">
            <v>2.2999999999999998</v>
          </cell>
          <cell r="AH68">
            <v>2.2999999999999998</v>
          </cell>
          <cell r="AI68" t="str">
            <v/>
          </cell>
          <cell r="AJ68" t="str">
            <v/>
          </cell>
          <cell r="AK68" t="str">
            <v/>
          </cell>
          <cell r="AL68">
            <v>8</v>
          </cell>
          <cell r="AM68">
            <v>17</v>
          </cell>
          <cell r="AN68">
            <v>8</v>
          </cell>
          <cell r="AO68" t="str">
            <v/>
          </cell>
          <cell r="AP68" t="str">
            <v/>
          </cell>
          <cell r="AQ68" t="str">
            <v/>
          </cell>
          <cell r="AR68">
            <v>1380</v>
          </cell>
          <cell r="AS68" t="str">
            <v>射击要求</v>
          </cell>
          <cell r="AT68">
            <v>10</v>
          </cell>
          <cell r="AU68">
            <v>10</v>
          </cell>
          <cell r="AV68">
            <v>5</v>
          </cell>
          <cell r="AZ68" t="str">
            <v>ResAudio_Music_game1;0.9</v>
          </cell>
          <cell r="BA68" t="str">
            <v>ResAudio_Music_game1;1.2</v>
          </cell>
        </row>
        <row r="69">
          <cell r="A69" t="str">
            <v>4_5</v>
          </cell>
          <cell r="B69">
            <v>4</v>
          </cell>
          <cell r="C69">
            <v>5</v>
          </cell>
          <cell r="D69">
            <v>30</v>
          </cell>
          <cell r="E69">
            <v>1.7</v>
          </cell>
          <cell r="F69">
            <v>5</v>
          </cell>
          <cell r="G69">
            <v>0.875</v>
          </cell>
          <cell r="H69">
            <v>675.72</v>
          </cell>
          <cell r="I69">
            <v>1.2</v>
          </cell>
          <cell r="J69">
            <v>0.7</v>
          </cell>
          <cell r="K69">
            <v>965</v>
          </cell>
          <cell r="L69">
            <v>300</v>
          </cell>
          <cell r="M69">
            <v>200</v>
          </cell>
          <cell r="N69" t="str">
            <v>蝙蝠1</v>
          </cell>
          <cell r="O69" t="str">
            <v>乌龟2</v>
          </cell>
          <cell r="P69" t="str">
            <v>鬼1</v>
          </cell>
          <cell r="Q69" t="str">
            <v>乌龟3</v>
          </cell>
          <cell r="T69">
            <v>8</v>
          </cell>
          <cell r="U69">
            <v>8</v>
          </cell>
          <cell r="V69">
            <v>4</v>
          </cell>
          <cell r="W69">
            <v>1</v>
          </cell>
          <cell r="X69">
            <v>0</v>
          </cell>
          <cell r="Y69">
            <v>0</v>
          </cell>
          <cell r="Z69">
            <v>381</v>
          </cell>
          <cell r="AA69">
            <v>1524</v>
          </cell>
          <cell r="AB69">
            <v>381</v>
          </cell>
          <cell r="AC69">
            <v>12189</v>
          </cell>
          <cell r="AD69" t="str">
            <v/>
          </cell>
          <cell r="AE69" t="str">
            <v/>
          </cell>
          <cell r="AF69">
            <v>2.4</v>
          </cell>
          <cell r="AG69">
            <v>2.4</v>
          </cell>
          <cell r="AH69">
            <v>2.4</v>
          </cell>
          <cell r="AI69">
            <v>0.96</v>
          </cell>
          <cell r="AJ69" t="str">
            <v/>
          </cell>
          <cell r="AK69" t="str">
            <v/>
          </cell>
          <cell r="AL69">
            <v>6</v>
          </cell>
          <cell r="AM69">
            <v>13</v>
          </cell>
          <cell r="AN69">
            <v>6</v>
          </cell>
          <cell r="AO69">
            <v>19</v>
          </cell>
          <cell r="AP69" t="str">
            <v/>
          </cell>
          <cell r="AQ69" t="str">
            <v/>
          </cell>
          <cell r="AR69">
            <v>1800</v>
          </cell>
          <cell r="AS69" t="str">
            <v>射击要求</v>
          </cell>
          <cell r="AT69">
            <v>10</v>
          </cell>
          <cell r="AU69">
            <v>10</v>
          </cell>
          <cell r="AV69">
            <v>5</v>
          </cell>
          <cell r="AW69">
            <v>1</v>
          </cell>
          <cell r="AZ69" t="str">
            <v>ResAudio_Music_game1;0.9</v>
          </cell>
          <cell r="BA69" t="str">
            <v>ResAudio_Music_battle_danger1;1</v>
          </cell>
        </row>
        <row r="70">
          <cell r="A70" t="str">
            <v>4_6</v>
          </cell>
          <cell r="B70">
            <v>4</v>
          </cell>
          <cell r="C70">
            <v>6</v>
          </cell>
          <cell r="D70">
            <v>30</v>
          </cell>
          <cell r="E70">
            <v>2.2000000000000002</v>
          </cell>
          <cell r="F70">
            <v>6</v>
          </cell>
          <cell r="G70">
            <v>0.875</v>
          </cell>
          <cell r="H70">
            <v>949.38</v>
          </cell>
          <cell r="I70">
            <v>1.25</v>
          </cell>
          <cell r="J70">
            <v>0.75</v>
          </cell>
          <cell r="K70">
            <v>1266</v>
          </cell>
          <cell r="L70">
            <v>300</v>
          </cell>
          <cell r="M70">
            <v>200</v>
          </cell>
          <cell r="N70" t="str">
            <v>骷髅1</v>
          </cell>
          <cell r="O70" t="str">
            <v>蜘蛛2</v>
          </cell>
          <cell r="T70">
            <v>11</v>
          </cell>
          <cell r="U70">
            <v>11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691</v>
          </cell>
          <cell r="AA70">
            <v>2762</v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>
            <v>2.5</v>
          </cell>
          <cell r="AG70">
            <v>5</v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>
            <v>6</v>
          </cell>
          <cell r="AM70">
            <v>12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  <cell r="AR70">
            <v>2250</v>
          </cell>
          <cell r="AS70" t="str">
            <v>召唤</v>
          </cell>
          <cell r="AT70">
            <v>5</v>
          </cell>
          <cell r="AU70">
            <v>5</v>
          </cell>
          <cell r="AZ70" t="str">
            <v>ResAudio_Music_game1;0.9</v>
          </cell>
          <cell r="BA70" t="str">
            <v>ResAudio_Music_game1;1.2</v>
          </cell>
        </row>
        <row r="71">
          <cell r="A71" t="str">
            <v>4_7</v>
          </cell>
          <cell r="B71">
            <v>4</v>
          </cell>
          <cell r="C71">
            <v>7</v>
          </cell>
          <cell r="D71">
            <v>30</v>
          </cell>
          <cell r="E71">
            <v>2.7</v>
          </cell>
          <cell r="F71">
            <v>7</v>
          </cell>
          <cell r="G71">
            <v>0.875</v>
          </cell>
          <cell r="H71">
            <v>1281.8</v>
          </cell>
          <cell r="I71">
            <v>1.3</v>
          </cell>
          <cell r="J71">
            <v>0.8</v>
          </cell>
          <cell r="K71">
            <v>1602</v>
          </cell>
          <cell r="L71">
            <v>300</v>
          </cell>
          <cell r="M71">
            <v>200</v>
          </cell>
          <cell r="N71" t="str">
            <v>骷髅1</v>
          </cell>
          <cell r="O71" t="str">
            <v>蜘蛛2</v>
          </cell>
          <cell r="P71" t="str">
            <v>蜜蜂1</v>
          </cell>
          <cell r="T71">
            <v>12</v>
          </cell>
          <cell r="U71">
            <v>6</v>
          </cell>
          <cell r="V71">
            <v>6</v>
          </cell>
          <cell r="W71">
            <v>0</v>
          </cell>
          <cell r="X71">
            <v>0</v>
          </cell>
          <cell r="Y71">
            <v>0</v>
          </cell>
          <cell r="Z71">
            <v>1144</v>
          </cell>
          <cell r="AA71">
            <v>4577</v>
          </cell>
          <cell r="AB71">
            <v>1144</v>
          </cell>
          <cell r="AC71" t="str">
            <v/>
          </cell>
          <cell r="AD71" t="str">
            <v/>
          </cell>
          <cell r="AE71" t="str">
            <v/>
          </cell>
          <cell r="AF71">
            <v>2.6</v>
          </cell>
          <cell r="AG71">
            <v>5.2</v>
          </cell>
          <cell r="AH71">
            <v>2.6</v>
          </cell>
          <cell r="AI71" t="str">
            <v/>
          </cell>
          <cell r="AJ71" t="str">
            <v/>
          </cell>
          <cell r="AK71" t="str">
            <v/>
          </cell>
          <cell r="AL71">
            <v>7</v>
          </cell>
          <cell r="AM71">
            <v>13</v>
          </cell>
          <cell r="AN71">
            <v>7</v>
          </cell>
          <cell r="AO71" t="str">
            <v/>
          </cell>
          <cell r="AP71" t="str">
            <v/>
          </cell>
          <cell r="AQ71" t="str">
            <v/>
          </cell>
          <cell r="AR71">
            <v>2730</v>
          </cell>
          <cell r="AS71" t="str">
            <v>难度+</v>
          </cell>
          <cell r="AT71">
            <v>10</v>
          </cell>
          <cell r="AU71">
            <v>5</v>
          </cell>
          <cell r="AV71">
            <v>5</v>
          </cell>
          <cell r="AZ71" t="str">
            <v>ResAudio_Music_game2;0.9</v>
          </cell>
          <cell r="BA71" t="str">
            <v>ResAudio_Music_game2;1.2</v>
          </cell>
        </row>
        <row r="72">
          <cell r="A72" t="str">
            <v>4_8</v>
          </cell>
          <cell r="B72">
            <v>4</v>
          </cell>
          <cell r="C72">
            <v>8</v>
          </cell>
          <cell r="D72">
            <v>30</v>
          </cell>
          <cell r="E72">
            <v>3.2</v>
          </cell>
          <cell r="F72">
            <v>8</v>
          </cell>
          <cell r="G72">
            <v>0.875</v>
          </cell>
          <cell r="H72">
            <v>1680.18</v>
          </cell>
          <cell r="I72">
            <v>1.35</v>
          </cell>
          <cell r="J72">
            <v>0.85</v>
          </cell>
          <cell r="K72">
            <v>1977</v>
          </cell>
          <cell r="L72">
            <v>300</v>
          </cell>
          <cell r="M72">
            <v>200</v>
          </cell>
          <cell r="N72" t="str">
            <v>蜘蛛2</v>
          </cell>
          <cell r="O72" t="str">
            <v>蜜蜂1</v>
          </cell>
          <cell r="P72" t="str">
            <v>骷髅2</v>
          </cell>
          <cell r="T72">
            <v>10</v>
          </cell>
          <cell r="U72">
            <v>10</v>
          </cell>
          <cell r="V72">
            <v>5</v>
          </cell>
          <cell r="W72">
            <v>0</v>
          </cell>
          <cell r="X72">
            <v>0</v>
          </cell>
          <cell r="Y72">
            <v>0</v>
          </cell>
          <cell r="Z72">
            <v>3389</v>
          </cell>
          <cell r="AA72">
            <v>847</v>
          </cell>
          <cell r="AB72">
            <v>3389</v>
          </cell>
          <cell r="AC72" t="str">
            <v/>
          </cell>
          <cell r="AD72" t="str">
            <v/>
          </cell>
          <cell r="AE72" t="str">
            <v/>
          </cell>
          <cell r="AF72">
            <v>5.4</v>
          </cell>
          <cell r="AG72">
            <v>2.7</v>
          </cell>
          <cell r="AH72">
            <v>2.7</v>
          </cell>
          <cell r="AI72" t="str">
            <v/>
          </cell>
          <cell r="AJ72" t="str">
            <v/>
          </cell>
          <cell r="AK72" t="str">
            <v/>
          </cell>
          <cell r="AL72">
            <v>10</v>
          </cell>
          <cell r="AM72">
            <v>5</v>
          </cell>
          <cell r="AN72">
            <v>10</v>
          </cell>
          <cell r="AO72" t="str">
            <v/>
          </cell>
          <cell r="AP72" t="str">
            <v/>
          </cell>
          <cell r="AQ72" t="str">
            <v/>
          </cell>
          <cell r="AR72">
            <v>3240</v>
          </cell>
          <cell r="AS72" t="str">
            <v>难度+</v>
          </cell>
          <cell r="AT72">
            <v>10</v>
          </cell>
          <cell r="AU72">
            <v>10</v>
          </cell>
          <cell r="AV72">
            <v>5</v>
          </cell>
          <cell r="AZ72" t="str">
            <v>ResAudio_Music_game2;0.9</v>
          </cell>
          <cell r="BA72" t="str">
            <v>ResAudio_Music_game2;1.2</v>
          </cell>
        </row>
        <row r="73">
          <cell r="A73" t="str">
            <v>4_9</v>
          </cell>
          <cell r="B73">
            <v>4</v>
          </cell>
          <cell r="C73">
            <v>9</v>
          </cell>
          <cell r="D73">
            <v>30</v>
          </cell>
          <cell r="E73">
            <v>3.7</v>
          </cell>
          <cell r="F73">
            <v>9</v>
          </cell>
          <cell r="G73">
            <v>1</v>
          </cell>
          <cell r="H73">
            <v>2459.5300000000002</v>
          </cell>
          <cell r="I73">
            <v>1.4</v>
          </cell>
          <cell r="J73">
            <v>0.9</v>
          </cell>
          <cell r="K73">
            <v>2733</v>
          </cell>
          <cell r="L73">
            <v>300</v>
          </cell>
          <cell r="M73">
            <v>200</v>
          </cell>
          <cell r="N73" t="str">
            <v>蜜蜂1</v>
          </cell>
          <cell r="O73" t="str">
            <v>骷髅2</v>
          </cell>
          <cell r="P73" t="str">
            <v>火精灵1</v>
          </cell>
          <cell r="T73">
            <v>9</v>
          </cell>
          <cell r="U73">
            <v>9</v>
          </cell>
          <cell r="V73">
            <v>9</v>
          </cell>
          <cell r="W73">
            <v>0</v>
          </cell>
          <cell r="X73">
            <v>0</v>
          </cell>
          <cell r="Y73">
            <v>0</v>
          </cell>
          <cell r="Z73">
            <v>1518</v>
          </cell>
          <cell r="AA73">
            <v>6073</v>
          </cell>
          <cell r="AB73">
            <v>1518</v>
          </cell>
          <cell r="AC73" t="str">
            <v/>
          </cell>
          <cell r="AD73" t="str">
            <v/>
          </cell>
          <cell r="AE73" t="str">
            <v/>
          </cell>
          <cell r="AF73">
            <v>2.8</v>
          </cell>
          <cell r="AG73">
            <v>2.8</v>
          </cell>
          <cell r="AH73">
            <v>2.8</v>
          </cell>
          <cell r="AI73" t="str">
            <v/>
          </cell>
          <cell r="AJ73" t="str">
            <v/>
          </cell>
          <cell r="AK73" t="str">
            <v/>
          </cell>
          <cell r="AL73">
            <v>6</v>
          </cell>
          <cell r="AM73">
            <v>11</v>
          </cell>
          <cell r="AN73">
            <v>6</v>
          </cell>
          <cell r="AO73" t="str">
            <v/>
          </cell>
          <cell r="AP73" t="str">
            <v/>
          </cell>
          <cell r="AQ73" t="str">
            <v/>
          </cell>
          <cell r="AR73">
            <v>3780</v>
          </cell>
          <cell r="AS73" t="str">
            <v>怪物杀</v>
          </cell>
          <cell r="AT73">
            <v>10</v>
          </cell>
          <cell r="AU73">
            <v>10</v>
          </cell>
          <cell r="AV73">
            <v>10</v>
          </cell>
          <cell r="AZ73" t="str">
            <v>ResAudio_Music_game2;0.9</v>
          </cell>
          <cell r="BA73" t="str">
            <v>ResAudio_Music_game2;1.2</v>
          </cell>
        </row>
        <row r="74">
          <cell r="A74" t="str">
            <v>4_10</v>
          </cell>
          <cell r="B74">
            <v>4</v>
          </cell>
          <cell r="C74">
            <v>10</v>
          </cell>
          <cell r="D74">
            <v>30</v>
          </cell>
          <cell r="E74">
            <v>4.2</v>
          </cell>
          <cell r="F74">
            <v>10</v>
          </cell>
          <cell r="G74">
            <v>1</v>
          </cell>
          <cell r="H74">
            <v>3092</v>
          </cell>
          <cell r="I74">
            <v>1.45</v>
          </cell>
          <cell r="J74">
            <v>0.95</v>
          </cell>
          <cell r="K74">
            <v>3255</v>
          </cell>
          <cell r="L74">
            <v>300</v>
          </cell>
          <cell r="M74">
            <v>200</v>
          </cell>
          <cell r="N74" t="str">
            <v>蜜蜂1</v>
          </cell>
          <cell r="O74" t="str">
            <v>骷髅2</v>
          </cell>
          <cell r="P74" t="str">
            <v>火精灵1</v>
          </cell>
          <cell r="Q74" t="str">
            <v>骷髅3</v>
          </cell>
          <cell r="T74">
            <v>10</v>
          </cell>
          <cell r="U74">
            <v>10</v>
          </cell>
          <cell r="V74">
            <v>7</v>
          </cell>
          <cell r="W74">
            <v>1</v>
          </cell>
          <cell r="X74">
            <v>0</v>
          </cell>
          <cell r="Y74">
            <v>0</v>
          </cell>
          <cell r="Z74">
            <v>1097</v>
          </cell>
          <cell r="AA74">
            <v>4389</v>
          </cell>
          <cell r="AB74">
            <v>1097</v>
          </cell>
          <cell r="AC74">
            <v>35110</v>
          </cell>
          <cell r="AD74" t="str">
            <v/>
          </cell>
          <cell r="AE74" t="str">
            <v/>
          </cell>
          <cell r="AF74">
            <v>2.9</v>
          </cell>
          <cell r="AG74">
            <v>2.9</v>
          </cell>
          <cell r="AH74">
            <v>2.9</v>
          </cell>
          <cell r="AI74">
            <v>1.1599999999999999</v>
          </cell>
          <cell r="AJ74" t="str">
            <v/>
          </cell>
          <cell r="AK74" t="str">
            <v/>
          </cell>
          <cell r="AL74">
            <v>5</v>
          </cell>
          <cell r="AM74">
            <v>10</v>
          </cell>
          <cell r="AN74">
            <v>5</v>
          </cell>
          <cell r="AO74">
            <v>24</v>
          </cell>
          <cell r="AP74" t="str">
            <v/>
          </cell>
          <cell r="AQ74" t="str">
            <v/>
          </cell>
          <cell r="AR74">
            <v>4350</v>
          </cell>
          <cell r="AS74" t="str">
            <v>怪物杀</v>
          </cell>
          <cell r="AT74">
            <v>15</v>
          </cell>
          <cell r="AU74">
            <v>15</v>
          </cell>
          <cell r="AV74">
            <v>10</v>
          </cell>
          <cell r="AW74">
            <v>1</v>
          </cell>
          <cell r="AZ74" t="str">
            <v>ResAudio_Music_game2;0.9</v>
          </cell>
          <cell r="BA74" t="str">
            <v>ResAudio_Music_battle_danger1;1</v>
          </cell>
        </row>
        <row r="75">
          <cell r="A75" t="str">
            <v>4_11</v>
          </cell>
          <cell r="B75">
            <v>4</v>
          </cell>
          <cell r="C75">
            <v>11</v>
          </cell>
          <cell r="D75">
            <v>30</v>
          </cell>
          <cell r="E75">
            <v>4.7</v>
          </cell>
          <cell r="F75">
            <v>11</v>
          </cell>
          <cell r="G75">
            <v>1</v>
          </cell>
          <cell r="H75">
            <v>3827.19</v>
          </cell>
          <cell r="I75">
            <v>1.5</v>
          </cell>
          <cell r="J75">
            <v>1</v>
          </cell>
          <cell r="K75">
            <v>3827</v>
          </cell>
          <cell r="L75">
            <v>300</v>
          </cell>
          <cell r="M75">
            <v>200</v>
          </cell>
          <cell r="N75" t="str">
            <v>麻痹蝎1</v>
          </cell>
          <cell r="O75" t="str">
            <v>蛋1</v>
          </cell>
          <cell r="T75">
            <v>15</v>
          </cell>
          <cell r="U75">
            <v>15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3827</v>
          </cell>
          <cell r="AA75">
            <v>3827</v>
          </cell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>
            <v>3</v>
          </cell>
          <cell r="AG75">
            <v>3</v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>
            <v>7</v>
          </cell>
          <cell r="AM75">
            <v>7</v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  <cell r="AR75">
            <v>4950</v>
          </cell>
          <cell r="AS75" t="str">
            <v>攻击</v>
          </cell>
          <cell r="AT75">
            <v>5</v>
          </cell>
          <cell r="AU75">
            <v>5</v>
          </cell>
          <cell r="AZ75" t="str">
            <v>ResAudio_Music_game2;0.9</v>
          </cell>
          <cell r="BA75" t="str">
            <v>ResAudio_Music_game2;1.2</v>
          </cell>
        </row>
        <row r="76">
          <cell r="A76" t="str">
            <v>4_12</v>
          </cell>
          <cell r="B76">
            <v>4</v>
          </cell>
          <cell r="C76">
            <v>12</v>
          </cell>
          <cell r="D76">
            <v>30</v>
          </cell>
          <cell r="E76">
            <v>5.2</v>
          </cell>
          <cell r="F76">
            <v>12</v>
          </cell>
          <cell r="G76">
            <v>1</v>
          </cell>
          <cell r="H76">
            <v>4675.1000000000004</v>
          </cell>
          <cell r="I76">
            <v>1.55</v>
          </cell>
          <cell r="J76">
            <v>1.05</v>
          </cell>
          <cell r="K76">
            <v>4452</v>
          </cell>
          <cell r="L76">
            <v>300</v>
          </cell>
          <cell r="M76">
            <v>200</v>
          </cell>
          <cell r="N76" t="str">
            <v>麻痹蝎1</v>
          </cell>
          <cell r="O76" t="str">
            <v>蛋1</v>
          </cell>
          <cell r="P76" t="str">
            <v>火精灵2</v>
          </cell>
          <cell r="T76">
            <v>16</v>
          </cell>
          <cell r="U76">
            <v>8</v>
          </cell>
          <cell r="V76">
            <v>8</v>
          </cell>
          <cell r="W76">
            <v>0</v>
          </cell>
          <cell r="X76">
            <v>0</v>
          </cell>
          <cell r="Y76">
            <v>0</v>
          </cell>
          <cell r="Z76">
            <v>2385</v>
          </cell>
          <cell r="AA76">
            <v>2385</v>
          </cell>
          <cell r="AB76">
            <v>9540</v>
          </cell>
          <cell r="AC76" t="str">
            <v/>
          </cell>
          <cell r="AD76" t="str">
            <v/>
          </cell>
          <cell r="AE76" t="str">
            <v/>
          </cell>
          <cell r="AF76">
            <v>3.1</v>
          </cell>
          <cell r="AG76">
            <v>3.1</v>
          </cell>
          <cell r="AH76">
            <v>3.1</v>
          </cell>
          <cell r="AI76" t="str">
            <v/>
          </cell>
          <cell r="AJ76" t="str">
            <v/>
          </cell>
          <cell r="AK76" t="str">
            <v/>
          </cell>
          <cell r="AL76">
            <v>5</v>
          </cell>
          <cell r="AM76">
            <v>5</v>
          </cell>
          <cell r="AN76">
            <v>10</v>
          </cell>
          <cell r="AO76" t="str">
            <v/>
          </cell>
          <cell r="AP76" t="str">
            <v/>
          </cell>
          <cell r="AQ76" t="str">
            <v/>
          </cell>
          <cell r="AR76">
            <v>5580</v>
          </cell>
          <cell r="AS76" t="str">
            <v>难度+</v>
          </cell>
          <cell r="AT76">
            <v>10</v>
          </cell>
          <cell r="AU76">
            <v>5</v>
          </cell>
          <cell r="AV76">
            <v>5</v>
          </cell>
          <cell r="AZ76" t="str">
            <v>ResAudio_Music_game2;0.9</v>
          </cell>
          <cell r="BA76" t="str">
            <v>ResAudio_Music_game2;1.2</v>
          </cell>
        </row>
        <row r="77">
          <cell r="A77" t="str">
            <v>4_13</v>
          </cell>
          <cell r="B77">
            <v>4</v>
          </cell>
          <cell r="C77">
            <v>13</v>
          </cell>
          <cell r="D77">
            <v>30</v>
          </cell>
          <cell r="E77">
            <v>5.7</v>
          </cell>
          <cell r="F77">
            <v>13</v>
          </cell>
          <cell r="G77">
            <v>1.125</v>
          </cell>
          <cell r="H77">
            <v>6351.98</v>
          </cell>
          <cell r="I77">
            <v>1.6</v>
          </cell>
          <cell r="J77">
            <v>1.1000000000000001</v>
          </cell>
          <cell r="K77">
            <v>5775</v>
          </cell>
          <cell r="L77">
            <v>300</v>
          </cell>
          <cell r="M77">
            <v>200</v>
          </cell>
          <cell r="N77" t="str">
            <v>蛋1</v>
          </cell>
          <cell r="O77" t="str">
            <v>火精灵2</v>
          </cell>
          <cell r="P77" t="str">
            <v>麻痹蝎2</v>
          </cell>
          <cell r="T77">
            <v>13</v>
          </cell>
          <cell r="U77">
            <v>13</v>
          </cell>
          <cell r="V77">
            <v>7</v>
          </cell>
          <cell r="W77">
            <v>0</v>
          </cell>
          <cell r="X77">
            <v>0</v>
          </cell>
          <cell r="Y77">
            <v>0</v>
          </cell>
          <cell r="Z77">
            <v>1863</v>
          </cell>
          <cell r="AA77">
            <v>7452</v>
          </cell>
          <cell r="AB77">
            <v>7452</v>
          </cell>
          <cell r="AC77" t="str">
            <v/>
          </cell>
          <cell r="AD77" t="str">
            <v/>
          </cell>
          <cell r="AE77" t="str">
            <v/>
          </cell>
          <cell r="AF77">
            <v>3.2</v>
          </cell>
          <cell r="AG77">
            <v>3.2</v>
          </cell>
          <cell r="AH77">
            <v>3.2</v>
          </cell>
          <cell r="AI77" t="str">
            <v/>
          </cell>
          <cell r="AJ77" t="str">
            <v/>
          </cell>
          <cell r="AK77" t="str">
            <v/>
          </cell>
          <cell r="AL77">
            <v>4</v>
          </cell>
          <cell r="AM77">
            <v>8</v>
          </cell>
          <cell r="AN77">
            <v>8</v>
          </cell>
          <cell r="AO77" t="str">
            <v/>
          </cell>
          <cell r="AP77" t="str">
            <v/>
          </cell>
          <cell r="AQ77" t="str">
            <v/>
          </cell>
          <cell r="AR77">
            <v>6240</v>
          </cell>
          <cell r="AS77" t="str">
            <v>难度+</v>
          </cell>
          <cell r="AT77">
            <v>10</v>
          </cell>
          <cell r="AU77">
            <v>10</v>
          </cell>
          <cell r="AV77">
            <v>5</v>
          </cell>
          <cell r="AZ77" t="str">
            <v>ResAudio_Music_game3;0.9</v>
          </cell>
          <cell r="BA77" t="str">
            <v>ResAudio_Music_game3;1.1</v>
          </cell>
        </row>
        <row r="78">
          <cell r="A78" t="str">
            <v>4_14</v>
          </cell>
          <cell r="B78">
            <v>4</v>
          </cell>
          <cell r="C78">
            <v>14</v>
          </cell>
          <cell r="D78">
            <v>30</v>
          </cell>
          <cell r="E78">
            <v>6.2</v>
          </cell>
          <cell r="F78">
            <v>14</v>
          </cell>
          <cell r="G78">
            <v>1.125</v>
          </cell>
          <cell r="H78">
            <v>7595.33</v>
          </cell>
          <cell r="I78">
            <v>1.65</v>
          </cell>
          <cell r="J78">
            <v>1.1499999999999999</v>
          </cell>
          <cell r="K78">
            <v>6605</v>
          </cell>
          <cell r="L78">
            <v>300</v>
          </cell>
          <cell r="M78">
            <v>200</v>
          </cell>
          <cell r="N78" t="str">
            <v>火精灵2</v>
          </cell>
          <cell r="O78" t="str">
            <v>麻痹蝎2</v>
          </cell>
          <cell r="P78" t="str">
            <v>鬼2</v>
          </cell>
          <cell r="T78">
            <v>12</v>
          </cell>
          <cell r="U78">
            <v>12</v>
          </cell>
          <cell r="V78">
            <v>12</v>
          </cell>
          <cell r="W78">
            <v>0</v>
          </cell>
          <cell r="X78">
            <v>0</v>
          </cell>
          <cell r="Y78">
            <v>0</v>
          </cell>
          <cell r="Z78">
            <v>5504</v>
          </cell>
          <cell r="AA78">
            <v>5504</v>
          </cell>
          <cell r="AB78">
            <v>5504</v>
          </cell>
          <cell r="AC78" t="str">
            <v/>
          </cell>
          <cell r="AD78" t="str">
            <v/>
          </cell>
          <cell r="AE78" t="str">
            <v/>
          </cell>
          <cell r="AF78">
            <v>3.3</v>
          </cell>
          <cell r="AG78">
            <v>3.3</v>
          </cell>
          <cell r="AH78">
            <v>3.3</v>
          </cell>
          <cell r="AI78" t="str">
            <v/>
          </cell>
          <cell r="AJ78" t="str">
            <v/>
          </cell>
          <cell r="AK78" t="str">
            <v/>
          </cell>
          <cell r="AL78">
            <v>6</v>
          </cell>
          <cell r="AM78">
            <v>6</v>
          </cell>
          <cell r="AN78">
            <v>6</v>
          </cell>
          <cell r="AO78" t="str">
            <v/>
          </cell>
          <cell r="AP78" t="str">
            <v/>
          </cell>
          <cell r="AQ78" t="str">
            <v/>
          </cell>
          <cell r="AR78">
            <v>6930</v>
          </cell>
          <cell r="AS78" t="str">
            <v>射击要求+</v>
          </cell>
          <cell r="AT78">
            <v>10</v>
          </cell>
          <cell r="AU78">
            <v>10</v>
          </cell>
          <cell r="AV78">
            <v>10</v>
          </cell>
          <cell r="AZ78" t="str">
            <v>ResAudio_Music_game3;0.9</v>
          </cell>
          <cell r="BA78" t="str">
            <v>ResAudio_Music_game3;1.1</v>
          </cell>
        </row>
        <row r="79">
          <cell r="A79" t="str">
            <v>4_15</v>
          </cell>
          <cell r="B79">
            <v>4</v>
          </cell>
          <cell r="C79">
            <v>15</v>
          </cell>
          <cell r="D79">
            <v>30</v>
          </cell>
          <cell r="E79">
            <v>6.7</v>
          </cell>
          <cell r="F79">
            <v>15</v>
          </cell>
          <cell r="G79">
            <v>1.125</v>
          </cell>
          <cell r="H79">
            <v>9002.32</v>
          </cell>
          <cell r="I79">
            <v>1.7</v>
          </cell>
          <cell r="J79">
            <v>1.2</v>
          </cell>
          <cell r="K79">
            <v>7502</v>
          </cell>
          <cell r="L79">
            <v>300</v>
          </cell>
          <cell r="M79">
            <v>200</v>
          </cell>
          <cell r="N79" t="str">
            <v>火精灵2</v>
          </cell>
          <cell r="O79" t="str">
            <v>麻痹蝎2</v>
          </cell>
          <cell r="P79" t="str">
            <v>鬼2</v>
          </cell>
          <cell r="Q79" t="str">
            <v>蛋3</v>
          </cell>
          <cell r="T79">
            <v>13</v>
          </cell>
          <cell r="U79">
            <v>13</v>
          </cell>
          <cell r="V79">
            <v>9</v>
          </cell>
          <cell r="W79">
            <v>1</v>
          </cell>
          <cell r="X79">
            <v>0</v>
          </cell>
          <cell r="Y79">
            <v>0</v>
          </cell>
          <cell r="Z79">
            <v>5234</v>
          </cell>
          <cell r="AA79">
            <v>5234</v>
          </cell>
          <cell r="AB79">
            <v>5234</v>
          </cell>
          <cell r="AC79">
            <v>41872</v>
          </cell>
          <cell r="AD79" t="str">
            <v/>
          </cell>
          <cell r="AE79" t="str">
            <v/>
          </cell>
          <cell r="AF79">
            <v>3.4</v>
          </cell>
          <cell r="AG79">
            <v>3.4</v>
          </cell>
          <cell r="AH79">
            <v>3.4</v>
          </cell>
          <cell r="AI79">
            <v>1.36</v>
          </cell>
          <cell r="AJ79" t="str">
            <v/>
          </cell>
          <cell r="AK79" t="str">
            <v/>
          </cell>
          <cell r="AL79">
            <v>5</v>
          </cell>
          <cell r="AM79">
            <v>5</v>
          </cell>
          <cell r="AN79">
            <v>5</v>
          </cell>
          <cell r="AO79">
            <v>13</v>
          </cell>
          <cell r="AP79" t="str">
            <v/>
          </cell>
          <cell r="AQ79" t="str">
            <v/>
          </cell>
          <cell r="AR79">
            <v>7650</v>
          </cell>
          <cell r="AS79" t="str">
            <v>射击要求+</v>
          </cell>
          <cell r="AT79">
            <v>15</v>
          </cell>
          <cell r="AU79">
            <v>15</v>
          </cell>
          <cell r="AV79">
            <v>10</v>
          </cell>
          <cell r="AW79">
            <v>1</v>
          </cell>
          <cell r="AZ79" t="str">
            <v>ResAudio_Music_game3;0.9</v>
          </cell>
          <cell r="BA79" t="str">
            <v>ResAudio_Music_battler_boss1;1.1</v>
          </cell>
        </row>
        <row r="80">
          <cell r="A80" t="str">
            <v>4_16</v>
          </cell>
          <cell r="B80">
            <v>4</v>
          </cell>
          <cell r="C80">
            <v>16</v>
          </cell>
          <cell r="D80">
            <v>30</v>
          </cell>
          <cell r="E80">
            <v>7.2</v>
          </cell>
          <cell r="F80">
            <v>16</v>
          </cell>
          <cell r="G80">
            <v>1.125</v>
          </cell>
          <cell r="H80">
            <v>10586.25</v>
          </cell>
          <cell r="I80">
            <v>1.75</v>
          </cell>
          <cell r="J80">
            <v>1.25</v>
          </cell>
          <cell r="K80">
            <v>8469</v>
          </cell>
          <cell r="L80">
            <v>300</v>
          </cell>
          <cell r="M80">
            <v>200</v>
          </cell>
          <cell r="N80" t="str">
            <v>蜘蛛1</v>
          </cell>
          <cell r="O80" t="str">
            <v>小恶魔1</v>
          </cell>
          <cell r="T80">
            <v>19</v>
          </cell>
          <cell r="U80">
            <v>19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6686</v>
          </cell>
          <cell r="AA80">
            <v>6686</v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>
            <v>7</v>
          </cell>
          <cell r="AG80">
            <v>3.5</v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>
            <v>5</v>
          </cell>
          <cell r="AM80">
            <v>5</v>
          </cell>
          <cell r="AN80" t="str">
            <v/>
          </cell>
          <cell r="AO80" t="str">
            <v/>
          </cell>
          <cell r="AP80" t="str">
            <v/>
          </cell>
          <cell r="AQ80" t="str">
            <v/>
          </cell>
          <cell r="AR80">
            <v>8400</v>
          </cell>
          <cell r="AS80" t="str">
            <v>突破</v>
          </cell>
          <cell r="AT80">
            <v>5</v>
          </cell>
          <cell r="AU80">
            <v>5</v>
          </cell>
          <cell r="AZ80" t="str">
            <v>ResAudio_Music_game3;0.9</v>
          </cell>
          <cell r="BA80" t="str">
            <v>ResAudio_Music_game3;1.1</v>
          </cell>
        </row>
        <row r="81">
          <cell r="A81" t="str">
            <v>4_17</v>
          </cell>
          <cell r="B81">
            <v>4</v>
          </cell>
          <cell r="C81">
            <v>17</v>
          </cell>
          <cell r="D81">
            <v>30</v>
          </cell>
          <cell r="E81">
            <v>7.7</v>
          </cell>
          <cell r="F81">
            <v>17</v>
          </cell>
          <cell r="G81">
            <v>1.25</v>
          </cell>
          <cell r="H81">
            <v>13734.34</v>
          </cell>
          <cell r="I81">
            <v>1.8</v>
          </cell>
          <cell r="J81">
            <v>1.3</v>
          </cell>
          <cell r="K81">
            <v>10565</v>
          </cell>
          <cell r="L81">
            <v>300</v>
          </cell>
          <cell r="M81">
            <v>200</v>
          </cell>
          <cell r="N81" t="str">
            <v>蜘蛛1</v>
          </cell>
          <cell r="O81" t="str">
            <v>小恶魔1</v>
          </cell>
          <cell r="P81" t="str">
            <v>石像1</v>
          </cell>
          <cell r="T81">
            <v>20</v>
          </cell>
          <cell r="U81">
            <v>10</v>
          </cell>
          <cell r="V81">
            <v>10</v>
          </cell>
          <cell r="W81">
            <v>0</v>
          </cell>
          <cell r="X81">
            <v>0</v>
          </cell>
          <cell r="Y81">
            <v>0</v>
          </cell>
          <cell r="Z81">
            <v>7924</v>
          </cell>
          <cell r="AA81">
            <v>7924</v>
          </cell>
          <cell r="AB81">
            <v>7924</v>
          </cell>
          <cell r="AC81" t="str">
            <v/>
          </cell>
          <cell r="AD81" t="str">
            <v/>
          </cell>
          <cell r="AE81" t="str">
            <v/>
          </cell>
          <cell r="AF81">
            <v>7.2</v>
          </cell>
          <cell r="AG81">
            <v>3.6</v>
          </cell>
          <cell r="AH81">
            <v>3.6</v>
          </cell>
          <cell r="AI81" t="str">
            <v/>
          </cell>
          <cell r="AJ81" t="str">
            <v/>
          </cell>
          <cell r="AK81" t="str">
            <v/>
          </cell>
          <cell r="AL81">
            <v>5</v>
          </cell>
          <cell r="AM81">
            <v>5</v>
          </cell>
          <cell r="AN81">
            <v>5</v>
          </cell>
          <cell r="AO81" t="str">
            <v/>
          </cell>
          <cell r="AP81" t="str">
            <v/>
          </cell>
          <cell r="AQ81" t="str">
            <v/>
          </cell>
          <cell r="AR81">
            <v>9180</v>
          </cell>
          <cell r="AS81" t="str">
            <v>难度+</v>
          </cell>
          <cell r="AT81">
            <v>10</v>
          </cell>
          <cell r="AU81">
            <v>5</v>
          </cell>
          <cell r="AV81">
            <v>5</v>
          </cell>
          <cell r="AZ81" t="str">
            <v>ResAudio_Music_game3;0.9</v>
          </cell>
          <cell r="BA81" t="str">
            <v>ResAudio_Music_game3;1.1</v>
          </cell>
        </row>
        <row r="82">
          <cell r="A82" t="str">
            <v>4_18</v>
          </cell>
          <cell r="B82">
            <v>4</v>
          </cell>
          <cell r="C82">
            <v>18</v>
          </cell>
          <cell r="D82">
            <v>30</v>
          </cell>
          <cell r="E82">
            <v>8.1999999999999993</v>
          </cell>
          <cell r="F82">
            <v>18</v>
          </cell>
          <cell r="G82">
            <v>1.25</v>
          </cell>
          <cell r="H82">
            <v>15934</v>
          </cell>
          <cell r="I82">
            <v>1.85</v>
          </cell>
          <cell r="J82">
            <v>1.35</v>
          </cell>
          <cell r="K82">
            <v>11803</v>
          </cell>
          <cell r="L82">
            <v>300</v>
          </cell>
          <cell r="M82">
            <v>200</v>
          </cell>
          <cell r="N82" t="str">
            <v>小恶魔1</v>
          </cell>
          <cell r="O82" t="str">
            <v>石像1</v>
          </cell>
          <cell r="P82" t="str">
            <v>小恶魔2</v>
          </cell>
          <cell r="T82">
            <v>16</v>
          </cell>
          <cell r="U82">
            <v>16</v>
          </cell>
          <cell r="V82">
            <v>8</v>
          </cell>
          <cell r="W82">
            <v>0</v>
          </cell>
          <cell r="X82">
            <v>0</v>
          </cell>
          <cell r="Y82">
            <v>0</v>
          </cell>
          <cell r="Z82">
            <v>5533</v>
          </cell>
          <cell r="AA82">
            <v>5533</v>
          </cell>
          <cell r="AB82">
            <v>22131</v>
          </cell>
          <cell r="AC82" t="str">
            <v/>
          </cell>
          <cell r="AD82" t="str">
            <v/>
          </cell>
          <cell r="AE82" t="str">
            <v/>
          </cell>
          <cell r="AF82">
            <v>3.7</v>
          </cell>
          <cell r="AG82">
            <v>3.7</v>
          </cell>
          <cell r="AH82">
            <v>3.7</v>
          </cell>
          <cell r="AI82" t="str">
            <v/>
          </cell>
          <cell r="AJ82" t="str">
            <v/>
          </cell>
          <cell r="AK82" t="str">
            <v/>
          </cell>
          <cell r="AL82">
            <v>4</v>
          </cell>
          <cell r="AM82">
            <v>4</v>
          </cell>
          <cell r="AN82">
            <v>8</v>
          </cell>
          <cell r="AO82" t="str">
            <v/>
          </cell>
          <cell r="AP82" t="str">
            <v/>
          </cell>
          <cell r="AQ82" t="str">
            <v/>
          </cell>
          <cell r="AR82">
            <v>9990</v>
          </cell>
          <cell r="AS82" t="str">
            <v>难度+</v>
          </cell>
          <cell r="AT82">
            <v>10</v>
          </cell>
          <cell r="AU82">
            <v>10</v>
          </cell>
          <cell r="AV82">
            <v>5</v>
          </cell>
          <cell r="AZ82" t="str">
            <v>ResAudio_Music_game3;0.9</v>
          </cell>
          <cell r="BA82" t="str">
            <v>ResAudio_Music_game3;1.1</v>
          </cell>
        </row>
        <row r="83">
          <cell r="A83" t="str">
            <v>4_19</v>
          </cell>
          <cell r="B83">
            <v>4</v>
          </cell>
          <cell r="C83">
            <v>19</v>
          </cell>
          <cell r="D83">
            <v>30</v>
          </cell>
          <cell r="E83">
            <v>8.6999999999999993</v>
          </cell>
          <cell r="F83">
            <v>19</v>
          </cell>
          <cell r="G83">
            <v>1.25</v>
          </cell>
          <cell r="H83">
            <v>18377.919999999998</v>
          </cell>
          <cell r="I83">
            <v>1.9</v>
          </cell>
          <cell r="J83">
            <v>1.4</v>
          </cell>
          <cell r="K83">
            <v>13127</v>
          </cell>
          <cell r="L83">
            <v>300</v>
          </cell>
          <cell r="M83">
            <v>200</v>
          </cell>
          <cell r="N83" t="str">
            <v>石像1</v>
          </cell>
          <cell r="O83" t="str">
            <v>小恶魔2</v>
          </cell>
          <cell r="P83" t="str">
            <v>鬼2</v>
          </cell>
          <cell r="T83">
            <v>14</v>
          </cell>
          <cell r="U83">
            <v>14</v>
          </cell>
          <cell r="V83">
            <v>14</v>
          </cell>
          <cell r="W83">
            <v>0</v>
          </cell>
          <cell r="X83">
            <v>0</v>
          </cell>
          <cell r="Y83">
            <v>0</v>
          </cell>
          <cell r="Z83">
            <v>3125</v>
          </cell>
          <cell r="AA83">
            <v>12502</v>
          </cell>
          <cell r="AB83">
            <v>12502</v>
          </cell>
          <cell r="AC83" t="str">
            <v/>
          </cell>
          <cell r="AD83" t="str">
            <v/>
          </cell>
          <cell r="AE83" t="str">
            <v/>
          </cell>
          <cell r="AF83">
            <v>3.8</v>
          </cell>
          <cell r="AG83">
            <v>3.8</v>
          </cell>
          <cell r="AH83">
            <v>3.8</v>
          </cell>
          <cell r="AI83" t="str">
            <v/>
          </cell>
          <cell r="AJ83" t="str">
            <v/>
          </cell>
          <cell r="AK83" t="str">
            <v/>
          </cell>
          <cell r="AL83">
            <v>3</v>
          </cell>
          <cell r="AM83">
            <v>6</v>
          </cell>
          <cell r="AN83">
            <v>6</v>
          </cell>
          <cell r="AO83" t="str">
            <v/>
          </cell>
          <cell r="AP83" t="str">
            <v/>
          </cell>
          <cell r="AQ83" t="str">
            <v/>
          </cell>
          <cell r="AR83">
            <v>10830</v>
          </cell>
          <cell r="AS83" t="str">
            <v>射击要求+</v>
          </cell>
          <cell r="AT83">
            <v>10</v>
          </cell>
          <cell r="AU83">
            <v>10</v>
          </cell>
          <cell r="AV83">
            <v>10</v>
          </cell>
          <cell r="AZ83" t="str">
            <v>ResAudio_Music_game3;0.9</v>
          </cell>
          <cell r="BA83" t="str">
            <v>ResAudio_Music_game3;1.1</v>
          </cell>
        </row>
        <row r="84">
          <cell r="A84" t="str">
            <v>4_20</v>
          </cell>
          <cell r="B84">
            <v>4</v>
          </cell>
          <cell r="C84">
            <v>20</v>
          </cell>
          <cell r="D84">
            <v>30</v>
          </cell>
          <cell r="E84">
            <v>9.1999999999999993</v>
          </cell>
          <cell r="F84">
            <v>20</v>
          </cell>
          <cell r="G84">
            <v>1.25</v>
          </cell>
          <cell r="H84">
            <v>21083.13</v>
          </cell>
          <cell r="I84">
            <v>1.95</v>
          </cell>
          <cell r="J84">
            <v>1.45</v>
          </cell>
          <cell r="K84">
            <v>14540</v>
          </cell>
          <cell r="L84">
            <v>300</v>
          </cell>
          <cell r="M84">
            <v>200</v>
          </cell>
          <cell r="N84" t="str">
            <v>石像1</v>
          </cell>
          <cell r="O84" t="str">
            <v>小恶魔2</v>
          </cell>
          <cell r="P84" t="str">
            <v>鬼2</v>
          </cell>
          <cell r="Q84" t="str">
            <v>石像3</v>
          </cell>
          <cell r="T84">
            <v>16</v>
          </cell>
          <cell r="U84">
            <v>16</v>
          </cell>
          <cell r="V84">
            <v>11</v>
          </cell>
          <cell r="W84">
            <v>1</v>
          </cell>
          <cell r="X84">
            <v>0</v>
          </cell>
          <cell r="Y84">
            <v>0</v>
          </cell>
          <cell r="Z84">
            <v>2796</v>
          </cell>
          <cell r="AA84">
            <v>11185</v>
          </cell>
          <cell r="AB84">
            <v>11185</v>
          </cell>
          <cell r="AC84">
            <v>89477</v>
          </cell>
          <cell r="AD84" t="str">
            <v/>
          </cell>
          <cell r="AE84" t="str">
            <v/>
          </cell>
          <cell r="AF84">
            <v>3.9</v>
          </cell>
          <cell r="AG84">
            <v>3.9</v>
          </cell>
          <cell r="AH84">
            <v>3.9</v>
          </cell>
          <cell r="AI84">
            <v>1.56</v>
          </cell>
          <cell r="AJ84" t="str">
            <v/>
          </cell>
          <cell r="AK84" t="str">
            <v/>
          </cell>
          <cell r="AL84">
            <v>3</v>
          </cell>
          <cell r="AM84">
            <v>5</v>
          </cell>
          <cell r="AN84">
            <v>5</v>
          </cell>
          <cell r="AO84">
            <v>13</v>
          </cell>
          <cell r="AP84" t="str">
            <v/>
          </cell>
          <cell r="AQ84" t="str">
            <v/>
          </cell>
          <cell r="AR84">
            <v>11700</v>
          </cell>
          <cell r="AS84" t="str">
            <v>射击要求+</v>
          </cell>
          <cell r="AT84">
            <v>15</v>
          </cell>
          <cell r="AU84">
            <v>15</v>
          </cell>
          <cell r="AV84">
            <v>10</v>
          </cell>
          <cell r="AW84">
            <v>1</v>
          </cell>
          <cell r="AZ84" t="str">
            <v>ResAudio_Music_game3;0.9</v>
          </cell>
          <cell r="BA84" t="str">
            <v>ResAudio_Music_battler_boss1;1.1</v>
          </cell>
        </row>
        <row r="85">
          <cell r="C85">
            <v>21</v>
          </cell>
          <cell r="D85">
            <v>18</v>
          </cell>
          <cell r="H85">
            <v>9838.1200000000008</v>
          </cell>
          <cell r="I85">
            <v>1.4</v>
          </cell>
          <cell r="J85">
            <v>0.5</v>
          </cell>
          <cell r="K85">
            <v>19676</v>
          </cell>
          <cell r="L85">
            <v>300</v>
          </cell>
          <cell r="M85">
            <v>200</v>
          </cell>
          <cell r="N85" t="str">
            <v>鬼1</v>
          </cell>
          <cell r="T85">
            <v>9</v>
          </cell>
          <cell r="Z85">
            <v>39352</v>
          </cell>
          <cell r="AA85" t="str">
            <v/>
          </cell>
          <cell r="AB85" t="str">
            <v/>
          </cell>
          <cell r="AC85" t="str">
            <v/>
          </cell>
        </row>
        <row r="86">
          <cell r="C86">
            <v>22</v>
          </cell>
          <cell r="H86">
            <v>12368</v>
          </cell>
          <cell r="I86">
            <v>2</v>
          </cell>
        </row>
        <row r="87">
          <cell r="C87">
            <v>23</v>
          </cell>
          <cell r="H87">
            <v>15308.76</v>
          </cell>
          <cell r="I87">
            <v>3</v>
          </cell>
          <cell r="P87">
            <v>6072</v>
          </cell>
        </row>
        <row r="88">
          <cell r="C88">
            <v>24</v>
          </cell>
          <cell r="H88">
            <v>18700.400000000001</v>
          </cell>
          <cell r="I88">
            <v>4</v>
          </cell>
        </row>
        <row r="89">
          <cell r="C89">
            <v>25</v>
          </cell>
          <cell r="H89">
            <v>25407.919999999998</v>
          </cell>
          <cell r="I89">
            <v>5</v>
          </cell>
        </row>
        <row r="90">
          <cell r="C90">
            <v>26</v>
          </cell>
          <cell r="H90">
            <v>30381.32</v>
          </cell>
          <cell r="I90">
            <v>6</v>
          </cell>
        </row>
        <row r="91">
          <cell r="C91">
            <v>27</v>
          </cell>
          <cell r="H91">
            <v>36009.279999999999</v>
          </cell>
          <cell r="I91">
            <v>7</v>
          </cell>
        </row>
        <row r="92">
          <cell r="C92">
            <v>28</v>
          </cell>
          <cell r="H92">
            <v>42345</v>
          </cell>
          <cell r="I92">
            <v>8</v>
          </cell>
        </row>
        <row r="93">
          <cell r="C93">
            <v>29</v>
          </cell>
          <cell r="H93">
            <v>54937.36</v>
          </cell>
          <cell r="I93">
            <v>9</v>
          </cell>
        </row>
        <row r="94">
          <cell r="C94">
            <v>30</v>
          </cell>
          <cell r="H94">
            <v>63736</v>
          </cell>
          <cell r="I94">
            <v>10</v>
          </cell>
        </row>
        <row r="95">
          <cell r="C95">
            <v>31</v>
          </cell>
          <cell r="H95">
            <v>73511.679999999993</v>
          </cell>
          <cell r="I95">
            <v>11</v>
          </cell>
        </row>
        <row r="96">
          <cell r="C96">
            <v>32</v>
          </cell>
          <cell r="H96">
            <v>84332.52</v>
          </cell>
          <cell r="I96">
            <v>12</v>
          </cell>
        </row>
      </sheetData>
      <sheetData sheetId="4">
        <row r="1">
          <cell r="A1" t="str">
            <v>索引id</v>
          </cell>
          <cell r="B1" t="str">
            <v>赛季</v>
          </cell>
          <cell r="C1" t="str">
            <v>关卡</v>
          </cell>
          <cell r="D1" t="str">
            <v>波次</v>
          </cell>
          <cell r="E1" t="str">
            <v>时长s</v>
          </cell>
          <cell r="F1" t="str">
            <v>总时长min</v>
          </cell>
          <cell r="G1" t="str">
            <v>关卡类型</v>
          </cell>
          <cell r="H1" t="str">
            <v>难度调节</v>
          </cell>
          <cell r="I1" t="str">
            <v>每秒所需输出</v>
          </cell>
          <cell r="J1" t="str">
            <v>加速系数</v>
          </cell>
          <cell r="K1" t="str">
            <v>每秒怪物数量</v>
          </cell>
          <cell r="L1" t="str">
            <v>平均生命</v>
          </cell>
          <cell r="M1" t="str">
            <v>波次总奖励</v>
          </cell>
          <cell r="N1" t="str">
            <v>杀怪奖励</v>
          </cell>
          <cell r="O1" t="str">
            <v>怪物1</v>
          </cell>
          <cell r="P1" t="str">
            <v>怪物2</v>
          </cell>
          <cell r="Q1" t="str">
            <v>怪物3</v>
          </cell>
          <cell r="R1" t="str">
            <v>怪物4</v>
          </cell>
          <cell r="S1" t="str">
            <v>怪物5</v>
          </cell>
          <cell r="T1" t="str">
            <v>怪物6</v>
          </cell>
          <cell r="U1" t="str">
            <v>怪物1数量</v>
          </cell>
          <cell r="V1" t="str">
            <v>怪物2数量</v>
          </cell>
          <cell r="W1" t="str">
            <v>怪物3数量</v>
          </cell>
          <cell r="X1" t="str">
            <v>怪物4数量</v>
          </cell>
          <cell r="Y1" t="str">
            <v>怪物5数量</v>
          </cell>
          <cell r="Z1" t="str">
            <v>怪物6数量</v>
          </cell>
          <cell r="AA1" t="str">
            <v>怪物1生命</v>
          </cell>
          <cell r="AB1" t="str">
            <v>怪物2生命</v>
          </cell>
          <cell r="AC1" t="str">
            <v>怪物3生命</v>
          </cell>
          <cell r="AD1" t="str">
            <v>怪物4生命</v>
          </cell>
          <cell r="AE1" t="str">
            <v>怪物5生命</v>
          </cell>
          <cell r="AF1" t="str">
            <v>怪物6生命</v>
          </cell>
          <cell r="AG1" t="str">
            <v>怪物1速度</v>
          </cell>
          <cell r="AH1" t="str">
            <v>怪物2速度</v>
          </cell>
          <cell r="AI1" t="str">
            <v>怪物3速度</v>
          </cell>
          <cell r="AJ1" t="str">
            <v>怪物4速度</v>
          </cell>
          <cell r="AK1" t="str">
            <v>怪物5速度</v>
          </cell>
          <cell r="AL1" t="str">
            <v>怪物6速度</v>
          </cell>
          <cell r="AM1" t="str">
            <v>怪物1奖励</v>
          </cell>
          <cell r="AN1" t="str">
            <v>怪物2奖励</v>
          </cell>
          <cell r="AO1" t="str">
            <v>怪物3奖励</v>
          </cell>
          <cell r="AP1" t="str">
            <v>怪物4奖励</v>
          </cell>
          <cell r="AQ1" t="str">
            <v>怪物5奖励</v>
          </cell>
          <cell r="AR1" t="str">
            <v>怪物6奖励</v>
          </cell>
          <cell r="AS1" t="str">
            <v>总金钱</v>
          </cell>
          <cell r="AT1" t="str">
            <v>可用怪物1</v>
          </cell>
          <cell r="AU1" t="str">
            <v>可用怪物2</v>
          </cell>
          <cell r="AV1" t="str">
            <v>可用怪物3</v>
          </cell>
          <cell r="AW1" t="str">
            <v>可用怪物4</v>
          </cell>
          <cell r="AX1" t="str">
            <v>可用怪物5</v>
          </cell>
          <cell r="AY1" t="str">
            <v>可用怪物6</v>
          </cell>
          <cell r="AZ1" t="str">
            <v>模板怪物1</v>
          </cell>
          <cell r="BA1" t="str">
            <v>模板怪物2</v>
          </cell>
          <cell r="BB1" t="str">
            <v>模板怪物3</v>
          </cell>
          <cell r="BC1" t="str">
            <v>模板怪物4</v>
          </cell>
          <cell r="BD1" t="str">
            <v>模板怪物5</v>
          </cell>
          <cell r="BE1" t="str">
            <v>模板怪物6</v>
          </cell>
          <cell r="BF1" t="str">
            <v>准备音乐</v>
          </cell>
          <cell r="BG1" t="str">
            <v>战斗音乐</v>
          </cell>
        </row>
        <row r="2">
          <cell r="A2" t="str">
            <v>0_1_1</v>
          </cell>
          <cell r="B2">
            <v>0</v>
          </cell>
          <cell r="C2">
            <v>1</v>
          </cell>
          <cell r="D2">
            <v>1</v>
          </cell>
          <cell r="E2">
            <v>10</v>
          </cell>
          <cell r="G2" t="str">
            <v>教学关</v>
          </cell>
          <cell r="H2">
            <v>1.25</v>
          </cell>
          <cell r="I2">
            <v>47.7</v>
          </cell>
          <cell r="J2">
            <v>1</v>
          </cell>
          <cell r="K2">
            <v>0.5</v>
          </cell>
          <cell r="L2">
            <v>95</v>
          </cell>
          <cell r="M2">
            <v>300</v>
          </cell>
          <cell r="N2">
            <v>200</v>
          </cell>
          <cell r="O2" t="str">
            <v>蜜蜂1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>
            <v>5</v>
          </cell>
          <cell r="V2" t="str">
            <v>0</v>
          </cell>
          <cell r="W2" t="str">
            <v>0</v>
          </cell>
          <cell r="X2" t="str">
            <v>0</v>
          </cell>
          <cell r="Y2" t="str">
            <v>0</v>
          </cell>
          <cell r="Z2" t="str">
            <v>0</v>
          </cell>
          <cell r="AA2">
            <v>190</v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>
            <v>2</v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>
            <v>40</v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>
            <v>300</v>
          </cell>
          <cell r="AT2" t="str">
            <v>蜜蜂1</v>
          </cell>
          <cell r="AU2" t="str">
            <v>鬼1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 t="str">
            <v>怪物1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 t="str">
            <v>ResAudio_Music_game1;0.9</v>
          </cell>
          <cell r="BG2" t="str">
            <v>ResAudio_Music_game1;1.2</v>
          </cell>
        </row>
        <row r="3">
          <cell r="A3" t="str">
            <v>0_1_2</v>
          </cell>
          <cell r="B3">
            <v>0</v>
          </cell>
          <cell r="C3">
            <v>1</v>
          </cell>
          <cell r="D3">
            <v>2</v>
          </cell>
          <cell r="E3">
            <v>15</v>
          </cell>
          <cell r="G3" t="str">
            <v>教学关</v>
          </cell>
          <cell r="H3">
            <v>1.5</v>
          </cell>
          <cell r="I3">
            <v>134.58000000000001</v>
          </cell>
          <cell r="J3">
            <v>1</v>
          </cell>
          <cell r="K3">
            <v>0.63</v>
          </cell>
          <cell r="L3">
            <v>214</v>
          </cell>
          <cell r="M3">
            <v>300</v>
          </cell>
          <cell r="N3">
            <v>200</v>
          </cell>
          <cell r="O3" t="str">
            <v>蜜蜂1</v>
          </cell>
          <cell r="P3" t="str">
            <v>鬼1</v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  <cell r="U3">
            <v>4</v>
          </cell>
          <cell r="V3">
            <v>4</v>
          </cell>
          <cell r="W3" t="str">
            <v>0</v>
          </cell>
          <cell r="X3" t="str">
            <v>0</v>
          </cell>
          <cell r="Y3" t="str">
            <v>0</v>
          </cell>
          <cell r="Z3" t="str">
            <v>0</v>
          </cell>
          <cell r="AA3">
            <v>401</v>
          </cell>
          <cell r="AB3">
            <v>401</v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2</v>
          </cell>
          <cell r="AH3">
            <v>2</v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>
            <v>25</v>
          </cell>
          <cell r="AN3">
            <v>25</v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>
            <v>600</v>
          </cell>
          <cell r="AT3" t="str">
            <v>蜜蜂1</v>
          </cell>
          <cell r="AU3" t="str">
            <v>鬼1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 t="str">
            <v>怪物1</v>
          </cell>
          <cell r="BA3" t="str">
            <v>怪物2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 t="str">
            <v>ResAudio_Music_game1;0.9</v>
          </cell>
          <cell r="BG3" t="str">
            <v>ResAudio_Music_battle_danger1;1</v>
          </cell>
        </row>
        <row r="4">
          <cell r="A4" t="str">
            <v>0_2_1</v>
          </cell>
          <cell r="B4">
            <v>0</v>
          </cell>
          <cell r="C4">
            <v>2</v>
          </cell>
          <cell r="D4">
            <v>1</v>
          </cell>
          <cell r="E4">
            <v>10</v>
          </cell>
          <cell r="G4" t="str">
            <v>新手关</v>
          </cell>
          <cell r="H4">
            <v>2</v>
          </cell>
          <cell r="I4">
            <v>77.84</v>
          </cell>
          <cell r="J4">
            <v>1.03</v>
          </cell>
          <cell r="K4">
            <v>0.51</v>
          </cell>
          <cell r="L4">
            <v>153</v>
          </cell>
          <cell r="M4">
            <v>300</v>
          </cell>
          <cell r="N4">
            <v>200</v>
          </cell>
          <cell r="O4" t="str">
            <v>种子1</v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>
            <v>5</v>
          </cell>
          <cell r="V4" t="str">
            <v>0</v>
          </cell>
          <cell r="W4" t="str">
            <v>0</v>
          </cell>
          <cell r="X4" t="str">
            <v>0</v>
          </cell>
          <cell r="Y4" t="str">
            <v>0</v>
          </cell>
          <cell r="Z4" t="str">
            <v>0</v>
          </cell>
          <cell r="AA4">
            <v>306</v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>
            <v>2.06</v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>
            <v>40</v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>
            <v>300</v>
          </cell>
          <cell r="AT4" t="str">
            <v>鬼1</v>
          </cell>
          <cell r="AU4" t="str">
            <v>种子1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 t="str">
            <v>怪物2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 t="str">
            <v>ResAudio_Music_game1;0.9</v>
          </cell>
          <cell r="BG4" t="str">
            <v>ResAudio_Music_game1;1.2</v>
          </cell>
        </row>
        <row r="5">
          <cell r="A5" t="str">
            <v>0_2_2</v>
          </cell>
          <cell r="B5">
            <v>0</v>
          </cell>
          <cell r="C5">
            <v>2</v>
          </cell>
          <cell r="D5">
            <v>2</v>
          </cell>
          <cell r="E5">
            <v>15</v>
          </cell>
          <cell r="G5" t="str">
            <v>新手关</v>
          </cell>
          <cell r="H5">
            <v>2</v>
          </cell>
          <cell r="I5">
            <v>182.29</v>
          </cell>
          <cell r="J5">
            <v>1.03</v>
          </cell>
          <cell r="K5">
            <v>0.64</v>
          </cell>
          <cell r="L5">
            <v>285</v>
          </cell>
          <cell r="M5">
            <v>300</v>
          </cell>
          <cell r="N5">
            <v>200</v>
          </cell>
          <cell r="O5" t="str">
            <v>鬼1</v>
          </cell>
          <cell r="P5" t="str">
            <v>种子1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>
            <v>4</v>
          </cell>
          <cell r="V5">
            <v>4</v>
          </cell>
          <cell r="W5" t="str">
            <v>0</v>
          </cell>
          <cell r="X5" t="str">
            <v>0</v>
          </cell>
          <cell r="Y5" t="str">
            <v>0</v>
          </cell>
          <cell r="Z5" t="str">
            <v>0</v>
          </cell>
          <cell r="AA5">
            <v>534</v>
          </cell>
          <cell r="AB5">
            <v>534</v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>
            <v>2.06</v>
          </cell>
          <cell r="AH5">
            <v>2.06</v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>
            <v>25</v>
          </cell>
          <cell r="AN5">
            <v>25</v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>
            <v>600</v>
          </cell>
          <cell r="AT5" t="str">
            <v>鬼1</v>
          </cell>
          <cell r="AU5" t="str">
            <v>种子1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 t="str">
            <v>怪物1</v>
          </cell>
          <cell r="BA5" t="str">
            <v>怪物2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 t="str">
            <v>ResAudio_Music_game1;0.9</v>
          </cell>
          <cell r="BG5" t="str">
            <v>ResAudio_Music_game1;1.2</v>
          </cell>
        </row>
        <row r="6">
          <cell r="A6" t="str">
            <v>0_2_3</v>
          </cell>
          <cell r="B6">
            <v>0</v>
          </cell>
          <cell r="C6">
            <v>2</v>
          </cell>
          <cell r="D6">
            <v>3</v>
          </cell>
          <cell r="E6">
            <v>20</v>
          </cell>
          <cell r="G6" t="str">
            <v>新手关</v>
          </cell>
          <cell r="H6">
            <v>2</v>
          </cell>
          <cell r="I6">
            <v>311.8</v>
          </cell>
          <cell r="J6">
            <v>1.03</v>
          </cell>
          <cell r="K6">
            <v>0.76</v>
          </cell>
          <cell r="L6">
            <v>410</v>
          </cell>
          <cell r="M6">
            <v>300</v>
          </cell>
          <cell r="N6">
            <v>200</v>
          </cell>
          <cell r="O6" t="str">
            <v>鬼1</v>
          </cell>
          <cell r="P6" t="str">
            <v>种子1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>
            <v>9</v>
          </cell>
          <cell r="V6">
            <v>6</v>
          </cell>
          <cell r="W6" t="str">
            <v>0</v>
          </cell>
          <cell r="X6" t="str">
            <v>0</v>
          </cell>
          <cell r="Y6" t="str">
            <v>0</v>
          </cell>
          <cell r="Z6" t="str">
            <v>0</v>
          </cell>
          <cell r="AA6">
            <v>547</v>
          </cell>
          <cell r="AB6">
            <v>547</v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>
            <v>2.06</v>
          </cell>
          <cell r="AH6">
            <v>2.06</v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>
            <v>13</v>
          </cell>
          <cell r="AN6">
            <v>13</v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>
            <v>900</v>
          </cell>
          <cell r="AT6" t="str">
            <v>鬼1</v>
          </cell>
          <cell r="AU6" t="str">
            <v>种子1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 t="str">
            <v>怪物1</v>
          </cell>
          <cell r="BA6" t="str">
            <v>怪物2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 t="str">
            <v>ResAudio_Music_game1;0.9</v>
          </cell>
          <cell r="BG6" t="str">
            <v>ResAudio_Music_battle_danger1;1</v>
          </cell>
        </row>
        <row r="7">
          <cell r="A7" t="str">
            <v>0_3_1</v>
          </cell>
          <cell r="B7">
            <v>0</v>
          </cell>
          <cell r="C7">
            <v>3</v>
          </cell>
          <cell r="D7">
            <v>1</v>
          </cell>
          <cell r="E7">
            <v>10</v>
          </cell>
          <cell r="G7" t="str">
            <v>标准关</v>
          </cell>
          <cell r="H7">
            <v>1.5</v>
          </cell>
          <cell r="I7">
            <v>59.53</v>
          </cell>
          <cell r="J7">
            <v>1.05</v>
          </cell>
          <cell r="K7">
            <v>0.52</v>
          </cell>
          <cell r="L7">
            <v>114</v>
          </cell>
          <cell r="M7">
            <v>300</v>
          </cell>
          <cell r="N7">
            <v>200</v>
          </cell>
          <cell r="O7" t="str">
            <v>蜘蛛1</v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>
            <v>5</v>
          </cell>
          <cell r="V7" t="str">
            <v>0</v>
          </cell>
          <cell r="W7" t="str">
            <v>0</v>
          </cell>
          <cell r="X7" t="str">
            <v>0</v>
          </cell>
          <cell r="Y7" t="str">
            <v>0</v>
          </cell>
          <cell r="Z7" t="str">
            <v>0</v>
          </cell>
          <cell r="AA7">
            <v>228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>
            <v>4.2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>
            <v>40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>
            <v>300</v>
          </cell>
          <cell r="AT7" t="str">
            <v>鬼1</v>
          </cell>
          <cell r="AU7" t="str">
            <v>种子1</v>
          </cell>
          <cell r="AV7" t="str">
            <v>蝙蝠1</v>
          </cell>
          <cell r="AW7" t="str">
            <v>蜘蛛1</v>
          </cell>
          <cell r="AX7">
            <v>0</v>
          </cell>
          <cell r="AY7">
            <v>0</v>
          </cell>
          <cell r="AZ7" t="str">
            <v>怪物4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 t="str">
            <v>ResAudio_Music_game1;0.9</v>
          </cell>
          <cell r="BG7" t="str">
            <v>ResAudio_Music_game1;1.2</v>
          </cell>
        </row>
        <row r="8">
          <cell r="A8" t="str">
            <v>0_3_2</v>
          </cell>
          <cell r="B8">
            <v>0</v>
          </cell>
          <cell r="C8">
            <v>3</v>
          </cell>
          <cell r="D8">
            <v>2</v>
          </cell>
          <cell r="E8">
            <v>15</v>
          </cell>
          <cell r="G8" t="str">
            <v>标准关</v>
          </cell>
          <cell r="H8">
            <v>2</v>
          </cell>
          <cell r="I8">
            <v>185.14</v>
          </cell>
          <cell r="J8">
            <v>1.05</v>
          </cell>
          <cell r="K8">
            <v>0.65</v>
          </cell>
          <cell r="L8">
            <v>285</v>
          </cell>
          <cell r="M8">
            <v>300</v>
          </cell>
          <cell r="N8">
            <v>200</v>
          </cell>
          <cell r="O8" t="str">
            <v>蜘蛛1</v>
          </cell>
          <cell r="P8" t="str">
            <v>鬼1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>
            <v>4</v>
          </cell>
          <cell r="V8">
            <v>4</v>
          </cell>
          <cell r="W8" t="str">
            <v>0</v>
          </cell>
          <cell r="X8" t="str">
            <v>0</v>
          </cell>
          <cell r="Y8" t="str">
            <v>0</v>
          </cell>
          <cell r="Z8" t="str">
            <v>0</v>
          </cell>
          <cell r="AA8">
            <v>534</v>
          </cell>
          <cell r="AB8">
            <v>534</v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>
            <v>4.2</v>
          </cell>
          <cell r="AH8">
            <v>2.1</v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>
            <v>25</v>
          </cell>
          <cell r="AN8">
            <v>25</v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>
            <v>600</v>
          </cell>
          <cell r="AT8" t="str">
            <v>鬼1</v>
          </cell>
          <cell r="AU8" t="str">
            <v>种子1</v>
          </cell>
          <cell r="AV8" t="str">
            <v>蝙蝠1</v>
          </cell>
          <cell r="AW8" t="str">
            <v>蜘蛛1</v>
          </cell>
          <cell r="AX8">
            <v>0</v>
          </cell>
          <cell r="AY8">
            <v>0</v>
          </cell>
          <cell r="AZ8" t="str">
            <v>怪物4</v>
          </cell>
          <cell r="BA8" t="str">
            <v>怪物1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 t="str">
            <v>ResAudio_Music_game1;0.9</v>
          </cell>
          <cell r="BG8" t="str">
            <v>ResAudio_Music_game1;1.2</v>
          </cell>
        </row>
        <row r="9">
          <cell r="A9" t="str">
            <v>0_3_3</v>
          </cell>
          <cell r="B9">
            <v>0</v>
          </cell>
          <cell r="C9">
            <v>3</v>
          </cell>
          <cell r="D9">
            <v>3</v>
          </cell>
          <cell r="E9">
            <v>20</v>
          </cell>
          <cell r="G9" t="str">
            <v>标准关</v>
          </cell>
          <cell r="H9">
            <v>2.5</v>
          </cell>
          <cell r="I9">
            <v>394.88</v>
          </cell>
          <cell r="J9">
            <v>1.05</v>
          </cell>
          <cell r="K9">
            <v>0.77</v>
          </cell>
          <cell r="L9">
            <v>513</v>
          </cell>
          <cell r="M9">
            <v>300</v>
          </cell>
          <cell r="N9">
            <v>200</v>
          </cell>
          <cell r="O9" t="str">
            <v>鬼1</v>
          </cell>
          <cell r="P9" t="str">
            <v>种子1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>
            <v>7</v>
          </cell>
          <cell r="V9">
            <v>7</v>
          </cell>
          <cell r="W9" t="str">
            <v>0</v>
          </cell>
          <cell r="X9" t="str">
            <v>0</v>
          </cell>
          <cell r="Y9" t="str">
            <v>0</v>
          </cell>
          <cell r="Z9" t="str">
            <v>0</v>
          </cell>
          <cell r="AA9">
            <v>733</v>
          </cell>
          <cell r="AB9">
            <v>733</v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>
            <v>2.1</v>
          </cell>
          <cell r="AH9">
            <v>2.1</v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>
            <v>14</v>
          </cell>
          <cell r="AN9">
            <v>14</v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>
            <v>900</v>
          </cell>
          <cell r="AT9" t="str">
            <v>鬼1</v>
          </cell>
          <cell r="AU9" t="str">
            <v>种子1</v>
          </cell>
          <cell r="AV9" t="str">
            <v>蝙蝠1</v>
          </cell>
          <cell r="AW9" t="str">
            <v>蜘蛛1</v>
          </cell>
          <cell r="AX9">
            <v>0</v>
          </cell>
          <cell r="AY9">
            <v>0</v>
          </cell>
          <cell r="AZ9" t="str">
            <v>怪物1</v>
          </cell>
          <cell r="BA9" t="str">
            <v>怪物2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 t="str">
            <v>ResAudio_Music_game1;0.9</v>
          </cell>
          <cell r="BG9" t="str">
            <v>ResAudio_Music_game1;1.2</v>
          </cell>
        </row>
        <row r="10">
          <cell r="A10" t="str">
            <v>0_3_4</v>
          </cell>
          <cell r="B10">
            <v>0</v>
          </cell>
          <cell r="C10">
            <v>3</v>
          </cell>
          <cell r="D10">
            <v>4</v>
          </cell>
          <cell r="E10">
            <v>25</v>
          </cell>
          <cell r="G10" t="str">
            <v>标准关</v>
          </cell>
          <cell r="H10">
            <v>2.5</v>
          </cell>
          <cell r="I10">
            <v>597.94000000000005</v>
          </cell>
          <cell r="J10">
            <v>1.05</v>
          </cell>
          <cell r="K10">
            <v>0.9</v>
          </cell>
          <cell r="L10">
            <v>664</v>
          </cell>
          <cell r="M10">
            <v>300</v>
          </cell>
          <cell r="N10">
            <v>200</v>
          </cell>
          <cell r="O10" t="str">
            <v>鬼1</v>
          </cell>
          <cell r="P10" t="str">
            <v>种子1</v>
          </cell>
          <cell r="Q10" t="str">
            <v>蝙蝠1</v>
          </cell>
          <cell r="R10" t="str">
            <v/>
          </cell>
          <cell r="S10" t="str">
            <v/>
          </cell>
          <cell r="T10" t="str">
            <v/>
          </cell>
          <cell r="U10">
            <v>9</v>
          </cell>
          <cell r="V10">
            <v>9</v>
          </cell>
          <cell r="W10">
            <v>4</v>
          </cell>
          <cell r="X10" t="str">
            <v>0</v>
          </cell>
          <cell r="Y10" t="str">
            <v>0</v>
          </cell>
          <cell r="Z10" t="str">
            <v>0</v>
          </cell>
          <cell r="AA10">
            <v>755</v>
          </cell>
          <cell r="AB10">
            <v>755</v>
          </cell>
          <cell r="AC10">
            <v>755</v>
          </cell>
          <cell r="AD10" t="str">
            <v/>
          </cell>
          <cell r="AE10" t="str">
            <v/>
          </cell>
          <cell r="AF10" t="str">
            <v/>
          </cell>
          <cell r="AG10">
            <v>2.1</v>
          </cell>
          <cell r="AH10">
            <v>2.1</v>
          </cell>
          <cell r="AI10">
            <v>2.1</v>
          </cell>
          <cell r="AJ10" t="str">
            <v/>
          </cell>
          <cell r="AK10" t="str">
            <v/>
          </cell>
          <cell r="AL10" t="str">
            <v/>
          </cell>
          <cell r="AM10">
            <v>9</v>
          </cell>
          <cell r="AN10">
            <v>9</v>
          </cell>
          <cell r="AO10">
            <v>9</v>
          </cell>
          <cell r="AP10" t="str">
            <v/>
          </cell>
          <cell r="AQ10" t="str">
            <v/>
          </cell>
          <cell r="AR10" t="str">
            <v/>
          </cell>
          <cell r="AS10">
            <v>1200</v>
          </cell>
          <cell r="AT10" t="str">
            <v>鬼1</v>
          </cell>
          <cell r="AU10" t="str">
            <v>种子1</v>
          </cell>
          <cell r="AV10" t="str">
            <v>蝙蝠1</v>
          </cell>
          <cell r="AW10" t="str">
            <v>蜘蛛1</v>
          </cell>
          <cell r="AX10">
            <v>0</v>
          </cell>
          <cell r="AY10">
            <v>0</v>
          </cell>
          <cell r="AZ10" t="str">
            <v>怪物1</v>
          </cell>
          <cell r="BA10" t="str">
            <v>怪物2</v>
          </cell>
          <cell r="BB10" t="str">
            <v>怪物3</v>
          </cell>
          <cell r="BC10">
            <v>0</v>
          </cell>
          <cell r="BD10">
            <v>0</v>
          </cell>
          <cell r="BE10">
            <v>0</v>
          </cell>
          <cell r="BF10" t="str">
            <v>ResAudio_Music_game1;0.9</v>
          </cell>
          <cell r="BG10" t="str">
            <v>ResAudio_Music_game1;1.2</v>
          </cell>
        </row>
        <row r="11">
          <cell r="A11" t="str">
            <v>0_3_5</v>
          </cell>
          <cell r="B11">
            <v>0</v>
          </cell>
          <cell r="C11">
            <v>3</v>
          </cell>
          <cell r="D11">
            <v>5</v>
          </cell>
          <cell r="E11">
            <v>30</v>
          </cell>
          <cell r="G11" t="str">
            <v>标准关</v>
          </cell>
          <cell r="H11">
            <v>2.5</v>
          </cell>
          <cell r="I11">
            <v>828.39</v>
          </cell>
          <cell r="J11">
            <v>1.05</v>
          </cell>
          <cell r="K11">
            <v>1.02</v>
          </cell>
          <cell r="L11">
            <v>812</v>
          </cell>
          <cell r="M11">
            <v>300</v>
          </cell>
          <cell r="N11">
            <v>200</v>
          </cell>
          <cell r="O11" t="str">
            <v>种子1</v>
          </cell>
          <cell r="P11" t="str">
            <v>蝙蝠1</v>
          </cell>
          <cell r="Q11" t="str">
            <v>蜘蛛1</v>
          </cell>
          <cell r="R11" t="str">
            <v/>
          </cell>
          <cell r="S11" t="str">
            <v/>
          </cell>
          <cell r="T11" t="str">
            <v/>
          </cell>
          <cell r="U11">
            <v>12</v>
          </cell>
          <cell r="V11">
            <v>12</v>
          </cell>
          <cell r="W11">
            <v>6</v>
          </cell>
          <cell r="X11" t="str">
            <v>0</v>
          </cell>
          <cell r="Y11" t="str">
            <v>0</v>
          </cell>
          <cell r="Z11" t="str">
            <v>0</v>
          </cell>
          <cell r="AA11">
            <v>812</v>
          </cell>
          <cell r="AB11">
            <v>812</v>
          </cell>
          <cell r="AC11">
            <v>812</v>
          </cell>
          <cell r="AD11" t="str">
            <v/>
          </cell>
          <cell r="AE11" t="str">
            <v/>
          </cell>
          <cell r="AF11" t="str">
            <v/>
          </cell>
          <cell r="AG11">
            <v>2.1</v>
          </cell>
          <cell r="AH11">
            <v>2.1</v>
          </cell>
          <cell r="AI11">
            <v>4.2</v>
          </cell>
          <cell r="AJ11" t="str">
            <v/>
          </cell>
          <cell r="AK11" t="str">
            <v/>
          </cell>
          <cell r="AL11" t="str">
            <v/>
          </cell>
          <cell r="AM11">
            <v>7</v>
          </cell>
          <cell r="AN11">
            <v>7</v>
          </cell>
          <cell r="AO11">
            <v>7</v>
          </cell>
          <cell r="AP11" t="str">
            <v/>
          </cell>
          <cell r="AQ11" t="str">
            <v/>
          </cell>
          <cell r="AR11" t="str">
            <v/>
          </cell>
          <cell r="AS11">
            <v>1500</v>
          </cell>
          <cell r="AT11" t="str">
            <v>鬼1</v>
          </cell>
          <cell r="AU11" t="str">
            <v>种子1</v>
          </cell>
          <cell r="AV11" t="str">
            <v>蝙蝠1</v>
          </cell>
          <cell r="AW11" t="str">
            <v>蜘蛛1</v>
          </cell>
          <cell r="AX11">
            <v>0</v>
          </cell>
          <cell r="AY11">
            <v>0</v>
          </cell>
          <cell r="AZ11" t="str">
            <v>怪物2</v>
          </cell>
          <cell r="BA11" t="str">
            <v>怪物3</v>
          </cell>
          <cell r="BB11" t="str">
            <v>怪物4</v>
          </cell>
          <cell r="BC11">
            <v>0</v>
          </cell>
          <cell r="BD11">
            <v>0</v>
          </cell>
          <cell r="BE11">
            <v>0</v>
          </cell>
          <cell r="BF11" t="str">
            <v>ResAudio_Music_game1;0.9</v>
          </cell>
          <cell r="BG11" t="str">
            <v>ResAudio_Music_game1;1.2</v>
          </cell>
        </row>
        <row r="12">
          <cell r="A12" t="str">
            <v>0_3_6</v>
          </cell>
          <cell r="B12">
            <v>0</v>
          </cell>
          <cell r="C12">
            <v>3</v>
          </cell>
          <cell r="D12">
            <v>6</v>
          </cell>
          <cell r="E12">
            <v>30</v>
          </cell>
          <cell r="G12" t="str">
            <v>标准关</v>
          </cell>
          <cell r="H12">
            <v>2.5</v>
          </cell>
          <cell r="I12">
            <v>1100.51</v>
          </cell>
          <cell r="J12">
            <v>1.05</v>
          </cell>
          <cell r="K12">
            <v>1.1499999999999999</v>
          </cell>
          <cell r="L12">
            <v>957</v>
          </cell>
          <cell r="M12">
            <v>300</v>
          </cell>
          <cell r="N12">
            <v>200</v>
          </cell>
          <cell r="O12" t="str">
            <v>鬼1</v>
          </cell>
          <cell r="P12" t="str">
            <v>种子1</v>
          </cell>
          <cell r="Q12" t="str">
            <v>蝙蝠1</v>
          </cell>
          <cell r="R12" t="str">
            <v>蜘蛛1</v>
          </cell>
          <cell r="S12" t="str">
            <v/>
          </cell>
          <cell r="T12" t="str">
            <v/>
          </cell>
          <cell r="U12">
            <v>11</v>
          </cell>
          <cell r="V12">
            <v>8</v>
          </cell>
          <cell r="W12">
            <v>8</v>
          </cell>
          <cell r="X12">
            <v>5</v>
          </cell>
          <cell r="Y12" t="str">
            <v>0</v>
          </cell>
          <cell r="Z12" t="str">
            <v>0</v>
          </cell>
          <cell r="AA12">
            <v>897</v>
          </cell>
          <cell r="AB12">
            <v>897</v>
          </cell>
          <cell r="AC12">
            <v>897</v>
          </cell>
          <cell r="AD12">
            <v>897</v>
          </cell>
          <cell r="AE12" t="str">
            <v/>
          </cell>
          <cell r="AF12" t="str">
            <v/>
          </cell>
          <cell r="AG12">
            <v>2.1</v>
          </cell>
          <cell r="AH12">
            <v>2.1</v>
          </cell>
          <cell r="AI12">
            <v>2.1</v>
          </cell>
          <cell r="AJ12">
            <v>4.2</v>
          </cell>
          <cell r="AK12" t="str">
            <v/>
          </cell>
          <cell r="AL12" t="str">
            <v/>
          </cell>
          <cell r="AM12">
            <v>6</v>
          </cell>
          <cell r="AN12">
            <v>6</v>
          </cell>
          <cell r="AO12">
            <v>6</v>
          </cell>
          <cell r="AP12">
            <v>6</v>
          </cell>
          <cell r="AQ12" t="str">
            <v/>
          </cell>
          <cell r="AR12" t="str">
            <v/>
          </cell>
          <cell r="AS12">
            <v>1800</v>
          </cell>
          <cell r="AT12" t="str">
            <v>鬼1</v>
          </cell>
          <cell r="AU12" t="str">
            <v>种子1</v>
          </cell>
          <cell r="AV12" t="str">
            <v>蝙蝠1</v>
          </cell>
          <cell r="AW12" t="str">
            <v>蜘蛛1</v>
          </cell>
          <cell r="AX12">
            <v>0</v>
          </cell>
          <cell r="AY12">
            <v>0</v>
          </cell>
          <cell r="AZ12" t="str">
            <v>怪物1</v>
          </cell>
          <cell r="BA12" t="str">
            <v>怪物2</v>
          </cell>
          <cell r="BB12" t="str">
            <v>怪物3</v>
          </cell>
          <cell r="BC12" t="str">
            <v>怪物4</v>
          </cell>
          <cell r="BD12">
            <v>0</v>
          </cell>
          <cell r="BE12">
            <v>0</v>
          </cell>
          <cell r="BF12" t="str">
            <v>ResAudio_Music_game1;0.9</v>
          </cell>
          <cell r="BG12" t="str">
            <v>ResAudio_Music_battle_danger1;1</v>
          </cell>
        </row>
        <row r="13">
          <cell r="A13" t="str">
            <v>0_4_1</v>
          </cell>
          <cell r="B13">
            <v>0</v>
          </cell>
          <cell r="C13">
            <v>4</v>
          </cell>
          <cell r="D13">
            <v>1</v>
          </cell>
          <cell r="E13">
            <v>10</v>
          </cell>
          <cell r="G13" t="str">
            <v>标准关</v>
          </cell>
          <cell r="H13">
            <v>2.5</v>
          </cell>
          <cell r="I13">
            <v>101.12</v>
          </cell>
          <cell r="J13">
            <v>1.08</v>
          </cell>
          <cell r="K13">
            <v>0.53</v>
          </cell>
          <cell r="L13">
            <v>191</v>
          </cell>
          <cell r="M13">
            <v>300</v>
          </cell>
          <cell r="N13">
            <v>200</v>
          </cell>
          <cell r="O13" t="str">
            <v>蛋1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>
            <v>5</v>
          </cell>
          <cell r="V13" t="str">
            <v>0</v>
          </cell>
          <cell r="W13" t="str">
            <v>0</v>
          </cell>
          <cell r="X13" t="str">
            <v>0</v>
          </cell>
          <cell r="Y13" t="str">
            <v>0</v>
          </cell>
          <cell r="Z13" t="str">
            <v>0</v>
          </cell>
          <cell r="AA13">
            <v>382</v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>
            <v>2.16</v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>
            <v>40</v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300</v>
          </cell>
          <cell r="AT13" t="str">
            <v>种子1</v>
          </cell>
          <cell r="AU13" t="str">
            <v>蝙蝠1</v>
          </cell>
          <cell r="AV13" t="str">
            <v>蜘蛛1</v>
          </cell>
          <cell r="AW13" t="str">
            <v>蛋1</v>
          </cell>
          <cell r="AX13">
            <v>0</v>
          </cell>
          <cell r="AY13">
            <v>0</v>
          </cell>
          <cell r="AZ13" t="str">
            <v>怪物4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 t="str">
            <v>ResAudio_Music_game1;0.9</v>
          </cell>
          <cell r="BG13" t="str">
            <v>ResAudio_Music_game1;1.2</v>
          </cell>
        </row>
        <row r="14">
          <cell r="A14" t="str">
            <v>0_4_2</v>
          </cell>
          <cell r="B14">
            <v>0</v>
          </cell>
          <cell r="C14">
            <v>4</v>
          </cell>
          <cell r="D14">
            <v>2</v>
          </cell>
          <cell r="E14">
            <v>15</v>
          </cell>
          <cell r="G14" t="str">
            <v>标准关</v>
          </cell>
          <cell r="H14">
            <v>2.5261286162169094</v>
          </cell>
          <cell r="I14">
            <v>237.44</v>
          </cell>
          <cell r="J14">
            <v>1.08</v>
          </cell>
          <cell r="K14">
            <v>0.66</v>
          </cell>
          <cell r="L14">
            <v>360</v>
          </cell>
          <cell r="M14">
            <v>300</v>
          </cell>
          <cell r="N14">
            <v>200</v>
          </cell>
          <cell r="O14" t="str">
            <v>蛋1</v>
          </cell>
          <cell r="P14" t="str">
            <v>种子1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>
            <v>4</v>
          </cell>
          <cell r="V14">
            <v>4</v>
          </cell>
          <cell r="W14" t="str">
            <v>0</v>
          </cell>
          <cell r="X14" t="str">
            <v>0</v>
          </cell>
          <cell r="Y14" t="str">
            <v>0</v>
          </cell>
          <cell r="Z14" t="str">
            <v>0</v>
          </cell>
          <cell r="AA14">
            <v>675</v>
          </cell>
          <cell r="AB14">
            <v>675</v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>
            <v>2.16</v>
          </cell>
          <cell r="AH14">
            <v>2.16</v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>
            <v>25</v>
          </cell>
          <cell r="AN14">
            <v>25</v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>
            <v>600</v>
          </cell>
          <cell r="AT14" t="str">
            <v>种子1</v>
          </cell>
          <cell r="AU14" t="str">
            <v>蝙蝠1</v>
          </cell>
          <cell r="AV14" t="str">
            <v>蜘蛛1</v>
          </cell>
          <cell r="AW14" t="str">
            <v>蛋1</v>
          </cell>
          <cell r="AX14">
            <v>0</v>
          </cell>
          <cell r="AY14">
            <v>0</v>
          </cell>
          <cell r="AZ14" t="str">
            <v>怪物4</v>
          </cell>
          <cell r="BA14" t="str">
            <v>怪物1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 t="str">
            <v>ResAudio_Music_game1;0.9</v>
          </cell>
          <cell r="BG14" t="str">
            <v>ResAudio_Music_game1;1.2</v>
          </cell>
        </row>
        <row r="15">
          <cell r="A15" t="str">
            <v>0_4_3</v>
          </cell>
          <cell r="B15">
            <v>0</v>
          </cell>
          <cell r="C15">
            <v>4</v>
          </cell>
          <cell r="D15">
            <v>3</v>
          </cell>
          <cell r="E15">
            <v>20</v>
          </cell>
          <cell r="G15" t="str">
            <v>标准关</v>
          </cell>
          <cell r="H15">
            <v>2.5525303142679832</v>
          </cell>
          <cell r="I15">
            <v>408.41</v>
          </cell>
          <cell r="J15">
            <v>1.08</v>
          </cell>
          <cell r="K15">
            <v>0.78</v>
          </cell>
          <cell r="L15">
            <v>524</v>
          </cell>
          <cell r="M15">
            <v>300</v>
          </cell>
          <cell r="N15">
            <v>200</v>
          </cell>
          <cell r="O15" t="str">
            <v>种子1</v>
          </cell>
          <cell r="P15" t="str">
            <v>蝙蝠1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>
            <v>7</v>
          </cell>
          <cell r="V15">
            <v>7</v>
          </cell>
          <cell r="W15" t="str">
            <v>0</v>
          </cell>
          <cell r="X15" t="str">
            <v>0</v>
          </cell>
          <cell r="Y15" t="str">
            <v>0</v>
          </cell>
          <cell r="Z15" t="str">
            <v>0</v>
          </cell>
          <cell r="AA15">
            <v>749</v>
          </cell>
          <cell r="AB15">
            <v>749</v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>
            <v>2.16</v>
          </cell>
          <cell r="AH15">
            <v>2.16</v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>
            <v>14</v>
          </cell>
          <cell r="AN15">
            <v>14</v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>
            <v>900</v>
          </cell>
          <cell r="AT15" t="str">
            <v>种子1</v>
          </cell>
          <cell r="AU15" t="str">
            <v>蝙蝠1</v>
          </cell>
          <cell r="AV15" t="str">
            <v>蜘蛛1</v>
          </cell>
          <cell r="AW15" t="str">
            <v>蛋1</v>
          </cell>
          <cell r="AX15">
            <v>0</v>
          </cell>
          <cell r="AY15">
            <v>0</v>
          </cell>
          <cell r="AZ15" t="str">
            <v>怪物1</v>
          </cell>
          <cell r="BA15" t="str">
            <v>怪物2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 t="str">
            <v>ResAudio_Music_game1;0.9</v>
          </cell>
          <cell r="BG15" t="str">
            <v>ResAudio_Music_game1;1.2</v>
          </cell>
        </row>
        <row r="16">
          <cell r="A16" t="str">
            <v>0_4_4</v>
          </cell>
          <cell r="B16">
            <v>0</v>
          </cell>
          <cell r="C16">
            <v>4</v>
          </cell>
          <cell r="D16">
            <v>4</v>
          </cell>
          <cell r="E16">
            <v>25</v>
          </cell>
          <cell r="G16" t="str">
            <v>标准关</v>
          </cell>
          <cell r="H16">
            <v>2.5792079482533974</v>
          </cell>
          <cell r="I16">
            <v>623.74</v>
          </cell>
          <cell r="J16">
            <v>1.08</v>
          </cell>
          <cell r="K16">
            <v>0.91</v>
          </cell>
          <cell r="L16">
            <v>685</v>
          </cell>
          <cell r="M16">
            <v>300</v>
          </cell>
          <cell r="N16">
            <v>200</v>
          </cell>
          <cell r="O16" t="str">
            <v>种子1</v>
          </cell>
          <cell r="P16" t="str">
            <v>蝙蝠1</v>
          </cell>
          <cell r="Q16" t="str">
            <v>蜘蛛1</v>
          </cell>
          <cell r="R16" t="str">
            <v/>
          </cell>
          <cell r="S16" t="str">
            <v/>
          </cell>
          <cell r="T16" t="str">
            <v/>
          </cell>
          <cell r="U16">
            <v>9</v>
          </cell>
          <cell r="V16">
            <v>9</v>
          </cell>
          <cell r="W16">
            <v>4</v>
          </cell>
          <cell r="X16" t="str">
            <v>0</v>
          </cell>
          <cell r="Y16" t="str">
            <v>0</v>
          </cell>
          <cell r="Z16" t="str">
            <v>0</v>
          </cell>
          <cell r="AA16">
            <v>778</v>
          </cell>
          <cell r="AB16">
            <v>778</v>
          </cell>
          <cell r="AC16">
            <v>778</v>
          </cell>
          <cell r="AD16" t="str">
            <v/>
          </cell>
          <cell r="AE16" t="str">
            <v/>
          </cell>
          <cell r="AF16" t="str">
            <v/>
          </cell>
          <cell r="AG16">
            <v>2.16</v>
          </cell>
          <cell r="AH16">
            <v>2.16</v>
          </cell>
          <cell r="AI16">
            <v>4.32</v>
          </cell>
          <cell r="AJ16" t="str">
            <v/>
          </cell>
          <cell r="AK16" t="str">
            <v/>
          </cell>
          <cell r="AL16" t="str">
            <v/>
          </cell>
          <cell r="AM16">
            <v>9</v>
          </cell>
          <cell r="AN16">
            <v>9</v>
          </cell>
          <cell r="AO16">
            <v>9</v>
          </cell>
          <cell r="AP16" t="str">
            <v/>
          </cell>
          <cell r="AQ16" t="str">
            <v/>
          </cell>
          <cell r="AR16" t="str">
            <v/>
          </cell>
          <cell r="AS16">
            <v>1200</v>
          </cell>
          <cell r="AT16" t="str">
            <v>种子1</v>
          </cell>
          <cell r="AU16" t="str">
            <v>蝙蝠1</v>
          </cell>
          <cell r="AV16" t="str">
            <v>蜘蛛1</v>
          </cell>
          <cell r="AW16" t="str">
            <v>蛋1</v>
          </cell>
          <cell r="AX16">
            <v>0</v>
          </cell>
          <cell r="AY16">
            <v>0</v>
          </cell>
          <cell r="AZ16" t="str">
            <v>怪物1</v>
          </cell>
          <cell r="BA16" t="str">
            <v>怪物2</v>
          </cell>
          <cell r="BB16" t="str">
            <v>怪物3</v>
          </cell>
          <cell r="BC16">
            <v>0</v>
          </cell>
          <cell r="BD16">
            <v>0</v>
          </cell>
          <cell r="BE16">
            <v>0</v>
          </cell>
          <cell r="BF16" t="str">
            <v>ResAudio_Music_game1;0.9</v>
          </cell>
          <cell r="BG16" t="str">
            <v>ResAudio_Music_game1;1.2</v>
          </cell>
        </row>
        <row r="17">
          <cell r="A17" t="str">
            <v>0_4_5</v>
          </cell>
          <cell r="B17">
            <v>0</v>
          </cell>
          <cell r="C17">
            <v>4</v>
          </cell>
          <cell r="D17">
            <v>5</v>
          </cell>
          <cell r="E17">
            <v>30</v>
          </cell>
          <cell r="G17" t="str">
            <v>标准关</v>
          </cell>
          <cell r="H17">
            <v>2.6061644021028036</v>
          </cell>
          <cell r="I17">
            <v>872.03</v>
          </cell>
          <cell r="J17">
            <v>1.08</v>
          </cell>
          <cell r="K17">
            <v>1.03</v>
          </cell>
          <cell r="L17">
            <v>847</v>
          </cell>
          <cell r="M17">
            <v>300</v>
          </cell>
          <cell r="N17">
            <v>200</v>
          </cell>
          <cell r="O17" t="str">
            <v>蝙蝠1</v>
          </cell>
          <cell r="P17" t="str">
            <v>蜘蛛1</v>
          </cell>
          <cell r="Q17" t="str">
            <v>蛋1</v>
          </cell>
          <cell r="R17" t="str">
            <v/>
          </cell>
          <cell r="S17" t="str">
            <v/>
          </cell>
          <cell r="T17" t="str">
            <v/>
          </cell>
          <cell r="U17">
            <v>12</v>
          </cell>
          <cell r="V17">
            <v>12</v>
          </cell>
          <cell r="W17">
            <v>6</v>
          </cell>
          <cell r="X17" t="str">
            <v>0</v>
          </cell>
          <cell r="Y17" t="str">
            <v>0</v>
          </cell>
          <cell r="Z17" t="str">
            <v>0</v>
          </cell>
          <cell r="AA17">
            <v>847</v>
          </cell>
          <cell r="AB17">
            <v>847</v>
          </cell>
          <cell r="AC17">
            <v>847</v>
          </cell>
          <cell r="AD17" t="str">
            <v/>
          </cell>
          <cell r="AE17" t="str">
            <v/>
          </cell>
          <cell r="AF17" t="str">
            <v/>
          </cell>
          <cell r="AG17">
            <v>2.16</v>
          </cell>
          <cell r="AH17">
            <v>4.32</v>
          </cell>
          <cell r="AI17">
            <v>2.16</v>
          </cell>
          <cell r="AJ17" t="str">
            <v/>
          </cell>
          <cell r="AK17" t="str">
            <v/>
          </cell>
          <cell r="AL17" t="str">
            <v/>
          </cell>
          <cell r="AM17">
            <v>7</v>
          </cell>
          <cell r="AN17">
            <v>7</v>
          </cell>
          <cell r="AO17">
            <v>7</v>
          </cell>
          <cell r="AP17" t="str">
            <v/>
          </cell>
          <cell r="AQ17" t="str">
            <v/>
          </cell>
          <cell r="AR17" t="str">
            <v/>
          </cell>
          <cell r="AS17">
            <v>1500</v>
          </cell>
          <cell r="AT17" t="str">
            <v>种子1</v>
          </cell>
          <cell r="AU17" t="str">
            <v>蝙蝠1</v>
          </cell>
          <cell r="AV17" t="str">
            <v>蜘蛛1</v>
          </cell>
          <cell r="AW17" t="str">
            <v>蛋1</v>
          </cell>
          <cell r="AX17">
            <v>0</v>
          </cell>
          <cell r="AY17">
            <v>0</v>
          </cell>
          <cell r="AZ17" t="str">
            <v>怪物2</v>
          </cell>
          <cell r="BA17" t="str">
            <v>怪物3</v>
          </cell>
          <cell r="BB17" t="str">
            <v>怪物4</v>
          </cell>
          <cell r="BC17">
            <v>0</v>
          </cell>
          <cell r="BD17">
            <v>0</v>
          </cell>
          <cell r="BE17">
            <v>0</v>
          </cell>
          <cell r="BF17" t="str">
            <v>ResAudio_Music_game1;0.9</v>
          </cell>
          <cell r="BG17" t="str">
            <v>ResAudio_Music_game1;1.2</v>
          </cell>
        </row>
        <row r="18">
          <cell r="A18" t="str">
            <v>0_4_6</v>
          </cell>
          <cell r="B18">
            <v>0</v>
          </cell>
          <cell r="C18">
            <v>4</v>
          </cell>
          <cell r="D18">
            <v>6</v>
          </cell>
          <cell r="E18">
            <v>30</v>
          </cell>
          <cell r="G18" t="str">
            <v>标准关</v>
          </cell>
          <cell r="H18">
            <v>2.6334025898870896</v>
          </cell>
          <cell r="I18">
            <v>1169.32</v>
          </cell>
          <cell r="J18">
            <v>1.08</v>
          </cell>
          <cell r="K18">
            <v>1.1599999999999999</v>
          </cell>
          <cell r="L18">
            <v>1008</v>
          </cell>
          <cell r="M18">
            <v>300</v>
          </cell>
          <cell r="N18">
            <v>200</v>
          </cell>
          <cell r="O18" t="str">
            <v>种子1</v>
          </cell>
          <cell r="P18" t="str">
            <v>蝙蝠1</v>
          </cell>
          <cell r="Q18" t="str">
            <v>蜘蛛1</v>
          </cell>
          <cell r="R18" t="str">
            <v>蛋1</v>
          </cell>
          <cell r="S18" t="str">
            <v/>
          </cell>
          <cell r="T18" t="str">
            <v/>
          </cell>
          <cell r="U18">
            <v>11</v>
          </cell>
          <cell r="V18">
            <v>8</v>
          </cell>
          <cell r="W18">
            <v>8</v>
          </cell>
          <cell r="X18">
            <v>5</v>
          </cell>
          <cell r="Y18" t="str">
            <v>0</v>
          </cell>
          <cell r="Z18" t="str">
            <v>0</v>
          </cell>
          <cell r="AA18">
            <v>945</v>
          </cell>
          <cell r="AB18">
            <v>945</v>
          </cell>
          <cell r="AC18">
            <v>945</v>
          </cell>
          <cell r="AD18">
            <v>945</v>
          </cell>
          <cell r="AE18" t="str">
            <v/>
          </cell>
          <cell r="AF18" t="str">
            <v/>
          </cell>
          <cell r="AG18">
            <v>2.16</v>
          </cell>
          <cell r="AH18">
            <v>2.16</v>
          </cell>
          <cell r="AI18">
            <v>4.32</v>
          </cell>
          <cell r="AJ18">
            <v>2.16</v>
          </cell>
          <cell r="AK18" t="str">
            <v/>
          </cell>
          <cell r="AL18" t="str">
            <v/>
          </cell>
          <cell r="AM18">
            <v>6</v>
          </cell>
          <cell r="AN18">
            <v>6</v>
          </cell>
          <cell r="AO18">
            <v>6</v>
          </cell>
          <cell r="AP18">
            <v>6</v>
          </cell>
          <cell r="AQ18" t="str">
            <v/>
          </cell>
          <cell r="AR18" t="str">
            <v/>
          </cell>
          <cell r="AS18">
            <v>1800</v>
          </cell>
          <cell r="AT18" t="str">
            <v>种子1</v>
          </cell>
          <cell r="AU18" t="str">
            <v>蝙蝠1</v>
          </cell>
          <cell r="AV18" t="str">
            <v>蜘蛛1</v>
          </cell>
          <cell r="AW18" t="str">
            <v>蛋1</v>
          </cell>
          <cell r="AX18">
            <v>0</v>
          </cell>
          <cell r="AY18">
            <v>0</v>
          </cell>
          <cell r="AZ18" t="str">
            <v>怪物1</v>
          </cell>
          <cell r="BA18" t="str">
            <v>怪物2</v>
          </cell>
          <cell r="BB18" t="str">
            <v>怪物3</v>
          </cell>
          <cell r="BC18" t="str">
            <v>怪物4</v>
          </cell>
          <cell r="BD18">
            <v>0</v>
          </cell>
          <cell r="BE18">
            <v>0</v>
          </cell>
          <cell r="BF18" t="str">
            <v>ResAudio_Music_game1;0.9</v>
          </cell>
          <cell r="BG18" t="str">
            <v>ResAudio_Music_battle_danger1;1</v>
          </cell>
        </row>
        <row r="19">
          <cell r="A19" t="str">
            <v>0_5_1</v>
          </cell>
          <cell r="B19">
            <v>0</v>
          </cell>
          <cell r="C19">
            <v>5</v>
          </cell>
          <cell r="D19">
            <v>1</v>
          </cell>
          <cell r="E19">
            <v>10</v>
          </cell>
          <cell r="G19" t="str">
            <v>标准关</v>
          </cell>
          <cell r="H19">
            <v>2.5</v>
          </cell>
          <cell r="I19">
            <v>103.03</v>
          </cell>
          <cell r="J19">
            <v>1.1000000000000001</v>
          </cell>
          <cell r="K19">
            <v>0.54</v>
          </cell>
          <cell r="L19">
            <v>191</v>
          </cell>
          <cell r="M19">
            <v>300</v>
          </cell>
          <cell r="N19">
            <v>200</v>
          </cell>
          <cell r="O19" t="str">
            <v>蜜蜂2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>
            <v>5</v>
          </cell>
          <cell r="V19" t="str">
            <v>0</v>
          </cell>
          <cell r="W19" t="str">
            <v>0</v>
          </cell>
          <cell r="X19" t="str">
            <v>0</v>
          </cell>
          <cell r="Y19" t="str">
            <v>0</v>
          </cell>
          <cell r="Z19" t="str">
            <v>0</v>
          </cell>
          <cell r="AA19">
            <v>382</v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>
            <v>2.2000000000000002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>
            <v>40</v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>
            <v>300</v>
          </cell>
          <cell r="AT19" t="str">
            <v>蝙蝠1</v>
          </cell>
          <cell r="AU19" t="str">
            <v>蜘蛛1</v>
          </cell>
          <cell r="AV19" t="str">
            <v>蛋1</v>
          </cell>
          <cell r="AW19" t="str">
            <v>蜜蜂2</v>
          </cell>
          <cell r="AX19">
            <v>0</v>
          </cell>
          <cell r="AY19">
            <v>0</v>
          </cell>
          <cell r="AZ19" t="str">
            <v>怪物4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 t="str">
            <v>ResAudio_Music_game1;0.9</v>
          </cell>
          <cell r="BG19" t="str">
            <v>ResAudio_Music_game1;1.2</v>
          </cell>
        </row>
        <row r="20">
          <cell r="A20" t="str">
            <v>0_5_2</v>
          </cell>
          <cell r="B20">
            <v>0</v>
          </cell>
          <cell r="C20">
            <v>5</v>
          </cell>
          <cell r="D20">
            <v>2</v>
          </cell>
          <cell r="E20">
            <v>15</v>
          </cell>
          <cell r="G20" t="str">
            <v>标准关</v>
          </cell>
          <cell r="H20">
            <v>2.5303598256847186</v>
          </cell>
          <cell r="I20">
            <v>241.44</v>
          </cell>
          <cell r="J20">
            <v>1.1000000000000001</v>
          </cell>
          <cell r="K20">
            <v>0.67</v>
          </cell>
          <cell r="L20">
            <v>360</v>
          </cell>
          <cell r="M20">
            <v>300</v>
          </cell>
          <cell r="N20">
            <v>200</v>
          </cell>
          <cell r="O20" t="str">
            <v>蜜蜂2</v>
          </cell>
          <cell r="P20" t="str">
            <v>蝙蝠1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>
            <v>5</v>
          </cell>
          <cell r="V20">
            <v>5</v>
          </cell>
          <cell r="W20" t="str">
            <v>0</v>
          </cell>
          <cell r="X20" t="str">
            <v>0</v>
          </cell>
          <cell r="Y20" t="str">
            <v>0</v>
          </cell>
          <cell r="Z20" t="str">
            <v>0</v>
          </cell>
          <cell r="AA20">
            <v>864</v>
          </cell>
          <cell r="AB20">
            <v>216</v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>
            <v>2.2000000000000002</v>
          </cell>
          <cell r="AH20">
            <v>2.2000000000000002</v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>
            <v>27</v>
          </cell>
          <cell r="AN20">
            <v>13</v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>
            <v>600</v>
          </cell>
          <cell r="AT20" t="str">
            <v>蝙蝠1</v>
          </cell>
          <cell r="AU20" t="str">
            <v>蜘蛛1</v>
          </cell>
          <cell r="AV20" t="str">
            <v>蛋1</v>
          </cell>
          <cell r="AW20" t="str">
            <v>蜜蜂2</v>
          </cell>
          <cell r="AX20">
            <v>0</v>
          </cell>
          <cell r="AY20">
            <v>0</v>
          </cell>
          <cell r="AZ20" t="str">
            <v>怪物4</v>
          </cell>
          <cell r="BA20" t="str">
            <v>怪物1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 t="str">
            <v>ResAudio_Music_game1;0.9</v>
          </cell>
          <cell r="BG20" t="str">
            <v>ResAudio_Music_game1;1.2</v>
          </cell>
        </row>
        <row r="21">
          <cell r="A21" t="str">
            <v>0_5_3</v>
          </cell>
          <cell r="B21">
            <v>0</v>
          </cell>
          <cell r="C21">
            <v>5</v>
          </cell>
          <cell r="D21">
            <v>3</v>
          </cell>
          <cell r="E21">
            <v>20</v>
          </cell>
          <cell r="G21" t="str">
            <v>标准关</v>
          </cell>
          <cell r="H21">
            <v>2.5610883389756807</v>
          </cell>
          <cell r="I21">
            <v>415.03</v>
          </cell>
          <cell r="J21">
            <v>1.1000000000000001</v>
          </cell>
          <cell r="K21">
            <v>0.79</v>
          </cell>
          <cell r="L21">
            <v>525</v>
          </cell>
          <cell r="M21">
            <v>300</v>
          </cell>
          <cell r="N21">
            <v>200</v>
          </cell>
          <cell r="O21" t="str">
            <v>蝙蝠1</v>
          </cell>
          <cell r="P21" t="str">
            <v>蜘蛛1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>
            <v>7</v>
          </cell>
          <cell r="V21">
            <v>7</v>
          </cell>
          <cell r="W21" t="str">
            <v>0</v>
          </cell>
          <cell r="X21" t="str">
            <v>0</v>
          </cell>
          <cell r="Y21" t="str">
            <v>0</v>
          </cell>
          <cell r="Z21" t="str">
            <v>0</v>
          </cell>
          <cell r="AA21">
            <v>750</v>
          </cell>
          <cell r="AB21">
            <v>750</v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>
            <v>2.2000000000000002</v>
          </cell>
          <cell r="AH21">
            <v>4.4000000000000004</v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>
            <v>14</v>
          </cell>
          <cell r="AN21">
            <v>14</v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900</v>
          </cell>
          <cell r="AT21" t="str">
            <v>蝙蝠1</v>
          </cell>
          <cell r="AU21" t="str">
            <v>蜘蛛1</v>
          </cell>
          <cell r="AV21" t="str">
            <v>蛋1</v>
          </cell>
          <cell r="AW21" t="str">
            <v>蜜蜂2</v>
          </cell>
          <cell r="AX21">
            <v>0</v>
          </cell>
          <cell r="AY21">
            <v>0</v>
          </cell>
          <cell r="AZ21" t="str">
            <v>怪物1</v>
          </cell>
          <cell r="BA21" t="str">
            <v>怪物2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 t="str">
            <v>ResAudio_Music_game1;0.9</v>
          </cell>
          <cell r="BG21" t="str">
            <v>ResAudio_Music_game1;1.2</v>
          </cell>
        </row>
        <row r="22">
          <cell r="A22" t="str">
            <v>0_5_4</v>
          </cell>
          <cell r="B22">
            <v>0</v>
          </cell>
          <cell r="C22">
            <v>5</v>
          </cell>
          <cell r="D22">
            <v>4</v>
          </cell>
          <cell r="E22">
            <v>25</v>
          </cell>
          <cell r="G22" t="str">
            <v>标准关</v>
          </cell>
          <cell r="H22">
            <v>2.5921900171894672</v>
          </cell>
          <cell r="I22">
            <v>633.77</v>
          </cell>
          <cell r="J22">
            <v>1.1000000000000001</v>
          </cell>
          <cell r="K22">
            <v>0.92</v>
          </cell>
          <cell r="L22">
            <v>689</v>
          </cell>
          <cell r="M22">
            <v>300</v>
          </cell>
          <cell r="N22">
            <v>200</v>
          </cell>
          <cell r="O22" t="str">
            <v>蝙蝠1</v>
          </cell>
          <cell r="P22" t="str">
            <v>蜘蛛1</v>
          </cell>
          <cell r="Q22" t="str">
            <v>蛋1</v>
          </cell>
          <cell r="R22" t="str">
            <v/>
          </cell>
          <cell r="S22" t="str">
            <v/>
          </cell>
          <cell r="T22" t="str">
            <v/>
          </cell>
          <cell r="U22">
            <v>9</v>
          </cell>
          <cell r="V22">
            <v>9</v>
          </cell>
          <cell r="W22">
            <v>4</v>
          </cell>
          <cell r="X22" t="str">
            <v>0</v>
          </cell>
          <cell r="Y22" t="str">
            <v>0</v>
          </cell>
          <cell r="Z22" t="str">
            <v>0</v>
          </cell>
          <cell r="AA22">
            <v>783</v>
          </cell>
          <cell r="AB22">
            <v>783</v>
          </cell>
          <cell r="AC22">
            <v>783</v>
          </cell>
          <cell r="AD22" t="str">
            <v/>
          </cell>
          <cell r="AE22" t="str">
            <v/>
          </cell>
          <cell r="AF22" t="str">
            <v/>
          </cell>
          <cell r="AG22">
            <v>2.2000000000000002</v>
          </cell>
          <cell r="AH22">
            <v>4.4000000000000004</v>
          </cell>
          <cell r="AI22">
            <v>2.2000000000000002</v>
          </cell>
          <cell r="AJ22" t="str">
            <v/>
          </cell>
          <cell r="AK22" t="str">
            <v/>
          </cell>
          <cell r="AL22" t="str">
            <v/>
          </cell>
          <cell r="AM22">
            <v>9</v>
          </cell>
          <cell r="AN22">
            <v>9</v>
          </cell>
          <cell r="AO22">
            <v>9</v>
          </cell>
          <cell r="AP22" t="str">
            <v/>
          </cell>
          <cell r="AQ22" t="str">
            <v/>
          </cell>
          <cell r="AR22" t="str">
            <v/>
          </cell>
          <cell r="AS22">
            <v>1200</v>
          </cell>
          <cell r="AT22" t="str">
            <v>蝙蝠1</v>
          </cell>
          <cell r="AU22" t="str">
            <v>蜘蛛1</v>
          </cell>
          <cell r="AV22" t="str">
            <v>蛋1</v>
          </cell>
          <cell r="AW22" t="str">
            <v>蜜蜂2</v>
          </cell>
          <cell r="AX22">
            <v>0</v>
          </cell>
          <cell r="AY22">
            <v>0</v>
          </cell>
          <cell r="AZ22" t="str">
            <v>怪物1</v>
          </cell>
          <cell r="BA22" t="str">
            <v>怪物2</v>
          </cell>
          <cell r="BB22" t="str">
            <v>怪物3</v>
          </cell>
          <cell r="BC22">
            <v>0</v>
          </cell>
          <cell r="BD22">
            <v>0</v>
          </cell>
          <cell r="BE22">
            <v>0</v>
          </cell>
          <cell r="BF22" t="str">
            <v>ResAudio_Music_game1;0.9</v>
          </cell>
          <cell r="BG22" t="str">
            <v>ResAudio_Music_game1;1.2</v>
          </cell>
        </row>
        <row r="23">
          <cell r="A23" t="str">
            <v>0_5_5</v>
          </cell>
          <cell r="B23">
            <v>0</v>
          </cell>
          <cell r="C23">
            <v>5</v>
          </cell>
          <cell r="D23">
            <v>5</v>
          </cell>
          <cell r="E23">
            <v>30</v>
          </cell>
          <cell r="G23" t="str">
            <v>标准关</v>
          </cell>
          <cell r="H23">
            <v>2.6236693920148841</v>
          </cell>
          <cell r="I23">
            <v>886.41</v>
          </cell>
          <cell r="J23">
            <v>1.1000000000000001</v>
          </cell>
          <cell r="K23">
            <v>1.04</v>
          </cell>
          <cell r="L23">
            <v>852</v>
          </cell>
          <cell r="M23">
            <v>300</v>
          </cell>
          <cell r="N23">
            <v>200</v>
          </cell>
          <cell r="O23" t="str">
            <v>蜘蛛1</v>
          </cell>
          <cell r="P23" t="str">
            <v>蛋1</v>
          </cell>
          <cell r="Q23" t="str">
            <v>蜜蜂2</v>
          </cell>
          <cell r="R23" t="str">
            <v/>
          </cell>
          <cell r="S23" t="str">
            <v/>
          </cell>
          <cell r="T23" t="str">
            <v/>
          </cell>
          <cell r="U23">
            <v>12</v>
          </cell>
          <cell r="V23">
            <v>12</v>
          </cell>
          <cell r="W23">
            <v>6</v>
          </cell>
          <cell r="X23" t="str">
            <v>0</v>
          </cell>
          <cell r="Y23" t="str">
            <v>0</v>
          </cell>
          <cell r="Z23" t="str">
            <v>0</v>
          </cell>
          <cell r="AA23">
            <v>533</v>
          </cell>
          <cell r="AB23">
            <v>533</v>
          </cell>
          <cell r="AC23">
            <v>2130</v>
          </cell>
          <cell r="AD23" t="str">
            <v/>
          </cell>
          <cell r="AE23" t="str">
            <v/>
          </cell>
          <cell r="AF23" t="str">
            <v/>
          </cell>
          <cell r="AG23">
            <v>4.4000000000000004</v>
          </cell>
          <cell r="AH23">
            <v>2.2000000000000002</v>
          </cell>
          <cell r="AI23">
            <v>2.2000000000000002</v>
          </cell>
          <cell r="AJ23" t="str">
            <v/>
          </cell>
          <cell r="AK23" t="str">
            <v/>
          </cell>
          <cell r="AL23" t="str">
            <v/>
          </cell>
          <cell r="AM23">
            <v>6</v>
          </cell>
          <cell r="AN23">
            <v>6</v>
          </cell>
          <cell r="AO23">
            <v>11</v>
          </cell>
          <cell r="AP23" t="str">
            <v/>
          </cell>
          <cell r="AQ23" t="str">
            <v/>
          </cell>
          <cell r="AR23" t="str">
            <v/>
          </cell>
          <cell r="AS23">
            <v>1500</v>
          </cell>
          <cell r="AT23" t="str">
            <v>蝙蝠1</v>
          </cell>
          <cell r="AU23" t="str">
            <v>蜘蛛1</v>
          </cell>
          <cell r="AV23" t="str">
            <v>蛋1</v>
          </cell>
          <cell r="AW23" t="str">
            <v>蜜蜂2</v>
          </cell>
          <cell r="AX23">
            <v>0</v>
          </cell>
          <cell r="AY23">
            <v>0</v>
          </cell>
          <cell r="AZ23" t="str">
            <v>怪物2</v>
          </cell>
          <cell r="BA23" t="str">
            <v>怪物3</v>
          </cell>
          <cell r="BB23" t="str">
            <v>怪物4</v>
          </cell>
          <cell r="BC23">
            <v>0</v>
          </cell>
          <cell r="BD23">
            <v>0</v>
          </cell>
          <cell r="BE23">
            <v>0</v>
          </cell>
          <cell r="BF23" t="str">
            <v>ResAudio_Music_game1;0.9</v>
          </cell>
          <cell r="BG23" t="str">
            <v>ResAudio_Music_game1;1.2</v>
          </cell>
        </row>
        <row r="24">
          <cell r="A24" t="str">
            <v>0_5_6</v>
          </cell>
          <cell r="B24">
            <v>0</v>
          </cell>
          <cell r="C24">
            <v>5</v>
          </cell>
          <cell r="D24">
            <v>6</v>
          </cell>
          <cell r="E24">
            <v>30</v>
          </cell>
          <cell r="G24" t="str">
            <v>标准关</v>
          </cell>
          <cell r="H24">
            <v>2.6555310501732459</v>
          </cell>
          <cell r="I24">
            <v>1189.31</v>
          </cell>
          <cell r="J24">
            <v>1.1000000000000001</v>
          </cell>
          <cell r="K24">
            <v>1.17</v>
          </cell>
          <cell r="L24">
            <v>1017</v>
          </cell>
          <cell r="M24">
            <v>300</v>
          </cell>
          <cell r="N24">
            <v>200</v>
          </cell>
          <cell r="O24" t="str">
            <v>蝙蝠1</v>
          </cell>
          <cell r="P24" t="str">
            <v>蜘蛛1</v>
          </cell>
          <cell r="Q24" t="str">
            <v>蛋1</v>
          </cell>
          <cell r="R24" t="str">
            <v>蜜蜂2</v>
          </cell>
          <cell r="S24" t="str">
            <v/>
          </cell>
          <cell r="T24" t="str">
            <v/>
          </cell>
          <cell r="U24">
            <v>11</v>
          </cell>
          <cell r="V24">
            <v>8</v>
          </cell>
          <cell r="W24">
            <v>8</v>
          </cell>
          <cell r="X24">
            <v>5</v>
          </cell>
          <cell r="Y24" t="str">
            <v>0</v>
          </cell>
          <cell r="Z24" t="str">
            <v>0</v>
          </cell>
          <cell r="AA24">
            <v>649</v>
          </cell>
          <cell r="AB24">
            <v>649</v>
          </cell>
          <cell r="AC24">
            <v>649</v>
          </cell>
          <cell r="AD24">
            <v>2597</v>
          </cell>
          <cell r="AE24" t="str">
            <v/>
          </cell>
          <cell r="AF24" t="str">
            <v/>
          </cell>
          <cell r="AG24">
            <v>2.2000000000000002</v>
          </cell>
          <cell r="AH24">
            <v>4.4000000000000004</v>
          </cell>
          <cell r="AI24">
            <v>2.2000000000000002</v>
          </cell>
          <cell r="AJ24">
            <v>2.2000000000000002</v>
          </cell>
          <cell r="AK24" t="str">
            <v/>
          </cell>
          <cell r="AL24" t="str">
            <v/>
          </cell>
          <cell r="AM24">
            <v>5</v>
          </cell>
          <cell r="AN24">
            <v>5</v>
          </cell>
          <cell r="AO24">
            <v>5</v>
          </cell>
          <cell r="AP24">
            <v>11</v>
          </cell>
          <cell r="AQ24" t="str">
            <v/>
          </cell>
          <cell r="AR24" t="str">
            <v/>
          </cell>
          <cell r="AS24">
            <v>1800</v>
          </cell>
          <cell r="AT24" t="str">
            <v>蝙蝠1</v>
          </cell>
          <cell r="AU24" t="str">
            <v>蜘蛛1</v>
          </cell>
          <cell r="AV24" t="str">
            <v>蛋1</v>
          </cell>
          <cell r="AW24" t="str">
            <v>蜜蜂2</v>
          </cell>
          <cell r="AX24">
            <v>0</v>
          </cell>
          <cell r="AY24">
            <v>0</v>
          </cell>
          <cell r="AZ24" t="str">
            <v>怪物1</v>
          </cell>
          <cell r="BA24" t="str">
            <v>怪物2</v>
          </cell>
          <cell r="BB24" t="str">
            <v>怪物3</v>
          </cell>
          <cell r="BC24" t="str">
            <v>怪物4</v>
          </cell>
          <cell r="BD24">
            <v>0</v>
          </cell>
          <cell r="BE24">
            <v>0</v>
          </cell>
          <cell r="BF24" t="str">
            <v>ResAudio_Music_game1;0.9</v>
          </cell>
          <cell r="BG24" t="str">
            <v>ResAudio_Music_battle_danger1;1</v>
          </cell>
        </row>
        <row r="25">
          <cell r="A25" t="str">
            <v>0_6_1</v>
          </cell>
          <cell r="B25">
            <v>0</v>
          </cell>
          <cell r="C25">
            <v>6</v>
          </cell>
          <cell r="D25">
            <v>1</v>
          </cell>
          <cell r="E25">
            <v>10</v>
          </cell>
          <cell r="G25" t="str">
            <v>困难关</v>
          </cell>
          <cell r="H25">
            <v>2.5</v>
          </cell>
          <cell r="I25">
            <v>104.94</v>
          </cell>
          <cell r="J25">
            <v>1.1299999999999999</v>
          </cell>
          <cell r="K25">
            <v>0.55000000000000004</v>
          </cell>
          <cell r="L25">
            <v>191</v>
          </cell>
          <cell r="M25">
            <v>300</v>
          </cell>
          <cell r="N25">
            <v>200</v>
          </cell>
          <cell r="O25" t="str">
            <v>蜜蜂2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>
            <v>5</v>
          </cell>
          <cell r="V25" t="str">
            <v>0</v>
          </cell>
          <cell r="W25" t="str">
            <v>0</v>
          </cell>
          <cell r="X25" t="str">
            <v>0</v>
          </cell>
          <cell r="Y25" t="str">
            <v>0</v>
          </cell>
          <cell r="Z25" t="str">
            <v>0</v>
          </cell>
          <cell r="AA25">
            <v>382</v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>
            <v>2.2599999999999998</v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>
            <v>40</v>
          </cell>
          <cell r="AN25" t="str">
            <v/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>
            <v>300</v>
          </cell>
          <cell r="AT25" t="str">
            <v>种子1</v>
          </cell>
          <cell r="AU25" t="str">
            <v>蝙蝠1</v>
          </cell>
          <cell r="AV25" t="str">
            <v>蜘蛛1</v>
          </cell>
          <cell r="AW25" t="str">
            <v>蛋1</v>
          </cell>
          <cell r="AX25" t="str">
            <v>蜜蜂2</v>
          </cell>
          <cell r="AY25" t="str">
            <v>蜜蜂3</v>
          </cell>
          <cell r="AZ25" t="str">
            <v>怪物5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 t="str">
            <v>ResAudio_Music_game1;0.9</v>
          </cell>
          <cell r="BG25" t="str">
            <v>ResAudio_Music_game1;1.2</v>
          </cell>
        </row>
        <row r="26">
          <cell r="A26" t="str">
            <v>0_6_2</v>
          </cell>
          <cell r="B26">
            <v>0</v>
          </cell>
          <cell r="C26">
            <v>6</v>
          </cell>
          <cell r="D26">
            <v>2</v>
          </cell>
          <cell r="E26">
            <v>15</v>
          </cell>
          <cell r="G26" t="str">
            <v>困难关</v>
          </cell>
          <cell r="H26">
            <v>2.5338222359853573</v>
          </cell>
          <cell r="I26">
            <v>245.38</v>
          </cell>
          <cell r="J26">
            <v>1.1299999999999999</v>
          </cell>
          <cell r="K26">
            <v>0.68</v>
          </cell>
          <cell r="L26">
            <v>361</v>
          </cell>
          <cell r="M26">
            <v>300</v>
          </cell>
          <cell r="N26">
            <v>200</v>
          </cell>
          <cell r="O26" t="str">
            <v>蜜蜂2</v>
          </cell>
          <cell r="P26" t="str">
            <v>种子1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>
            <v>5</v>
          </cell>
          <cell r="V26">
            <v>5</v>
          </cell>
          <cell r="W26" t="str">
            <v>0</v>
          </cell>
          <cell r="X26" t="str">
            <v>0</v>
          </cell>
          <cell r="Y26" t="str">
            <v>0</v>
          </cell>
          <cell r="Z26" t="str">
            <v>0</v>
          </cell>
          <cell r="AA26">
            <v>866</v>
          </cell>
          <cell r="AB26">
            <v>217</v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>
            <v>2.2599999999999998</v>
          </cell>
          <cell r="AH26">
            <v>2.2599999999999998</v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>
            <v>27</v>
          </cell>
          <cell r="AN26">
            <v>13</v>
          </cell>
          <cell r="AO26" t="str">
            <v/>
          </cell>
          <cell r="AP26" t="str">
            <v/>
          </cell>
          <cell r="AQ26" t="str">
            <v/>
          </cell>
          <cell r="AR26" t="str">
            <v/>
          </cell>
          <cell r="AS26">
            <v>600</v>
          </cell>
          <cell r="AT26" t="str">
            <v>种子1</v>
          </cell>
          <cell r="AU26" t="str">
            <v>蝙蝠1</v>
          </cell>
          <cell r="AV26" t="str">
            <v>蜘蛛1</v>
          </cell>
          <cell r="AW26" t="str">
            <v>蛋1</v>
          </cell>
          <cell r="AX26" t="str">
            <v>蜜蜂2</v>
          </cell>
          <cell r="AY26" t="str">
            <v>蜜蜂3</v>
          </cell>
          <cell r="AZ26" t="str">
            <v>怪物5</v>
          </cell>
          <cell r="BA26" t="str">
            <v>怪物1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 t="str">
            <v>ResAudio_Music_game1;0.9</v>
          </cell>
          <cell r="BG26" t="str">
            <v>ResAudio_Music_game1;1.2</v>
          </cell>
        </row>
        <row r="27">
          <cell r="A27" t="str">
            <v>0_6_3</v>
          </cell>
          <cell r="B27">
            <v>0</v>
          </cell>
          <cell r="C27">
            <v>6</v>
          </cell>
          <cell r="D27">
            <v>3</v>
          </cell>
          <cell r="E27">
            <v>20</v>
          </cell>
          <cell r="G27" t="str">
            <v>困难关</v>
          </cell>
          <cell r="H27">
            <v>2.5681020494295344</v>
          </cell>
          <cell r="I27">
            <v>421.44</v>
          </cell>
          <cell r="J27">
            <v>1.1299999999999999</v>
          </cell>
          <cell r="K27">
            <v>0.8</v>
          </cell>
          <cell r="L27">
            <v>527</v>
          </cell>
          <cell r="M27">
            <v>300</v>
          </cell>
          <cell r="N27">
            <v>200</v>
          </cell>
          <cell r="O27" t="str">
            <v>种子1</v>
          </cell>
          <cell r="P27" t="str">
            <v>蝙蝠1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>
            <v>8</v>
          </cell>
          <cell r="V27">
            <v>8</v>
          </cell>
          <cell r="W27" t="str">
            <v>0</v>
          </cell>
          <cell r="X27" t="str">
            <v>0</v>
          </cell>
          <cell r="Y27" t="str">
            <v>0</v>
          </cell>
          <cell r="Z27" t="str">
            <v>0</v>
          </cell>
          <cell r="AA27">
            <v>659</v>
          </cell>
          <cell r="AB27">
            <v>659</v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>
            <v>2.2599999999999998</v>
          </cell>
          <cell r="AH27">
            <v>2.2599999999999998</v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>
            <v>13</v>
          </cell>
          <cell r="AN27">
            <v>13</v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>
            <v>900</v>
          </cell>
          <cell r="AT27" t="str">
            <v>种子1</v>
          </cell>
          <cell r="AU27" t="str">
            <v>蝙蝠1</v>
          </cell>
          <cell r="AV27" t="str">
            <v>蜘蛛1</v>
          </cell>
          <cell r="AW27" t="str">
            <v>蛋1</v>
          </cell>
          <cell r="AX27" t="str">
            <v>蜜蜂2</v>
          </cell>
          <cell r="AY27" t="str">
            <v>蜜蜂3</v>
          </cell>
          <cell r="AZ27" t="str">
            <v>怪物1</v>
          </cell>
          <cell r="BA27" t="str">
            <v>怪物2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 t="str">
            <v>ResAudio_Music_game1;0.9</v>
          </cell>
          <cell r="BG27" t="str">
            <v>ResAudio_Music_game1;1.2</v>
          </cell>
        </row>
        <row r="28">
          <cell r="A28" t="str">
            <v>0_6_4</v>
          </cell>
          <cell r="B28">
            <v>0</v>
          </cell>
          <cell r="C28">
            <v>6</v>
          </cell>
          <cell r="D28">
            <v>4</v>
          </cell>
          <cell r="E28">
            <v>25</v>
          </cell>
          <cell r="G28" t="str">
            <v>困难关</v>
          </cell>
          <cell r="H28">
            <v>2.6028456308496488</v>
          </cell>
          <cell r="I28">
            <v>643.29</v>
          </cell>
          <cell r="J28">
            <v>1.1299999999999999</v>
          </cell>
          <cell r="K28">
            <v>0.93</v>
          </cell>
          <cell r="L28">
            <v>692</v>
          </cell>
          <cell r="M28">
            <v>300</v>
          </cell>
          <cell r="N28">
            <v>200</v>
          </cell>
          <cell r="O28" t="str">
            <v>种子1</v>
          </cell>
          <cell r="P28" t="str">
            <v>蝙蝠1</v>
          </cell>
          <cell r="Q28" t="str">
            <v>蝙蝠1</v>
          </cell>
          <cell r="R28" t="str">
            <v/>
          </cell>
          <cell r="S28" t="str">
            <v/>
          </cell>
          <cell r="T28" t="str">
            <v/>
          </cell>
          <cell r="U28">
            <v>9</v>
          </cell>
          <cell r="V28">
            <v>9</v>
          </cell>
          <cell r="W28">
            <v>4</v>
          </cell>
          <cell r="X28" t="str">
            <v>0</v>
          </cell>
          <cell r="Y28" t="str">
            <v>0</v>
          </cell>
          <cell r="Z28" t="str">
            <v>0</v>
          </cell>
          <cell r="AA28">
            <v>786</v>
          </cell>
          <cell r="AB28">
            <v>786</v>
          </cell>
          <cell r="AC28">
            <v>786</v>
          </cell>
          <cell r="AD28" t="str">
            <v/>
          </cell>
          <cell r="AE28" t="str">
            <v/>
          </cell>
          <cell r="AF28" t="str">
            <v/>
          </cell>
          <cell r="AG28">
            <v>2.2599999999999998</v>
          </cell>
          <cell r="AH28">
            <v>2.2599999999999998</v>
          </cell>
          <cell r="AI28">
            <v>2.2599999999999998</v>
          </cell>
          <cell r="AJ28" t="str">
            <v/>
          </cell>
          <cell r="AK28" t="str">
            <v/>
          </cell>
          <cell r="AL28" t="str">
            <v/>
          </cell>
          <cell r="AM28">
            <v>9</v>
          </cell>
          <cell r="AN28">
            <v>9</v>
          </cell>
          <cell r="AO28">
            <v>9</v>
          </cell>
          <cell r="AP28" t="str">
            <v/>
          </cell>
          <cell r="AQ28" t="str">
            <v/>
          </cell>
          <cell r="AR28" t="str">
            <v/>
          </cell>
          <cell r="AS28">
            <v>1200</v>
          </cell>
          <cell r="AT28" t="str">
            <v>种子1</v>
          </cell>
          <cell r="AU28" t="str">
            <v>蝙蝠1</v>
          </cell>
          <cell r="AV28" t="str">
            <v>蜘蛛1</v>
          </cell>
          <cell r="AW28" t="str">
            <v>蛋1</v>
          </cell>
          <cell r="AX28" t="str">
            <v>蜜蜂2</v>
          </cell>
          <cell r="AY28" t="str">
            <v>蜜蜂3</v>
          </cell>
          <cell r="AZ28" t="str">
            <v>怪物1</v>
          </cell>
          <cell r="BA28" t="str">
            <v>怪物2</v>
          </cell>
          <cell r="BB28" t="str">
            <v>怪物2</v>
          </cell>
          <cell r="BC28">
            <v>0</v>
          </cell>
          <cell r="BD28">
            <v>0</v>
          </cell>
          <cell r="BE28">
            <v>0</v>
          </cell>
          <cell r="BF28" t="str">
            <v>ResAudio_Music_game1;0.9</v>
          </cell>
          <cell r="BG28" t="str">
            <v>ResAudio_Music_game1;1.2</v>
          </cell>
        </row>
        <row r="29">
          <cell r="A29" t="str">
            <v>0_6_5</v>
          </cell>
          <cell r="B29">
            <v>0</v>
          </cell>
          <cell r="C29">
            <v>6</v>
          </cell>
          <cell r="D29">
            <v>5</v>
          </cell>
          <cell r="E29">
            <v>30</v>
          </cell>
          <cell r="G29" t="str">
            <v>困难关</v>
          </cell>
          <cell r="H29">
            <v>2.6380592545136698</v>
          </cell>
          <cell r="I29">
            <v>899.85</v>
          </cell>
          <cell r="J29">
            <v>1.1299999999999999</v>
          </cell>
          <cell r="K29">
            <v>1.05</v>
          </cell>
          <cell r="L29">
            <v>857</v>
          </cell>
          <cell r="M29">
            <v>300</v>
          </cell>
          <cell r="N29">
            <v>200</v>
          </cell>
          <cell r="O29" t="str">
            <v>蝙蝠1</v>
          </cell>
          <cell r="P29" t="str">
            <v>蜘蛛1</v>
          </cell>
          <cell r="Q29" t="str">
            <v>蜜蜂2</v>
          </cell>
          <cell r="R29" t="str">
            <v/>
          </cell>
          <cell r="S29" t="str">
            <v/>
          </cell>
          <cell r="T29" t="str">
            <v/>
          </cell>
          <cell r="U29">
            <v>12</v>
          </cell>
          <cell r="V29">
            <v>12</v>
          </cell>
          <cell r="W29">
            <v>6</v>
          </cell>
          <cell r="X29" t="str">
            <v>0</v>
          </cell>
          <cell r="Y29" t="str">
            <v>0</v>
          </cell>
          <cell r="Z29" t="str">
            <v>0</v>
          </cell>
          <cell r="AA29">
            <v>536</v>
          </cell>
          <cell r="AB29">
            <v>536</v>
          </cell>
          <cell r="AC29">
            <v>2143</v>
          </cell>
          <cell r="AD29" t="str">
            <v/>
          </cell>
          <cell r="AE29" t="str">
            <v/>
          </cell>
          <cell r="AF29" t="str">
            <v/>
          </cell>
          <cell r="AG29">
            <v>2.2599999999999998</v>
          </cell>
          <cell r="AH29">
            <v>4.5199999999999996</v>
          </cell>
          <cell r="AI29">
            <v>2.2599999999999998</v>
          </cell>
          <cell r="AJ29" t="str">
            <v/>
          </cell>
          <cell r="AK29" t="str">
            <v/>
          </cell>
          <cell r="AL29" t="str">
            <v/>
          </cell>
          <cell r="AM29">
            <v>6</v>
          </cell>
          <cell r="AN29">
            <v>6</v>
          </cell>
          <cell r="AO29">
            <v>11</v>
          </cell>
          <cell r="AP29" t="str">
            <v/>
          </cell>
          <cell r="AQ29" t="str">
            <v/>
          </cell>
          <cell r="AR29" t="str">
            <v/>
          </cell>
          <cell r="AS29">
            <v>1500</v>
          </cell>
          <cell r="AT29" t="str">
            <v>种子1</v>
          </cell>
          <cell r="AU29" t="str">
            <v>蝙蝠1</v>
          </cell>
          <cell r="AV29" t="str">
            <v>蜘蛛1</v>
          </cell>
          <cell r="AW29" t="str">
            <v>蛋1</v>
          </cell>
          <cell r="AX29" t="str">
            <v>蜜蜂2</v>
          </cell>
          <cell r="AY29" t="str">
            <v>蜜蜂3</v>
          </cell>
          <cell r="AZ29" t="str">
            <v>怪物2</v>
          </cell>
          <cell r="BA29" t="str">
            <v>怪物3</v>
          </cell>
          <cell r="BB29" t="str">
            <v>怪物5</v>
          </cell>
          <cell r="BC29">
            <v>0</v>
          </cell>
          <cell r="BD29">
            <v>0</v>
          </cell>
          <cell r="BE29">
            <v>0</v>
          </cell>
          <cell r="BF29" t="str">
            <v>ResAudio_Music_game1;0.9</v>
          </cell>
          <cell r="BG29" t="str">
            <v>ResAudio_Music_game1;1.2</v>
          </cell>
        </row>
        <row r="30">
          <cell r="A30" t="str">
            <v>0_6_6</v>
          </cell>
          <cell r="B30">
            <v>0</v>
          </cell>
          <cell r="C30">
            <v>6</v>
          </cell>
          <cell r="D30">
            <v>6</v>
          </cell>
          <cell r="E30">
            <v>30</v>
          </cell>
          <cell r="G30" t="str">
            <v>困难关</v>
          </cell>
          <cell r="H30">
            <v>2.6737492795734767</v>
          </cell>
          <cell r="I30">
            <v>1207.7</v>
          </cell>
          <cell r="J30">
            <v>1.1299999999999999</v>
          </cell>
          <cell r="K30">
            <v>1.18</v>
          </cell>
          <cell r="L30">
            <v>1023</v>
          </cell>
          <cell r="M30">
            <v>300</v>
          </cell>
          <cell r="N30">
            <v>200</v>
          </cell>
          <cell r="O30" t="str">
            <v>种子1</v>
          </cell>
          <cell r="P30" t="str">
            <v>蝙蝠1</v>
          </cell>
          <cell r="Q30" t="str">
            <v>蜘蛛1</v>
          </cell>
          <cell r="R30" t="str">
            <v>蛋1</v>
          </cell>
          <cell r="S30" t="str">
            <v/>
          </cell>
          <cell r="T30" t="str">
            <v/>
          </cell>
          <cell r="U30">
            <v>10</v>
          </cell>
          <cell r="V30">
            <v>10</v>
          </cell>
          <cell r="W30">
            <v>10</v>
          </cell>
          <cell r="X30">
            <v>5</v>
          </cell>
          <cell r="Y30" t="str">
            <v>0</v>
          </cell>
          <cell r="Z30" t="str">
            <v>0</v>
          </cell>
          <cell r="AA30">
            <v>877</v>
          </cell>
          <cell r="AB30">
            <v>877</v>
          </cell>
          <cell r="AC30">
            <v>877</v>
          </cell>
          <cell r="AD30">
            <v>877</v>
          </cell>
          <cell r="AE30" t="str">
            <v/>
          </cell>
          <cell r="AF30" t="str">
            <v/>
          </cell>
          <cell r="AG30">
            <v>2.2599999999999998</v>
          </cell>
          <cell r="AH30">
            <v>2.2599999999999998</v>
          </cell>
          <cell r="AI30">
            <v>4.5199999999999996</v>
          </cell>
          <cell r="AJ30">
            <v>2.2599999999999998</v>
          </cell>
          <cell r="AK30" t="str">
            <v/>
          </cell>
          <cell r="AL30" t="str">
            <v/>
          </cell>
          <cell r="AM30">
            <v>6</v>
          </cell>
          <cell r="AN30">
            <v>6</v>
          </cell>
          <cell r="AO30">
            <v>6</v>
          </cell>
          <cell r="AP30">
            <v>6</v>
          </cell>
          <cell r="AQ30" t="str">
            <v/>
          </cell>
          <cell r="AR30" t="str">
            <v/>
          </cell>
          <cell r="AS30">
            <v>1800</v>
          </cell>
          <cell r="AT30" t="str">
            <v>种子1</v>
          </cell>
          <cell r="AU30" t="str">
            <v>蝙蝠1</v>
          </cell>
          <cell r="AV30" t="str">
            <v>蜘蛛1</v>
          </cell>
          <cell r="AW30" t="str">
            <v>蛋1</v>
          </cell>
          <cell r="AX30" t="str">
            <v>蜜蜂2</v>
          </cell>
          <cell r="AY30" t="str">
            <v>蜜蜂3</v>
          </cell>
          <cell r="AZ30" t="str">
            <v>怪物1</v>
          </cell>
          <cell r="BA30" t="str">
            <v>怪物2</v>
          </cell>
          <cell r="BB30" t="str">
            <v>怪物3</v>
          </cell>
          <cell r="BC30" t="str">
            <v>怪物4</v>
          </cell>
          <cell r="BD30">
            <v>0</v>
          </cell>
          <cell r="BE30">
            <v>0</v>
          </cell>
          <cell r="BF30" t="str">
            <v>ResAudio_Music_game1;0.9</v>
          </cell>
          <cell r="BG30" t="str">
            <v>ResAudio_Music_game1;1.2</v>
          </cell>
        </row>
        <row r="31">
          <cell r="A31" t="str">
            <v>0_6_7</v>
          </cell>
          <cell r="B31">
            <v>0</v>
          </cell>
          <cell r="C31">
            <v>6</v>
          </cell>
          <cell r="D31">
            <v>7</v>
          </cell>
          <cell r="E31">
            <v>30</v>
          </cell>
          <cell r="G31" t="str">
            <v>困难关</v>
          </cell>
          <cell r="H31">
            <v>2.7099221512132421</v>
          </cell>
          <cell r="I31">
            <v>1549.21</v>
          </cell>
          <cell r="J31">
            <v>1.1299999999999999</v>
          </cell>
          <cell r="K31">
            <v>1.3</v>
          </cell>
          <cell r="L31">
            <v>1192</v>
          </cell>
          <cell r="M31">
            <v>300</v>
          </cell>
          <cell r="N31">
            <v>200</v>
          </cell>
          <cell r="O31" t="str">
            <v>蝙蝠1</v>
          </cell>
          <cell r="P31" t="str">
            <v>蜘蛛1</v>
          </cell>
          <cell r="Q31" t="str">
            <v>蛋1</v>
          </cell>
          <cell r="R31" t="str">
            <v>蜜蜂2</v>
          </cell>
          <cell r="S31" t="str">
            <v/>
          </cell>
          <cell r="T31" t="str">
            <v/>
          </cell>
          <cell r="U31">
            <v>11</v>
          </cell>
          <cell r="V31">
            <v>11</v>
          </cell>
          <cell r="W31">
            <v>11</v>
          </cell>
          <cell r="X31">
            <v>5</v>
          </cell>
          <cell r="Y31" t="str">
            <v>0</v>
          </cell>
          <cell r="Z31" t="str">
            <v>0</v>
          </cell>
          <cell r="AA31">
            <v>675</v>
          </cell>
          <cell r="AB31">
            <v>675</v>
          </cell>
          <cell r="AC31">
            <v>675</v>
          </cell>
          <cell r="AD31">
            <v>2699</v>
          </cell>
          <cell r="AE31" t="str">
            <v/>
          </cell>
          <cell r="AF31" t="str">
            <v/>
          </cell>
          <cell r="AG31">
            <v>2.2599999999999998</v>
          </cell>
          <cell r="AH31">
            <v>4.5199999999999996</v>
          </cell>
          <cell r="AI31">
            <v>2.2599999999999998</v>
          </cell>
          <cell r="AJ31">
            <v>2.2599999999999998</v>
          </cell>
          <cell r="AK31" t="str">
            <v/>
          </cell>
          <cell r="AL31" t="str">
            <v/>
          </cell>
          <cell r="AM31">
            <v>5</v>
          </cell>
          <cell r="AN31">
            <v>5</v>
          </cell>
          <cell r="AO31">
            <v>5</v>
          </cell>
          <cell r="AP31">
            <v>9</v>
          </cell>
          <cell r="AQ31" t="str">
            <v/>
          </cell>
          <cell r="AR31" t="str">
            <v/>
          </cell>
          <cell r="AS31">
            <v>2100</v>
          </cell>
          <cell r="AT31" t="str">
            <v>种子1</v>
          </cell>
          <cell r="AU31" t="str">
            <v>蝙蝠1</v>
          </cell>
          <cell r="AV31" t="str">
            <v>蜘蛛1</v>
          </cell>
          <cell r="AW31" t="str">
            <v>蛋1</v>
          </cell>
          <cell r="AX31" t="str">
            <v>蜜蜂2</v>
          </cell>
          <cell r="AY31" t="str">
            <v>蜜蜂3</v>
          </cell>
          <cell r="AZ31" t="str">
            <v>怪物2</v>
          </cell>
          <cell r="BA31" t="str">
            <v>怪物3</v>
          </cell>
          <cell r="BB31" t="str">
            <v>怪物4</v>
          </cell>
          <cell r="BC31" t="str">
            <v>怪物5</v>
          </cell>
          <cell r="BD31">
            <v>0</v>
          </cell>
          <cell r="BE31">
            <v>0</v>
          </cell>
          <cell r="BF31" t="str">
            <v>ResAudio_Music_game1;0.9</v>
          </cell>
          <cell r="BG31" t="str">
            <v>ResAudio_Music_game1;1.2</v>
          </cell>
        </row>
        <row r="32">
          <cell r="A32" t="str">
            <v>0_6_8</v>
          </cell>
          <cell r="B32">
            <v>0</v>
          </cell>
          <cell r="C32">
            <v>6</v>
          </cell>
          <cell r="D32">
            <v>8</v>
          </cell>
          <cell r="E32">
            <v>30</v>
          </cell>
          <cell r="G32" t="str">
            <v>困难关</v>
          </cell>
          <cell r="H32">
            <v>2.7465844018133549</v>
          </cell>
          <cell r="I32">
            <v>1947.74</v>
          </cell>
          <cell r="J32">
            <v>1.1299999999999999</v>
          </cell>
          <cell r="K32">
            <v>1.43</v>
          </cell>
          <cell r="L32">
            <v>1362</v>
          </cell>
          <cell r="M32">
            <v>300</v>
          </cell>
          <cell r="N32">
            <v>200</v>
          </cell>
          <cell r="O32" t="str">
            <v>蝙蝠1</v>
          </cell>
          <cell r="P32" t="str">
            <v>蜘蛛1</v>
          </cell>
          <cell r="Q32" t="str">
            <v>蛋1</v>
          </cell>
          <cell r="R32" t="str">
            <v>蜜蜂2</v>
          </cell>
          <cell r="S32" t="str">
            <v>蜜蜂3</v>
          </cell>
          <cell r="T32" t="str">
            <v/>
          </cell>
          <cell r="U32">
            <v>10</v>
          </cell>
          <cell r="V32">
            <v>10</v>
          </cell>
          <cell r="W32">
            <v>10</v>
          </cell>
          <cell r="X32">
            <v>10</v>
          </cell>
          <cell r="Y32">
            <v>1</v>
          </cell>
          <cell r="Z32" t="str">
            <v>0</v>
          </cell>
          <cell r="AA32">
            <v>401</v>
          </cell>
          <cell r="AB32">
            <v>401</v>
          </cell>
          <cell r="AC32">
            <v>401</v>
          </cell>
          <cell r="AD32">
            <v>1602</v>
          </cell>
          <cell r="AE32">
            <v>12819</v>
          </cell>
          <cell r="AF32" t="str">
            <v/>
          </cell>
          <cell r="AG32">
            <v>2.2599999999999998</v>
          </cell>
          <cell r="AH32">
            <v>4.5199999999999996</v>
          </cell>
          <cell r="AI32">
            <v>2.2599999999999998</v>
          </cell>
          <cell r="AJ32">
            <v>2.2599999999999998</v>
          </cell>
          <cell r="AK32">
            <v>0.90399999999999991</v>
          </cell>
          <cell r="AL32" t="str">
            <v/>
          </cell>
          <cell r="AM32">
            <v>4</v>
          </cell>
          <cell r="AN32">
            <v>4</v>
          </cell>
          <cell r="AO32">
            <v>4</v>
          </cell>
          <cell r="AP32">
            <v>7</v>
          </cell>
          <cell r="AQ32">
            <v>18</v>
          </cell>
          <cell r="AR32" t="str">
            <v/>
          </cell>
          <cell r="AS32">
            <v>2400</v>
          </cell>
          <cell r="AT32" t="str">
            <v>种子1</v>
          </cell>
          <cell r="AU32" t="str">
            <v>蝙蝠1</v>
          </cell>
          <cell r="AV32" t="str">
            <v>蜘蛛1</v>
          </cell>
          <cell r="AW32" t="str">
            <v>蛋1</v>
          </cell>
          <cell r="AX32" t="str">
            <v>蜜蜂2</v>
          </cell>
          <cell r="AY32" t="str">
            <v>蜜蜂3</v>
          </cell>
          <cell r="AZ32" t="str">
            <v>怪物2</v>
          </cell>
          <cell r="BA32" t="str">
            <v>怪物3</v>
          </cell>
          <cell r="BB32" t="str">
            <v>怪物4</v>
          </cell>
          <cell r="BC32" t="str">
            <v>怪物5</v>
          </cell>
          <cell r="BD32" t="str">
            <v>怪物6</v>
          </cell>
          <cell r="BE32">
            <v>0</v>
          </cell>
          <cell r="BF32" t="str">
            <v>ResAudio_Music_game1;0.9</v>
          </cell>
          <cell r="BG32" t="str">
            <v>ResAudio_Music_battler_boss1;1.1</v>
          </cell>
        </row>
        <row r="33">
          <cell r="A33" t="str">
            <v>0_7_1</v>
          </cell>
          <cell r="B33">
            <v>0</v>
          </cell>
          <cell r="C33">
            <v>7</v>
          </cell>
          <cell r="D33">
            <v>1</v>
          </cell>
          <cell r="E33">
            <v>10</v>
          </cell>
          <cell r="G33" t="str">
            <v>标准关</v>
          </cell>
          <cell r="H33">
            <v>2.5</v>
          </cell>
          <cell r="I33">
            <v>106.84</v>
          </cell>
          <cell r="J33">
            <v>1.1499999999999999</v>
          </cell>
          <cell r="K33">
            <v>0.56000000000000005</v>
          </cell>
          <cell r="L33">
            <v>191</v>
          </cell>
          <cell r="M33">
            <v>300</v>
          </cell>
          <cell r="N33">
            <v>200</v>
          </cell>
          <cell r="O33" t="str">
            <v>恶灵1</v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>
            <v>5</v>
          </cell>
          <cell r="V33" t="str">
            <v>0</v>
          </cell>
          <cell r="W33" t="str">
            <v>0</v>
          </cell>
          <cell r="X33" t="str">
            <v>0</v>
          </cell>
          <cell r="Y33" t="str">
            <v>0</v>
          </cell>
          <cell r="Z33" t="str">
            <v>0</v>
          </cell>
          <cell r="AA33">
            <v>382</v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>
            <v>2.2999999999999998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>
            <v>40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>
            <v>300</v>
          </cell>
          <cell r="AT33" t="str">
            <v>蜘蛛1</v>
          </cell>
          <cell r="AU33" t="str">
            <v>蛋1</v>
          </cell>
          <cell r="AV33" t="str">
            <v>蜜蜂2</v>
          </cell>
          <cell r="AW33" t="str">
            <v>恶灵1</v>
          </cell>
          <cell r="AX33">
            <v>0</v>
          </cell>
          <cell r="AY33">
            <v>0</v>
          </cell>
          <cell r="AZ33" t="str">
            <v>怪物4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 t="str">
            <v>ResAudio_Music_game2;0.9</v>
          </cell>
          <cell r="BG33" t="str">
            <v>ResAudio_Music_game2;1.2</v>
          </cell>
        </row>
        <row r="34">
          <cell r="A34" t="str">
            <v>0_7_2</v>
          </cell>
          <cell r="B34">
            <v>0</v>
          </cell>
          <cell r="C34">
            <v>7</v>
          </cell>
          <cell r="D34">
            <v>2</v>
          </cell>
          <cell r="E34">
            <v>15</v>
          </cell>
          <cell r="G34" t="str">
            <v>标准关</v>
          </cell>
          <cell r="H34">
            <v>2.5367533581899613</v>
          </cell>
          <cell r="I34">
            <v>249.27</v>
          </cell>
          <cell r="J34">
            <v>1.1499999999999999</v>
          </cell>
          <cell r="K34">
            <v>0.69</v>
          </cell>
          <cell r="L34">
            <v>361</v>
          </cell>
          <cell r="M34">
            <v>300</v>
          </cell>
          <cell r="N34">
            <v>200</v>
          </cell>
          <cell r="O34" t="str">
            <v>恶灵1</v>
          </cell>
          <cell r="P34" t="str">
            <v>蜘蛛1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>
            <v>5</v>
          </cell>
          <cell r="V34">
            <v>5</v>
          </cell>
          <cell r="W34" t="str">
            <v>0</v>
          </cell>
          <cell r="X34" t="str">
            <v>0</v>
          </cell>
          <cell r="Y34" t="str">
            <v>0</v>
          </cell>
          <cell r="Z34" t="str">
            <v>0</v>
          </cell>
          <cell r="AA34">
            <v>542</v>
          </cell>
          <cell r="AB34">
            <v>542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>
            <v>2.2999999999999998</v>
          </cell>
          <cell r="AH34">
            <v>4.5999999999999996</v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>
            <v>20</v>
          </cell>
          <cell r="AN34">
            <v>20</v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>
            <v>600</v>
          </cell>
          <cell r="AT34" t="str">
            <v>蜘蛛1</v>
          </cell>
          <cell r="AU34" t="str">
            <v>蛋1</v>
          </cell>
          <cell r="AV34" t="str">
            <v>蜜蜂2</v>
          </cell>
          <cell r="AW34" t="str">
            <v>恶灵1</v>
          </cell>
          <cell r="AX34">
            <v>0</v>
          </cell>
          <cell r="AY34">
            <v>0</v>
          </cell>
          <cell r="AZ34" t="str">
            <v>怪物4</v>
          </cell>
          <cell r="BA34" t="str">
            <v>怪物1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 t="str">
            <v>ResAudio_Music_game2;0.9</v>
          </cell>
          <cell r="BG34" t="str">
            <v>ResAudio_Music_game2;1.2</v>
          </cell>
        </row>
        <row r="35">
          <cell r="A35" t="str">
            <v>0_7_3</v>
          </cell>
          <cell r="B35">
            <v>0</v>
          </cell>
          <cell r="C35">
            <v>7</v>
          </cell>
          <cell r="D35">
            <v>3</v>
          </cell>
          <cell r="E35">
            <v>20</v>
          </cell>
          <cell r="G35" t="str">
            <v>标准关</v>
          </cell>
          <cell r="H35">
            <v>2.5740470401152189</v>
          </cell>
          <cell r="I35">
            <v>427.69</v>
          </cell>
          <cell r="J35">
            <v>1.1499999999999999</v>
          </cell>
          <cell r="K35">
            <v>0.81</v>
          </cell>
          <cell r="L35">
            <v>528</v>
          </cell>
          <cell r="M35">
            <v>300</v>
          </cell>
          <cell r="N35">
            <v>200</v>
          </cell>
          <cell r="O35" t="str">
            <v>蜘蛛1</v>
          </cell>
          <cell r="P35" t="str">
            <v>蛋1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>
            <v>8</v>
          </cell>
          <cell r="V35">
            <v>8</v>
          </cell>
          <cell r="W35" t="str">
            <v>0</v>
          </cell>
          <cell r="X35" t="str">
            <v>0</v>
          </cell>
          <cell r="Y35" t="str">
            <v>0</v>
          </cell>
          <cell r="Z35" t="str">
            <v>0</v>
          </cell>
          <cell r="AA35">
            <v>660</v>
          </cell>
          <cell r="AB35">
            <v>660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>
            <v>4.5999999999999996</v>
          </cell>
          <cell r="AH35">
            <v>2.2999999999999998</v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>
            <v>13</v>
          </cell>
          <cell r="AN35">
            <v>13</v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>
            <v>900</v>
          </cell>
          <cell r="AT35" t="str">
            <v>蜘蛛1</v>
          </cell>
          <cell r="AU35" t="str">
            <v>蛋1</v>
          </cell>
          <cell r="AV35" t="str">
            <v>蜜蜂2</v>
          </cell>
          <cell r="AW35" t="str">
            <v>恶灵1</v>
          </cell>
          <cell r="AX35">
            <v>0</v>
          </cell>
          <cell r="AY35">
            <v>0</v>
          </cell>
          <cell r="AZ35" t="str">
            <v>怪物1</v>
          </cell>
          <cell r="BA35" t="str">
            <v>怪物2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 t="str">
            <v>ResAudio_Music_game2;0.9</v>
          </cell>
          <cell r="BG35" t="str">
            <v>ResAudio_Music_game2;1.2</v>
          </cell>
        </row>
        <row r="36">
          <cell r="A36" t="str">
            <v>0_7_4</v>
          </cell>
          <cell r="B36">
            <v>0</v>
          </cell>
          <cell r="C36">
            <v>7</v>
          </cell>
          <cell r="D36">
            <v>4</v>
          </cell>
          <cell r="E36">
            <v>25</v>
          </cell>
          <cell r="G36" t="str">
            <v>标准关</v>
          </cell>
          <cell r="H36">
            <v>2.6118889892604842</v>
          </cell>
          <cell r="I36">
            <v>652.47</v>
          </cell>
          <cell r="J36">
            <v>1.1499999999999999</v>
          </cell>
          <cell r="K36">
            <v>0.94</v>
          </cell>
          <cell r="L36">
            <v>694</v>
          </cell>
          <cell r="M36">
            <v>300</v>
          </cell>
          <cell r="N36">
            <v>200</v>
          </cell>
          <cell r="O36" t="str">
            <v>蜘蛛1</v>
          </cell>
          <cell r="P36" t="str">
            <v>蛋1</v>
          </cell>
          <cell r="Q36" t="str">
            <v>蜜蜂2</v>
          </cell>
          <cell r="R36" t="str">
            <v/>
          </cell>
          <cell r="S36" t="str">
            <v/>
          </cell>
          <cell r="T36" t="str">
            <v/>
          </cell>
          <cell r="U36">
            <v>9</v>
          </cell>
          <cell r="V36">
            <v>9</v>
          </cell>
          <cell r="W36">
            <v>4</v>
          </cell>
          <cell r="X36" t="str">
            <v>0</v>
          </cell>
          <cell r="Y36" t="str">
            <v>0</v>
          </cell>
          <cell r="Z36" t="str">
            <v>0</v>
          </cell>
          <cell r="AA36">
            <v>510</v>
          </cell>
          <cell r="AB36">
            <v>510</v>
          </cell>
          <cell r="AC36">
            <v>2041</v>
          </cell>
          <cell r="AD36" t="str">
            <v/>
          </cell>
          <cell r="AE36" t="str">
            <v/>
          </cell>
          <cell r="AF36" t="str">
            <v/>
          </cell>
          <cell r="AG36">
            <v>4.5999999999999996</v>
          </cell>
          <cell r="AH36">
            <v>2.2999999999999998</v>
          </cell>
          <cell r="AI36">
            <v>2.2999999999999998</v>
          </cell>
          <cell r="AJ36" t="str">
            <v/>
          </cell>
          <cell r="AK36" t="str">
            <v/>
          </cell>
          <cell r="AL36" t="str">
            <v/>
          </cell>
          <cell r="AM36">
            <v>8</v>
          </cell>
          <cell r="AN36">
            <v>8</v>
          </cell>
          <cell r="AO36">
            <v>15</v>
          </cell>
          <cell r="AP36" t="str">
            <v/>
          </cell>
          <cell r="AQ36" t="str">
            <v/>
          </cell>
          <cell r="AR36" t="str">
            <v/>
          </cell>
          <cell r="AS36">
            <v>1200</v>
          </cell>
          <cell r="AT36" t="str">
            <v>蜘蛛1</v>
          </cell>
          <cell r="AU36" t="str">
            <v>蛋1</v>
          </cell>
          <cell r="AV36" t="str">
            <v>蜜蜂2</v>
          </cell>
          <cell r="AW36" t="str">
            <v>恶灵1</v>
          </cell>
          <cell r="AX36">
            <v>0</v>
          </cell>
          <cell r="AY36">
            <v>0</v>
          </cell>
          <cell r="AZ36" t="str">
            <v>怪物1</v>
          </cell>
          <cell r="BA36" t="str">
            <v>怪物2</v>
          </cell>
          <cell r="BB36" t="str">
            <v>怪物3</v>
          </cell>
          <cell r="BC36">
            <v>0</v>
          </cell>
          <cell r="BD36">
            <v>0</v>
          </cell>
          <cell r="BE36">
            <v>0</v>
          </cell>
          <cell r="BF36" t="str">
            <v>ResAudio_Music_game2;0.9</v>
          </cell>
          <cell r="BG36" t="str">
            <v>ResAudio_Music_game2;1.2</v>
          </cell>
        </row>
        <row r="37">
          <cell r="A37" t="str">
            <v>0_7_5</v>
          </cell>
          <cell r="B37">
            <v>0</v>
          </cell>
          <cell r="C37">
            <v>7</v>
          </cell>
          <cell r="D37">
            <v>5</v>
          </cell>
          <cell r="E37">
            <v>30</v>
          </cell>
          <cell r="G37" t="str">
            <v>标准关</v>
          </cell>
          <cell r="H37">
            <v>2.6502872658903671</v>
          </cell>
          <cell r="I37">
            <v>912.63</v>
          </cell>
          <cell r="J37">
            <v>1.1499999999999999</v>
          </cell>
          <cell r="K37">
            <v>1.06</v>
          </cell>
          <cell r="L37">
            <v>861</v>
          </cell>
          <cell r="M37">
            <v>300</v>
          </cell>
          <cell r="N37">
            <v>200</v>
          </cell>
          <cell r="O37" t="str">
            <v>蛋1</v>
          </cell>
          <cell r="P37" t="str">
            <v>蜜蜂2</v>
          </cell>
          <cell r="Q37" t="str">
            <v>恶灵1</v>
          </cell>
          <cell r="R37" t="str">
            <v/>
          </cell>
          <cell r="S37" t="str">
            <v/>
          </cell>
          <cell r="T37" t="str">
            <v/>
          </cell>
          <cell r="U37">
            <v>12</v>
          </cell>
          <cell r="V37">
            <v>12</v>
          </cell>
          <cell r="W37">
            <v>6</v>
          </cell>
          <cell r="X37" t="str">
            <v>0</v>
          </cell>
          <cell r="Y37" t="str">
            <v>0</v>
          </cell>
          <cell r="Z37" t="str">
            <v>0</v>
          </cell>
          <cell r="AA37">
            <v>391</v>
          </cell>
          <cell r="AB37">
            <v>1565</v>
          </cell>
          <cell r="AC37">
            <v>391</v>
          </cell>
          <cell r="AD37" t="str">
            <v/>
          </cell>
          <cell r="AE37" t="str">
            <v/>
          </cell>
          <cell r="AF37" t="str">
            <v/>
          </cell>
          <cell r="AG37">
            <v>2.2999999999999998</v>
          </cell>
          <cell r="AH37">
            <v>2.2999999999999998</v>
          </cell>
          <cell r="AI37">
            <v>2.2999999999999998</v>
          </cell>
          <cell r="AJ37" t="str">
            <v/>
          </cell>
          <cell r="AK37" t="str">
            <v/>
          </cell>
          <cell r="AL37" t="str">
            <v/>
          </cell>
          <cell r="AM37">
            <v>5</v>
          </cell>
          <cell r="AN37">
            <v>10</v>
          </cell>
          <cell r="AO37">
            <v>5</v>
          </cell>
          <cell r="AP37" t="str">
            <v/>
          </cell>
          <cell r="AQ37" t="str">
            <v/>
          </cell>
          <cell r="AR37" t="str">
            <v/>
          </cell>
          <cell r="AS37">
            <v>1500</v>
          </cell>
          <cell r="AT37" t="str">
            <v>蜘蛛1</v>
          </cell>
          <cell r="AU37" t="str">
            <v>蛋1</v>
          </cell>
          <cell r="AV37" t="str">
            <v>蜜蜂2</v>
          </cell>
          <cell r="AW37" t="str">
            <v>恶灵1</v>
          </cell>
          <cell r="AX37">
            <v>0</v>
          </cell>
          <cell r="AY37">
            <v>0</v>
          </cell>
          <cell r="AZ37" t="str">
            <v>怪物2</v>
          </cell>
          <cell r="BA37" t="str">
            <v>怪物3</v>
          </cell>
          <cell r="BB37" t="str">
            <v>怪物4</v>
          </cell>
          <cell r="BC37">
            <v>0</v>
          </cell>
          <cell r="BD37">
            <v>0</v>
          </cell>
          <cell r="BE37">
            <v>0</v>
          </cell>
          <cell r="BF37" t="str">
            <v>ResAudio_Music_game2;0.9</v>
          </cell>
          <cell r="BG37" t="str">
            <v>ResAudio_Music_game2;1.2</v>
          </cell>
        </row>
        <row r="38">
          <cell r="A38" t="str">
            <v>0_7_6</v>
          </cell>
          <cell r="B38">
            <v>0</v>
          </cell>
          <cell r="C38">
            <v>7</v>
          </cell>
          <cell r="D38">
            <v>6</v>
          </cell>
          <cell r="E38">
            <v>30</v>
          </cell>
          <cell r="G38" t="str">
            <v>标准关</v>
          </cell>
          <cell r="H38">
            <v>2.6892500487661919</v>
          </cell>
          <cell r="I38">
            <v>1225</v>
          </cell>
          <cell r="J38">
            <v>1.1499999999999999</v>
          </cell>
          <cell r="K38">
            <v>1.19</v>
          </cell>
          <cell r="L38">
            <v>1029</v>
          </cell>
          <cell r="M38">
            <v>300</v>
          </cell>
          <cell r="N38">
            <v>200</v>
          </cell>
          <cell r="O38" t="str">
            <v>蜘蛛1</v>
          </cell>
          <cell r="P38" t="str">
            <v>蛋1</v>
          </cell>
          <cell r="Q38" t="str">
            <v>蜜蜂2</v>
          </cell>
          <cell r="R38" t="str">
            <v>恶灵1</v>
          </cell>
          <cell r="S38" t="str">
            <v/>
          </cell>
          <cell r="T38" t="str">
            <v/>
          </cell>
          <cell r="U38">
            <v>11</v>
          </cell>
          <cell r="V38">
            <v>8</v>
          </cell>
          <cell r="W38">
            <v>8</v>
          </cell>
          <cell r="X38">
            <v>5</v>
          </cell>
          <cell r="Y38" t="str">
            <v>0</v>
          </cell>
          <cell r="Z38" t="str">
            <v>0</v>
          </cell>
          <cell r="AA38">
            <v>551</v>
          </cell>
          <cell r="AB38">
            <v>551</v>
          </cell>
          <cell r="AC38">
            <v>2205</v>
          </cell>
          <cell r="AD38">
            <v>551</v>
          </cell>
          <cell r="AE38" t="str">
            <v/>
          </cell>
          <cell r="AF38" t="str">
            <v/>
          </cell>
          <cell r="AG38">
            <v>4.5999999999999996</v>
          </cell>
          <cell r="AH38">
            <v>2.2999999999999998</v>
          </cell>
          <cell r="AI38">
            <v>2.2999999999999998</v>
          </cell>
          <cell r="AJ38">
            <v>2.2999999999999998</v>
          </cell>
          <cell r="AK38" t="str">
            <v/>
          </cell>
          <cell r="AL38" t="str">
            <v/>
          </cell>
          <cell r="AM38">
            <v>5</v>
          </cell>
          <cell r="AN38">
            <v>5</v>
          </cell>
          <cell r="AO38">
            <v>10</v>
          </cell>
          <cell r="AP38">
            <v>5</v>
          </cell>
          <cell r="AQ38" t="str">
            <v/>
          </cell>
          <cell r="AR38" t="str">
            <v/>
          </cell>
          <cell r="AS38">
            <v>1800</v>
          </cell>
          <cell r="AT38" t="str">
            <v>蜘蛛1</v>
          </cell>
          <cell r="AU38" t="str">
            <v>蛋1</v>
          </cell>
          <cell r="AV38" t="str">
            <v>蜜蜂2</v>
          </cell>
          <cell r="AW38" t="str">
            <v>恶灵1</v>
          </cell>
          <cell r="AX38">
            <v>0</v>
          </cell>
          <cell r="AY38">
            <v>0</v>
          </cell>
          <cell r="AZ38" t="str">
            <v>怪物1</v>
          </cell>
          <cell r="BA38" t="str">
            <v>怪物2</v>
          </cell>
          <cell r="BB38" t="str">
            <v>怪物3</v>
          </cell>
          <cell r="BC38" t="str">
            <v>怪物4</v>
          </cell>
          <cell r="BD38">
            <v>0</v>
          </cell>
          <cell r="BE38">
            <v>0</v>
          </cell>
          <cell r="BF38" t="str">
            <v>ResAudio_Music_game2;0.9</v>
          </cell>
          <cell r="BG38" t="str">
            <v>ResAudio_Music_battle_danger1;1</v>
          </cell>
        </row>
        <row r="39">
          <cell r="A39" t="str">
            <v>0_8_1</v>
          </cell>
          <cell r="B39">
            <v>0</v>
          </cell>
          <cell r="C39">
            <v>8</v>
          </cell>
          <cell r="D39">
            <v>1</v>
          </cell>
          <cell r="E39">
            <v>10</v>
          </cell>
          <cell r="G39" t="str">
            <v>标准关</v>
          </cell>
          <cell r="H39">
            <v>2.5</v>
          </cell>
          <cell r="I39">
            <v>108.75</v>
          </cell>
          <cell r="J39">
            <v>1.18</v>
          </cell>
          <cell r="K39">
            <v>0.56999999999999995</v>
          </cell>
          <cell r="L39">
            <v>191</v>
          </cell>
          <cell r="M39">
            <v>300</v>
          </cell>
          <cell r="N39">
            <v>200</v>
          </cell>
          <cell r="O39" t="str">
            <v>骷髅1</v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>
            <v>5</v>
          </cell>
          <cell r="V39" t="str">
            <v>0</v>
          </cell>
          <cell r="W39" t="str">
            <v>0</v>
          </cell>
          <cell r="X39" t="str">
            <v>0</v>
          </cell>
          <cell r="Y39" t="str">
            <v>0</v>
          </cell>
          <cell r="Z39" t="str">
            <v>0</v>
          </cell>
          <cell r="AA39">
            <v>382</v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>
            <v>2.36</v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>
            <v>40</v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300</v>
          </cell>
          <cell r="AT39" t="str">
            <v>蛋1</v>
          </cell>
          <cell r="AU39" t="str">
            <v>蜜蜂2</v>
          </cell>
          <cell r="AV39" t="str">
            <v>恶灵1</v>
          </cell>
          <cell r="AW39" t="str">
            <v>骷髅1</v>
          </cell>
          <cell r="AX39">
            <v>0</v>
          </cell>
          <cell r="AY39">
            <v>0</v>
          </cell>
          <cell r="AZ39" t="str">
            <v>怪物4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 t="str">
            <v>ResAudio_Music_game2;0.9</v>
          </cell>
          <cell r="BG39" t="str">
            <v>ResAudio_Music_game2;1.2</v>
          </cell>
        </row>
        <row r="40">
          <cell r="A40" t="str">
            <v>0_8_2</v>
          </cell>
          <cell r="B40">
            <v>0</v>
          </cell>
          <cell r="C40">
            <v>8</v>
          </cell>
          <cell r="D40">
            <v>2</v>
          </cell>
          <cell r="E40">
            <v>15</v>
          </cell>
          <cell r="G40" t="str">
            <v>标准关</v>
          </cell>
          <cell r="H40">
            <v>2.5392951523274117</v>
          </cell>
          <cell r="I40">
            <v>253.14</v>
          </cell>
          <cell r="J40">
            <v>1.18</v>
          </cell>
          <cell r="K40">
            <v>0.7</v>
          </cell>
          <cell r="L40">
            <v>362</v>
          </cell>
          <cell r="M40">
            <v>300</v>
          </cell>
          <cell r="N40">
            <v>200</v>
          </cell>
          <cell r="O40" t="str">
            <v>骷髅1</v>
          </cell>
          <cell r="P40" t="str">
            <v>蛋1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>
            <v>5</v>
          </cell>
          <cell r="V40">
            <v>5</v>
          </cell>
          <cell r="W40" t="str">
            <v>0</v>
          </cell>
          <cell r="X40" t="str">
            <v>0</v>
          </cell>
          <cell r="Y40" t="str">
            <v>0</v>
          </cell>
          <cell r="Z40" t="str">
            <v>0</v>
          </cell>
          <cell r="AA40">
            <v>543</v>
          </cell>
          <cell r="AB40">
            <v>543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>
            <v>2.36</v>
          </cell>
          <cell r="AH40">
            <v>2.36</v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>
            <v>20</v>
          </cell>
          <cell r="AN40">
            <v>20</v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>
            <v>600</v>
          </cell>
          <cell r="AT40" t="str">
            <v>蛋1</v>
          </cell>
          <cell r="AU40" t="str">
            <v>蜜蜂2</v>
          </cell>
          <cell r="AV40" t="str">
            <v>恶灵1</v>
          </cell>
          <cell r="AW40" t="str">
            <v>骷髅1</v>
          </cell>
          <cell r="AX40">
            <v>0</v>
          </cell>
          <cell r="AY40">
            <v>0</v>
          </cell>
          <cell r="AZ40" t="str">
            <v>怪物4</v>
          </cell>
          <cell r="BA40" t="str">
            <v>怪物1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 t="str">
            <v>ResAudio_Music_game2;0.9</v>
          </cell>
          <cell r="BG40" t="str">
            <v>ResAudio_Music_game2;1.2</v>
          </cell>
        </row>
        <row r="41">
          <cell r="A41" t="str">
            <v>0_8_3</v>
          </cell>
          <cell r="B41">
            <v>0</v>
          </cell>
          <cell r="C41">
            <v>8</v>
          </cell>
          <cell r="D41">
            <v>3</v>
          </cell>
          <cell r="E41">
            <v>20</v>
          </cell>
          <cell r="G41" t="str">
            <v>标准关</v>
          </cell>
          <cell r="H41">
            <v>2.5792079482533974</v>
          </cell>
          <cell r="I41">
            <v>433.84</v>
          </cell>
          <cell r="J41">
            <v>1.18</v>
          </cell>
          <cell r="K41">
            <v>0.82</v>
          </cell>
          <cell r="L41">
            <v>529</v>
          </cell>
          <cell r="M41">
            <v>300</v>
          </cell>
          <cell r="N41">
            <v>200</v>
          </cell>
          <cell r="O41" t="str">
            <v>蛋1</v>
          </cell>
          <cell r="P41" t="str">
            <v>蜜蜂2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>
            <v>8</v>
          </cell>
          <cell r="V41">
            <v>8</v>
          </cell>
          <cell r="W41" t="str">
            <v>0</v>
          </cell>
          <cell r="X41" t="str">
            <v>0</v>
          </cell>
          <cell r="Y41" t="str">
            <v>0</v>
          </cell>
          <cell r="Z41" t="str">
            <v>0</v>
          </cell>
          <cell r="AA41">
            <v>265</v>
          </cell>
          <cell r="AB41">
            <v>1058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>
            <v>2.36</v>
          </cell>
          <cell r="AH41">
            <v>2.36</v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>
            <v>8</v>
          </cell>
          <cell r="AN41">
            <v>17</v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>
            <v>900</v>
          </cell>
          <cell r="AT41" t="str">
            <v>蛋1</v>
          </cell>
          <cell r="AU41" t="str">
            <v>蜜蜂2</v>
          </cell>
          <cell r="AV41" t="str">
            <v>恶灵1</v>
          </cell>
          <cell r="AW41" t="str">
            <v>骷髅1</v>
          </cell>
          <cell r="AX41">
            <v>0</v>
          </cell>
          <cell r="AY41">
            <v>0</v>
          </cell>
          <cell r="AZ41" t="str">
            <v>怪物1</v>
          </cell>
          <cell r="BA41" t="str">
            <v>怪物2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 t="str">
            <v>ResAudio_Music_game2;0.9</v>
          </cell>
          <cell r="BG41" t="str">
            <v>ResAudio_Music_game2;1.2</v>
          </cell>
        </row>
        <row r="42">
          <cell r="A42" t="str">
            <v>0_8_4</v>
          </cell>
          <cell r="B42">
            <v>0</v>
          </cell>
          <cell r="C42">
            <v>8</v>
          </cell>
          <cell r="D42">
            <v>4</v>
          </cell>
          <cell r="E42">
            <v>25</v>
          </cell>
          <cell r="G42" t="str">
            <v>标准关</v>
          </cell>
          <cell r="H42">
            <v>2.6197480959376729</v>
          </cell>
          <cell r="I42">
            <v>661.39</v>
          </cell>
          <cell r="J42">
            <v>1.18</v>
          </cell>
          <cell r="K42">
            <v>0.95</v>
          </cell>
          <cell r="L42">
            <v>696</v>
          </cell>
          <cell r="M42">
            <v>300</v>
          </cell>
          <cell r="N42">
            <v>200</v>
          </cell>
          <cell r="O42" t="str">
            <v>蛋1</v>
          </cell>
          <cell r="P42" t="str">
            <v>蜜蜂2</v>
          </cell>
          <cell r="Q42" t="str">
            <v>恶灵1</v>
          </cell>
          <cell r="R42" t="str">
            <v/>
          </cell>
          <cell r="S42" t="str">
            <v/>
          </cell>
          <cell r="T42" t="str">
            <v/>
          </cell>
          <cell r="U42">
            <v>9</v>
          </cell>
          <cell r="V42">
            <v>9</v>
          </cell>
          <cell r="W42">
            <v>4</v>
          </cell>
          <cell r="X42" t="str">
            <v>0</v>
          </cell>
          <cell r="Y42" t="str">
            <v>0</v>
          </cell>
          <cell r="Z42" t="str">
            <v>0</v>
          </cell>
          <cell r="AA42">
            <v>355</v>
          </cell>
          <cell r="AB42">
            <v>1420</v>
          </cell>
          <cell r="AC42">
            <v>355</v>
          </cell>
          <cell r="AD42" t="str">
            <v/>
          </cell>
          <cell r="AE42" t="str">
            <v/>
          </cell>
          <cell r="AF42" t="str">
            <v/>
          </cell>
          <cell r="AG42">
            <v>2.36</v>
          </cell>
          <cell r="AH42">
            <v>2.36</v>
          </cell>
          <cell r="AI42">
            <v>2.36</v>
          </cell>
          <cell r="AJ42" t="str">
            <v/>
          </cell>
          <cell r="AK42" t="str">
            <v/>
          </cell>
          <cell r="AL42" t="str">
            <v/>
          </cell>
          <cell r="AM42">
            <v>6</v>
          </cell>
          <cell r="AN42">
            <v>13</v>
          </cell>
          <cell r="AO42">
            <v>6</v>
          </cell>
          <cell r="AP42" t="str">
            <v/>
          </cell>
          <cell r="AQ42" t="str">
            <v/>
          </cell>
          <cell r="AR42" t="str">
            <v/>
          </cell>
          <cell r="AS42">
            <v>1200</v>
          </cell>
          <cell r="AT42" t="str">
            <v>蛋1</v>
          </cell>
          <cell r="AU42" t="str">
            <v>蜜蜂2</v>
          </cell>
          <cell r="AV42" t="str">
            <v>恶灵1</v>
          </cell>
          <cell r="AW42" t="str">
            <v>骷髅1</v>
          </cell>
          <cell r="AX42">
            <v>0</v>
          </cell>
          <cell r="AY42">
            <v>0</v>
          </cell>
          <cell r="AZ42" t="str">
            <v>怪物1</v>
          </cell>
          <cell r="BA42" t="str">
            <v>怪物2</v>
          </cell>
          <cell r="BB42" t="str">
            <v>怪物3</v>
          </cell>
          <cell r="BC42">
            <v>0</v>
          </cell>
          <cell r="BD42">
            <v>0</v>
          </cell>
          <cell r="BE42">
            <v>0</v>
          </cell>
          <cell r="BF42" t="str">
            <v>ResAudio_Music_game2;0.9</v>
          </cell>
          <cell r="BG42" t="str">
            <v>ResAudio_Music_game2;1.2</v>
          </cell>
        </row>
        <row r="43">
          <cell r="A43" t="str">
            <v>0_8_5</v>
          </cell>
          <cell r="B43">
            <v>0</v>
          </cell>
          <cell r="C43">
            <v>8</v>
          </cell>
          <cell r="D43">
            <v>5</v>
          </cell>
          <cell r="E43">
            <v>30</v>
          </cell>
          <cell r="G43" t="str">
            <v>标准关</v>
          </cell>
          <cell r="H43">
            <v>2.6609254561333993</v>
          </cell>
          <cell r="I43">
            <v>924.93</v>
          </cell>
          <cell r="J43">
            <v>1.18</v>
          </cell>
          <cell r="K43">
            <v>1.07</v>
          </cell>
          <cell r="L43">
            <v>864</v>
          </cell>
          <cell r="M43">
            <v>300</v>
          </cell>
          <cell r="N43">
            <v>200</v>
          </cell>
          <cell r="O43" t="str">
            <v>蜜蜂2</v>
          </cell>
          <cell r="P43" t="str">
            <v>恶灵1</v>
          </cell>
          <cell r="Q43" t="str">
            <v>骷髅1</v>
          </cell>
          <cell r="R43" t="str">
            <v/>
          </cell>
          <cell r="S43" t="str">
            <v/>
          </cell>
          <cell r="T43" t="str">
            <v/>
          </cell>
          <cell r="U43">
            <v>12</v>
          </cell>
          <cell r="V43">
            <v>12</v>
          </cell>
          <cell r="W43">
            <v>6</v>
          </cell>
          <cell r="X43" t="str">
            <v>0</v>
          </cell>
          <cell r="Y43" t="str">
            <v>0</v>
          </cell>
          <cell r="Z43" t="str">
            <v>0</v>
          </cell>
          <cell r="AA43">
            <v>1571</v>
          </cell>
          <cell r="AB43">
            <v>393</v>
          </cell>
          <cell r="AC43">
            <v>393</v>
          </cell>
          <cell r="AD43" t="str">
            <v/>
          </cell>
          <cell r="AE43" t="str">
            <v/>
          </cell>
          <cell r="AF43" t="str">
            <v/>
          </cell>
          <cell r="AG43">
            <v>2.36</v>
          </cell>
          <cell r="AH43">
            <v>2.36</v>
          </cell>
          <cell r="AI43">
            <v>2.36</v>
          </cell>
          <cell r="AJ43" t="str">
            <v/>
          </cell>
          <cell r="AK43" t="str">
            <v/>
          </cell>
          <cell r="AL43" t="str">
            <v/>
          </cell>
          <cell r="AM43">
            <v>10</v>
          </cell>
          <cell r="AN43">
            <v>5</v>
          </cell>
          <cell r="AO43">
            <v>5</v>
          </cell>
          <cell r="AP43" t="str">
            <v/>
          </cell>
          <cell r="AQ43" t="str">
            <v/>
          </cell>
          <cell r="AR43" t="str">
            <v/>
          </cell>
          <cell r="AS43">
            <v>1500</v>
          </cell>
          <cell r="AT43" t="str">
            <v>蛋1</v>
          </cell>
          <cell r="AU43" t="str">
            <v>蜜蜂2</v>
          </cell>
          <cell r="AV43" t="str">
            <v>恶灵1</v>
          </cell>
          <cell r="AW43" t="str">
            <v>骷髅1</v>
          </cell>
          <cell r="AX43">
            <v>0</v>
          </cell>
          <cell r="AY43">
            <v>0</v>
          </cell>
          <cell r="AZ43" t="str">
            <v>怪物2</v>
          </cell>
          <cell r="BA43" t="str">
            <v>怪物3</v>
          </cell>
          <cell r="BB43" t="str">
            <v>怪物4</v>
          </cell>
          <cell r="BC43">
            <v>0</v>
          </cell>
          <cell r="BD43">
            <v>0</v>
          </cell>
          <cell r="BE43">
            <v>0</v>
          </cell>
          <cell r="BF43" t="str">
            <v>ResAudio_Music_game2;0.9</v>
          </cell>
          <cell r="BG43" t="str">
            <v>ResAudio_Music_game2;1.2</v>
          </cell>
        </row>
        <row r="44">
          <cell r="A44" t="str">
            <v>0_8_6</v>
          </cell>
          <cell r="B44">
            <v>0</v>
          </cell>
          <cell r="C44">
            <v>8</v>
          </cell>
          <cell r="D44">
            <v>6</v>
          </cell>
          <cell r="E44">
            <v>30</v>
          </cell>
          <cell r="G44" t="str">
            <v>标准关</v>
          </cell>
          <cell r="H44">
            <v>2.7027500445856596</v>
          </cell>
          <cell r="I44">
            <v>1241.49</v>
          </cell>
          <cell r="J44">
            <v>1.18</v>
          </cell>
          <cell r="K44">
            <v>1.2</v>
          </cell>
          <cell r="L44">
            <v>1035</v>
          </cell>
          <cell r="M44">
            <v>300</v>
          </cell>
          <cell r="N44">
            <v>200</v>
          </cell>
          <cell r="O44" t="str">
            <v>蛋1</v>
          </cell>
          <cell r="P44" t="str">
            <v>蜜蜂2</v>
          </cell>
          <cell r="Q44" t="str">
            <v>恶灵1</v>
          </cell>
          <cell r="R44" t="str">
            <v>骷髅1</v>
          </cell>
          <cell r="S44" t="str">
            <v/>
          </cell>
          <cell r="T44" t="str">
            <v/>
          </cell>
          <cell r="U44">
            <v>12</v>
          </cell>
          <cell r="V44">
            <v>9</v>
          </cell>
          <cell r="W44">
            <v>9</v>
          </cell>
          <cell r="X44">
            <v>6</v>
          </cell>
          <cell r="Y44" t="str">
            <v>0</v>
          </cell>
          <cell r="Z44" t="str">
            <v>0</v>
          </cell>
          <cell r="AA44">
            <v>493</v>
          </cell>
          <cell r="AB44">
            <v>1971</v>
          </cell>
          <cell r="AC44">
            <v>493</v>
          </cell>
          <cell r="AD44">
            <v>493</v>
          </cell>
          <cell r="AE44" t="str">
            <v/>
          </cell>
          <cell r="AF44" t="str">
            <v/>
          </cell>
          <cell r="AG44">
            <v>2.36</v>
          </cell>
          <cell r="AH44">
            <v>2.36</v>
          </cell>
          <cell r="AI44">
            <v>2.36</v>
          </cell>
          <cell r="AJ44">
            <v>2.36</v>
          </cell>
          <cell r="AK44" t="str">
            <v/>
          </cell>
          <cell r="AL44" t="str">
            <v/>
          </cell>
          <cell r="AM44">
            <v>4</v>
          </cell>
          <cell r="AN44">
            <v>9</v>
          </cell>
          <cell r="AO44">
            <v>4</v>
          </cell>
          <cell r="AP44">
            <v>4</v>
          </cell>
          <cell r="AQ44" t="str">
            <v/>
          </cell>
          <cell r="AR44" t="str">
            <v/>
          </cell>
          <cell r="AS44">
            <v>1800</v>
          </cell>
          <cell r="AT44" t="str">
            <v>蛋1</v>
          </cell>
          <cell r="AU44" t="str">
            <v>蜜蜂2</v>
          </cell>
          <cell r="AV44" t="str">
            <v>恶灵1</v>
          </cell>
          <cell r="AW44" t="str">
            <v>骷髅1</v>
          </cell>
          <cell r="AX44">
            <v>0</v>
          </cell>
          <cell r="AY44">
            <v>0</v>
          </cell>
          <cell r="AZ44" t="str">
            <v>怪物1</v>
          </cell>
          <cell r="BA44" t="str">
            <v>怪物2</v>
          </cell>
          <cell r="BB44" t="str">
            <v>怪物3</v>
          </cell>
          <cell r="BC44" t="str">
            <v>怪物4</v>
          </cell>
          <cell r="BD44">
            <v>0</v>
          </cell>
          <cell r="BE44">
            <v>0</v>
          </cell>
          <cell r="BF44" t="str">
            <v>ResAudio_Music_game2;0.9</v>
          </cell>
          <cell r="BG44" t="str">
            <v>ResAudio_Music_battle_danger1;1</v>
          </cell>
        </row>
        <row r="45">
          <cell r="A45" t="str">
            <v>0_9_1</v>
          </cell>
          <cell r="B45">
            <v>0</v>
          </cell>
          <cell r="C45">
            <v>9</v>
          </cell>
          <cell r="D45">
            <v>1</v>
          </cell>
          <cell r="E45">
            <v>10</v>
          </cell>
          <cell r="G45" t="str">
            <v>标准关</v>
          </cell>
          <cell r="H45">
            <v>2.5</v>
          </cell>
          <cell r="I45">
            <v>110.66</v>
          </cell>
          <cell r="J45">
            <v>1.2</v>
          </cell>
          <cell r="K45">
            <v>0.57999999999999996</v>
          </cell>
          <cell r="L45">
            <v>191</v>
          </cell>
          <cell r="M45">
            <v>300</v>
          </cell>
          <cell r="N45">
            <v>200</v>
          </cell>
          <cell r="O45" t="str">
            <v>麻痹蝎1</v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>
            <v>5</v>
          </cell>
          <cell r="V45" t="str">
            <v>0</v>
          </cell>
          <cell r="W45" t="str">
            <v>0</v>
          </cell>
          <cell r="X45" t="str">
            <v>0</v>
          </cell>
          <cell r="Y45" t="str">
            <v>0</v>
          </cell>
          <cell r="Z45" t="str">
            <v>0</v>
          </cell>
          <cell r="AA45">
            <v>382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>
            <v>2.4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>
            <v>40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>
            <v>300</v>
          </cell>
          <cell r="AT45" t="str">
            <v>蜜蜂2</v>
          </cell>
          <cell r="AU45" t="str">
            <v>恶灵1</v>
          </cell>
          <cell r="AV45" t="str">
            <v>骷髅1</v>
          </cell>
          <cell r="AW45" t="str">
            <v>麻痹蝎1</v>
          </cell>
          <cell r="AX45">
            <v>0</v>
          </cell>
          <cell r="AY45">
            <v>0</v>
          </cell>
          <cell r="AZ45" t="str">
            <v>怪物4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 t="str">
            <v>ResAudio_Music_game2;0.9</v>
          </cell>
          <cell r="BG45" t="str">
            <v>ResAudio_Music_game2;1.2</v>
          </cell>
        </row>
        <row r="46">
          <cell r="A46" t="str">
            <v>0_9_2</v>
          </cell>
          <cell r="B46">
            <v>0</v>
          </cell>
          <cell r="C46">
            <v>9</v>
          </cell>
          <cell r="D46">
            <v>2</v>
          </cell>
          <cell r="E46">
            <v>15</v>
          </cell>
          <cell r="G46" t="str">
            <v>标准关</v>
          </cell>
          <cell r="H46">
            <v>2.5415392875714731</v>
          </cell>
          <cell r="I46">
            <v>256.98</v>
          </cell>
          <cell r="J46">
            <v>1.2</v>
          </cell>
          <cell r="K46">
            <v>0.71</v>
          </cell>
          <cell r="L46">
            <v>362</v>
          </cell>
          <cell r="M46">
            <v>300</v>
          </cell>
          <cell r="N46">
            <v>200</v>
          </cell>
          <cell r="O46" t="str">
            <v>麻痹蝎1</v>
          </cell>
          <cell r="P46" t="str">
            <v>蜜蜂2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>
            <v>5</v>
          </cell>
          <cell r="V46">
            <v>5</v>
          </cell>
          <cell r="W46" t="str">
            <v>0</v>
          </cell>
          <cell r="X46" t="str">
            <v>0</v>
          </cell>
          <cell r="Y46" t="str">
            <v>0</v>
          </cell>
          <cell r="Z46" t="str">
            <v>0</v>
          </cell>
          <cell r="AA46">
            <v>217</v>
          </cell>
          <cell r="AB46">
            <v>869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>
            <v>2.4</v>
          </cell>
          <cell r="AH46">
            <v>2.4</v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>
            <v>600</v>
          </cell>
          <cell r="AT46" t="str">
            <v>蜜蜂2</v>
          </cell>
          <cell r="AU46" t="str">
            <v>恶灵1</v>
          </cell>
          <cell r="AV46" t="str">
            <v>骷髅1</v>
          </cell>
          <cell r="AW46" t="str">
            <v>麻痹蝎1</v>
          </cell>
          <cell r="AX46">
            <v>0</v>
          </cell>
          <cell r="AY46">
            <v>0</v>
          </cell>
          <cell r="AZ46" t="str">
            <v>怪物4</v>
          </cell>
          <cell r="BA46" t="str">
            <v>怪物1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 t="str">
            <v>ResAudio_Music_game2;0.9</v>
          </cell>
          <cell r="BG46" t="str">
            <v>ResAudio_Music_game2;1.2</v>
          </cell>
        </row>
        <row r="47">
          <cell r="A47" t="str">
            <v>0_9_3</v>
          </cell>
          <cell r="B47">
            <v>0</v>
          </cell>
          <cell r="C47">
            <v>9</v>
          </cell>
          <cell r="D47">
            <v>3</v>
          </cell>
          <cell r="E47">
            <v>20</v>
          </cell>
          <cell r="G47" t="str">
            <v>标准关</v>
          </cell>
          <cell r="H47">
            <v>2.5837687801077251</v>
          </cell>
          <cell r="I47">
            <v>439.91</v>
          </cell>
          <cell r="J47">
            <v>1.2</v>
          </cell>
          <cell r="K47">
            <v>0.83</v>
          </cell>
          <cell r="L47">
            <v>530</v>
          </cell>
          <cell r="M47">
            <v>300</v>
          </cell>
          <cell r="N47">
            <v>200</v>
          </cell>
          <cell r="O47" t="str">
            <v>蜜蜂2</v>
          </cell>
          <cell r="P47" t="str">
            <v>恶灵1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>
            <v>8</v>
          </cell>
          <cell r="V47">
            <v>8</v>
          </cell>
          <cell r="W47" t="str">
            <v>0</v>
          </cell>
          <cell r="X47" t="str">
            <v>0</v>
          </cell>
          <cell r="Y47" t="str">
            <v>0</v>
          </cell>
          <cell r="Z47" t="str">
            <v>0</v>
          </cell>
          <cell r="AA47">
            <v>1060</v>
          </cell>
          <cell r="AB47">
            <v>265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>
            <v>2.4</v>
          </cell>
          <cell r="AH47">
            <v>2.4</v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>
            <v>17</v>
          </cell>
          <cell r="AN47">
            <v>8</v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>
            <v>900</v>
          </cell>
          <cell r="AT47" t="str">
            <v>蜜蜂2</v>
          </cell>
          <cell r="AU47" t="str">
            <v>恶灵1</v>
          </cell>
          <cell r="AV47" t="str">
            <v>骷髅1</v>
          </cell>
          <cell r="AW47" t="str">
            <v>麻痹蝎1</v>
          </cell>
          <cell r="AX47">
            <v>0</v>
          </cell>
          <cell r="AY47">
            <v>0</v>
          </cell>
          <cell r="AZ47" t="str">
            <v>怪物1</v>
          </cell>
          <cell r="BA47" t="str">
            <v>怪物2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 t="str">
            <v>ResAudio_Music_game2;0.9</v>
          </cell>
          <cell r="BG47" t="str">
            <v>ResAudio_Music_game2;1.2</v>
          </cell>
        </row>
        <row r="48">
          <cell r="A48" t="str">
            <v>0_9_4</v>
          </cell>
          <cell r="B48">
            <v>0</v>
          </cell>
          <cell r="C48">
            <v>9</v>
          </cell>
          <cell r="D48">
            <v>4</v>
          </cell>
          <cell r="E48">
            <v>25</v>
          </cell>
          <cell r="G48" t="str">
            <v>标准关</v>
          </cell>
          <cell r="H48">
            <v>2.6266999458577613</v>
          </cell>
          <cell r="I48">
            <v>670.13</v>
          </cell>
          <cell r="J48">
            <v>1.2</v>
          </cell>
          <cell r="K48">
            <v>0.96</v>
          </cell>
          <cell r="L48">
            <v>698</v>
          </cell>
          <cell r="M48">
            <v>300</v>
          </cell>
          <cell r="N48">
            <v>200</v>
          </cell>
          <cell r="O48" t="str">
            <v>蜜蜂2</v>
          </cell>
          <cell r="P48" t="str">
            <v>恶灵1</v>
          </cell>
          <cell r="Q48" t="str">
            <v>骷髅1</v>
          </cell>
          <cell r="R48" t="str">
            <v/>
          </cell>
          <cell r="S48" t="str">
            <v/>
          </cell>
          <cell r="T48" t="str">
            <v/>
          </cell>
          <cell r="U48">
            <v>9</v>
          </cell>
          <cell r="V48">
            <v>9</v>
          </cell>
          <cell r="W48">
            <v>4</v>
          </cell>
          <cell r="X48" t="str">
            <v>0</v>
          </cell>
          <cell r="Y48" t="str">
            <v>0</v>
          </cell>
          <cell r="Z48" t="str">
            <v>0</v>
          </cell>
          <cell r="AA48">
            <v>1424</v>
          </cell>
          <cell r="AB48">
            <v>356</v>
          </cell>
          <cell r="AC48">
            <v>356</v>
          </cell>
          <cell r="AD48" t="str">
            <v/>
          </cell>
          <cell r="AE48" t="str">
            <v/>
          </cell>
          <cell r="AF48" t="str">
            <v/>
          </cell>
          <cell r="AG48">
            <v>2.4</v>
          </cell>
          <cell r="AH48">
            <v>2.4</v>
          </cell>
          <cell r="AI48">
            <v>2.4</v>
          </cell>
          <cell r="AJ48" t="str">
            <v/>
          </cell>
          <cell r="AK48" t="str">
            <v/>
          </cell>
          <cell r="AL48" t="str">
            <v/>
          </cell>
          <cell r="AM48">
            <v>13</v>
          </cell>
          <cell r="AN48">
            <v>6</v>
          </cell>
          <cell r="AO48">
            <v>6</v>
          </cell>
          <cell r="AP48" t="str">
            <v/>
          </cell>
          <cell r="AQ48" t="str">
            <v/>
          </cell>
          <cell r="AR48" t="str">
            <v/>
          </cell>
          <cell r="AS48">
            <v>1200</v>
          </cell>
          <cell r="AT48" t="str">
            <v>蜜蜂2</v>
          </cell>
          <cell r="AU48" t="str">
            <v>恶灵1</v>
          </cell>
          <cell r="AV48" t="str">
            <v>骷髅1</v>
          </cell>
          <cell r="AW48" t="str">
            <v>麻痹蝎1</v>
          </cell>
          <cell r="AX48">
            <v>0</v>
          </cell>
          <cell r="AY48">
            <v>0</v>
          </cell>
          <cell r="AZ48" t="str">
            <v>怪物1</v>
          </cell>
          <cell r="BA48" t="str">
            <v>怪物2</v>
          </cell>
          <cell r="BB48" t="str">
            <v>怪物3</v>
          </cell>
          <cell r="BC48">
            <v>0</v>
          </cell>
          <cell r="BD48">
            <v>0</v>
          </cell>
          <cell r="BE48">
            <v>0</v>
          </cell>
          <cell r="BF48" t="str">
            <v>ResAudio_Music_game2;0.9</v>
          </cell>
          <cell r="BG48" t="str">
            <v>ResAudio_Music_game2;1.2</v>
          </cell>
        </row>
        <row r="49">
          <cell r="A49" t="str">
            <v>0_9_5</v>
          </cell>
          <cell r="B49">
            <v>0</v>
          </cell>
          <cell r="C49">
            <v>9</v>
          </cell>
          <cell r="D49">
            <v>5</v>
          </cell>
          <cell r="E49">
            <v>30</v>
          </cell>
          <cell r="G49" t="str">
            <v>标准关</v>
          </cell>
          <cell r="H49">
            <v>2.6703444436237449</v>
          </cell>
          <cell r="I49">
            <v>936.88</v>
          </cell>
          <cell r="J49">
            <v>1.2</v>
          </cell>
          <cell r="K49">
            <v>1.08</v>
          </cell>
          <cell r="L49">
            <v>867</v>
          </cell>
          <cell r="M49">
            <v>300</v>
          </cell>
          <cell r="N49">
            <v>200</v>
          </cell>
          <cell r="O49" t="str">
            <v>恶灵1</v>
          </cell>
          <cell r="P49" t="str">
            <v>骷髅1</v>
          </cell>
          <cell r="Q49" t="str">
            <v>麻痹蝎1</v>
          </cell>
          <cell r="R49" t="str">
            <v/>
          </cell>
          <cell r="S49" t="str">
            <v/>
          </cell>
          <cell r="T49" t="str">
            <v/>
          </cell>
          <cell r="U49">
            <v>12</v>
          </cell>
          <cell r="V49">
            <v>12</v>
          </cell>
          <cell r="W49">
            <v>6</v>
          </cell>
          <cell r="X49" t="str">
            <v>0</v>
          </cell>
          <cell r="Y49" t="str">
            <v>0</v>
          </cell>
          <cell r="Z49" t="str">
            <v>0</v>
          </cell>
          <cell r="AA49">
            <v>867</v>
          </cell>
          <cell r="AB49">
            <v>867</v>
          </cell>
          <cell r="AC49">
            <v>867</v>
          </cell>
          <cell r="AD49" t="str">
            <v/>
          </cell>
          <cell r="AE49" t="str">
            <v/>
          </cell>
          <cell r="AF49" t="str">
            <v/>
          </cell>
          <cell r="AG49">
            <v>2.4</v>
          </cell>
          <cell r="AH49">
            <v>2.4</v>
          </cell>
          <cell r="AI49">
            <v>2.4</v>
          </cell>
          <cell r="AJ49" t="str">
            <v/>
          </cell>
          <cell r="AK49" t="str">
            <v/>
          </cell>
          <cell r="AL49" t="str">
            <v/>
          </cell>
          <cell r="AM49">
            <v>7</v>
          </cell>
          <cell r="AN49">
            <v>7</v>
          </cell>
          <cell r="AO49">
            <v>7</v>
          </cell>
          <cell r="AP49" t="str">
            <v/>
          </cell>
          <cell r="AQ49" t="str">
            <v/>
          </cell>
          <cell r="AR49" t="str">
            <v/>
          </cell>
          <cell r="AS49">
            <v>1500</v>
          </cell>
          <cell r="AT49" t="str">
            <v>蜜蜂2</v>
          </cell>
          <cell r="AU49" t="str">
            <v>恶灵1</v>
          </cell>
          <cell r="AV49" t="str">
            <v>骷髅1</v>
          </cell>
          <cell r="AW49" t="str">
            <v>麻痹蝎1</v>
          </cell>
          <cell r="AX49">
            <v>0</v>
          </cell>
          <cell r="AY49">
            <v>0</v>
          </cell>
          <cell r="AZ49" t="str">
            <v>怪物2</v>
          </cell>
          <cell r="BA49" t="str">
            <v>怪物3</v>
          </cell>
          <cell r="BB49" t="str">
            <v>怪物4</v>
          </cell>
          <cell r="BC49">
            <v>0</v>
          </cell>
          <cell r="BD49">
            <v>0</v>
          </cell>
          <cell r="BE49">
            <v>0</v>
          </cell>
          <cell r="BF49" t="str">
            <v>ResAudio_Music_game2;0.9</v>
          </cell>
          <cell r="BG49" t="str">
            <v>ResAudio_Music_game2;1.2</v>
          </cell>
        </row>
        <row r="50">
          <cell r="A50" t="str">
            <v>0_9_6</v>
          </cell>
          <cell r="B50">
            <v>0</v>
          </cell>
          <cell r="C50">
            <v>9</v>
          </cell>
          <cell r="D50">
            <v>6</v>
          </cell>
          <cell r="E50">
            <v>30</v>
          </cell>
          <cell r="G50" t="str">
            <v>标准关</v>
          </cell>
          <cell r="H50">
            <v>2.7147141259271739</v>
          </cell>
          <cell r="I50">
            <v>1257.3800000000001</v>
          </cell>
          <cell r="J50">
            <v>1.2</v>
          </cell>
          <cell r="K50">
            <v>1.21</v>
          </cell>
          <cell r="L50">
            <v>1039</v>
          </cell>
          <cell r="M50">
            <v>300</v>
          </cell>
          <cell r="N50">
            <v>200</v>
          </cell>
          <cell r="O50" t="str">
            <v>蜜蜂2</v>
          </cell>
          <cell r="P50" t="str">
            <v>恶灵1</v>
          </cell>
          <cell r="Q50" t="str">
            <v>骷髅1</v>
          </cell>
          <cell r="R50" t="str">
            <v>麻痹蝎1</v>
          </cell>
          <cell r="S50" t="str">
            <v/>
          </cell>
          <cell r="T50" t="str">
            <v/>
          </cell>
          <cell r="U50">
            <v>12</v>
          </cell>
          <cell r="V50">
            <v>9</v>
          </cell>
          <cell r="W50">
            <v>9</v>
          </cell>
          <cell r="X50">
            <v>6</v>
          </cell>
          <cell r="Y50" t="str">
            <v>0</v>
          </cell>
          <cell r="Z50" t="str">
            <v>0</v>
          </cell>
          <cell r="AA50">
            <v>1732</v>
          </cell>
          <cell r="AB50">
            <v>433</v>
          </cell>
          <cell r="AC50">
            <v>433</v>
          </cell>
          <cell r="AD50">
            <v>433</v>
          </cell>
          <cell r="AE50" t="str">
            <v/>
          </cell>
          <cell r="AF50" t="str">
            <v/>
          </cell>
          <cell r="AG50">
            <v>2.4</v>
          </cell>
          <cell r="AH50">
            <v>2.4</v>
          </cell>
          <cell r="AI50">
            <v>2.4</v>
          </cell>
          <cell r="AJ50">
            <v>2.4</v>
          </cell>
          <cell r="AK50" t="str">
            <v/>
          </cell>
          <cell r="AL50" t="str">
            <v/>
          </cell>
          <cell r="AM50">
            <v>8</v>
          </cell>
          <cell r="AN50">
            <v>4</v>
          </cell>
          <cell r="AO50">
            <v>4</v>
          </cell>
          <cell r="AP50">
            <v>4</v>
          </cell>
          <cell r="AQ50" t="str">
            <v/>
          </cell>
          <cell r="AR50" t="str">
            <v/>
          </cell>
          <cell r="AS50">
            <v>1800</v>
          </cell>
          <cell r="AT50" t="str">
            <v>蜜蜂2</v>
          </cell>
          <cell r="AU50" t="str">
            <v>恶灵1</v>
          </cell>
          <cell r="AV50" t="str">
            <v>骷髅1</v>
          </cell>
          <cell r="AW50" t="str">
            <v>麻痹蝎1</v>
          </cell>
          <cell r="AX50">
            <v>0</v>
          </cell>
          <cell r="AY50">
            <v>0</v>
          </cell>
          <cell r="AZ50" t="str">
            <v>怪物1</v>
          </cell>
          <cell r="BA50" t="str">
            <v>怪物2</v>
          </cell>
          <cell r="BB50" t="str">
            <v>怪物3</v>
          </cell>
          <cell r="BC50" t="str">
            <v>怪物4</v>
          </cell>
          <cell r="BD50">
            <v>0</v>
          </cell>
          <cell r="BE50">
            <v>0</v>
          </cell>
          <cell r="BF50" t="str">
            <v>ResAudio_Music_game2;0.9</v>
          </cell>
          <cell r="BG50" t="str">
            <v>ResAudio_Music_battle_danger1;1</v>
          </cell>
        </row>
        <row r="51">
          <cell r="A51" t="str">
            <v>0_10_1</v>
          </cell>
          <cell r="B51">
            <v>0</v>
          </cell>
          <cell r="C51">
            <v>10</v>
          </cell>
          <cell r="D51">
            <v>1</v>
          </cell>
          <cell r="E51">
            <v>10</v>
          </cell>
          <cell r="G51" t="str">
            <v>标准关</v>
          </cell>
          <cell r="H51">
            <v>2.5</v>
          </cell>
          <cell r="I51">
            <v>112.57</v>
          </cell>
          <cell r="J51">
            <v>1.23</v>
          </cell>
          <cell r="K51">
            <v>0.59</v>
          </cell>
          <cell r="L51">
            <v>191</v>
          </cell>
          <cell r="M51">
            <v>300</v>
          </cell>
          <cell r="N51">
            <v>200</v>
          </cell>
          <cell r="O51" t="str">
            <v>蜘蛛2</v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>
            <v>5</v>
          </cell>
          <cell r="V51" t="str">
            <v>0</v>
          </cell>
          <cell r="W51" t="str">
            <v>0</v>
          </cell>
          <cell r="X51" t="str">
            <v>0</v>
          </cell>
          <cell r="Y51" t="str">
            <v>0</v>
          </cell>
          <cell r="Z51" t="str">
            <v>0</v>
          </cell>
          <cell r="AA51">
            <v>382</v>
          </cell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>
            <v>4.92</v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>
            <v>40</v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>
            <v>300</v>
          </cell>
          <cell r="AT51" t="str">
            <v>恶灵1</v>
          </cell>
          <cell r="AU51" t="str">
            <v>骷髅1</v>
          </cell>
          <cell r="AV51" t="str">
            <v>麻痹蝎1</v>
          </cell>
          <cell r="AW51" t="str">
            <v>蜘蛛2</v>
          </cell>
          <cell r="AX51">
            <v>0</v>
          </cell>
          <cell r="AY51">
            <v>0</v>
          </cell>
          <cell r="AZ51" t="str">
            <v>怪物4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 t="str">
            <v>ResAudio_Music_game2;0.9</v>
          </cell>
          <cell r="BG51" t="str">
            <v>ResAudio_Music_game2;1.2</v>
          </cell>
        </row>
        <row r="52">
          <cell r="A52" t="str">
            <v>0_10_2</v>
          </cell>
          <cell r="B52">
            <v>0</v>
          </cell>
          <cell r="C52">
            <v>10</v>
          </cell>
          <cell r="D52">
            <v>2</v>
          </cell>
          <cell r="E52">
            <v>15</v>
          </cell>
          <cell r="G52" t="str">
            <v>标准关</v>
          </cell>
          <cell r="H52">
            <v>2.5435484154515118</v>
          </cell>
          <cell r="I52">
            <v>260.81</v>
          </cell>
          <cell r="J52">
            <v>1.23</v>
          </cell>
          <cell r="K52">
            <v>0.72</v>
          </cell>
          <cell r="L52">
            <v>362</v>
          </cell>
          <cell r="M52">
            <v>300</v>
          </cell>
          <cell r="N52">
            <v>200</v>
          </cell>
          <cell r="O52" t="str">
            <v>蜘蛛2</v>
          </cell>
          <cell r="P52" t="str">
            <v>恶灵1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>
            <v>5</v>
          </cell>
          <cell r="V52">
            <v>5</v>
          </cell>
          <cell r="W52" t="str">
            <v>0</v>
          </cell>
          <cell r="X52" t="str">
            <v>0</v>
          </cell>
          <cell r="Y52" t="str">
            <v>0</v>
          </cell>
          <cell r="Z52" t="str">
            <v>0</v>
          </cell>
          <cell r="AA52">
            <v>869</v>
          </cell>
          <cell r="AB52">
            <v>217</v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>
            <v>4.92</v>
          </cell>
          <cell r="AH52">
            <v>2.46</v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>
            <v>27</v>
          </cell>
          <cell r="AN52">
            <v>13</v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>
            <v>600</v>
          </cell>
          <cell r="AT52" t="str">
            <v>恶灵1</v>
          </cell>
          <cell r="AU52" t="str">
            <v>骷髅1</v>
          </cell>
          <cell r="AV52" t="str">
            <v>麻痹蝎1</v>
          </cell>
          <cell r="AW52" t="str">
            <v>蜘蛛2</v>
          </cell>
          <cell r="AX52">
            <v>0</v>
          </cell>
          <cell r="AY52">
            <v>0</v>
          </cell>
          <cell r="AZ52" t="str">
            <v>怪物4</v>
          </cell>
          <cell r="BA52" t="str">
            <v>怪物1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 t="str">
            <v>ResAudio_Music_game2;0.9</v>
          </cell>
          <cell r="BG52" t="str">
            <v>ResAudio_Music_game2;1.2</v>
          </cell>
        </row>
        <row r="53">
          <cell r="A53" t="str">
            <v>0_10_3</v>
          </cell>
          <cell r="B53">
            <v>0</v>
          </cell>
          <cell r="C53">
            <v>10</v>
          </cell>
          <cell r="D53">
            <v>3</v>
          </cell>
          <cell r="E53">
            <v>20</v>
          </cell>
          <cell r="G53" t="str">
            <v>标准关</v>
          </cell>
          <cell r="H53">
            <v>2.5878554166983596</v>
          </cell>
          <cell r="I53">
            <v>445.91</v>
          </cell>
          <cell r="J53">
            <v>1.23</v>
          </cell>
          <cell r="K53">
            <v>0.84</v>
          </cell>
          <cell r="L53">
            <v>531</v>
          </cell>
          <cell r="M53">
            <v>300</v>
          </cell>
          <cell r="N53">
            <v>200</v>
          </cell>
          <cell r="O53" t="str">
            <v>恶灵1</v>
          </cell>
          <cell r="P53" t="str">
            <v>骷髅1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>
            <v>8</v>
          </cell>
          <cell r="V53">
            <v>8</v>
          </cell>
          <cell r="W53" t="str">
            <v>0</v>
          </cell>
          <cell r="X53" t="str">
            <v>0</v>
          </cell>
          <cell r="Y53" t="str">
            <v>0</v>
          </cell>
          <cell r="Z53" t="str">
            <v>0</v>
          </cell>
          <cell r="AA53">
            <v>664</v>
          </cell>
          <cell r="AB53">
            <v>664</v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>
            <v>2.46</v>
          </cell>
          <cell r="AH53">
            <v>2.46</v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>
            <v>13</v>
          </cell>
          <cell r="AN53">
            <v>13</v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>
            <v>900</v>
          </cell>
          <cell r="AT53" t="str">
            <v>恶灵1</v>
          </cell>
          <cell r="AU53" t="str">
            <v>骷髅1</v>
          </cell>
          <cell r="AV53" t="str">
            <v>麻痹蝎1</v>
          </cell>
          <cell r="AW53" t="str">
            <v>蜘蛛2</v>
          </cell>
          <cell r="AX53">
            <v>0</v>
          </cell>
          <cell r="AY53">
            <v>0</v>
          </cell>
          <cell r="AZ53" t="str">
            <v>怪物1</v>
          </cell>
          <cell r="BA53" t="str">
            <v>怪物2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 t="str">
            <v>ResAudio_Music_game2;0.9</v>
          </cell>
          <cell r="BG53" t="str">
            <v>ResAudio_Music_game2;1.2</v>
          </cell>
        </row>
        <row r="54">
          <cell r="A54" t="str">
            <v>0_10_4</v>
          </cell>
          <cell r="B54">
            <v>0</v>
          </cell>
          <cell r="C54">
            <v>10</v>
          </cell>
          <cell r="D54">
            <v>4</v>
          </cell>
          <cell r="E54">
            <v>25</v>
          </cell>
          <cell r="G54" t="str">
            <v>标准关</v>
          </cell>
          <cell r="H54">
            <v>2.6329342178242903</v>
          </cell>
          <cell r="I54">
            <v>678.71</v>
          </cell>
          <cell r="J54">
            <v>1.23</v>
          </cell>
          <cell r="K54">
            <v>0.97</v>
          </cell>
          <cell r="L54">
            <v>700</v>
          </cell>
          <cell r="M54">
            <v>300</v>
          </cell>
          <cell r="N54">
            <v>200</v>
          </cell>
          <cell r="O54" t="str">
            <v>恶灵1</v>
          </cell>
          <cell r="P54" t="str">
            <v>骷髅1</v>
          </cell>
          <cell r="Q54" t="str">
            <v>麻痹蝎1</v>
          </cell>
          <cell r="R54" t="str">
            <v/>
          </cell>
          <cell r="S54" t="str">
            <v/>
          </cell>
          <cell r="T54" t="str">
            <v/>
          </cell>
          <cell r="U54">
            <v>9</v>
          </cell>
          <cell r="V54">
            <v>9</v>
          </cell>
          <cell r="W54">
            <v>4</v>
          </cell>
          <cell r="X54" t="str">
            <v>0</v>
          </cell>
          <cell r="Y54" t="str">
            <v>0</v>
          </cell>
          <cell r="Z54" t="str">
            <v>0</v>
          </cell>
          <cell r="AA54">
            <v>795</v>
          </cell>
          <cell r="AB54">
            <v>795</v>
          </cell>
          <cell r="AC54">
            <v>795</v>
          </cell>
          <cell r="AD54" t="str">
            <v/>
          </cell>
          <cell r="AE54" t="str">
            <v/>
          </cell>
          <cell r="AF54" t="str">
            <v/>
          </cell>
          <cell r="AG54">
            <v>2.46</v>
          </cell>
          <cell r="AH54">
            <v>2.46</v>
          </cell>
          <cell r="AI54">
            <v>2.46</v>
          </cell>
          <cell r="AJ54" t="str">
            <v/>
          </cell>
          <cell r="AK54" t="str">
            <v/>
          </cell>
          <cell r="AL54" t="str">
            <v/>
          </cell>
          <cell r="AM54">
            <v>9</v>
          </cell>
          <cell r="AN54">
            <v>9</v>
          </cell>
          <cell r="AO54">
            <v>9</v>
          </cell>
          <cell r="AP54" t="str">
            <v/>
          </cell>
          <cell r="AQ54" t="str">
            <v/>
          </cell>
          <cell r="AR54" t="str">
            <v/>
          </cell>
          <cell r="AS54">
            <v>1200</v>
          </cell>
          <cell r="AT54" t="str">
            <v>恶灵1</v>
          </cell>
          <cell r="AU54" t="str">
            <v>骷髅1</v>
          </cell>
          <cell r="AV54" t="str">
            <v>麻痹蝎1</v>
          </cell>
          <cell r="AW54" t="str">
            <v>蜘蛛2</v>
          </cell>
          <cell r="AX54">
            <v>0</v>
          </cell>
          <cell r="AY54">
            <v>0</v>
          </cell>
          <cell r="AZ54" t="str">
            <v>怪物1</v>
          </cell>
          <cell r="BA54" t="str">
            <v>怪物2</v>
          </cell>
          <cell r="BB54" t="str">
            <v>怪物3</v>
          </cell>
          <cell r="BC54">
            <v>0</v>
          </cell>
          <cell r="BD54">
            <v>0</v>
          </cell>
          <cell r="BE54">
            <v>0</v>
          </cell>
          <cell r="BF54" t="str">
            <v>ResAudio_Music_game2;0.9</v>
          </cell>
          <cell r="BG54" t="str">
            <v>ResAudio_Music_game2;1.2</v>
          </cell>
        </row>
        <row r="55">
          <cell r="A55" t="str">
            <v>0_10_5</v>
          </cell>
          <cell r="B55">
            <v>0</v>
          </cell>
          <cell r="C55">
            <v>10</v>
          </cell>
          <cell r="D55">
            <v>5</v>
          </cell>
          <cell r="E55">
            <v>30</v>
          </cell>
          <cell r="G55" t="str">
            <v>标准关</v>
          </cell>
          <cell r="H55">
            <v>2.6787982630940159</v>
          </cell>
          <cell r="I55">
            <v>948.55</v>
          </cell>
          <cell r="J55">
            <v>1.23</v>
          </cell>
          <cell r="K55">
            <v>1.0900000000000001</v>
          </cell>
          <cell r="L55">
            <v>870</v>
          </cell>
          <cell r="M55">
            <v>300</v>
          </cell>
          <cell r="N55">
            <v>200</v>
          </cell>
          <cell r="O55" t="str">
            <v>骷髅1</v>
          </cell>
          <cell r="P55" t="str">
            <v>麻痹蝎1</v>
          </cell>
          <cell r="Q55" t="str">
            <v>蜘蛛2</v>
          </cell>
          <cell r="R55" t="str">
            <v/>
          </cell>
          <cell r="S55" t="str">
            <v/>
          </cell>
          <cell r="T55" t="str">
            <v/>
          </cell>
          <cell r="U55">
            <v>13</v>
          </cell>
          <cell r="V55">
            <v>13</v>
          </cell>
          <cell r="W55">
            <v>6</v>
          </cell>
          <cell r="X55" t="str">
            <v>0</v>
          </cell>
          <cell r="Y55" t="str">
            <v>0</v>
          </cell>
          <cell r="Z55" t="str">
            <v>0</v>
          </cell>
          <cell r="AA55">
            <v>522</v>
          </cell>
          <cell r="AB55">
            <v>522</v>
          </cell>
          <cell r="AC55">
            <v>2088</v>
          </cell>
          <cell r="AD55" t="str">
            <v/>
          </cell>
          <cell r="AE55" t="str">
            <v/>
          </cell>
          <cell r="AF55" t="str">
            <v/>
          </cell>
          <cell r="AG55">
            <v>2.46</v>
          </cell>
          <cell r="AH55">
            <v>2.46</v>
          </cell>
          <cell r="AI55">
            <v>4.92</v>
          </cell>
          <cell r="AJ55" t="str">
            <v/>
          </cell>
          <cell r="AK55" t="str">
            <v/>
          </cell>
          <cell r="AL55" t="str">
            <v/>
          </cell>
          <cell r="AM55">
            <v>5</v>
          </cell>
          <cell r="AN55">
            <v>5</v>
          </cell>
          <cell r="AO55">
            <v>11</v>
          </cell>
          <cell r="AP55" t="str">
            <v/>
          </cell>
          <cell r="AQ55" t="str">
            <v/>
          </cell>
          <cell r="AR55" t="str">
            <v/>
          </cell>
          <cell r="AS55">
            <v>1500</v>
          </cell>
          <cell r="AT55" t="str">
            <v>恶灵1</v>
          </cell>
          <cell r="AU55" t="str">
            <v>骷髅1</v>
          </cell>
          <cell r="AV55" t="str">
            <v>麻痹蝎1</v>
          </cell>
          <cell r="AW55" t="str">
            <v>蜘蛛2</v>
          </cell>
          <cell r="AX55">
            <v>0</v>
          </cell>
          <cell r="AY55">
            <v>0</v>
          </cell>
          <cell r="AZ55" t="str">
            <v>怪物2</v>
          </cell>
          <cell r="BA55" t="str">
            <v>怪物3</v>
          </cell>
          <cell r="BB55" t="str">
            <v>怪物4</v>
          </cell>
          <cell r="BC55">
            <v>0</v>
          </cell>
          <cell r="BD55">
            <v>0</v>
          </cell>
          <cell r="BE55">
            <v>0</v>
          </cell>
          <cell r="BF55" t="str">
            <v>ResAudio_Music_game2;0.9</v>
          </cell>
          <cell r="BG55" t="str">
            <v>ResAudio_Music_game2;1.2</v>
          </cell>
        </row>
        <row r="56">
          <cell r="A56" t="str">
            <v>0_10_6</v>
          </cell>
          <cell r="B56">
            <v>0</v>
          </cell>
          <cell r="C56">
            <v>10</v>
          </cell>
          <cell r="D56">
            <v>6</v>
          </cell>
          <cell r="E56">
            <v>30</v>
          </cell>
          <cell r="G56" t="str">
            <v>标准关</v>
          </cell>
          <cell r="H56">
            <v>2.7254612309628188</v>
          </cell>
          <cell r="I56">
            <v>1272.79</v>
          </cell>
          <cell r="J56">
            <v>1.23</v>
          </cell>
          <cell r="K56">
            <v>1.22</v>
          </cell>
          <cell r="L56">
            <v>1043</v>
          </cell>
          <cell r="M56">
            <v>300</v>
          </cell>
          <cell r="N56">
            <v>200</v>
          </cell>
          <cell r="O56" t="str">
            <v>恶灵1</v>
          </cell>
          <cell r="P56" t="str">
            <v>骷髅1</v>
          </cell>
          <cell r="Q56" t="str">
            <v>麻痹蝎1</v>
          </cell>
          <cell r="R56" t="str">
            <v>蜘蛛2</v>
          </cell>
          <cell r="S56" t="str">
            <v/>
          </cell>
          <cell r="T56" t="str">
            <v/>
          </cell>
          <cell r="U56">
            <v>12</v>
          </cell>
          <cell r="V56">
            <v>9</v>
          </cell>
          <cell r="W56">
            <v>9</v>
          </cell>
          <cell r="X56">
            <v>6</v>
          </cell>
          <cell r="Y56" t="str">
            <v>0</v>
          </cell>
          <cell r="Z56" t="str">
            <v>0</v>
          </cell>
          <cell r="AA56">
            <v>579</v>
          </cell>
          <cell r="AB56">
            <v>579</v>
          </cell>
          <cell r="AC56">
            <v>579</v>
          </cell>
          <cell r="AD56">
            <v>2318</v>
          </cell>
          <cell r="AE56" t="str">
            <v/>
          </cell>
          <cell r="AF56" t="str">
            <v/>
          </cell>
          <cell r="AG56">
            <v>2.46</v>
          </cell>
          <cell r="AH56">
            <v>2.46</v>
          </cell>
          <cell r="AI56">
            <v>2.46</v>
          </cell>
          <cell r="AJ56">
            <v>4.92</v>
          </cell>
          <cell r="AK56" t="str">
            <v/>
          </cell>
          <cell r="AL56" t="str">
            <v/>
          </cell>
          <cell r="AM56">
            <v>5</v>
          </cell>
          <cell r="AN56">
            <v>5</v>
          </cell>
          <cell r="AO56">
            <v>5</v>
          </cell>
          <cell r="AP56">
            <v>10</v>
          </cell>
          <cell r="AQ56" t="str">
            <v/>
          </cell>
          <cell r="AR56" t="str">
            <v/>
          </cell>
          <cell r="AS56">
            <v>1800</v>
          </cell>
          <cell r="AT56" t="str">
            <v>恶灵1</v>
          </cell>
          <cell r="AU56" t="str">
            <v>骷髅1</v>
          </cell>
          <cell r="AV56" t="str">
            <v>麻痹蝎1</v>
          </cell>
          <cell r="AW56" t="str">
            <v>蜘蛛2</v>
          </cell>
          <cell r="AX56">
            <v>0</v>
          </cell>
          <cell r="AY56">
            <v>0</v>
          </cell>
          <cell r="AZ56" t="str">
            <v>怪物1</v>
          </cell>
          <cell r="BA56" t="str">
            <v>怪物2</v>
          </cell>
          <cell r="BB56" t="str">
            <v>怪物3</v>
          </cell>
          <cell r="BC56" t="str">
            <v>怪物4</v>
          </cell>
          <cell r="BD56">
            <v>0</v>
          </cell>
          <cell r="BE56">
            <v>0</v>
          </cell>
          <cell r="BF56" t="str">
            <v>ResAudio_Music_game2;0.9</v>
          </cell>
          <cell r="BG56" t="str">
            <v>ResAudio_Music_battle_danger1;1</v>
          </cell>
        </row>
        <row r="57">
          <cell r="A57" t="str">
            <v>0_11_1</v>
          </cell>
          <cell r="B57">
            <v>0</v>
          </cell>
          <cell r="C57">
            <v>11</v>
          </cell>
          <cell r="D57">
            <v>1</v>
          </cell>
          <cell r="E57">
            <v>10</v>
          </cell>
          <cell r="G57" t="str">
            <v>标准关</v>
          </cell>
          <cell r="H57">
            <v>2.5</v>
          </cell>
          <cell r="I57">
            <v>114.48</v>
          </cell>
          <cell r="J57">
            <v>1.25</v>
          </cell>
          <cell r="K57">
            <v>0.6</v>
          </cell>
          <cell r="L57">
            <v>191</v>
          </cell>
          <cell r="M57">
            <v>300</v>
          </cell>
          <cell r="N57">
            <v>200</v>
          </cell>
          <cell r="O57" t="str">
            <v>火精灵1</v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>
            <v>6</v>
          </cell>
          <cell r="V57" t="str">
            <v>0</v>
          </cell>
          <cell r="W57" t="str">
            <v>0</v>
          </cell>
          <cell r="X57" t="str">
            <v>0</v>
          </cell>
          <cell r="Y57" t="str">
            <v>0</v>
          </cell>
          <cell r="Z57" t="str">
            <v>0</v>
          </cell>
          <cell r="AA57">
            <v>318</v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>
            <v>2.5</v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>
            <v>33</v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>
            <v>300</v>
          </cell>
          <cell r="AT57" t="str">
            <v>骷髅1</v>
          </cell>
          <cell r="AU57" t="str">
            <v>麻痹蝎1</v>
          </cell>
          <cell r="AV57" t="str">
            <v>蜘蛛2</v>
          </cell>
          <cell r="AW57" t="str">
            <v>火精灵1</v>
          </cell>
          <cell r="AX57">
            <v>0</v>
          </cell>
          <cell r="AY57">
            <v>0</v>
          </cell>
          <cell r="AZ57" t="str">
            <v>怪物4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 t="str">
            <v>ResAudio_Music_game2;0.9</v>
          </cell>
          <cell r="BG57" t="str">
            <v>ResAudio_Music_game2;1.2</v>
          </cell>
        </row>
        <row r="58">
          <cell r="A58" t="str">
            <v>0_11_2</v>
          </cell>
          <cell r="B58">
            <v>0</v>
          </cell>
          <cell r="C58">
            <v>11</v>
          </cell>
          <cell r="D58">
            <v>2</v>
          </cell>
          <cell r="E58">
            <v>15</v>
          </cell>
          <cell r="G58" t="str">
            <v>标准关</v>
          </cell>
          <cell r="H58">
            <v>2.5453672608795141</v>
          </cell>
          <cell r="I58">
            <v>264.62</v>
          </cell>
          <cell r="J58">
            <v>1.25</v>
          </cell>
          <cell r="K58">
            <v>0.73</v>
          </cell>
          <cell r="L58">
            <v>362</v>
          </cell>
          <cell r="M58">
            <v>300</v>
          </cell>
          <cell r="N58">
            <v>200</v>
          </cell>
          <cell r="O58" t="str">
            <v>火精灵1</v>
          </cell>
          <cell r="P58" t="str">
            <v>骷髅1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>
            <v>5</v>
          </cell>
          <cell r="V58">
            <v>5</v>
          </cell>
          <cell r="W58" t="str">
            <v>0</v>
          </cell>
          <cell r="X58" t="str">
            <v>0</v>
          </cell>
          <cell r="Y58" t="str">
            <v>0</v>
          </cell>
          <cell r="Z58" t="str">
            <v>0</v>
          </cell>
          <cell r="AA58">
            <v>543</v>
          </cell>
          <cell r="AB58">
            <v>543</v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>
            <v>2.5</v>
          </cell>
          <cell r="AH58">
            <v>2.5</v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>
            <v>20</v>
          </cell>
          <cell r="AN58">
            <v>20</v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>
            <v>600</v>
          </cell>
          <cell r="AT58" t="str">
            <v>骷髅1</v>
          </cell>
          <cell r="AU58" t="str">
            <v>麻痹蝎1</v>
          </cell>
          <cell r="AV58" t="str">
            <v>蜘蛛2</v>
          </cell>
          <cell r="AW58" t="str">
            <v>火精灵1</v>
          </cell>
          <cell r="AX58">
            <v>0</v>
          </cell>
          <cell r="AY58">
            <v>0</v>
          </cell>
          <cell r="AZ58" t="str">
            <v>怪物4</v>
          </cell>
          <cell r="BA58" t="str">
            <v>怪物1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 t="str">
            <v>ResAudio_Music_game2;0.9</v>
          </cell>
          <cell r="BG58" t="str">
            <v>ResAudio_Music_game2;1.2</v>
          </cell>
        </row>
        <row r="59">
          <cell r="A59" t="str">
            <v>0_11_3</v>
          </cell>
          <cell r="B59">
            <v>0</v>
          </cell>
          <cell r="C59">
            <v>11</v>
          </cell>
          <cell r="D59">
            <v>3</v>
          </cell>
          <cell r="E59">
            <v>20</v>
          </cell>
          <cell r="G59" t="str">
            <v>标准关</v>
          </cell>
          <cell r="H59">
            <v>2.591557797102912</v>
          </cell>
          <cell r="I59">
            <v>451.87</v>
          </cell>
          <cell r="J59">
            <v>1.25</v>
          </cell>
          <cell r="K59">
            <v>0.85</v>
          </cell>
          <cell r="L59">
            <v>532</v>
          </cell>
          <cell r="M59">
            <v>300</v>
          </cell>
          <cell r="N59">
            <v>200</v>
          </cell>
          <cell r="O59" t="str">
            <v>骷髅1</v>
          </cell>
          <cell r="P59" t="str">
            <v>麻痹蝎1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>
            <v>8</v>
          </cell>
          <cell r="V59">
            <v>8</v>
          </cell>
          <cell r="W59" t="str">
            <v>0</v>
          </cell>
          <cell r="X59" t="str">
            <v>0</v>
          </cell>
          <cell r="Y59" t="str">
            <v>0</v>
          </cell>
          <cell r="Z59" t="str">
            <v>0</v>
          </cell>
          <cell r="AA59">
            <v>665</v>
          </cell>
          <cell r="AB59">
            <v>665</v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>
            <v>2.5</v>
          </cell>
          <cell r="AH59">
            <v>2.5</v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>
            <v>13</v>
          </cell>
          <cell r="AN59">
            <v>13</v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>
            <v>900</v>
          </cell>
          <cell r="AT59" t="str">
            <v>骷髅1</v>
          </cell>
          <cell r="AU59" t="str">
            <v>麻痹蝎1</v>
          </cell>
          <cell r="AV59" t="str">
            <v>蜘蛛2</v>
          </cell>
          <cell r="AW59" t="str">
            <v>火精灵1</v>
          </cell>
          <cell r="AX59">
            <v>0</v>
          </cell>
          <cell r="AY59">
            <v>0</v>
          </cell>
          <cell r="AZ59" t="str">
            <v>怪物1</v>
          </cell>
          <cell r="BA59" t="str">
            <v>怪物2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 t="str">
            <v>ResAudio_Music_game2;0.9</v>
          </cell>
          <cell r="BG59" t="str">
            <v>ResAudio_Music_game2;1.2</v>
          </cell>
        </row>
        <row r="60">
          <cell r="A60" t="str">
            <v>0_11_4</v>
          </cell>
          <cell r="B60">
            <v>0</v>
          </cell>
          <cell r="C60">
            <v>11</v>
          </cell>
          <cell r="D60">
            <v>4</v>
          </cell>
          <cell r="E60">
            <v>25</v>
          </cell>
          <cell r="G60" t="str">
            <v>标准关</v>
          </cell>
          <cell r="H60">
            <v>2.6385865485691138</v>
          </cell>
          <cell r="I60">
            <v>687.18</v>
          </cell>
          <cell r="J60">
            <v>1.25</v>
          </cell>
          <cell r="K60">
            <v>0.98</v>
          </cell>
          <cell r="L60">
            <v>701</v>
          </cell>
          <cell r="M60">
            <v>300</v>
          </cell>
          <cell r="N60">
            <v>200</v>
          </cell>
          <cell r="O60" t="str">
            <v>骷髅1</v>
          </cell>
          <cell r="P60" t="str">
            <v>麻痹蝎1</v>
          </cell>
          <cell r="Q60" t="str">
            <v>蜘蛛2</v>
          </cell>
          <cell r="R60" t="str">
            <v/>
          </cell>
          <cell r="S60" t="str">
            <v/>
          </cell>
          <cell r="T60" t="str">
            <v/>
          </cell>
          <cell r="U60">
            <v>9</v>
          </cell>
          <cell r="V60">
            <v>9</v>
          </cell>
          <cell r="W60">
            <v>4</v>
          </cell>
          <cell r="X60" t="str">
            <v>0</v>
          </cell>
          <cell r="Y60" t="str">
            <v>0</v>
          </cell>
          <cell r="Z60" t="str">
            <v>0</v>
          </cell>
          <cell r="AA60">
            <v>515</v>
          </cell>
          <cell r="AB60">
            <v>515</v>
          </cell>
          <cell r="AC60">
            <v>2062</v>
          </cell>
          <cell r="AD60" t="str">
            <v/>
          </cell>
          <cell r="AE60" t="str">
            <v/>
          </cell>
          <cell r="AF60" t="str">
            <v/>
          </cell>
          <cell r="AG60">
            <v>2.5</v>
          </cell>
          <cell r="AH60">
            <v>2.5</v>
          </cell>
          <cell r="AI60">
            <v>5</v>
          </cell>
          <cell r="AJ60" t="str">
            <v/>
          </cell>
          <cell r="AK60" t="str">
            <v/>
          </cell>
          <cell r="AL60" t="str">
            <v/>
          </cell>
          <cell r="AM60">
            <v>8</v>
          </cell>
          <cell r="AN60">
            <v>8</v>
          </cell>
          <cell r="AO60">
            <v>15</v>
          </cell>
          <cell r="AP60" t="str">
            <v/>
          </cell>
          <cell r="AQ60" t="str">
            <v/>
          </cell>
          <cell r="AR60" t="str">
            <v/>
          </cell>
          <cell r="AS60">
            <v>1200</v>
          </cell>
          <cell r="AT60" t="str">
            <v>骷髅1</v>
          </cell>
          <cell r="AU60" t="str">
            <v>麻痹蝎1</v>
          </cell>
          <cell r="AV60" t="str">
            <v>蜘蛛2</v>
          </cell>
          <cell r="AW60" t="str">
            <v>火精灵1</v>
          </cell>
          <cell r="AX60">
            <v>0</v>
          </cell>
          <cell r="AY60">
            <v>0</v>
          </cell>
          <cell r="AZ60" t="str">
            <v>怪物1</v>
          </cell>
          <cell r="BA60" t="str">
            <v>怪物2</v>
          </cell>
          <cell r="BB60" t="str">
            <v>怪物3</v>
          </cell>
          <cell r="BC60">
            <v>0</v>
          </cell>
          <cell r="BD60">
            <v>0</v>
          </cell>
          <cell r="BE60">
            <v>0</v>
          </cell>
          <cell r="BF60" t="str">
            <v>ResAudio_Music_game2;0.9</v>
          </cell>
          <cell r="BG60" t="str">
            <v>ResAudio_Music_game2;1.2</v>
          </cell>
        </row>
        <row r="61">
          <cell r="A61" t="str">
            <v>0_11_5</v>
          </cell>
          <cell r="B61">
            <v>0</v>
          </cell>
          <cell r="C61">
            <v>11</v>
          </cell>
          <cell r="D61">
            <v>5</v>
          </cell>
          <cell r="E61">
            <v>30</v>
          </cell>
          <cell r="G61" t="str">
            <v>标准关</v>
          </cell>
          <cell r="H61">
            <v>2.6864687262899585</v>
          </cell>
          <cell r="I61">
            <v>960</v>
          </cell>
          <cell r="J61">
            <v>1.25</v>
          </cell>
          <cell r="K61">
            <v>1.1000000000000001</v>
          </cell>
          <cell r="L61">
            <v>873</v>
          </cell>
          <cell r="M61">
            <v>300</v>
          </cell>
          <cell r="N61">
            <v>200</v>
          </cell>
          <cell r="O61" t="str">
            <v>麻痹蝎1</v>
          </cell>
          <cell r="P61" t="str">
            <v>蜘蛛2</v>
          </cell>
          <cell r="Q61" t="str">
            <v>火精灵1</v>
          </cell>
          <cell r="R61" t="str">
            <v/>
          </cell>
          <cell r="S61" t="str">
            <v/>
          </cell>
          <cell r="T61" t="str">
            <v/>
          </cell>
          <cell r="U61">
            <v>13</v>
          </cell>
          <cell r="V61">
            <v>13</v>
          </cell>
          <cell r="W61">
            <v>6</v>
          </cell>
          <cell r="X61" t="str">
            <v>0</v>
          </cell>
          <cell r="Y61" t="str">
            <v>0</v>
          </cell>
          <cell r="Z61" t="str">
            <v>0</v>
          </cell>
          <cell r="AA61">
            <v>369</v>
          </cell>
          <cell r="AB61">
            <v>1475</v>
          </cell>
          <cell r="AC61">
            <v>369</v>
          </cell>
          <cell r="AD61" t="str">
            <v/>
          </cell>
          <cell r="AE61" t="str">
            <v/>
          </cell>
          <cell r="AF61" t="str">
            <v/>
          </cell>
          <cell r="AG61">
            <v>2.5</v>
          </cell>
          <cell r="AH61">
            <v>5</v>
          </cell>
          <cell r="AI61">
            <v>2.5</v>
          </cell>
          <cell r="AJ61" t="str">
            <v/>
          </cell>
          <cell r="AK61" t="str">
            <v/>
          </cell>
          <cell r="AL61" t="str">
            <v/>
          </cell>
          <cell r="AM61">
            <v>4</v>
          </cell>
          <cell r="AN61">
            <v>9</v>
          </cell>
          <cell r="AO61">
            <v>4</v>
          </cell>
          <cell r="AP61" t="str">
            <v/>
          </cell>
          <cell r="AQ61" t="str">
            <v/>
          </cell>
          <cell r="AR61" t="str">
            <v/>
          </cell>
          <cell r="AS61">
            <v>1500</v>
          </cell>
          <cell r="AT61" t="str">
            <v>骷髅1</v>
          </cell>
          <cell r="AU61" t="str">
            <v>麻痹蝎1</v>
          </cell>
          <cell r="AV61" t="str">
            <v>蜘蛛2</v>
          </cell>
          <cell r="AW61" t="str">
            <v>火精灵1</v>
          </cell>
          <cell r="AX61">
            <v>0</v>
          </cell>
          <cell r="AY61">
            <v>0</v>
          </cell>
          <cell r="AZ61" t="str">
            <v>怪物2</v>
          </cell>
          <cell r="BA61" t="str">
            <v>怪物3</v>
          </cell>
          <cell r="BB61" t="str">
            <v>怪物4</v>
          </cell>
          <cell r="BC61">
            <v>0</v>
          </cell>
          <cell r="BD61">
            <v>0</v>
          </cell>
          <cell r="BE61">
            <v>0</v>
          </cell>
          <cell r="BF61" t="str">
            <v>ResAudio_Music_game2;0.9</v>
          </cell>
          <cell r="BG61" t="str">
            <v>ResAudio_Music_game2;1.2</v>
          </cell>
        </row>
        <row r="62">
          <cell r="A62" t="str">
            <v>0_11_6</v>
          </cell>
          <cell r="B62">
            <v>0</v>
          </cell>
          <cell r="C62">
            <v>11</v>
          </cell>
          <cell r="D62">
            <v>6</v>
          </cell>
          <cell r="E62">
            <v>30</v>
          </cell>
          <cell r="G62" t="str">
            <v>标准关</v>
          </cell>
          <cell r="H62">
            <v>2.7352198173100595</v>
          </cell>
          <cell r="I62">
            <v>1287.82</v>
          </cell>
          <cell r="J62">
            <v>1.25</v>
          </cell>
          <cell r="K62">
            <v>1.23</v>
          </cell>
          <cell r="L62">
            <v>1047</v>
          </cell>
          <cell r="M62">
            <v>300</v>
          </cell>
          <cell r="N62">
            <v>200</v>
          </cell>
          <cell r="O62" t="str">
            <v>骷髅1</v>
          </cell>
          <cell r="P62" t="str">
            <v>麻痹蝎1</v>
          </cell>
          <cell r="Q62" t="str">
            <v>蜘蛛2</v>
          </cell>
          <cell r="R62" t="str">
            <v>火精灵1</v>
          </cell>
          <cell r="S62" t="str">
            <v/>
          </cell>
          <cell r="T62" t="str">
            <v/>
          </cell>
          <cell r="U62">
            <v>12</v>
          </cell>
          <cell r="V62">
            <v>9</v>
          </cell>
          <cell r="W62">
            <v>9</v>
          </cell>
          <cell r="X62">
            <v>6</v>
          </cell>
          <cell r="Y62" t="str">
            <v>0</v>
          </cell>
          <cell r="Z62" t="str">
            <v>0</v>
          </cell>
          <cell r="AA62">
            <v>499</v>
          </cell>
          <cell r="AB62">
            <v>499</v>
          </cell>
          <cell r="AC62">
            <v>1994</v>
          </cell>
          <cell r="AD62">
            <v>499</v>
          </cell>
          <cell r="AE62" t="str">
            <v/>
          </cell>
          <cell r="AF62" t="str">
            <v/>
          </cell>
          <cell r="AG62">
            <v>2.5</v>
          </cell>
          <cell r="AH62">
            <v>2.5</v>
          </cell>
          <cell r="AI62">
            <v>5</v>
          </cell>
          <cell r="AJ62">
            <v>2.5</v>
          </cell>
          <cell r="AK62" t="str">
            <v/>
          </cell>
          <cell r="AL62" t="str">
            <v/>
          </cell>
          <cell r="AM62">
            <v>4</v>
          </cell>
          <cell r="AN62">
            <v>4</v>
          </cell>
          <cell r="AO62">
            <v>9</v>
          </cell>
          <cell r="AP62">
            <v>4</v>
          </cell>
          <cell r="AQ62" t="str">
            <v/>
          </cell>
          <cell r="AR62" t="str">
            <v/>
          </cell>
          <cell r="AS62">
            <v>1800</v>
          </cell>
          <cell r="AT62" t="str">
            <v>骷髅1</v>
          </cell>
          <cell r="AU62" t="str">
            <v>麻痹蝎1</v>
          </cell>
          <cell r="AV62" t="str">
            <v>蜘蛛2</v>
          </cell>
          <cell r="AW62" t="str">
            <v>火精灵1</v>
          </cell>
          <cell r="AX62">
            <v>0</v>
          </cell>
          <cell r="AY62">
            <v>0</v>
          </cell>
          <cell r="AZ62" t="str">
            <v>怪物1</v>
          </cell>
          <cell r="BA62" t="str">
            <v>怪物2</v>
          </cell>
          <cell r="BB62" t="str">
            <v>怪物3</v>
          </cell>
          <cell r="BC62" t="str">
            <v>怪物4</v>
          </cell>
          <cell r="BD62">
            <v>0</v>
          </cell>
          <cell r="BE62">
            <v>0</v>
          </cell>
          <cell r="BF62" t="str">
            <v>ResAudio_Music_game2;0.9</v>
          </cell>
          <cell r="BG62" t="str">
            <v>ResAudio_Music_battle_danger1;1</v>
          </cell>
        </row>
        <row r="63">
          <cell r="A63" t="str">
            <v>0_12_1</v>
          </cell>
          <cell r="B63">
            <v>0</v>
          </cell>
          <cell r="C63">
            <v>12</v>
          </cell>
          <cell r="D63">
            <v>1</v>
          </cell>
          <cell r="E63">
            <v>10</v>
          </cell>
          <cell r="G63" t="str">
            <v>困难关</v>
          </cell>
          <cell r="H63">
            <v>2.5</v>
          </cell>
          <cell r="I63">
            <v>116.38</v>
          </cell>
          <cell r="J63">
            <v>1.28</v>
          </cell>
          <cell r="K63">
            <v>0.61</v>
          </cell>
          <cell r="L63">
            <v>191</v>
          </cell>
          <cell r="M63">
            <v>300</v>
          </cell>
          <cell r="N63">
            <v>200</v>
          </cell>
          <cell r="O63" t="str">
            <v>蝙蝠2</v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>
            <v>6</v>
          </cell>
          <cell r="V63" t="str">
            <v>0</v>
          </cell>
          <cell r="W63" t="str">
            <v>0</v>
          </cell>
          <cell r="X63" t="str">
            <v>0</v>
          </cell>
          <cell r="Y63" t="str">
            <v>0</v>
          </cell>
          <cell r="Z63" t="str">
            <v>0</v>
          </cell>
          <cell r="AA63">
            <v>318</v>
          </cell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>
            <v>2.56</v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>
            <v>33</v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>
            <v>300</v>
          </cell>
          <cell r="AT63" t="str">
            <v>骷髅1</v>
          </cell>
          <cell r="AU63" t="str">
            <v>麻痹蝎1</v>
          </cell>
          <cell r="AV63" t="str">
            <v>蜘蛛2</v>
          </cell>
          <cell r="AW63" t="str">
            <v>火精灵1</v>
          </cell>
          <cell r="AX63" t="str">
            <v>蝙蝠2</v>
          </cell>
          <cell r="AY63" t="str">
            <v>骷髅3</v>
          </cell>
          <cell r="AZ63" t="str">
            <v>怪物5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 t="str">
            <v>ResAudio_Music_game2;0.9</v>
          </cell>
          <cell r="BG63" t="str">
            <v>ResAudio_Music_game2;1.2</v>
          </cell>
        </row>
        <row r="64">
          <cell r="A64" t="str">
            <v>0_12_2</v>
          </cell>
          <cell r="B64">
            <v>0</v>
          </cell>
          <cell r="C64">
            <v>12</v>
          </cell>
          <cell r="D64">
            <v>2</v>
          </cell>
          <cell r="E64">
            <v>15</v>
          </cell>
          <cell r="G64" t="str">
            <v>困难关</v>
          </cell>
          <cell r="H64">
            <v>2.5470288723195189</v>
          </cell>
          <cell r="I64">
            <v>268.42</v>
          </cell>
          <cell r="J64">
            <v>1.28</v>
          </cell>
          <cell r="K64">
            <v>0.74</v>
          </cell>
          <cell r="L64">
            <v>363</v>
          </cell>
          <cell r="M64">
            <v>300</v>
          </cell>
          <cell r="N64">
            <v>200</v>
          </cell>
          <cell r="O64" t="str">
            <v>蝙蝠2</v>
          </cell>
          <cell r="P64" t="str">
            <v>骷髅1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>
            <v>5</v>
          </cell>
          <cell r="V64">
            <v>5</v>
          </cell>
          <cell r="W64" t="str">
            <v>0</v>
          </cell>
          <cell r="X64" t="str">
            <v>0</v>
          </cell>
          <cell r="Y64" t="str">
            <v>0</v>
          </cell>
          <cell r="Z64" t="str">
            <v>0</v>
          </cell>
          <cell r="AA64">
            <v>871</v>
          </cell>
          <cell r="AB64">
            <v>218</v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>
            <v>2.56</v>
          </cell>
          <cell r="AH64">
            <v>2.56</v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>
            <v>27</v>
          </cell>
          <cell r="AN64">
            <v>13</v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>
            <v>600</v>
          </cell>
          <cell r="AT64" t="str">
            <v>骷髅1</v>
          </cell>
          <cell r="AU64" t="str">
            <v>麻痹蝎1</v>
          </cell>
          <cell r="AV64" t="str">
            <v>蜘蛛2</v>
          </cell>
          <cell r="AW64" t="str">
            <v>火精灵1</v>
          </cell>
          <cell r="AX64" t="str">
            <v>蝙蝠2</v>
          </cell>
          <cell r="AY64" t="str">
            <v>骷髅3</v>
          </cell>
          <cell r="AZ64" t="str">
            <v>怪物5</v>
          </cell>
          <cell r="BA64" t="str">
            <v>怪物1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 t="str">
            <v>ResAudio_Music_game2;0.9</v>
          </cell>
          <cell r="BG64" t="str">
            <v>ResAudio_Music_game2;1.2</v>
          </cell>
        </row>
        <row r="65">
          <cell r="A65" t="str">
            <v>0_12_3</v>
          </cell>
          <cell r="B65">
            <v>0</v>
          </cell>
          <cell r="C65">
            <v>12</v>
          </cell>
          <cell r="D65">
            <v>3</v>
          </cell>
          <cell r="E65">
            <v>20</v>
          </cell>
          <cell r="G65" t="str">
            <v>困难关</v>
          </cell>
          <cell r="H65">
            <v>2.5949424305716957</v>
          </cell>
          <cell r="I65">
            <v>457.78</v>
          </cell>
          <cell r="J65">
            <v>1.28</v>
          </cell>
          <cell r="K65">
            <v>0.86</v>
          </cell>
          <cell r="L65">
            <v>532</v>
          </cell>
          <cell r="M65">
            <v>300</v>
          </cell>
          <cell r="N65">
            <v>200</v>
          </cell>
          <cell r="O65" t="str">
            <v>骷髅1</v>
          </cell>
          <cell r="P65" t="str">
            <v>麻痹蝎1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>
            <v>8</v>
          </cell>
          <cell r="V65">
            <v>8</v>
          </cell>
          <cell r="W65" t="str">
            <v>0</v>
          </cell>
          <cell r="X65" t="str">
            <v>0</v>
          </cell>
          <cell r="Y65" t="str">
            <v>0</v>
          </cell>
          <cell r="Z65" t="str">
            <v>0</v>
          </cell>
          <cell r="AA65">
            <v>665</v>
          </cell>
          <cell r="AB65">
            <v>665</v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>
            <v>2.56</v>
          </cell>
          <cell r="AH65">
            <v>2.56</v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>
            <v>13</v>
          </cell>
          <cell r="AN65">
            <v>13</v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>
            <v>900</v>
          </cell>
          <cell r="AT65" t="str">
            <v>骷髅1</v>
          </cell>
          <cell r="AU65" t="str">
            <v>麻痹蝎1</v>
          </cell>
          <cell r="AV65" t="str">
            <v>蜘蛛2</v>
          </cell>
          <cell r="AW65" t="str">
            <v>火精灵1</v>
          </cell>
          <cell r="AX65" t="str">
            <v>蝙蝠2</v>
          </cell>
          <cell r="AY65" t="str">
            <v>骷髅3</v>
          </cell>
          <cell r="AZ65" t="str">
            <v>怪物1</v>
          </cell>
          <cell r="BA65" t="str">
            <v>怪物2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 t="str">
            <v>ResAudio_Music_game2;0.9</v>
          </cell>
          <cell r="BG65" t="str">
            <v>ResAudio_Music_game2;1.2</v>
          </cell>
        </row>
        <row r="66">
          <cell r="A66" t="str">
            <v>0_12_4</v>
          </cell>
          <cell r="B66">
            <v>0</v>
          </cell>
          <cell r="C66">
            <v>12</v>
          </cell>
          <cell r="D66">
            <v>4</v>
          </cell>
          <cell r="E66">
            <v>25</v>
          </cell>
          <cell r="G66" t="str">
            <v>困难关</v>
          </cell>
          <cell r="H66">
            <v>2.6437573170692383</v>
          </cell>
          <cell r="I66">
            <v>695.56</v>
          </cell>
          <cell r="J66">
            <v>1.28</v>
          </cell>
          <cell r="K66">
            <v>0.99</v>
          </cell>
          <cell r="L66">
            <v>703</v>
          </cell>
          <cell r="M66">
            <v>300</v>
          </cell>
          <cell r="N66">
            <v>200</v>
          </cell>
          <cell r="O66" t="str">
            <v>骷髅1</v>
          </cell>
          <cell r="P66" t="str">
            <v>麻痹蝎1</v>
          </cell>
          <cell r="Q66" t="str">
            <v>麻痹蝎1</v>
          </cell>
          <cell r="R66" t="str">
            <v/>
          </cell>
          <cell r="S66" t="str">
            <v/>
          </cell>
          <cell r="T66" t="str">
            <v/>
          </cell>
          <cell r="U66">
            <v>9</v>
          </cell>
          <cell r="V66">
            <v>9</v>
          </cell>
          <cell r="W66">
            <v>4</v>
          </cell>
          <cell r="X66" t="str">
            <v>0</v>
          </cell>
          <cell r="Y66" t="str">
            <v>0</v>
          </cell>
          <cell r="Z66" t="str">
            <v>0</v>
          </cell>
          <cell r="AA66">
            <v>799</v>
          </cell>
          <cell r="AB66">
            <v>799</v>
          </cell>
          <cell r="AC66">
            <v>799</v>
          </cell>
          <cell r="AD66" t="str">
            <v/>
          </cell>
          <cell r="AE66" t="str">
            <v/>
          </cell>
          <cell r="AF66" t="str">
            <v/>
          </cell>
          <cell r="AG66">
            <v>2.56</v>
          </cell>
          <cell r="AH66">
            <v>2.56</v>
          </cell>
          <cell r="AI66">
            <v>2.56</v>
          </cell>
          <cell r="AJ66" t="str">
            <v/>
          </cell>
          <cell r="AK66" t="str">
            <v/>
          </cell>
          <cell r="AL66" t="str">
            <v/>
          </cell>
          <cell r="AM66">
            <v>9</v>
          </cell>
          <cell r="AN66">
            <v>9</v>
          </cell>
          <cell r="AO66">
            <v>9</v>
          </cell>
          <cell r="AP66" t="str">
            <v/>
          </cell>
          <cell r="AQ66" t="str">
            <v/>
          </cell>
          <cell r="AR66" t="str">
            <v/>
          </cell>
          <cell r="AS66">
            <v>1200</v>
          </cell>
          <cell r="AT66" t="str">
            <v>骷髅1</v>
          </cell>
          <cell r="AU66" t="str">
            <v>麻痹蝎1</v>
          </cell>
          <cell r="AV66" t="str">
            <v>蜘蛛2</v>
          </cell>
          <cell r="AW66" t="str">
            <v>火精灵1</v>
          </cell>
          <cell r="AX66" t="str">
            <v>蝙蝠2</v>
          </cell>
          <cell r="AY66" t="str">
            <v>骷髅3</v>
          </cell>
          <cell r="AZ66" t="str">
            <v>怪物1</v>
          </cell>
          <cell r="BA66" t="str">
            <v>怪物2</v>
          </cell>
          <cell r="BB66" t="str">
            <v>怪物2</v>
          </cell>
          <cell r="BC66">
            <v>0</v>
          </cell>
          <cell r="BD66">
            <v>0</v>
          </cell>
          <cell r="BE66">
            <v>0</v>
          </cell>
          <cell r="BF66" t="str">
            <v>ResAudio_Music_game2;0.9</v>
          </cell>
          <cell r="BG66" t="str">
            <v>ResAudio_Music_game2;1.2</v>
          </cell>
        </row>
        <row r="67">
          <cell r="A67" t="str">
            <v>0_12_5</v>
          </cell>
          <cell r="B67">
            <v>0</v>
          </cell>
          <cell r="C67">
            <v>12</v>
          </cell>
          <cell r="D67">
            <v>5</v>
          </cell>
          <cell r="E67">
            <v>30</v>
          </cell>
          <cell r="G67" t="str">
            <v>困难关</v>
          </cell>
          <cell r="H67">
            <v>2.6934904871925358</v>
          </cell>
          <cell r="I67">
            <v>971.25</v>
          </cell>
          <cell r="J67">
            <v>1.28</v>
          </cell>
          <cell r="K67">
            <v>1.1100000000000001</v>
          </cell>
          <cell r="L67">
            <v>875</v>
          </cell>
          <cell r="M67">
            <v>300</v>
          </cell>
          <cell r="N67">
            <v>200</v>
          </cell>
          <cell r="O67" t="str">
            <v>麻痹蝎1</v>
          </cell>
          <cell r="P67" t="str">
            <v>蜘蛛2</v>
          </cell>
          <cell r="Q67" t="str">
            <v>蝙蝠2</v>
          </cell>
          <cell r="R67" t="str">
            <v/>
          </cell>
          <cell r="S67" t="str">
            <v/>
          </cell>
          <cell r="T67" t="str">
            <v/>
          </cell>
          <cell r="U67">
            <v>13</v>
          </cell>
          <cell r="V67">
            <v>13</v>
          </cell>
          <cell r="W67">
            <v>6</v>
          </cell>
          <cell r="X67" t="str">
            <v>0</v>
          </cell>
          <cell r="Y67" t="str">
            <v>0</v>
          </cell>
          <cell r="Z67" t="str">
            <v>0</v>
          </cell>
          <cell r="AA67">
            <v>295</v>
          </cell>
          <cell r="AB67">
            <v>1180</v>
          </cell>
          <cell r="AC67">
            <v>1180</v>
          </cell>
          <cell r="AD67" t="str">
            <v/>
          </cell>
          <cell r="AE67" t="str">
            <v/>
          </cell>
          <cell r="AF67" t="str">
            <v/>
          </cell>
          <cell r="AG67">
            <v>2.56</v>
          </cell>
          <cell r="AH67">
            <v>5.12</v>
          </cell>
          <cell r="AI67">
            <v>2.56</v>
          </cell>
          <cell r="AJ67" t="str">
            <v/>
          </cell>
          <cell r="AK67" t="str">
            <v/>
          </cell>
          <cell r="AL67" t="str">
            <v/>
          </cell>
          <cell r="AM67">
            <v>4</v>
          </cell>
          <cell r="AN67">
            <v>8</v>
          </cell>
          <cell r="AO67">
            <v>8</v>
          </cell>
          <cell r="AP67" t="str">
            <v/>
          </cell>
          <cell r="AQ67" t="str">
            <v/>
          </cell>
          <cell r="AR67" t="str">
            <v/>
          </cell>
          <cell r="AS67">
            <v>1500</v>
          </cell>
          <cell r="AT67" t="str">
            <v>骷髅1</v>
          </cell>
          <cell r="AU67" t="str">
            <v>麻痹蝎1</v>
          </cell>
          <cell r="AV67" t="str">
            <v>蜘蛛2</v>
          </cell>
          <cell r="AW67" t="str">
            <v>火精灵1</v>
          </cell>
          <cell r="AX67" t="str">
            <v>蝙蝠2</v>
          </cell>
          <cell r="AY67" t="str">
            <v>骷髅3</v>
          </cell>
          <cell r="AZ67" t="str">
            <v>怪物2</v>
          </cell>
          <cell r="BA67" t="str">
            <v>怪物3</v>
          </cell>
          <cell r="BB67" t="str">
            <v>怪物5</v>
          </cell>
          <cell r="BC67">
            <v>0</v>
          </cell>
          <cell r="BD67">
            <v>0</v>
          </cell>
          <cell r="BE67">
            <v>0</v>
          </cell>
          <cell r="BF67" t="str">
            <v>ResAudio_Music_game2;0.9</v>
          </cell>
          <cell r="BG67" t="str">
            <v>ResAudio_Music_game2;1.2</v>
          </cell>
        </row>
        <row r="68">
          <cell r="A68" t="str">
            <v>0_12_6</v>
          </cell>
          <cell r="B68">
            <v>0</v>
          </cell>
          <cell r="C68">
            <v>12</v>
          </cell>
          <cell r="D68">
            <v>6</v>
          </cell>
          <cell r="E68">
            <v>30</v>
          </cell>
          <cell r="G68" t="str">
            <v>困难关</v>
          </cell>
          <cell r="H68">
            <v>2.7441592152789425</v>
          </cell>
          <cell r="I68">
            <v>1302.53</v>
          </cell>
          <cell r="J68">
            <v>1.28</v>
          </cell>
          <cell r="K68">
            <v>1.24</v>
          </cell>
          <cell r="L68">
            <v>1050</v>
          </cell>
          <cell r="M68">
            <v>300</v>
          </cell>
          <cell r="N68">
            <v>200</v>
          </cell>
          <cell r="O68" t="str">
            <v>骷髅1</v>
          </cell>
          <cell r="P68" t="str">
            <v>麻痹蝎1</v>
          </cell>
          <cell r="Q68" t="str">
            <v>蜘蛛2</v>
          </cell>
          <cell r="R68" t="str">
            <v>火精灵1</v>
          </cell>
          <cell r="S68" t="str">
            <v/>
          </cell>
          <cell r="T68" t="str">
            <v/>
          </cell>
          <cell r="U68">
            <v>10</v>
          </cell>
          <cell r="V68">
            <v>10</v>
          </cell>
          <cell r="W68">
            <v>10</v>
          </cell>
          <cell r="X68">
            <v>5</v>
          </cell>
          <cell r="Y68" t="str">
            <v>0</v>
          </cell>
          <cell r="Z68" t="str">
            <v>0</v>
          </cell>
          <cell r="AA68">
            <v>485</v>
          </cell>
          <cell r="AB68">
            <v>485</v>
          </cell>
          <cell r="AC68">
            <v>1938</v>
          </cell>
          <cell r="AD68">
            <v>485</v>
          </cell>
          <cell r="AE68" t="str">
            <v/>
          </cell>
          <cell r="AF68" t="str">
            <v/>
          </cell>
          <cell r="AG68">
            <v>2.56</v>
          </cell>
          <cell r="AH68">
            <v>2.56</v>
          </cell>
          <cell r="AI68">
            <v>5.12</v>
          </cell>
          <cell r="AJ68">
            <v>2.56</v>
          </cell>
          <cell r="AK68" t="str">
            <v/>
          </cell>
          <cell r="AL68" t="str">
            <v/>
          </cell>
          <cell r="AM68">
            <v>4</v>
          </cell>
          <cell r="AN68">
            <v>4</v>
          </cell>
          <cell r="AO68">
            <v>9</v>
          </cell>
          <cell r="AP68">
            <v>4</v>
          </cell>
          <cell r="AQ68" t="str">
            <v/>
          </cell>
          <cell r="AR68" t="str">
            <v/>
          </cell>
          <cell r="AS68">
            <v>1800</v>
          </cell>
          <cell r="AT68" t="str">
            <v>骷髅1</v>
          </cell>
          <cell r="AU68" t="str">
            <v>麻痹蝎1</v>
          </cell>
          <cell r="AV68" t="str">
            <v>蜘蛛2</v>
          </cell>
          <cell r="AW68" t="str">
            <v>火精灵1</v>
          </cell>
          <cell r="AX68" t="str">
            <v>蝙蝠2</v>
          </cell>
          <cell r="AY68" t="str">
            <v>骷髅3</v>
          </cell>
          <cell r="AZ68" t="str">
            <v>怪物1</v>
          </cell>
          <cell r="BA68" t="str">
            <v>怪物2</v>
          </cell>
          <cell r="BB68" t="str">
            <v>怪物3</v>
          </cell>
          <cell r="BC68" t="str">
            <v>怪物4</v>
          </cell>
          <cell r="BD68">
            <v>0</v>
          </cell>
          <cell r="BE68">
            <v>0</v>
          </cell>
          <cell r="BF68" t="str">
            <v>ResAudio_Music_game2;0.9</v>
          </cell>
          <cell r="BG68" t="str">
            <v>ResAudio_Music_game2;1.2</v>
          </cell>
        </row>
        <row r="69">
          <cell r="A69" t="str">
            <v>0_12_7</v>
          </cell>
          <cell r="B69">
            <v>0</v>
          </cell>
          <cell r="C69">
            <v>12</v>
          </cell>
          <cell r="D69">
            <v>7</v>
          </cell>
          <cell r="E69">
            <v>30</v>
          </cell>
          <cell r="G69" t="str">
            <v>困难关</v>
          </cell>
          <cell r="H69">
            <v>2.7957811006228557</v>
          </cell>
          <cell r="I69">
            <v>1672.06</v>
          </cell>
          <cell r="J69">
            <v>1.28</v>
          </cell>
          <cell r="K69">
            <v>1.36</v>
          </cell>
          <cell r="L69">
            <v>1229</v>
          </cell>
          <cell r="M69">
            <v>300</v>
          </cell>
          <cell r="N69">
            <v>200</v>
          </cell>
          <cell r="O69" t="str">
            <v>麻痹蝎1</v>
          </cell>
          <cell r="P69" t="str">
            <v>蜘蛛2</v>
          </cell>
          <cell r="Q69" t="str">
            <v>火精灵1</v>
          </cell>
          <cell r="R69" t="str">
            <v>蝙蝠2</v>
          </cell>
          <cell r="S69" t="str">
            <v/>
          </cell>
          <cell r="T69" t="str">
            <v/>
          </cell>
          <cell r="U69">
            <v>11</v>
          </cell>
          <cell r="V69">
            <v>11</v>
          </cell>
          <cell r="W69">
            <v>11</v>
          </cell>
          <cell r="X69">
            <v>5</v>
          </cell>
          <cell r="Y69" t="str">
            <v>0</v>
          </cell>
          <cell r="Z69" t="str">
            <v>0</v>
          </cell>
          <cell r="AA69">
            <v>429</v>
          </cell>
          <cell r="AB69">
            <v>1715</v>
          </cell>
          <cell r="AC69">
            <v>429</v>
          </cell>
          <cell r="AD69">
            <v>1715</v>
          </cell>
          <cell r="AE69" t="str">
            <v/>
          </cell>
          <cell r="AF69" t="str">
            <v/>
          </cell>
          <cell r="AG69">
            <v>2.56</v>
          </cell>
          <cell r="AH69">
            <v>5.12</v>
          </cell>
          <cell r="AI69">
            <v>2.56</v>
          </cell>
          <cell r="AJ69">
            <v>2.56</v>
          </cell>
          <cell r="AK69" t="str">
            <v/>
          </cell>
          <cell r="AL69" t="str">
            <v/>
          </cell>
          <cell r="AM69">
            <v>4</v>
          </cell>
          <cell r="AN69">
            <v>7</v>
          </cell>
          <cell r="AO69">
            <v>4</v>
          </cell>
          <cell r="AP69">
            <v>7</v>
          </cell>
          <cell r="AQ69" t="str">
            <v/>
          </cell>
          <cell r="AR69" t="str">
            <v/>
          </cell>
          <cell r="AS69">
            <v>2100</v>
          </cell>
          <cell r="AT69" t="str">
            <v>骷髅1</v>
          </cell>
          <cell r="AU69" t="str">
            <v>麻痹蝎1</v>
          </cell>
          <cell r="AV69" t="str">
            <v>蜘蛛2</v>
          </cell>
          <cell r="AW69" t="str">
            <v>火精灵1</v>
          </cell>
          <cell r="AX69" t="str">
            <v>蝙蝠2</v>
          </cell>
          <cell r="AY69" t="str">
            <v>骷髅3</v>
          </cell>
          <cell r="AZ69" t="str">
            <v>怪物2</v>
          </cell>
          <cell r="BA69" t="str">
            <v>怪物3</v>
          </cell>
          <cell r="BB69" t="str">
            <v>怪物4</v>
          </cell>
          <cell r="BC69" t="str">
            <v>怪物5</v>
          </cell>
          <cell r="BD69">
            <v>0</v>
          </cell>
          <cell r="BE69">
            <v>0</v>
          </cell>
          <cell r="BF69" t="str">
            <v>ResAudio_Music_game2;0.9</v>
          </cell>
          <cell r="BG69" t="str">
            <v>ResAudio_Music_game2;1.2</v>
          </cell>
        </row>
        <row r="70">
          <cell r="A70" t="str">
            <v>0_12_8</v>
          </cell>
          <cell r="B70">
            <v>0</v>
          </cell>
          <cell r="C70">
            <v>12</v>
          </cell>
          <cell r="D70">
            <v>8</v>
          </cell>
          <cell r="E70">
            <v>30</v>
          </cell>
          <cell r="G70" t="str">
            <v>困难关</v>
          </cell>
          <cell r="H70">
            <v>2.848374073588662</v>
          </cell>
          <cell r="I70">
            <v>2104.6799999999998</v>
          </cell>
          <cell r="J70">
            <v>1.28</v>
          </cell>
          <cell r="K70">
            <v>1.49</v>
          </cell>
          <cell r="L70">
            <v>1413</v>
          </cell>
          <cell r="M70">
            <v>300</v>
          </cell>
          <cell r="N70">
            <v>200</v>
          </cell>
          <cell r="O70" t="str">
            <v>麻痹蝎1</v>
          </cell>
          <cell r="P70" t="str">
            <v>蜘蛛2</v>
          </cell>
          <cell r="Q70" t="str">
            <v>火精灵1</v>
          </cell>
          <cell r="R70" t="str">
            <v>蝙蝠2</v>
          </cell>
          <cell r="S70" t="str">
            <v>骷髅3</v>
          </cell>
          <cell r="T70" t="str">
            <v/>
          </cell>
          <cell r="U70">
            <v>10</v>
          </cell>
          <cell r="V70">
            <v>10</v>
          </cell>
          <cell r="W70">
            <v>10</v>
          </cell>
          <cell r="X70">
            <v>10</v>
          </cell>
          <cell r="Y70">
            <v>1</v>
          </cell>
          <cell r="Z70" t="str">
            <v>0</v>
          </cell>
          <cell r="AA70">
            <v>321</v>
          </cell>
          <cell r="AB70">
            <v>1285</v>
          </cell>
          <cell r="AC70">
            <v>321</v>
          </cell>
          <cell r="AD70">
            <v>1285</v>
          </cell>
          <cell r="AE70">
            <v>10276</v>
          </cell>
          <cell r="AF70" t="str">
            <v/>
          </cell>
          <cell r="AG70">
            <v>2.56</v>
          </cell>
          <cell r="AH70">
            <v>5.12</v>
          </cell>
          <cell r="AI70">
            <v>2.56</v>
          </cell>
          <cell r="AJ70">
            <v>2.56</v>
          </cell>
          <cell r="AK70">
            <v>1.024</v>
          </cell>
          <cell r="AL70" t="str">
            <v/>
          </cell>
          <cell r="AM70">
            <v>3</v>
          </cell>
          <cell r="AN70">
            <v>6</v>
          </cell>
          <cell r="AO70">
            <v>3</v>
          </cell>
          <cell r="AP70">
            <v>6</v>
          </cell>
          <cell r="AQ70">
            <v>15</v>
          </cell>
          <cell r="AR70" t="str">
            <v/>
          </cell>
          <cell r="AS70">
            <v>2400</v>
          </cell>
          <cell r="AT70" t="str">
            <v>骷髅1</v>
          </cell>
          <cell r="AU70" t="str">
            <v>麻痹蝎1</v>
          </cell>
          <cell r="AV70" t="str">
            <v>蜘蛛2</v>
          </cell>
          <cell r="AW70" t="str">
            <v>火精灵1</v>
          </cell>
          <cell r="AX70" t="str">
            <v>蝙蝠2</v>
          </cell>
          <cell r="AY70" t="str">
            <v>骷髅3</v>
          </cell>
          <cell r="AZ70" t="str">
            <v>怪物2</v>
          </cell>
          <cell r="BA70" t="str">
            <v>怪物3</v>
          </cell>
          <cell r="BB70" t="str">
            <v>怪物4</v>
          </cell>
          <cell r="BC70" t="str">
            <v>怪物5</v>
          </cell>
          <cell r="BD70" t="str">
            <v>怪物6</v>
          </cell>
          <cell r="BE70">
            <v>0</v>
          </cell>
          <cell r="BF70" t="str">
            <v>ResAudio_Music_game2;0.9</v>
          </cell>
          <cell r="BG70" t="str">
            <v>ResAudio_Music_battler_boss1;1.1</v>
          </cell>
        </row>
        <row r="71">
          <cell r="A71" t="str">
            <v>0_13_1</v>
          </cell>
          <cell r="B71">
            <v>0</v>
          </cell>
          <cell r="C71">
            <v>13</v>
          </cell>
          <cell r="D71">
            <v>1</v>
          </cell>
          <cell r="E71">
            <v>10</v>
          </cell>
          <cell r="G71" t="str">
            <v>标准关</v>
          </cell>
          <cell r="H71">
            <v>2.5</v>
          </cell>
          <cell r="I71">
            <v>118.29</v>
          </cell>
          <cell r="J71">
            <v>1.3</v>
          </cell>
          <cell r="K71">
            <v>0.62</v>
          </cell>
          <cell r="L71">
            <v>191</v>
          </cell>
          <cell r="M71">
            <v>300</v>
          </cell>
          <cell r="N71">
            <v>200</v>
          </cell>
          <cell r="O71" t="str">
            <v>蛋2</v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>
            <v>6</v>
          </cell>
          <cell r="V71" t="str">
            <v>0</v>
          </cell>
          <cell r="W71" t="str">
            <v>0</v>
          </cell>
          <cell r="X71" t="str">
            <v>0</v>
          </cell>
          <cell r="Y71" t="str">
            <v>0</v>
          </cell>
          <cell r="Z71" t="str">
            <v>0</v>
          </cell>
          <cell r="AA71">
            <v>318</v>
          </cell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>
            <v>2.6</v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>
            <v>33</v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>
            <v>300</v>
          </cell>
          <cell r="AT71" t="str">
            <v>蜘蛛2</v>
          </cell>
          <cell r="AU71" t="str">
            <v>火精灵1</v>
          </cell>
          <cell r="AV71" t="str">
            <v>蝙蝠2</v>
          </cell>
          <cell r="AW71" t="str">
            <v>蛋2</v>
          </cell>
          <cell r="AX71">
            <v>0</v>
          </cell>
          <cell r="AY71">
            <v>0</v>
          </cell>
          <cell r="AZ71" t="str">
            <v>怪物4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 t="str">
            <v>ResAudio_Music_game3;0.9</v>
          </cell>
          <cell r="BG71" t="str">
            <v>ResAudio_Music_game3;1.1</v>
          </cell>
        </row>
        <row r="72">
          <cell r="A72" t="str">
            <v>0_13_2</v>
          </cell>
          <cell r="B72">
            <v>0</v>
          </cell>
          <cell r="C72">
            <v>13</v>
          </cell>
          <cell r="D72">
            <v>2</v>
          </cell>
          <cell r="E72">
            <v>15</v>
          </cell>
          <cell r="G72" t="str">
            <v>标准关</v>
          </cell>
          <cell r="H72">
            <v>2.5485583645221732</v>
          </cell>
          <cell r="I72">
            <v>272.20999999999998</v>
          </cell>
          <cell r="J72">
            <v>1.3</v>
          </cell>
          <cell r="K72">
            <v>0.75</v>
          </cell>
          <cell r="L72">
            <v>363</v>
          </cell>
          <cell r="M72">
            <v>300</v>
          </cell>
          <cell r="N72">
            <v>200</v>
          </cell>
          <cell r="O72" t="str">
            <v>蛋2</v>
          </cell>
          <cell r="P72" t="str">
            <v>蜘蛛2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>
            <v>5</v>
          </cell>
          <cell r="V72">
            <v>5</v>
          </cell>
          <cell r="W72" t="str">
            <v>0</v>
          </cell>
          <cell r="X72" t="str">
            <v>0</v>
          </cell>
          <cell r="Y72" t="str">
            <v>0</v>
          </cell>
          <cell r="Z72" t="str">
            <v>0</v>
          </cell>
          <cell r="AA72">
            <v>545</v>
          </cell>
          <cell r="AB72">
            <v>545</v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>
            <v>2.6</v>
          </cell>
          <cell r="AH72">
            <v>5.2</v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>
            <v>20</v>
          </cell>
          <cell r="AN72">
            <v>20</v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>
            <v>600</v>
          </cell>
          <cell r="AT72" t="str">
            <v>蜘蛛2</v>
          </cell>
          <cell r="AU72" t="str">
            <v>火精灵1</v>
          </cell>
          <cell r="AV72" t="str">
            <v>蝙蝠2</v>
          </cell>
          <cell r="AW72" t="str">
            <v>蛋2</v>
          </cell>
          <cell r="AX72">
            <v>0</v>
          </cell>
          <cell r="AY72">
            <v>0</v>
          </cell>
          <cell r="AZ72" t="str">
            <v>怪物4</v>
          </cell>
          <cell r="BA72" t="str">
            <v>怪物1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 t="str">
            <v>ResAudio_Music_game3;0.9</v>
          </cell>
          <cell r="BG72" t="str">
            <v>ResAudio_Music_game3;1.1</v>
          </cell>
        </row>
        <row r="73">
          <cell r="A73" t="str">
            <v>0_13_3</v>
          </cell>
          <cell r="B73">
            <v>0</v>
          </cell>
          <cell r="C73">
            <v>13</v>
          </cell>
          <cell r="D73">
            <v>3</v>
          </cell>
          <cell r="E73">
            <v>20</v>
          </cell>
          <cell r="G73" t="str">
            <v>标准关</v>
          </cell>
          <cell r="H73">
            <v>2.5980598949503735</v>
          </cell>
          <cell r="I73">
            <v>463.66</v>
          </cell>
          <cell r="J73">
            <v>1.3</v>
          </cell>
          <cell r="K73">
            <v>0.87</v>
          </cell>
          <cell r="L73">
            <v>533</v>
          </cell>
          <cell r="M73">
            <v>300</v>
          </cell>
          <cell r="N73">
            <v>200</v>
          </cell>
          <cell r="O73" t="str">
            <v>蜘蛛2</v>
          </cell>
          <cell r="P73" t="str">
            <v>火精灵1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>
            <v>8</v>
          </cell>
          <cell r="V73">
            <v>8</v>
          </cell>
          <cell r="W73" t="str">
            <v>0</v>
          </cell>
          <cell r="X73" t="str">
            <v>0</v>
          </cell>
          <cell r="Y73" t="str">
            <v>0</v>
          </cell>
          <cell r="Z73" t="str">
            <v>0</v>
          </cell>
          <cell r="AA73">
            <v>1066</v>
          </cell>
          <cell r="AB73">
            <v>267</v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>
            <v>5.2</v>
          </cell>
          <cell r="AH73">
            <v>2.6</v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>
            <v>17</v>
          </cell>
          <cell r="AN73">
            <v>8</v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>
            <v>900</v>
          </cell>
          <cell r="AT73" t="str">
            <v>蜘蛛2</v>
          </cell>
          <cell r="AU73" t="str">
            <v>火精灵1</v>
          </cell>
          <cell r="AV73" t="str">
            <v>蝙蝠2</v>
          </cell>
          <cell r="AW73" t="str">
            <v>蛋2</v>
          </cell>
          <cell r="AX73">
            <v>0</v>
          </cell>
          <cell r="AY73">
            <v>0</v>
          </cell>
          <cell r="AZ73" t="str">
            <v>怪物1</v>
          </cell>
          <cell r="BA73" t="str">
            <v>怪物2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 t="str">
            <v>ResAudio_Music_game3;0.9</v>
          </cell>
          <cell r="BG73" t="str">
            <v>ResAudio_Music_game3;1.1</v>
          </cell>
        </row>
        <row r="74">
          <cell r="A74" t="str">
            <v>0_13_4</v>
          </cell>
          <cell r="B74">
            <v>0</v>
          </cell>
          <cell r="C74">
            <v>13</v>
          </cell>
          <cell r="D74">
            <v>4</v>
          </cell>
          <cell r="E74">
            <v>25</v>
          </cell>
          <cell r="G74" t="str">
            <v>标准关</v>
          </cell>
          <cell r="H74">
            <v>2.6485229107221491</v>
          </cell>
          <cell r="I74">
            <v>703.85</v>
          </cell>
          <cell r="J74">
            <v>1.3</v>
          </cell>
          <cell r="K74">
            <v>1</v>
          </cell>
          <cell r="L74">
            <v>704</v>
          </cell>
          <cell r="M74">
            <v>300</v>
          </cell>
          <cell r="N74">
            <v>200</v>
          </cell>
          <cell r="O74" t="str">
            <v>蜘蛛2</v>
          </cell>
          <cell r="P74" t="str">
            <v>火精灵1</v>
          </cell>
          <cell r="Q74" t="str">
            <v>蝙蝠2</v>
          </cell>
          <cell r="R74" t="str">
            <v/>
          </cell>
          <cell r="S74" t="str">
            <v/>
          </cell>
          <cell r="T74" t="str">
            <v/>
          </cell>
          <cell r="U74">
            <v>10</v>
          </cell>
          <cell r="V74">
            <v>10</v>
          </cell>
          <cell r="W74">
            <v>5</v>
          </cell>
          <cell r="X74" t="str">
            <v>0</v>
          </cell>
          <cell r="Y74" t="str">
            <v>0</v>
          </cell>
          <cell r="Z74" t="str">
            <v>0</v>
          </cell>
          <cell r="AA74">
            <v>1006</v>
          </cell>
          <cell r="AB74">
            <v>251</v>
          </cell>
          <cell r="AC74">
            <v>1006</v>
          </cell>
          <cell r="AD74" t="str">
            <v/>
          </cell>
          <cell r="AE74" t="str">
            <v/>
          </cell>
          <cell r="AF74" t="str">
            <v/>
          </cell>
          <cell r="AG74">
            <v>5.2</v>
          </cell>
          <cell r="AH74">
            <v>2.6</v>
          </cell>
          <cell r="AI74">
            <v>2.6</v>
          </cell>
          <cell r="AJ74" t="str">
            <v/>
          </cell>
          <cell r="AK74" t="str">
            <v/>
          </cell>
          <cell r="AL74" t="str">
            <v/>
          </cell>
          <cell r="AM74">
            <v>10</v>
          </cell>
          <cell r="AN74">
            <v>5</v>
          </cell>
          <cell r="AO74">
            <v>10</v>
          </cell>
          <cell r="AP74" t="str">
            <v/>
          </cell>
          <cell r="AQ74" t="str">
            <v/>
          </cell>
          <cell r="AR74" t="str">
            <v/>
          </cell>
          <cell r="AS74">
            <v>1200</v>
          </cell>
          <cell r="AT74" t="str">
            <v>蜘蛛2</v>
          </cell>
          <cell r="AU74" t="str">
            <v>火精灵1</v>
          </cell>
          <cell r="AV74" t="str">
            <v>蝙蝠2</v>
          </cell>
          <cell r="AW74" t="str">
            <v>蛋2</v>
          </cell>
          <cell r="AX74">
            <v>0</v>
          </cell>
          <cell r="AY74">
            <v>0</v>
          </cell>
          <cell r="AZ74" t="str">
            <v>怪物1</v>
          </cell>
          <cell r="BA74" t="str">
            <v>怪物2</v>
          </cell>
          <cell r="BB74" t="str">
            <v>怪物3</v>
          </cell>
          <cell r="BC74">
            <v>0</v>
          </cell>
          <cell r="BD74">
            <v>0</v>
          </cell>
          <cell r="BE74">
            <v>0</v>
          </cell>
          <cell r="BF74" t="str">
            <v>ResAudio_Music_game3;0.9</v>
          </cell>
          <cell r="BG74" t="str">
            <v>ResAudio_Music_game3;1.1</v>
          </cell>
        </row>
        <row r="75">
          <cell r="A75" t="str">
            <v>0_13_5</v>
          </cell>
          <cell r="B75">
            <v>0</v>
          </cell>
          <cell r="C75">
            <v>13</v>
          </cell>
          <cell r="D75">
            <v>5</v>
          </cell>
          <cell r="E75">
            <v>30</v>
          </cell>
          <cell r="G75" t="str">
            <v>标准关</v>
          </cell>
          <cell r="H75">
            <v>2.6999660870998183</v>
          </cell>
          <cell r="I75">
            <v>982.36</v>
          </cell>
          <cell r="J75">
            <v>1.3</v>
          </cell>
          <cell r="K75">
            <v>1.1200000000000001</v>
          </cell>
          <cell r="L75">
            <v>877</v>
          </cell>
          <cell r="M75">
            <v>300</v>
          </cell>
          <cell r="N75">
            <v>200</v>
          </cell>
          <cell r="O75" t="str">
            <v>火精灵1</v>
          </cell>
          <cell r="P75" t="str">
            <v>蝙蝠2</v>
          </cell>
          <cell r="Q75" t="str">
            <v>蛋2</v>
          </cell>
          <cell r="R75" t="str">
            <v/>
          </cell>
          <cell r="S75" t="str">
            <v/>
          </cell>
          <cell r="T75" t="str">
            <v/>
          </cell>
          <cell r="U75">
            <v>13</v>
          </cell>
          <cell r="V75">
            <v>13</v>
          </cell>
          <cell r="W75">
            <v>6</v>
          </cell>
          <cell r="X75" t="str">
            <v>0</v>
          </cell>
          <cell r="Y75" t="str">
            <v>0</v>
          </cell>
          <cell r="Z75" t="str">
            <v>0</v>
          </cell>
          <cell r="AA75">
            <v>296</v>
          </cell>
          <cell r="AB75">
            <v>1182</v>
          </cell>
          <cell r="AC75">
            <v>1182</v>
          </cell>
          <cell r="AD75" t="str">
            <v/>
          </cell>
          <cell r="AE75" t="str">
            <v/>
          </cell>
          <cell r="AF75" t="str">
            <v/>
          </cell>
          <cell r="AG75">
            <v>2.6</v>
          </cell>
          <cell r="AH75">
            <v>2.6</v>
          </cell>
          <cell r="AI75">
            <v>2.6</v>
          </cell>
          <cell r="AJ75" t="str">
            <v/>
          </cell>
          <cell r="AK75" t="str">
            <v/>
          </cell>
          <cell r="AL75" t="str">
            <v/>
          </cell>
          <cell r="AM75">
            <v>4</v>
          </cell>
          <cell r="AN75">
            <v>8</v>
          </cell>
          <cell r="AO75">
            <v>8</v>
          </cell>
          <cell r="AP75" t="str">
            <v/>
          </cell>
          <cell r="AQ75" t="str">
            <v/>
          </cell>
          <cell r="AR75" t="str">
            <v/>
          </cell>
          <cell r="AS75">
            <v>1500</v>
          </cell>
          <cell r="AT75" t="str">
            <v>蜘蛛2</v>
          </cell>
          <cell r="AU75" t="str">
            <v>火精灵1</v>
          </cell>
          <cell r="AV75" t="str">
            <v>蝙蝠2</v>
          </cell>
          <cell r="AW75" t="str">
            <v>蛋2</v>
          </cell>
          <cell r="AX75">
            <v>0</v>
          </cell>
          <cell r="AY75">
            <v>0</v>
          </cell>
          <cell r="AZ75" t="str">
            <v>怪物2</v>
          </cell>
          <cell r="BA75" t="str">
            <v>怪物3</v>
          </cell>
          <cell r="BB75" t="str">
            <v>怪物4</v>
          </cell>
          <cell r="BC75">
            <v>0</v>
          </cell>
          <cell r="BD75">
            <v>0</v>
          </cell>
          <cell r="BE75">
            <v>0</v>
          </cell>
          <cell r="BF75" t="str">
            <v>ResAudio_Music_game3;0.9</v>
          </cell>
          <cell r="BG75" t="str">
            <v>ResAudio_Music_game3;1.1</v>
          </cell>
        </row>
        <row r="76">
          <cell r="A76" t="str">
            <v>0_13_6</v>
          </cell>
          <cell r="B76">
            <v>0</v>
          </cell>
          <cell r="C76">
            <v>13</v>
          </cell>
          <cell r="D76">
            <v>6</v>
          </cell>
          <cell r="E76">
            <v>30</v>
          </cell>
          <cell r="G76" t="str">
            <v>标准关</v>
          </cell>
          <cell r="H76">
            <v>2.7524084620817781</v>
          </cell>
          <cell r="I76">
            <v>1316.98</v>
          </cell>
          <cell r="J76">
            <v>1.3</v>
          </cell>
          <cell r="K76">
            <v>1.25</v>
          </cell>
          <cell r="L76">
            <v>1054</v>
          </cell>
          <cell r="M76">
            <v>300</v>
          </cell>
          <cell r="N76">
            <v>200</v>
          </cell>
          <cell r="O76" t="str">
            <v>蜘蛛2</v>
          </cell>
          <cell r="P76" t="str">
            <v>火精灵1</v>
          </cell>
          <cell r="Q76" t="str">
            <v>蝙蝠2</v>
          </cell>
          <cell r="R76" t="str">
            <v>蛋2</v>
          </cell>
          <cell r="S76" t="str">
            <v/>
          </cell>
          <cell r="T76" t="str">
            <v/>
          </cell>
          <cell r="U76">
            <v>12</v>
          </cell>
          <cell r="V76">
            <v>9</v>
          </cell>
          <cell r="W76">
            <v>9</v>
          </cell>
          <cell r="X76">
            <v>6</v>
          </cell>
          <cell r="Y76" t="str">
            <v>0</v>
          </cell>
          <cell r="Z76" t="str">
            <v>0</v>
          </cell>
          <cell r="AA76">
            <v>1081</v>
          </cell>
          <cell r="AB76">
            <v>270</v>
          </cell>
          <cell r="AC76">
            <v>1081</v>
          </cell>
          <cell r="AD76">
            <v>1081</v>
          </cell>
          <cell r="AE76" t="str">
            <v/>
          </cell>
          <cell r="AF76" t="str">
            <v/>
          </cell>
          <cell r="AG76">
            <v>5.2</v>
          </cell>
          <cell r="AH76">
            <v>2.6</v>
          </cell>
          <cell r="AI76">
            <v>2.6</v>
          </cell>
          <cell r="AJ76">
            <v>2.6</v>
          </cell>
          <cell r="AK76" t="str">
            <v/>
          </cell>
          <cell r="AL76" t="str">
            <v/>
          </cell>
          <cell r="AM76">
            <v>6</v>
          </cell>
          <cell r="AN76">
            <v>3</v>
          </cell>
          <cell r="AO76">
            <v>6</v>
          </cell>
          <cell r="AP76">
            <v>6</v>
          </cell>
          <cell r="AQ76" t="str">
            <v/>
          </cell>
          <cell r="AR76" t="str">
            <v/>
          </cell>
          <cell r="AS76">
            <v>1800</v>
          </cell>
          <cell r="AT76" t="str">
            <v>蜘蛛2</v>
          </cell>
          <cell r="AU76" t="str">
            <v>火精灵1</v>
          </cell>
          <cell r="AV76" t="str">
            <v>蝙蝠2</v>
          </cell>
          <cell r="AW76" t="str">
            <v>蛋2</v>
          </cell>
          <cell r="AX76">
            <v>0</v>
          </cell>
          <cell r="AY76">
            <v>0</v>
          </cell>
          <cell r="AZ76" t="str">
            <v>怪物1</v>
          </cell>
          <cell r="BA76" t="str">
            <v>怪物2</v>
          </cell>
          <cell r="BB76" t="str">
            <v>怪物3</v>
          </cell>
          <cell r="BC76" t="str">
            <v>怪物4</v>
          </cell>
          <cell r="BD76">
            <v>0</v>
          </cell>
          <cell r="BE76">
            <v>0</v>
          </cell>
          <cell r="BF76" t="str">
            <v>ResAudio_Music_game3;0.9</v>
          </cell>
          <cell r="BG76" t="str">
            <v>ResAudio_Music_battle_danger1;1</v>
          </cell>
        </row>
        <row r="77">
          <cell r="A77" t="str">
            <v>0_14_1</v>
          </cell>
          <cell r="B77">
            <v>0</v>
          </cell>
          <cell r="C77">
            <v>14</v>
          </cell>
          <cell r="D77">
            <v>1</v>
          </cell>
          <cell r="E77">
            <v>10</v>
          </cell>
          <cell r="G77" t="str">
            <v>标准关</v>
          </cell>
          <cell r="H77">
            <v>2.5</v>
          </cell>
          <cell r="I77">
            <v>120.2</v>
          </cell>
          <cell r="J77">
            <v>1.33</v>
          </cell>
          <cell r="K77">
            <v>0.63</v>
          </cell>
          <cell r="L77">
            <v>191</v>
          </cell>
          <cell r="M77">
            <v>300</v>
          </cell>
          <cell r="N77">
            <v>200</v>
          </cell>
          <cell r="O77" t="str">
            <v>石像1</v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>
            <v>6</v>
          </cell>
          <cell r="V77" t="str">
            <v>0</v>
          </cell>
          <cell r="W77" t="str">
            <v>0</v>
          </cell>
          <cell r="X77" t="str">
            <v>0</v>
          </cell>
          <cell r="Y77" t="str">
            <v>0</v>
          </cell>
          <cell r="Z77" t="str">
            <v>0</v>
          </cell>
          <cell r="AA77">
            <v>318</v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>
            <v>2.66</v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>
            <v>33</v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  <cell r="AR77" t="str">
            <v/>
          </cell>
          <cell r="AS77">
            <v>300</v>
          </cell>
          <cell r="AT77" t="str">
            <v>火精灵1</v>
          </cell>
          <cell r="AU77" t="str">
            <v>蝙蝠2</v>
          </cell>
          <cell r="AV77" t="str">
            <v>蛋2</v>
          </cell>
          <cell r="AW77" t="str">
            <v>石像1</v>
          </cell>
          <cell r="AX77">
            <v>0</v>
          </cell>
          <cell r="AY77">
            <v>0</v>
          </cell>
          <cell r="AZ77" t="str">
            <v>怪物4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 t="str">
            <v>ResAudio_Music_game3;0.9</v>
          </cell>
          <cell r="BG77" t="str">
            <v>ResAudio_Music_game3;1.1</v>
          </cell>
        </row>
        <row r="78">
          <cell r="A78" t="str">
            <v>0_14_2</v>
          </cell>
          <cell r="B78">
            <v>0</v>
          </cell>
          <cell r="C78">
            <v>14</v>
          </cell>
          <cell r="D78">
            <v>2</v>
          </cell>
          <cell r="E78">
            <v>15</v>
          </cell>
          <cell r="G78" t="str">
            <v>标准关</v>
          </cell>
          <cell r="H78">
            <v>2.5499752719435316</v>
          </cell>
          <cell r="I78">
            <v>275.99</v>
          </cell>
          <cell r="J78">
            <v>1.33</v>
          </cell>
          <cell r="K78">
            <v>0.76</v>
          </cell>
          <cell r="L78">
            <v>363</v>
          </cell>
          <cell r="M78">
            <v>300</v>
          </cell>
          <cell r="N78">
            <v>200</v>
          </cell>
          <cell r="O78" t="str">
            <v>石像1</v>
          </cell>
          <cell r="P78" t="str">
            <v>火精灵1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>
            <v>5</v>
          </cell>
          <cell r="V78">
            <v>5</v>
          </cell>
          <cell r="W78" t="str">
            <v>0</v>
          </cell>
          <cell r="X78" t="str">
            <v>0</v>
          </cell>
          <cell r="Y78" t="str">
            <v>0</v>
          </cell>
          <cell r="Z78" t="str">
            <v>0</v>
          </cell>
          <cell r="AA78">
            <v>545</v>
          </cell>
          <cell r="AB78">
            <v>545</v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>
            <v>2.66</v>
          </cell>
          <cell r="AH78">
            <v>2.66</v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>
            <v>20</v>
          </cell>
          <cell r="AN78">
            <v>20</v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>
            <v>600</v>
          </cell>
          <cell r="AT78" t="str">
            <v>火精灵1</v>
          </cell>
          <cell r="AU78" t="str">
            <v>蝙蝠2</v>
          </cell>
          <cell r="AV78" t="str">
            <v>蛋2</v>
          </cell>
          <cell r="AW78" t="str">
            <v>石像1</v>
          </cell>
          <cell r="AX78">
            <v>0</v>
          </cell>
          <cell r="AY78">
            <v>0</v>
          </cell>
          <cell r="AZ78" t="str">
            <v>怪物4</v>
          </cell>
          <cell r="BA78" t="str">
            <v>怪物1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 t="str">
            <v>ResAudio_Music_game3;0.9</v>
          </cell>
          <cell r="BG78" t="str">
            <v>ResAudio_Music_game3;1.1</v>
          </cell>
        </row>
        <row r="79">
          <cell r="A79" t="str">
            <v>0_14_3</v>
          </cell>
          <cell r="B79">
            <v>0</v>
          </cell>
          <cell r="C79">
            <v>14</v>
          </cell>
          <cell r="D79">
            <v>3</v>
          </cell>
          <cell r="E79">
            <v>20</v>
          </cell>
          <cell r="G79" t="str">
            <v>标准关</v>
          </cell>
          <cell r="H79">
            <v>2.6009495550093953</v>
          </cell>
          <cell r="I79">
            <v>469.51</v>
          </cell>
          <cell r="J79">
            <v>1.33</v>
          </cell>
          <cell r="K79">
            <v>0.88</v>
          </cell>
          <cell r="L79">
            <v>534</v>
          </cell>
          <cell r="M79">
            <v>300</v>
          </cell>
          <cell r="N79">
            <v>200</v>
          </cell>
          <cell r="O79" t="str">
            <v>火精灵1</v>
          </cell>
          <cell r="P79" t="str">
            <v>蝙蝠2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>
            <v>8</v>
          </cell>
          <cell r="V79">
            <v>8</v>
          </cell>
          <cell r="W79" t="str">
            <v>0</v>
          </cell>
          <cell r="X79" t="str">
            <v>0</v>
          </cell>
          <cell r="Y79" t="str">
            <v>0</v>
          </cell>
          <cell r="Z79" t="str">
            <v>0</v>
          </cell>
          <cell r="AA79">
            <v>267</v>
          </cell>
          <cell r="AB79">
            <v>1068</v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>
            <v>2.66</v>
          </cell>
          <cell r="AH79">
            <v>2.66</v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>
            <v>8</v>
          </cell>
          <cell r="AN79">
            <v>17</v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>
            <v>900</v>
          </cell>
          <cell r="AT79" t="str">
            <v>火精灵1</v>
          </cell>
          <cell r="AU79" t="str">
            <v>蝙蝠2</v>
          </cell>
          <cell r="AV79" t="str">
            <v>蛋2</v>
          </cell>
          <cell r="AW79" t="str">
            <v>石像1</v>
          </cell>
          <cell r="AX79">
            <v>0</v>
          </cell>
          <cell r="AY79">
            <v>0</v>
          </cell>
          <cell r="AZ79" t="str">
            <v>怪物1</v>
          </cell>
          <cell r="BA79" t="str">
            <v>怪物2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 t="str">
            <v>ResAudio_Music_game3;0.9</v>
          </cell>
          <cell r="BG79" t="str">
            <v>ResAudio_Music_game3;1.1</v>
          </cell>
        </row>
        <row r="80">
          <cell r="A80" t="str">
            <v>0_14_4</v>
          </cell>
          <cell r="B80">
            <v>0</v>
          </cell>
          <cell r="C80">
            <v>14</v>
          </cell>
          <cell r="D80">
            <v>4</v>
          </cell>
          <cell r="E80">
            <v>25</v>
          </cell>
          <cell r="G80" t="str">
            <v>标准关</v>
          </cell>
          <cell r="H80">
            <v>2.6529428195385965</v>
          </cell>
          <cell r="I80">
            <v>712.07</v>
          </cell>
          <cell r="J80">
            <v>1.33</v>
          </cell>
          <cell r="K80">
            <v>1.01</v>
          </cell>
          <cell r="L80">
            <v>705</v>
          </cell>
          <cell r="M80">
            <v>300</v>
          </cell>
          <cell r="N80">
            <v>200</v>
          </cell>
          <cell r="O80" t="str">
            <v>火精灵1</v>
          </cell>
          <cell r="P80" t="str">
            <v>蝙蝠2</v>
          </cell>
          <cell r="Q80" t="str">
            <v>蛋2</v>
          </cell>
          <cell r="R80" t="str">
            <v/>
          </cell>
          <cell r="S80" t="str">
            <v/>
          </cell>
          <cell r="T80" t="str">
            <v/>
          </cell>
          <cell r="U80">
            <v>10</v>
          </cell>
          <cell r="V80">
            <v>10</v>
          </cell>
          <cell r="W80">
            <v>5</v>
          </cell>
          <cell r="X80" t="str">
            <v>0</v>
          </cell>
          <cell r="Y80" t="str">
            <v>0</v>
          </cell>
          <cell r="Z80" t="str">
            <v>0</v>
          </cell>
          <cell r="AA80">
            <v>252</v>
          </cell>
          <cell r="AB80">
            <v>1007</v>
          </cell>
          <cell r="AC80">
            <v>1007</v>
          </cell>
          <cell r="AD80" t="str">
            <v/>
          </cell>
          <cell r="AE80" t="str">
            <v/>
          </cell>
          <cell r="AF80" t="str">
            <v/>
          </cell>
          <cell r="AG80">
            <v>2.66</v>
          </cell>
          <cell r="AH80">
            <v>2.66</v>
          </cell>
          <cell r="AI80">
            <v>2.66</v>
          </cell>
          <cell r="AJ80" t="str">
            <v/>
          </cell>
          <cell r="AK80" t="str">
            <v/>
          </cell>
          <cell r="AL80" t="str">
            <v/>
          </cell>
          <cell r="AM80">
            <v>5</v>
          </cell>
          <cell r="AN80">
            <v>10</v>
          </cell>
          <cell r="AO80">
            <v>10</v>
          </cell>
          <cell r="AP80" t="str">
            <v/>
          </cell>
          <cell r="AQ80" t="str">
            <v/>
          </cell>
          <cell r="AR80" t="str">
            <v/>
          </cell>
          <cell r="AS80">
            <v>1200</v>
          </cell>
          <cell r="AT80" t="str">
            <v>火精灵1</v>
          </cell>
          <cell r="AU80" t="str">
            <v>蝙蝠2</v>
          </cell>
          <cell r="AV80" t="str">
            <v>蛋2</v>
          </cell>
          <cell r="AW80" t="str">
            <v>石像1</v>
          </cell>
          <cell r="AX80">
            <v>0</v>
          </cell>
          <cell r="AY80">
            <v>0</v>
          </cell>
          <cell r="AZ80" t="str">
            <v>怪物1</v>
          </cell>
          <cell r="BA80" t="str">
            <v>怪物2</v>
          </cell>
          <cell r="BB80" t="str">
            <v>怪物3</v>
          </cell>
          <cell r="BC80">
            <v>0</v>
          </cell>
          <cell r="BD80">
            <v>0</v>
          </cell>
          <cell r="BE80">
            <v>0</v>
          </cell>
          <cell r="BF80" t="str">
            <v>ResAudio_Music_game3;0.9</v>
          </cell>
          <cell r="BG80" t="str">
            <v>ResAudio_Music_game3;1.1</v>
          </cell>
        </row>
        <row r="81">
          <cell r="A81" t="str">
            <v>0_14_5</v>
          </cell>
          <cell r="B81">
            <v>0</v>
          </cell>
          <cell r="C81">
            <v>14</v>
          </cell>
          <cell r="D81">
            <v>5</v>
          </cell>
          <cell r="E81">
            <v>30</v>
          </cell>
          <cell r="G81" t="str">
            <v>标准关</v>
          </cell>
          <cell r="H81">
            <v>2.7059754350814291</v>
          </cell>
          <cell r="I81">
            <v>993.34</v>
          </cell>
          <cell r="J81">
            <v>1.33</v>
          </cell>
          <cell r="K81">
            <v>1.1299999999999999</v>
          </cell>
          <cell r="L81">
            <v>879</v>
          </cell>
          <cell r="M81">
            <v>300</v>
          </cell>
          <cell r="N81">
            <v>200</v>
          </cell>
          <cell r="O81" t="str">
            <v>蝙蝠2</v>
          </cell>
          <cell r="P81" t="str">
            <v>蛋2</v>
          </cell>
          <cell r="Q81" t="str">
            <v>石像1</v>
          </cell>
          <cell r="R81" t="str">
            <v/>
          </cell>
          <cell r="S81" t="str">
            <v/>
          </cell>
          <cell r="T81" t="str">
            <v/>
          </cell>
          <cell r="U81">
            <v>13</v>
          </cell>
          <cell r="V81">
            <v>13</v>
          </cell>
          <cell r="W81">
            <v>6</v>
          </cell>
          <cell r="X81" t="str">
            <v>0</v>
          </cell>
          <cell r="Y81" t="str">
            <v>0</v>
          </cell>
          <cell r="Z81" t="str">
            <v>0</v>
          </cell>
          <cell r="AA81">
            <v>959</v>
          </cell>
          <cell r="AB81">
            <v>959</v>
          </cell>
          <cell r="AC81">
            <v>240</v>
          </cell>
          <cell r="AD81" t="str">
            <v/>
          </cell>
          <cell r="AE81" t="str">
            <v/>
          </cell>
          <cell r="AF81" t="str">
            <v/>
          </cell>
          <cell r="AG81">
            <v>2.66</v>
          </cell>
          <cell r="AH81">
            <v>2.66</v>
          </cell>
          <cell r="AI81">
            <v>2.66</v>
          </cell>
          <cell r="AJ81" t="str">
            <v/>
          </cell>
          <cell r="AK81" t="str">
            <v/>
          </cell>
          <cell r="AL81" t="str">
            <v/>
          </cell>
          <cell r="AM81">
            <v>7</v>
          </cell>
          <cell r="AN81">
            <v>7</v>
          </cell>
          <cell r="AO81">
            <v>3</v>
          </cell>
          <cell r="AP81" t="str">
            <v/>
          </cell>
          <cell r="AQ81" t="str">
            <v/>
          </cell>
          <cell r="AR81" t="str">
            <v/>
          </cell>
          <cell r="AS81">
            <v>1500</v>
          </cell>
          <cell r="AT81" t="str">
            <v>火精灵1</v>
          </cell>
          <cell r="AU81" t="str">
            <v>蝙蝠2</v>
          </cell>
          <cell r="AV81" t="str">
            <v>蛋2</v>
          </cell>
          <cell r="AW81" t="str">
            <v>石像1</v>
          </cell>
          <cell r="AX81">
            <v>0</v>
          </cell>
          <cell r="AY81">
            <v>0</v>
          </cell>
          <cell r="AZ81" t="str">
            <v>怪物2</v>
          </cell>
          <cell r="BA81" t="str">
            <v>怪物3</v>
          </cell>
          <cell r="BB81" t="str">
            <v>怪物4</v>
          </cell>
          <cell r="BC81">
            <v>0</v>
          </cell>
          <cell r="BD81">
            <v>0</v>
          </cell>
          <cell r="BE81">
            <v>0</v>
          </cell>
          <cell r="BF81" t="str">
            <v>ResAudio_Music_game3;0.9</v>
          </cell>
          <cell r="BG81" t="str">
            <v>ResAudio_Music_game3;1.1</v>
          </cell>
        </row>
        <row r="82">
          <cell r="A82" t="str">
            <v>0_14_6</v>
          </cell>
          <cell r="B82">
            <v>0</v>
          </cell>
          <cell r="C82">
            <v>14</v>
          </cell>
          <cell r="D82">
            <v>6</v>
          </cell>
          <cell r="E82">
            <v>30</v>
          </cell>
          <cell r="G82" t="str">
            <v>标准关</v>
          </cell>
          <cell r="H82">
            <v>2.760068178377713</v>
          </cell>
          <cell r="I82">
            <v>1331.21</v>
          </cell>
          <cell r="J82">
            <v>1.33</v>
          </cell>
          <cell r="K82">
            <v>1.26</v>
          </cell>
          <cell r="L82">
            <v>1057</v>
          </cell>
          <cell r="M82">
            <v>300</v>
          </cell>
          <cell r="N82">
            <v>200</v>
          </cell>
          <cell r="O82" t="str">
            <v>火精灵1</v>
          </cell>
          <cell r="P82" t="str">
            <v>蝙蝠2</v>
          </cell>
          <cell r="Q82" t="str">
            <v>蛋2</v>
          </cell>
          <cell r="R82" t="str">
            <v>石像1</v>
          </cell>
          <cell r="S82" t="str">
            <v/>
          </cell>
          <cell r="T82" t="str">
            <v/>
          </cell>
          <cell r="U82">
            <v>12</v>
          </cell>
          <cell r="V82">
            <v>9</v>
          </cell>
          <cell r="W82">
            <v>9</v>
          </cell>
          <cell r="X82">
            <v>6</v>
          </cell>
          <cell r="Y82" t="str">
            <v>0</v>
          </cell>
          <cell r="Z82" t="str">
            <v>0</v>
          </cell>
          <cell r="AA82">
            <v>352</v>
          </cell>
          <cell r="AB82">
            <v>1409</v>
          </cell>
          <cell r="AC82">
            <v>1409</v>
          </cell>
          <cell r="AD82">
            <v>352</v>
          </cell>
          <cell r="AE82" t="str">
            <v/>
          </cell>
          <cell r="AF82" t="str">
            <v/>
          </cell>
          <cell r="AG82">
            <v>2.66</v>
          </cell>
          <cell r="AH82">
            <v>2.66</v>
          </cell>
          <cell r="AI82">
            <v>2.66</v>
          </cell>
          <cell r="AJ82">
            <v>2.66</v>
          </cell>
          <cell r="AK82" t="str">
            <v/>
          </cell>
          <cell r="AL82" t="str">
            <v/>
          </cell>
          <cell r="AM82">
            <v>4</v>
          </cell>
          <cell r="AN82">
            <v>7</v>
          </cell>
          <cell r="AO82">
            <v>7</v>
          </cell>
          <cell r="AP82">
            <v>4</v>
          </cell>
          <cell r="AQ82" t="str">
            <v/>
          </cell>
          <cell r="AR82" t="str">
            <v/>
          </cell>
          <cell r="AS82">
            <v>1800</v>
          </cell>
          <cell r="AT82" t="str">
            <v>火精灵1</v>
          </cell>
          <cell r="AU82" t="str">
            <v>蝙蝠2</v>
          </cell>
          <cell r="AV82" t="str">
            <v>蛋2</v>
          </cell>
          <cell r="AW82" t="str">
            <v>石像1</v>
          </cell>
          <cell r="AX82">
            <v>0</v>
          </cell>
          <cell r="AY82">
            <v>0</v>
          </cell>
          <cell r="AZ82" t="str">
            <v>怪物1</v>
          </cell>
          <cell r="BA82" t="str">
            <v>怪物2</v>
          </cell>
          <cell r="BB82" t="str">
            <v>怪物3</v>
          </cell>
          <cell r="BC82" t="str">
            <v>怪物4</v>
          </cell>
          <cell r="BD82">
            <v>0</v>
          </cell>
          <cell r="BE82">
            <v>0</v>
          </cell>
          <cell r="BF82" t="str">
            <v>ResAudio_Music_game3;0.9</v>
          </cell>
          <cell r="BG82" t="str">
            <v>ResAudio_Music_battle_danger1;1</v>
          </cell>
        </row>
        <row r="83">
          <cell r="A83" t="str">
            <v>0_15_1</v>
          </cell>
          <cell r="B83">
            <v>0</v>
          </cell>
          <cell r="C83">
            <v>15</v>
          </cell>
          <cell r="D83">
            <v>1</v>
          </cell>
          <cell r="E83">
            <v>10</v>
          </cell>
          <cell r="G83" t="str">
            <v>标准关</v>
          </cell>
          <cell r="H83">
            <v>2.5</v>
          </cell>
          <cell r="I83">
            <v>122.11</v>
          </cell>
          <cell r="J83">
            <v>1.35</v>
          </cell>
          <cell r="K83">
            <v>0.64</v>
          </cell>
          <cell r="L83">
            <v>191</v>
          </cell>
          <cell r="M83">
            <v>300</v>
          </cell>
          <cell r="N83">
            <v>200</v>
          </cell>
          <cell r="O83" t="str">
            <v>鬼2</v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>
            <v>6</v>
          </cell>
          <cell r="V83" t="str">
            <v>0</v>
          </cell>
          <cell r="W83" t="str">
            <v>0</v>
          </cell>
          <cell r="X83" t="str">
            <v>0</v>
          </cell>
          <cell r="Y83" t="str">
            <v>0</v>
          </cell>
          <cell r="Z83" t="str">
            <v>0</v>
          </cell>
          <cell r="AA83">
            <v>318</v>
          </cell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>
            <v>2.7</v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>
            <v>33</v>
          </cell>
          <cell r="AN83" t="str">
            <v/>
          </cell>
          <cell r="AO83" t="str">
            <v/>
          </cell>
          <cell r="AP83" t="str">
            <v/>
          </cell>
          <cell r="AQ83" t="str">
            <v/>
          </cell>
          <cell r="AR83" t="str">
            <v/>
          </cell>
          <cell r="AS83">
            <v>300</v>
          </cell>
          <cell r="AT83" t="str">
            <v>蝙蝠2</v>
          </cell>
          <cell r="AU83" t="str">
            <v>蛋2</v>
          </cell>
          <cell r="AV83" t="str">
            <v>石像1</v>
          </cell>
          <cell r="AW83" t="str">
            <v>鬼2</v>
          </cell>
          <cell r="AX83">
            <v>0</v>
          </cell>
          <cell r="AY83">
            <v>0</v>
          </cell>
          <cell r="AZ83" t="str">
            <v>怪物4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 t="str">
            <v>ResAudio_Music_game3;0.9</v>
          </cell>
          <cell r="BG83" t="str">
            <v>ResAudio_Music_game3;1.1</v>
          </cell>
        </row>
        <row r="84">
          <cell r="A84" t="str">
            <v>0_15_2</v>
          </cell>
          <cell r="B84">
            <v>0</v>
          </cell>
          <cell r="C84">
            <v>15</v>
          </cell>
          <cell r="D84">
            <v>2</v>
          </cell>
          <cell r="E84">
            <v>15</v>
          </cell>
          <cell r="G84" t="str">
            <v>标准关</v>
          </cell>
          <cell r="H84">
            <v>2.5512950892532715</v>
          </cell>
          <cell r="I84">
            <v>279.77</v>
          </cell>
          <cell r="J84">
            <v>1.35</v>
          </cell>
          <cell r="K84">
            <v>0.77</v>
          </cell>
          <cell r="L84">
            <v>363</v>
          </cell>
          <cell r="M84">
            <v>300</v>
          </cell>
          <cell r="N84">
            <v>200</v>
          </cell>
          <cell r="O84" t="str">
            <v>鬼2</v>
          </cell>
          <cell r="P84" t="str">
            <v>蝙蝠2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>
            <v>5</v>
          </cell>
          <cell r="V84">
            <v>5</v>
          </cell>
          <cell r="W84" t="str">
            <v>0</v>
          </cell>
          <cell r="X84" t="str">
            <v>0</v>
          </cell>
          <cell r="Y84" t="str">
            <v>0</v>
          </cell>
          <cell r="Z84" t="str">
            <v>0</v>
          </cell>
          <cell r="AA84">
            <v>545</v>
          </cell>
          <cell r="AB84">
            <v>545</v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>
            <v>2.7</v>
          </cell>
          <cell r="AH84">
            <v>2.7</v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>
            <v>20</v>
          </cell>
          <cell r="AN84">
            <v>20</v>
          </cell>
          <cell r="AO84" t="str">
            <v/>
          </cell>
          <cell r="AP84" t="str">
            <v/>
          </cell>
          <cell r="AQ84" t="str">
            <v/>
          </cell>
          <cell r="AR84" t="str">
            <v/>
          </cell>
          <cell r="AS84">
            <v>600</v>
          </cell>
          <cell r="AT84" t="str">
            <v>蝙蝠2</v>
          </cell>
          <cell r="AU84" t="str">
            <v>蛋2</v>
          </cell>
          <cell r="AV84" t="str">
            <v>石像1</v>
          </cell>
          <cell r="AW84" t="str">
            <v>鬼2</v>
          </cell>
          <cell r="AX84">
            <v>0</v>
          </cell>
          <cell r="AY84">
            <v>0</v>
          </cell>
          <cell r="AZ84" t="str">
            <v>怪物4</v>
          </cell>
          <cell r="BA84" t="str">
            <v>怪物1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 t="str">
            <v>ResAudio_Music_game3;0.9</v>
          </cell>
          <cell r="BG84" t="str">
            <v>ResAudio_Music_game3;1.1</v>
          </cell>
        </row>
        <row r="85">
          <cell r="A85" t="str">
            <v>0_15_3</v>
          </cell>
          <cell r="B85">
            <v>0</v>
          </cell>
          <cell r="C85">
            <v>15</v>
          </cell>
          <cell r="D85">
            <v>3</v>
          </cell>
          <cell r="E85">
            <v>20</v>
          </cell>
          <cell r="G85" t="str">
            <v>标准关</v>
          </cell>
          <cell r="H85">
            <v>2.6036426529791434</v>
          </cell>
          <cell r="I85">
            <v>475.34</v>
          </cell>
          <cell r="J85">
            <v>1.35</v>
          </cell>
          <cell r="K85">
            <v>0.89</v>
          </cell>
          <cell r="L85">
            <v>534</v>
          </cell>
          <cell r="M85">
            <v>300</v>
          </cell>
          <cell r="N85">
            <v>200</v>
          </cell>
          <cell r="O85" t="str">
            <v>蝙蝠2</v>
          </cell>
          <cell r="P85" t="str">
            <v>蛋2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>
            <v>8</v>
          </cell>
          <cell r="V85">
            <v>8</v>
          </cell>
          <cell r="W85" t="str">
            <v>0</v>
          </cell>
          <cell r="X85" t="str">
            <v>0</v>
          </cell>
          <cell r="Y85" t="str">
            <v>0</v>
          </cell>
          <cell r="Z85" t="str">
            <v>0</v>
          </cell>
          <cell r="AA85">
            <v>668</v>
          </cell>
          <cell r="AB85">
            <v>668</v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>
            <v>2.7</v>
          </cell>
          <cell r="AH85">
            <v>2.7</v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>
            <v>13</v>
          </cell>
          <cell r="AN85">
            <v>13</v>
          </cell>
          <cell r="AO85" t="str">
            <v/>
          </cell>
          <cell r="AP85" t="str">
            <v/>
          </cell>
          <cell r="AQ85" t="str">
            <v/>
          </cell>
          <cell r="AR85" t="str">
            <v/>
          </cell>
          <cell r="AS85">
            <v>900</v>
          </cell>
          <cell r="AT85" t="str">
            <v>蝙蝠2</v>
          </cell>
          <cell r="AU85" t="str">
            <v>蛋2</v>
          </cell>
          <cell r="AV85" t="str">
            <v>石像1</v>
          </cell>
          <cell r="AW85" t="str">
            <v>鬼2</v>
          </cell>
          <cell r="AX85">
            <v>0</v>
          </cell>
          <cell r="AY85">
            <v>0</v>
          </cell>
          <cell r="AZ85" t="str">
            <v>怪物1</v>
          </cell>
          <cell r="BA85" t="str">
            <v>怪物2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 t="str">
            <v>ResAudio_Music_game3;0.9</v>
          </cell>
          <cell r="BG85" t="str">
            <v>ResAudio_Music_game3;1.1</v>
          </cell>
        </row>
        <row r="86">
          <cell r="A86" t="str">
            <v>0_15_4</v>
          </cell>
          <cell r="B86">
            <v>0</v>
          </cell>
          <cell r="C86">
            <v>15</v>
          </cell>
          <cell r="D86">
            <v>4</v>
          </cell>
          <cell r="E86">
            <v>25</v>
          </cell>
          <cell r="G86" t="str">
            <v>标准关</v>
          </cell>
          <cell r="H86">
            <v>2.6570642858864195</v>
          </cell>
          <cell r="I86">
            <v>720.24</v>
          </cell>
          <cell r="J86">
            <v>1.35</v>
          </cell>
          <cell r="K86">
            <v>1.02</v>
          </cell>
          <cell r="L86">
            <v>706</v>
          </cell>
          <cell r="M86">
            <v>300</v>
          </cell>
          <cell r="N86">
            <v>200</v>
          </cell>
          <cell r="O86" t="str">
            <v>蝙蝠2</v>
          </cell>
          <cell r="P86" t="str">
            <v>蛋2</v>
          </cell>
          <cell r="Q86" t="str">
            <v>石像1</v>
          </cell>
          <cell r="R86" t="str">
            <v/>
          </cell>
          <cell r="S86" t="str">
            <v/>
          </cell>
          <cell r="T86" t="str">
            <v/>
          </cell>
          <cell r="U86">
            <v>10</v>
          </cell>
          <cell r="V86">
            <v>10</v>
          </cell>
          <cell r="W86">
            <v>5</v>
          </cell>
          <cell r="X86" t="str">
            <v>0</v>
          </cell>
          <cell r="Y86" t="str">
            <v>0</v>
          </cell>
          <cell r="Z86" t="str">
            <v>0</v>
          </cell>
          <cell r="AA86">
            <v>831</v>
          </cell>
          <cell r="AB86">
            <v>831</v>
          </cell>
          <cell r="AC86">
            <v>208</v>
          </cell>
          <cell r="AD86" t="str">
            <v/>
          </cell>
          <cell r="AE86" t="str">
            <v/>
          </cell>
          <cell r="AF86" t="str">
            <v/>
          </cell>
          <cell r="AG86">
            <v>2.7</v>
          </cell>
          <cell r="AH86">
            <v>2.7</v>
          </cell>
          <cell r="AI86">
            <v>2.7</v>
          </cell>
          <cell r="AJ86" t="str">
            <v/>
          </cell>
          <cell r="AK86" t="str">
            <v/>
          </cell>
          <cell r="AL86" t="str">
            <v/>
          </cell>
          <cell r="AM86">
            <v>9</v>
          </cell>
          <cell r="AN86">
            <v>9</v>
          </cell>
          <cell r="AO86">
            <v>4</v>
          </cell>
          <cell r="AP86" t="str">
            <v/>
          </cell>
          <cell r="AQ86" t="str">
            <v/>
          </cell>
          <cell r="AR86" t="str">
            <v/>
          </cell>
          <cell r="AS86">
            <v>1200</v>
          </cell>
          <cell r="AT86" t="str">
            <v>蝙蝠2</v>
          </cell>
          <cell r="AU86" t="str">
            <v>蛋2</v>
          </cell>
          <cell r="AV86" t="str">
            <v>石像1</v>
          </cell>
          <cell r="AW86" t="str">
            <v>鬼2</v>
          </cell>
          <cell r="AX86">
            <v>0</v>
          </cell>
          <cell r="AY86">
            <v>0</v>
          </cell>
          <cell r="AZ86" t="str">
            <v>怪物1</v>
          </cell>
          <cell r="BA86" t="str">
            <v>怪物2</v>
          </cell>
          <cell r="BB86" t="str">
            <v>怪物3</v>
          </cell>
          <cell r="BC86">
            <v>0</v>
          </cell>
          <cell r="BD86">
            <v>0</v>
          </cell>
          <cell r="BE86">
            <v>0</v>
          </cell>
          <cell r="BF86" t="str">
            <v>ResAudio_Music_game3;0.9</v>
          </cell>
          <cell r="BG86" t="str">
            <v>ResAudio_Music_game3;1.1</v>
          </cell>
        </row>
        <row r="87">
          <cell r="A87" t="str">
            <v>0_15_5</v>
          </cell>
          <cell r="B87">
            <v>0</v>
          </cell>
          <cell r="C87">
            <v>15</v>
          </cell>
          <cell r="D87">
            <v>5</v>
          </cell>
          <cell r="E87">
            <v>30</v>
          </cell>
          <cell r="G87" t="str">
            <v>标准关</v>
          </cell>
          <cell r="H87">
            <v>2.7115820257649093</v>
          </cell>
          <cell r="I87">
            <v>1004.2</v>
          </cell>
          <cell r="J87">
            <v>1.35</v>
          </cell>
          <cell r="K87">
            <v>1.1399999999999999</v>
          </cell>
          <cell r="L87">
            <v>881</v>
          </cell>
          <cell r="M87">
            <v>300</v>
          </cell>
          <cell r="N87">
            <v>200</v>
          </cell>
          <cell r="O87" t="str">
            <v>蛋2</v>
          </cell>
          <cell r="P87" t="str">
            <v>石像1</v>
          </cell>
          <cell r="Q87" t="str">
            <v>鬼2</v>
          </cell>
          <cell r="R87" t="str">
            <v/>
          </cell>
          <cell r="S87" t="str">
            <v/>
          </cell>
          <cell r="T87" t="str">
            <v/>
          </cell>
          <cell r="U87">
            <v>13</v>
          </cell>
          <cell r="V87">
            <v>13</v>
          </cell>
          <cell r="W87">
            <v>6</v>
          </cell>
          <cell r="X87" t="str">
            <v>0</v>
          </cell>
          <cell r="Y87" t="str">
            <v>0</v>
          </cell>
          <cell r="Z87" t="str">
            <v>0</v>
          </cell>
          <cell r="AA87">
            <v>1188</v>
          </cell>
          <cell r="AB87">
            <v>297</v>
          </cell>
          <cell r="AC87">
            <v>1188</v>
          </cell>
          <cell r="AD87" t="str">
            <v/>
          </cell>
          <cell r="AE87" t="str">
            <v/>
          </cell>
          <cell r="AF87" t="str">
            <v/>
          </cell>
          <cell r="AG87">
            <v>2.7</v>
          </cell>
          <cell r="AH87">
            <v>2.7</v>
          </cell>
          <cell r="AI87">
            <v>2.7</v>
          </cell>
          <cell r="AJ87" t="str">
            <v/>
          </cell>
          <cell r="AK87" t="str">
            <v/>
          </cell>
          <cell r="AL87" t="str">
            <v/>
          </cell>
          <cell r="AM87">
            <v>8</v>
          </cell>
          <cell r="AN87">
            <v>4</v>
          </cell>
          <cell r="AO87">
            <v>8</v>
          </cell>
          <cell r="AP87" t="str">
            <v/>
          </cell>
          <cell r="AQ87" t="str">
            <v/>
          </cell>
          <cell r="AR87" t="str">
            <v/>
          </cell>
          <cell r="AS87">
            <v>1500</v>
          </cell>
          <cell r="AT87" t="str">
            <v>蝙蝠2</v>
          </cell>
          <cell r="AU87" t="str">
            <v>蛋2</v>
          </cell>
          <cell r="AV87" t="str">
            <v>石像1</v>
          </cell>
          <cell r="AW87" t="str">
            <v>鬼2</v>
          </cell>
          <cell r="AX87">
            <v>0</v>
          </cell>
          <cell r="AY87">
            <v>0</v>
          </cell>
          <cell r="AZ87" t="str">
            <v>怪物2</v>
          </cell>
          <cell r="BA87" t="str">
            <v>怪物3</v>
          </cell>
          <cell r="BB87" t="str">
            <v>怪物4</v>
          </cell>
          <cell r="BC87">
            <v>0</v>
          </cell>
          <cell r="BD87">
            <v>0</v>
          </cell>
          <cell r="BE87">
            <v>0</v>
          </cell>
          <cell r="BF87" t="str">
            <v>ResAudio_Music_game3;0.9</v>
          </cell>
          <cell r="BG87" t="str">
            <v>ResAudio_Music_game3;1.1</v>
          </cell>
        </row>
        <row r="88">
          <cell r="A88" t="str">
            <v>0_15_6</v>
          </cell>
          <cell r="B88">
            <v>0</v>
          </cell>
          <cell r="C88">
            <v>15</v>
          </cell>
          <cell r="D88">
            <v>6</v>
          </cell>
          <cell r="E88">
            <v>30</v>
          </cell>
          <cell r="G88" t="str">
            <v>标准关</v>
          </cell>
          <cell r="H88">
            <v>2.7672183625765805</v>
          </cell>
          <cell r="I88">
            <v>1345.26</v>
          </cell>
          <cell r="J88">
            <v>1.35</v>
          </cell>
          <cell r="K88">
            <v>1.27</v>
          </cell>
          <cell r="L88">
            <v>1059</v>
          </cell>
          <cell r="M88">
            <v>300</v>
          </cell>
          <cell r="N88">
            <v>200</v>
          </cell>
          <cell r="O88" t="str">
            <v>蝙蝠2</v>
          </cell>
          <cell r="P88" t="str">
            <v>蛋2</v>
          </cell>
          <cell r="Q88" t="str">
            <v>石像1</v>
          </cell>
          <cell r="R88" t="str">
            <v>鬼2</v>
          </cell>
          <cell r="S88" t="str">
            <v/>
          </cell>
          <cell r="T88" t="str">
            <v/>
          </cell>
          <cell r="U88">
            <v>12</v>
          </cell>
          <cell r="V88">
            <v>9</v>
          </cell>
          <cell r="W88">
            <v>9</v>
          </cell>
          <cell r="X88">
            <v>6</v>
          </cell>
          <cell r="Y88" t="str">
            <v>0</v>
          </cell>
          <cell r="Z88" t="str">
            <v>0</v>
          </cell>
          <cell r="AA88">
            <v>1086</v>
          </cell>
          <cell r="AB88">
            <v>1086</v>
          </cell>
          <cell r="AC88">
            <v>272</v>
          </cell>
          <cell r="AD88">
            <v>1086</v>
          </cell>
          <cell r="AE88" t="str">
            <v/>
          </cell>
          <cell r="AF88" t="str">
            <v/>
          </cell>
          <cell r="AG88">
            <v>2.7</v>
          </cell>
          <cell r="AH88">
            <v>2.7</v>
          </cell>
          <cell r="AI88">
            <v>2.7</v>
          </cell>
          <cell r="AJ88">
            <v>2.7</v>
          </cell>
          <cell r="AK88" t="str">
            <v/>
          </cell>
          <cell r="AL88" t="str">
            <v/>
          </cell>
          <cell r="AM88">
            <v>6</v>
          </cell>
          <cell r="AN88">
            <v>6</v>
          </cell>
          <cell r="AO88">
            <v>3</v>
          </cell>
          <cell r="AP88">
            <v>6</v>
          </cell>
          <cell r="AQ88" t="str">
            <v/>
          </cell>
          <cell r="AR88" t="str">
            <v/>
          </cell>
          <cell r="AS88">
            <v>1800</v>
          </cell>
          <cell r="AT88" t="str">
            <v>蝙蝠2</v>
          </cell>
          <cell r="AU88" t="str">
            <v>蛋2</v>
          </cell>
          <cell r="AV88" t="str">
            <v>石像1</v>
          </cell>
          <cell r="AW88" t="str">
            <v>鬼2</v>
          </cell>
          <cell r="AX88">
            <v>0</v>
          </cell>
          <cell r="AY88">
            <v>0</v>
          </cell>
          <cell r="AZ88" t="str">
            <v>怪物1</v>
          </cell>
          <cell r="BA88" t="str">
            <v>怪物2</v>
          </cell>
          <cell r="BB88" t="str">
            <v>怪物3</v>
          </cell>
          <cell r="BC88" t="str">
            <v>怪物4</v>
          </cell>
          <cell r="BD88">
            <v>0</v>
          </cell>
          <cell r="BE88">
            <v>0</v>
          </cell>
          <cell r="BF88" t="str">
            <v>ResAudio_Music_game3;0.9</v>
          </cell>
          <cell r="BG88" t="str">
            <v>ResAudio_Music_battle_danger1;1</v>
          </cell>
        </row>
        <row r="89">
          <cell r="A89" t="str">
            <v>0_16_1</v>
          </cell>
          <cell r="B89">
            <v>0</v>
          </cell>
          <cell r="C89">
            <v>16</v>
          </cell>
          <cell r="D89">
            <v>1</v>
          </cell>
          <cell r="E89">
            <v>10</v>
          </cell>
          <cell r="G89" t="str">
            <v>标准关</v>
          </cell>
          <cell r="H89">
            <v>2.5</v>
          </cell>
          <cell r="I89">
            <v>124.02</v>
          </cell>
          <cell r="J89">
            <v>1.38</v>
          </cell>
          <cell r="K89">
            <v>0.65</v>
          </cell>
          <cell r="L89">
            <v>191</v>
          </cell>
          <cell r="M89">
            <v>300</v>
          </cell>
          <cell r="N89">
            <v>200</v>
          </cell>
          <cell r="O89" t="str">
            <v>麻痹蝎2</v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>
            <v>6</v>
          </cell>
          <cell r="V89" t="str">
            <v>0</v>
          </cell>
          <cell r="W89" t="str">
            <v>0</v>
          </cell>
          <cell r="X89" t="str">
            <v>0</v>
          </cell>
          <cell r="Y89" t="str">
            <v>0</v>
          </cell>
          <cell r="Z89" t="str">
            <v>0</v>
          </cell>
          <cell r="AA89">
            <v>318</v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>
            <v>2.76</v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>
            <v>33</v>
          </cell>
          <cell r="AN89" t="str">
            <v/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>
            <v>300</v>
          </cell>
          <cell r="AT89" t="str">
            <v>蛋2</v>
          </cell>
          <cell r="AU89" t="str">
            <v>石像1</v>
          </cell>
          <cell r="AV89" t="str">
            <v>鬼2</v>
          </cell>
          <cell r="AW89" t="str">
            <v>麻痹蝎2</v>
          </cell>
          <cell r="AX89">
            <v>0</v>
          </cell>
          <cell r="AY89">
            <v>0</v>
          </cell>
          <cell r="AZ89" t="str">
            <v>怪物4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 t="str">
            <v>ResAudio_Music_game3;0.9</v>
          </cell>
          <cell r="BG89" t="str">
            <v>ResAudio_Music_game3;1.1</v>
          </cell>
        </row>
        <row r="90">
          <cell r="A90" t="str">
            <v>0_16_2</v>
          </cell>
          <cell r="B90">
            <v>0</v>
          </cell>
          <cell r="C90">
            <v>16</v>
          </cell>
          <cell r="D90">
            <v>2</v>
          </cell>
          <cell r="E90">
            <v>15</v>
          </cell>
          <cell r="G90" t="str">
            <v>标准关</v>
          </cell>
          <cell r="H90">
            <v>2.5525303142679832</v>
          </cell>
          <cell r="I90">
            <v>283.54000000000002</v>
          </cell>
          <cell r="J90">
            <v>1.38</v>
          </cell>
          <cell r="K90">
            <v>0.78</v>
          </cell>
          <cell r="L90">
            <v>364</v>
          </cell>
          <cell r="M90">
            <v>300</v>
          </cell>
          <cell r="N90">
            <v>200</v>
          </cell>
          <cell r="O90" t="str">
            <v>麻痹蝎2</v>
          </cell>
          <cell r="P90" t="str">
            <v>蛋2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>
            <v>5</v>
          </cell>
          <cell r="V90">
            <v>5</v>
          </cell>
          <cell r="W90" t="str">
            <v>0</v>
          </cell>
          <cell r="X90" t="str">
            <v>0</v>
          </cell>
          <cell r="Y90" t="str">
            <v>0</v>
          </cell>
          <cell r="Z90" t="str">
            <v>0</v>
          </cell>
          <cell r="AA90">
            <v>546</v>
          </cell>
          <cell r="AB90">
            <v>546</v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>
            <v>2.76</v>
          </cell>
          <cell r="AH90">
            <v>2.76</v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>
            <v>20</v>
          </cell>
          <cell r="AN90">
            <v>20</v>
          </cell>
          <cell r="AO90" t="str">
            <v/>
          </cell>
          <cell r="AP90" t="str">
            <v/>
          </cell>
          <cell r="AQ90" t="str">
            <v/>
          </cell>
          <cell r="AR90" t="str">
            <v/>
          </cell>
          <cell r="AS90">
            <v>600</v>
          </cell>
          <cell r="AT90" t="str">
            <v>蛋2</v>
          </cell>
          <cell r="AU90" t="str">
            <v>石像1</v>
          </cell>
          <cell r="AV90" t="str">
            <v>鬼2</v>
          </cell>
          <cell r="AW90" t="str">
            <v>麻痹蝎2</v>
          </cell>
          <cell r="AX90">
            <v>0</v>
          </cell>
          <cell r="AY90">
            <v>0</v>
          </cell>
          <cell r="AZ90" t="str">
            <v>怪物4</v>
          </cell>
          <cell r="BA90" t="str">
            <v>怪物1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 t="str">
            <v>ResAudio_Music_game3;0.9</v>
          </cell>
          <cell r="BG90" t="str">
            <v>ResAudio_Music_game3;1.1</v>
          </cell>
        </row>
        <row r="91">
          <cell r="A91" t="str">
            <v>0_16_3</v>
          </cell>
          <cell r="B91">
            <v>0</v>
          </cell>
          <cell r="C91">
            <v>16</v>
          </cell>
          <cell r="D91">
            <v>3</v>
          </cell>
          <cell r="E91">
            <v>20</v>
          </cell>
          <cell r="G91" t="str">
            <v>标准关</v>
          </cell>
          <cell r="H91">
            <v>2.6061644021028036</v>
          </cell>
          <cell r="I91">
            <v>481.14</v>
          </cell>
          <cell r="J91">
            <v>1.38</v>
          </cell>
          <cell r="K91">
            <v>0.9</v>
          </cell>
          <cell r="L91">
            <v>535</v>
          </cell>
          <cell r="M91">
            <v>300</v>
          </cell>
          <cell r="N91">
            <v>200</v>
          </cell>
          <cell r="O91" t="str">
            <v>蛋2</v>
          </cell>
          <cell r="P91" t="str">
            <v>石像1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>
            <v>9</v>
          </cell>
          <cell r="V91">
            <v>9</v>
          </cell>
          <cell r="W91" t="str">
            <v>0</v>
          </cell>
          <cell r="X91" t="str">
            <v>0</v>
          </cell>
          <cell r="Y91" t="str">
            <v>0</v>
          </cell>
          <cell r="Z91" t="str">
            <v>0</v>
          </cell>
          <cell r="AA91">
            <v>951</v>
          </cell>
          <cell r="AB91">
            <v>238</v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>
            <v>2.76</v>
          </cell>
          <cell r="AH91">
            <v>2.76</v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>
            <v>15</v>
          </cell>
          <cell r="AN91">
            <v>7</v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>
            <v>900</v>
          </cell>
          <cell r="AT91" t="str">
            <v>蛋2</v>
          </cell>
          <cell r="AU91" t="str">
            <v>石像1</v>
          </cell>
          <cell r="AV91" t="str">
            <v>鬼2</v>
          </cell>
          <cell r="AW91" t="str">
            <v>麻痹蝎2</v>
          </cell>
          <cell r="AX91">
            <v>0</v>
          </cell>
          <cell r="AY91">
            <v>0</v>
          </cell>
          <cell r="AZ91" t="str">
            <v>怪物1</v>
          </cell>
          <cell r="BA91" t="str">
            <v>怪物2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 t="str">
            <v>ResAudio_Music_game3;0.9</v>
          </cell>
          <cell r="BG91" t="str">
            <v>ResAudio_Music_game3;1.1</v>
          </cell>
        </row>
        <row r="92">
          <cell r="A92" t="str">
            <v>0_16_4</v>
          </cell>
          <cell r="B92">
            <v>0</v>
          </cell>
          <cell r="C92">
            <v>16</v>
          </cell>
          <cell r="D92">
            <v>4</v>
          </cell>
          <cell r="E92">
            <v>25</v>
          </cell>
          <cell r="G92" t="str">
            <v>标准关</v>
          </cell>
          <cell r="H92">
            <v>2.6609254561333993</v>
          </cell>
          <cell r="I92">
            <v>728.36</v>
          </cell>
          <cell r="J92">
            <v>1.38</v>
          </cell>
          <cell r="K92">
            <v>1.03</v>
          </cell>
          <cell r="L92">
            <v>707</v>
          </cell>
          <cell r="M92">
            <v>300</v>
          </cell>
          <cell r="N92">
            <v>200</v>
          </cell>
          <cell r="O92" t="str">
            <v>蛋2</v>
          </cell>
          <cell r="P92" t="str">
            <v>石像1</v>
          </cell>
          <cell r="Q92" t="str">
            <v>鬼2</v>
          </cell>
          <cell r="R92" t="str">
            <v/>
          </cell>
          <cell r="S92" t="str">
            <v/>
          </cell>
          <cell r="T92" t="str">
            <v/>
          </cell>
          <cell r="U92">
            <v>10</v>
          </cell>
          <cell r="V92">
            <v>10</v>
          </cell>
          <cell r="W92">
            <v>5</v>
          </cell>
          <cell r="X92" t="str">
            <v>0</v>
          </cell>
          <cell r="Y92" t="str">
            <v>0</v>
          </cell>
          <cell r="Z92" t="str">
            <v>0</v>
          </cell>
          <cell r="AA92">
            <v>1010</v>
          </cell>
          <cell r="AB92">
            <v>253</v>
          </cell>
          <cell r="AC92">
            <v>1010</v>
          </cell>
          <cell r="AD92" t="str">
            <v/>
          </cell>
          <cell r="AE92" t="str">
            <v/>
          </cell>
          <cell r="AF92" t="str">
            <v/>
          </cell>
          <cell r="AG92">
            <v>2.76</v>
          </cell>
          <cell r="AH92">
            <v>2.76</v>
          </cell>
          <cell r="AI92">
            <v>2.76</v>
          </cell>
          <cell r="AJ92" t="str">
            <v/>
          </cell>
          <cell r="AK92" t="str">
            <v/>
          </cell>
          <cell r="AL92" t="str">
            <v/>
          </cell>
          <cell r="AM92">
            <v>10</v>
          </cell>
          <cell r="AN92">
            <v>5</v>
          </cell>
          <cell r="AO92">
            <v>10</v>
          </cell>
          <cell r="AP92" t="str">
            <v/>
          </cell>
          <cell r="AQ92" t="str">
            <v/>
          </cell>
          <cell r="AR92" t="str">
            <v/>
          </cell>
          <cell r="AS92">
            <v>1200</v>
          </cell>
          <cell r="AT92" t="str">
            <v>蛋2</v>
          </cell>
          <cell r="AU92" t="str">
            <v>石像1</v>
          </cell>
          <cell r="AV92" t="str">
            <v>鬼2</v>
          </cell>
          <cell r="AW92" t="str">
            <v>麻痹蝎2</v>
          </cell>
          <cell r="AX92">
            <v>0</v>
          </cell>
          <cell r="AY92">
            <v>0</v>
          </cell>
          <cell r="AZ92" t="str">
            <v>怪物1</v>
          </cell>
          <cell r="BA92" t="str">
            <v>怪物2</v>
          </cell>
          <cell r="BB92" t="str">
            <v>怪物3</v>
          </cell>
          <cell r="BC92">
            <v>0</v>
          </cell>
          <cell r="BD92">
            <v>0</v>
          </cell>
          <cell r="BE92">
            <v>0</v>
          </cell>
          <cell r="BF92" t="str">
            <v>ResAudio_Music_game3;0.9</v>
          </cell>
          <cell r="BG92" t="str">
            <v>ResAudio_Music_game3;1.1</v>
          </cell>
        </row>
        <row r="93">
          <cell r="A93" t="str">
            <v>0_16_5</v>
          </cell>
          <cell r="B93">
            <v>0</v>
          </cell>
          <cell r="C93">
            <v>16</v>
          </cell>
          <cell r="D93">
            <v>5</v>
          </cell>
          <cell r="E93">
            <v>30</v>
          </cell>
          <cell r="G93" t="str">
            <v>标准关</v>
          </cell>
          <cell r="H93">
            <v>2.7168371563151448</v>
          </cell>
          <cell r="I93">
            <v>1014.98</v>
          </cell>
          <cell r="J93">
            <v>1.38</v>
          </cell>
          <cell r="K93">
            <v>1.1499999999999999</v>
          </cell>
          <cell r="L93">
            <v>883</v>
          </cell>
          <cell r="M93">
            <v>300</v>
          </cell>
          <cell r="N93">
            <v>200</v>
          </cell>
          <cell r="O93" t="str">
            <v>石像1</v>
          </cell>
          <cell r="P93" t="str">
            <v>鬼2</v>
          </cell>
          <cell r="Q93" t="str">
            <v>麻痹蝎2</v>
          </cell>
          <cell r="R93" t="str">
            <v/>
          </cell>
          <cell r="S93" t="str">
            <v/>
          </cell>
          <cell r="T93" t="str">
            <v/>
          </cell>
          <cell r="U93">
            <v>13</v>
          </cell>
          <cell r="V93">
            <v>13</v>
          </cell>
          <cell r="W93">
            <v>6</v>
          </cell>
          <cell r="X93" t="str">
            <v>0</v>
          </cell>
          <cell r="Y93" t="str">
            <v>0</v>
          </cell>
          <cell r="Z93" t="str">
            <v>0</v>
          </cell>
          <cell r="AA93">
            <v>298</v>
          </cell>
          <cell r="AB93">
            <v>1191</v>
          </cell>
          <cell r="AC93">
            <v>1191</v>
          </cell>
          <cell r="AD93" t="str">
            <v/>
          </cell>
          <cell r="AE93" t="str">
            <v/>
          </cell>
          <cell r="AF93" t="str">
            <v/>
          </cell>
          <cell r="AG93">
            <v>2.76</v>
          </cell>
          <cell r="AH93">
            <v>2.76</v>
          </cell>
          <cell r="AI93">
            <v>2.76</v>
          </cell>
          <cell r="AJ93" t="str">
            <v/>
          </cell>
          <cell r="AK93" t="str">
            <v/>
          </cell>
          <cell r="AL93" t="str">
            <v/>
          </cell>
          <cell r="AM93">
            <v>4</v>
          </cell>
          <cell r="AN93">
            <v>8</v>
          </cell>
          <cell r="AO93">
            <v>8</v>
          </cell>
          <cell r="AP93" t="str">
            <v/>
          </cell>
          <cell r="AQ93" t="str">
            <v/>
          </cell>
          <cell r="AR93" t="str">
            <v/>
          </cell>
          <cell r="AS93">
            <v>1500</v>
          </cell>
          <cell r="AT93" t="str">
            <v>蛋2</v>
          </cell>
          <cell r="AU93" t="str">
            <v>石像1</v>
          </cell>
          <cell r="AV93" t="str">
            <v>鬼2</v>
          </cell>
          <cell r="AW93" t="str">
            <v>麻痹蝎2</v>
          </cell>
          <cell r="AX93">
            <v>0</v>
          </cell>
          <cell r="AY93">
            <v>0</v>
          </cell>
          <cell r="AZ93" t="str">
            <v>怪物2</v>
          </cell>
          <cell r="BA93" t="str">
            <v>怪物3</v>
          </cell>
          <cell r="BB93" t="str">
            <v>怪物4</v>
          </cell>
          <cell r="BC93">
            <v>0</v>
          </cell>
          <cell r="BD93">
            <v>0</v>
          </cell>
          <cell r="BE93">
            <v>0</v>
          </cell>
          <cell r="BF93" t="str">
            <v>ResAudio_Music_game3;0.9</v>
          </cell>
          <cell r="BG93" t="str">
            <v>ResAudio_Music_game3;1.1</v>
          </cell>
        </row>
        <row r="94">
          <cell r="A94" t="str">
            <v>0_16_6</v>
          </cell>
          <cell r="B94">
            <v>0</v>
          </cell>
          <cell r="C94">
            <v>16</v>
          </cell>
          <cell r="D94">
            <v>6</v>
          </cell>
          <cell r="E94">
            <v>30</v>
          </cell>
          <cell r="G94" t="str">
            <v>标准关</v>
          </cell>
          <cell r="H94">
            <v>2.7739236801696125</v>
          </cell>
          <cell r="I94">
            <v>1359.13</v>
          </cell>
          <cell r="J94">
            <v>1.38</v>
          </cell>
          <cell r="K94">
            <v>1.28</v>
          </cell>
          <cell r="L94">
            <v>1062</v>
          </cell>
          <cell r="M94">
            <v>300</v>
          </cell>
          <cell r="N94">
            <v>200</v>
          </cell>
          <cell r="O94" t="str">
            <v>蛋2</v>
          </cell>
          <cell r="P94" t="str">
            <v>石像1</v>
          </cell>
          <cell r="Q94" t="str">
            <v>鬼2</v>
          </cell>
          <cell r="R94" t="str">
            <v>麻痹蝎2</v>
          </cell>
          <cell r="S94" t="str">
            <v/>
          </cell>
          <cell r="T94" t="str">
            <v/>
          </cell>
          <cell r="U94">
            <v>12</v>
          </cell>
          <cell r="V94">
            <v>9</v>
          </cell>
          <cell r="W94">
            <v>9</v>
          </cell>
          <cell r="X94">
            <v>6</v>
          </cell>
          <cell r="Y94" t="str">
            <v>0</v>
          </cell>
          <cell r="Z94" t="str">
            <v>0</v>
          </cell>
          <cell r="AA94">
            <v>1089</v>
          </cell>
          <cell r="AB94">
            <v>272</v>
          </cell>
          <cell r="AC94">
            <v>1089</v>
          </cell>
          <cell r="AD94">
            <v>1089</v>
          </cell>
          <cell r="AE94" t="str">
            <v/>
          </cell>
          <cell r="AF94" t="str">
            <v/>
          </cell>
          <cell r="AG94">
            <v>2.76</v>
          </cell>
          <cell r="AH94">
            <v>2.76</v>
          </cell>
          <cell r="AI94">
            <v>2.76</v>
          </cell>
          <cell r="AJ94">
            <v>2.76</v>
          </cell>
          <cell r="AK94" t="str">
            <v/>
          </cell>
          <cell r="AL94" t="str">
            <v/>
          </cell>
          <cell r="AM94">
            <v>6</v>
          </cell>
          <cell r="AN94">
            <v>3</v>
          </cell>
          <cell r="AO94">
            <v>6</v>
          </cell>
          <cell r="AP94">
            <v>6</v>
          </cell>
          <cell r="AQ94" t="str">
            <v/>
          </cell>
          <cell r="AR94" t="str">
            <v/>
          </cell>
          <cell r="AS94">
            <v>1800</v>
          </cell>
          <cell r="AT94" t="str">
            <v>蛋2</v>
          </cell>
          <cell r="AU94" t="str">
            <v>石像1</v>
          </cell>
          <cell r="AV94" t="str">
            <v>鬼2</v>
          </cell>
          <cell r="AW94" t="str">
            <v>麻痹蝎2</v>
          </cell>
          <cell r="AX94">
            <v>0</v>
          </cell>
          <cell r="AY94">
            <v>0</v>
          </cell>
          <cell r="AZ94" t="str">
            <v>怪物1</v>
          </cell>
          <cell r="BA94" t="str">
            <v>怪物2</v>
          </cell>
          <cell r="BB94" t="str">
            <v>怪物3</v>
          </cell>
          <cell r="BC94" t="str">
            <v>怪物4</v>
          </cell>
          <cell r="BD94">
            <v>0</v>
          </cell>
          <cell r="BE94">
            <v>0</v>
          </cell>
          <cell r="BF94" t="str">
            <v>ResAudio_Music_game3;0.9</v>
          </cell>
          <cell r="BG94" t="str">
            <v>ResAudio_Music_battle_danger1;1</v>
          </cell>
        </row>
        <row r="95">
          <cell r="A95" t="str">
            <v>0_17_1</v>
          </cell>
          <cell r="B95">
            <v>0</v>
          </cell>
          <cell r="C95">
            <v>17</v>
          </cell>
          <cell r="D95">
            <v>1</v>
          </cell>
          <cell r="E95">
            <v>10</v>
          </cell>
          <cell r="G95" t="str">
            <v>标准关</v>
          </cell>
          <cell r="H95">
            <v>2.5</v>
          </cell>
          <cell r="I95">
            <v>125.92</v>
          </cell>
          <cell r="J95">
            <v>1.4</v>
          </cell>
          <cell r="K95">
            <v>0.66</v>
          </cell>
          <cell r="L95">
            <v>191</v>
          </cell>
          <cell r="M95">
            <v>300</v>
          </cell>
          <cell r="N95">
            <v>200</v>
          </cell>
          <cell r="O95" t="str">
            <v>小恶魔1</v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>
            <v>6</v>
          </cell>
          <cell r="V95" t="str">
            <v>0</v>
          </cell>
          <cell r="W95" t="str">
            <v>0</v>
          </cell>
          <cell r="X95" t="str">
            <v>0</v>
          </cell>
          <cell r="Y95" t="str">
            <v>0</v>
          </cell>
          <cell r="Z95" t="str">
            <v>0</v>
          </cell>
          <cell r="AA95">
            <v>318</v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>
            <v>2.8</v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>
            <v>33</v>
          </cell>
          <cell r="AN95" t="str">
            <v/>
          </cell>
          <cell r="AO95" t="str">
            <v/>
          </cell>
          <cell r="AP95" t="str">
            <v/>
          </cell>
          <cell r="AQ95" t="str">
            <v/>
          </cell>
          <cell r="AR95" t="str">
            <v/>
          </cell>
          <cell r="AS95">
            <v>300</v>
          </cell>
          <cell r="AT95" t="str">
            <v>石像1</v>
          </cell>
          <cell r="AU95" t="str">
            <v>鬼2</v>
          </cell>
          <cell r="AV95" t="str">
            <v>麻痹蝎2</v>
          </cell>
          <cell r="AW95" t="str">
            <v>小恶魔1</v>
          </cell>
          <cell r="AX95">
            <v>0</v>
          </cell>
          <cell r="AY95">
            <v>0</v>
          </cell>
          <cell r="AZ95" t="str">
            <v>怪物4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 t="str">
            <v>ResAudio_Music_game3;0.9</v>
          </cell>
          <cell r="BG95" t="str">
            <v>ResAudio_Music_game3;1.1</v>
          </cell>
        </row>
        <row r="96">
          <cell r="A96" t="str">
            <v>0_17_2</v>
          </cell>
          <cell r="B96">
            <v>0</v>
          </cell>
          <cell r="C96">
            <v>17</v>
          </cell>
          <cell r="D96">
            <v>2</v>
          </cell>
          <cell r="E96">
            <v>15</v>
          </cell>
          <cell r="G96" t="str">
            <v>标准关</v>
          </cell>
          <cell r="H96">
            <v>2.553691174547998</v>
          </cell>
          <cell r="I96">
            <v>287.31</v>
          </cell>
          <cell r="J96">
            <v>1.4</v>
          </cell>
          <cell r="K96">
            <v>0.79</v>
          </cell>
          <cell r="L96">
            <v>364</v>
          </cell>
          <cell r="M96">
            <v>300</v>
          </cell>
          <cell r="N96">
            <v>200</v>
          </cell>
          <cell r="O96" t="str">
            <v>小恶魔1</v>
          </cell>
          <cell r="P96" t="str">
            <v>石像1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>
            <v>5</v>
          </cell>
          <cell r="V96">
            <v>5</v>
          </cell>
          <cell r="W96" t="str">
            <v>0</v>
          </cell>
          <cell r="X96" t="str">
            <v>0</v>
          </cell>
          <cell r="Y96" t="str">
            <v>0</v>
          </cell>
          <cell r="Z96" t="str">
            <v>0</v>
          </cell>
          <cell r="AA96">
            <v>546</v>
          </cell>
          <cell r="AB96">
            <v>546</v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>
            <v>2.8</v>
          </cell>
          <cell r="AH96">
            <v>2.8</v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>
            <v>20</v>
          </cell>
          <cell r="AN96">
            <v>20</v>
          </cell>
          <cell r="AO96" t="str">
            <v/>
          </cell>
          <cell r="AP96" t="str">
            <v/>
          </cell>
          <cell r="AQ96" t="str">
            <v/>
          </cell>
          <cell r="AR96" t="str">
            <v/>
          </cell>
          <cell r="AS96">
            <v>600</v>
          </cell>
          <cell r="AT96" t="str">
            <v>石像1</v>
          </cell>
          <cell r="AU96" t="str">
            <v>鬼2</v>
          </cell>
          <cell r="AV96" t="str">
            <v>麻痹蝎2</v>
          </cell>
          <cell r="AW96" t="str">
            <v>小恶魔1</v>
          </cell>
          <cell r="AX96">
            <v>0</v>
          </cell>
          <cell r="AY96">
            <v>0</v>
          </cell>
          <cell r="AZ96" t="str">
            <v>怪物4</v>
          </cell>
          <cell r="BA96" t="str">
            <v>怪物1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 t="str">
            <v>ResAudio_Music_game3;0.9</v>
          </cell>
          <cell r="BG96" t="str">
            <v>ResAudio_Music_game3;1.1</v>
          </cell>
        </row>
        <row r="97">
          <cell r="A97" t="str">
            <v>0_17_3</v>
          </cell>
          <cell r="B97">
            <v>0</v>
          </cell>
          <cell r="C97">
            <v>17</v>
          </cell>
          <cell r="D97">
            <v>3</v>
          </cell>
          <cell r="E97">
            <v>20</v>
          </cell>
          <cell r="G97" t="str">
            <v>标准关</v>
          </cell>
          <cell r="H97">
            <v>2.6085354459857331</v>
          </cell>
          <cell r="I97">
            <v>486.93</v>
          </cell>
          <cell r="J97">
            <v>1.4</v>
          </cell>
          <cell r="K97">
            <v>0.91</v>
          </cell>
          <cell r="L97">
            <v>535</v>
          </cell>
          <cell r="M97">
            <v>300</v>
          </cell>
          <cell r="N97">
            <v>200</v>
          </cell>
          <cell r="O97" t="str">
            <v>石像1</v>
          </cell>
          <cell r="P97" t="str">
            <v>鬼2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>
            <v>9</v>
          </cell>
          <cell r="V97">
            <v>9</v>
          </cell>
          <cell r="W97" t="str">
            <v>0</v>
          </cell>
          <cell r="X97" t="str">
            <v>0</v>
          </cell>
          <cell r="Y97" t="str">
            <v>0</v>
          </cell>
          <cell r="Z97" t="str">
            <v>0</v>
          </cell>
          <cell r="AA97">
            <v>238</v>
          </cell>
          <cell r="AB97">
            <v>951</v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>
            <v>2.8</v>
          </cell>
          <cell r="AH97">
            <v>2.8</v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>
            <v>7</v>
          </cell>
          <cell r="AN97">
            <v>15</v>
          </cell>
          <cell r="AO97" t="str">
            <v/>
          </cell>
          <cell r="AP97" t="str">
            <v/>
          </cell>
          <cell r="AQ97" t="str">
            <v/>
          </cell>
          <cell r="AR97" t="str">
            <v/>
          </cell>
          <cell r="AS97">
            <v>900</v>
          </cell>
          <cell r="AT97" t="str">
            <v>石像1</v>
          </cell>
          <cell r="AU97" t="str">
            <v>鬼2</v>
          </cell>
          <cell r="AV97" t="str">
            <v>麻痹蝎2</v>
          </cell>
          <cell r="AW97" t="str">
            <v>小恶魔1</v>
          </cell>
          <cell r="AX97">
            <v>0</v>
          </cell>
          <cell r="AY97">
            <v>0</v>
          </cell>
          <cell r="AZ97" t="str">
            <v>怪物1</v>
          </cell>
          <cell r="BA97" t="str">
            <v>怪物2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 t="str">
            <v>ResAudio_Music_game3;0.9</v>
          </cell>
          <cell r="BG97" t="str">
            <v>ResAudio_Music_game3;1.1</v>
          </cell>
        </row>
        <row r="98">
          <cell r="A98" t="str">
            <v>0_17_4</v>
          </cell>
          <cell r="B98">
            <v>0</v>
          </cell>
          <cell r="C98">
            <v>17</v>
          </cell>
          <cell r="D98">
            <v>4</v>
          </cell>
          <cell r="E98">
            <v>25</v>
          </cell>
          <cell r="G98" t="str">
            <v>标准关</v>
          </cell>
          <cell r="H98">
            <v>2.6645575787637563</v>
          </cell>
          <cell r="I98">
            <v>736.43</v>
          </cell>
          <cell r="J98">
            <v>1.4</v>
          </cell>
          <cell r="K98">
            <v>1.04</v>
          </cell>
          <cell r="L98">
            <v>708</v>
          </cell>
          <cell r="M98">
            <v>300</v>
          </cell>
          <cell r="N98">
            <v>200</v>
          </cell>
          <cell r="O98" t="str">
            <v>石像1</v>
          </cell>
          <cell r="P98" t="str">
            <v>鬼2</v>
          </cell>
          <cell r="Q98" t="str">
            <v>麻痹蝎2</v>
          </cell>
          <cell r="R98" t="str">
            <v/>
          </cell>
          <cell r="S98" t="str">
            <v/>
          </cell>
          <cell r="T98" t="str">
            <v/>
          </cell>
          <cell r="U98">
            <v>10</v>
          </cell>
          <cell r="V98">
            <v>10</v>
          </cell>
          <cell r="W98">
            <v>5</v>
          </cell>
          <cell r="X98" t="str">
            <v>0</v>
          </cell>
          <cell r="Y98" t="str">
            <v>0</v>
          </cell>
          <cell r="Z98" t="str">
            <v>0</v>
          </cell>
          <cell r="AA98">
            <v>253</v>
          </cell>
          <cell r="AB98">
            <v>1011</v>
          </cell>
          <cell r="AC98">
            <v>1011</v>
          </cell>
          <cell r="AD98" t="str">
            <v/>
          </cell>
          <cell r="AE98" t="str">
            <v/>
          </cell>
          <cell r="AF98" t="str">
            <v/>
          </cell>
          <cell r="AG98">
            <v>2.8</v>
          </cell>
          <cell r="AH98">
            <v>2.8</v>
          </cell>
          <cell r="AI98">
            <v>2.8</v>
          </cell>
          <cell r="AJ98" t="str">
            <v/>
          </cell>
          <cell r="AK98" t="str">
            <v/>
          </cell>
          <cell r="AL98" t="str">
            <v/>
          </cell>
          <cell r="AM98">
            <v>5</v>
          </cell>
          <cell r="AN98">
            <v>10</v>
          </cell>
          <cell r="AO98">
            <v>10</v>
          </cell>
          <cell r="AP98" t="str">
            <v/>
          </cell>
          <cell r="AQ98" t="str">
            <v/>
          </cell>
          <cell r="AR98" t="str">
            <v/>
          </cell>
          <cell r="AS98">
            <v>1200</v>
          </cell>
          <cell r="AT98" t="str">
            <v>石像1</v>
          </cell>
          <cell r="AU98" t="str">
            <v>鬼2</v>
          </cell>
          <cell r="AV98" t="str">
            <v>麻痹蝎2</v>
          </cell>
          <cell r="AW98" t="str">
            <v>小恶魔1</v>
          </cell>
          <cell r="AX98">
            <v>0</v>
          </cell>
          <cell r="AY98">
            <v>0</v>
          </cell>
          <cell r="AZ98" t="str">
            <v>怪物1</v>
          </cell>
          <cell r="BA98" t="str">
            <v>怪物2</v>
          </cell>
          <cell r="BB98" t="str">
            <v>怪物3</v>
          </cell>
          <cell r="BC98">
            <v>0</v>
          </cell>
          <cell r="BD98">
            <v>0</v>
          </cell>
          <cell r="BE98">
            <v>0</v>
          </cell>
          <cell r="BF98" t="str">
            <v>ResAudio_Music_game3;0.9</v>
          </cell>
          <cell r="BG98" t="str">
            <v>ResAudio_Music_game3;1.1</v>
          </cell>
        </row>
        <row r="99">
          <cell r="A99" t="str">
            <v>0_17_5</v>
          </cell>
          <cell r="B99">
            <v>0</v>
          </cell>
          <cell r="C99">
            <v>17</v>
          </cell>
          <cell r="D99">
            <v>5</v>
          </cell>
          <cell r="E99">
            <v>30</v>
          </cell>
          <cell r="G99" t="str">
            <v>标准关</v>
          </cell>
          <cell r="H99">
            <v>2.7217828691855943</v>
          </cell>
          <cell r="I99">
            <v>1025.67</v>
          </cell>
          <cell r="J99">
            <v>1.4</v>
          </cell>
          <cell r="K99">
            <v>1.1599999999999999</v>
          </cell>
          <cell r="L99">
            <v>884</v>
          </cell>
          <cell r="M99">
            <v>300</v>
          </cell>
          <cell r="N99">
            <v>200</v>
          </cell>
          <cell r="O99" t="str">
            <v>鬼2</v>
          </cell>
          <cell r="P99" t="str">
            <v>麻痹蝎2</v>
          </cell>
          <cell r="Q99" t="str">
            <v>小恶魔1</v>
          </cell>
          <cell r="R99" t="str">
            <v/>
          </cell>
          <cell r="S99" t="str">
            <v/>
          </cell>
          <cell r="T99" t="str">
            <v/>
          </cell>
          <cell r="U99">
            <v>13</v>
          </cell>
          <cell r="V99">
            <v>13</v>
          </cell>
          <cell r="W99">
            <v>6</v>
          </cell>
          <cell r="X99" t="str">
            <v>0</v>
          </cell>
          <cell r="Y99" t="str">
            <v>0</v>
          </cell>
          <cell r="Z99" t="str">
            <v>0</v>
          </cell>
          <cell r="AA99">
            <v>964</v>
          </cell>
          <cell r="AB99">
            <v>964</v>
          </cell>
          <cell r="AC99">
            <v>241</v>
          </cell>
          <cell r="AD99" t="str">
            <v/>
          </cell>
          <cell r="AE99" t="str">
            <v/>
          </cell>
          <cell r="AF99" t="str">
            <v/>
          </cell>
          <cell r="AG99">
            <v>2.8</v>
          </cell>
          <cell r="AH99">
            <v>2.8</v>
          </cell>
          <cell r="AI99">
            <v>2.8</v>
          </cell>
          <cell r="AJ99" t="str">
            <v/>
          </cell>
          <cell r="AK99" t="str">
            <v/>
          </cell>
          <cell r="AL99" t="str">
            <v/>
          </cell>
          <cell r="AM99">
            <v>7</v>
          </cell>
          <cell r="AN99">
            <v>7</v>
          </cell>
          <cell r="AO99">
            <v>3</v>
          </cell>
          <cell r="AP99" t="str">
            <v/>
          </cell>
          <cell r="AQ99" t="str">
            <v/>
          </cell>
          <cell r="AR99" t="str">
            <v/>
          </cell>
          <cell r="AS99">
            <v>1500</v>
          </cell>
          <cell r="AT99" t="str">
            <v>石像1</v>
          </cell>
          <cell r="AU99" t="str">
            <v>鬼2</v>
          </cell>
          <cell r="AV99" t="str">
            <v>麻痹蝎2</v>
          </cell>
          <cell r="AW99" t="str">
            <v>小恶魔1</v>
          </cell>
          <cell r="AX99">
            <v>0</v>
          </cell>
          <cell r="AY99">
            <v>0</v>
          </cell>
          <cell r="AZ99" t="str">
            <v>怪物2</v>
          </cell>
          <cell r="BA99" t="str">
            <v>怪物3</v>
          </cell>
          <cell r="BB99" t="str">
            <v>怪物4</v>
          </cell>
          <cell r="BC99">
            <v>0</v>
          </cell>
          <cell r="BD99">
            <v>0</v>
          </cell>
          <cell r="BE99">
            <v>0</v>
          </cell>
          <cell r="BF99" t="str">
            <v>ResAudio_Music_game3;0.9</v>
          </cell>
          <cell r="BG99" t="str">
            <v>ResAudio_Music_game3;1.1</v>
          </cell>
        </row>
        <row r="100">
          <cell r="A100" t="str">
            <v>0_17_6</v>
          </cell>
          <cell r="B100">
            <v>0</v>
          </cell>
          <cell r="C100">
            <v>17</v>
          </cell>
          <cell r="D100">
            <v>6</v>
          </cell>
          <cell r="E100">
            <v>30</v>
          </cell>
          <cell r="G100" t="str">
            <v>标准关</v>
          </cell>
          <cell r="H100">
            <v>2.7802371568300721</v>
          </cell>
          <cell r="I100">
            <v>1372.87</v>
          </cell>
          <cell r="J100">
            <v>1.4</v>
          </cell>
          <cell r="K100">
            <v>1.29</v>
          </cell>
          <cell r="L100">
            <v>1064</v>
          </cell>
          <cell r="M100">
            <v>300</v>
          </cell>
          <cell r="N100">
            <v>200</v>
          </cell>
          <cell r="O100" t="str">
            <v>石像1</v>
          </cell>
          <cell r="P100" t="str">
            <v>鬼2</v>
          </cell>
          <cell r="Q100" t="str">
            <v>麻痹蝎2</v>
          </cell>
          <cell r="R100" t="str">
            <v>小恶魔1</v>
          </cell>
          <cell r="S100" t="str">
            <v/>
          </cell>
          <cell r="T100" t="str">
            <v/>
          </cell>
          <cell r="U100">
            <v>12</v>
          </cell>
          <cell r="V100">
            <v>9</v>
          </cell>
          <cell r="W100">
            <v>9</v>
          </cell>
          <cell r="X100">
            <v>6</v>
          </cell>
          <cell r="Y100" t="str">
            <v>0</v>
          </cell>
          <cell r="Z100" t="str">
            <v>0</v>
          </cell>
          <cell r="AA100">
            <v>355</v>
          </cell>
          <cell r="AB100">
            <v>1419</v>
          </cell>
          <cell r="AC100">
            <v>1419</v>
          </cell>
          <cell r="AD100">
            <v>355</v>
          </cell>
          <cell r="AE100" t="str">
            <v/>
          </cell>
          <cell r="AF100" t="str">
            <v/>
          </cell>
          <cell r="AG100">
            <v>2.8</v>
          </cell>
          <cell r="AH100">
            <v>2.8</v>
          </cell>
          <cell r="AI100">
            <v>2.8</v>
          </cell>
          <cell r="AJ100">
            <v>2.8</v>
          </cell>
          <cell r="AK100" t="str">
            <v/>
          </cell>
          <cell r="AL100" t="str">
            <v/>
          </cell>
          <cell r="AM100">
            <v>4</v>
          </cell>
          <cell r="AN100">
            <v>7</v>
          </cell>
          <cell r="AO100">
            <v>7</v>
          </cell>
          <cell r="AP100">
            <v>4</v>
          </cell>
          <cell r="AQ100" t="str">
            <v/>
          </cell>
          <cell r="AR100" t="str">
            <v/>
          </cell>
          <cell r="AS100">
            <v>1800</v>
          </cell>
          <cell r="AT100" t="str">
            <v>石像1</v>
          </cell>
          <cell r="AU100" t="str">
            <v>鬼2</v>
          </cell>
          <cell r="AV100" t="str">
            <v>麻痹蝎2</v>
          </cell>
          <cell r="AW100" t="str">
            <v>小恶魔1</v>
          </cell>
          <cell r="AX100">
            <v>0</v>
          </cell>
          <cell r="AY100">
            <v>0</v>
          </cell>
          <cell r="AZ100" t="str">
            <v>怪物1</v>
          </cell>
          <cell r="BA100" t="str">
            <v>怪物2</v>
          </cell>
          <cell r="BB100" t="str">
            <v>怪物3</v>
          </cell>
          <cell r="BC100" t="str">
            <v>怪物4</v>
          </cell>
          <cell r="BD100">
            <v>0</v>
          </cell>
          <cell r="BE100">
            <v>0</v>
          </cell>
          <cell r="BF100" t="str">
            <v>ResAudio_Music_game3;0.9</v>
          </cell>
          <cell r="BG100" t="str">
            <v>ResAudio_Music_battle_danger1;1</v>
          </cell>
        </row>
        <row r="101">
          <cell r="A101" t="str">
            <v>0_18_1</v>
          </cell>
          <cell r="B101">
            <v>0</v>
          </cell>
          <cell r="C101">
            <v>18</v>
          </cell>
          <cell r="D101">
            <v>1</v>
          </cell>
          <cell r="E101">
            <v>10</v>
          </cell>
          <cell r="G101" t="str">
            <v>标准关</v>
          </cell>
          <cell r="H101">
            <v>2.5</v>
          </cell>
          <cell r="I101">
            <v>127.83</v>
          </cell>
          <cell r="J101">
            <v>1.43</v>
          </cell>
          <cell r="K101">
            <v>0.67</v>
          </cell>
          <cell r="L101">
            <v>191</v>
          </cell>
          <cell r="M101">
            <v>300</v>
          </cell>
          <cell r="N101">
            <v>200</v>
          </cell>
          <cell r="O101" t="str">
            <v>石像2</v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>
            <v>6</v>
          </cell>
          <cell r="V101" t="str">
            <v>0</v>
          </cell>
          <cell r="W101" t="str">
            <v>0</v>
          </cell>
          <cell r="X101" t="str">
            <v>0</v>
          </cell>
          <cell r="Y101" t="str">
            <v>0</v>
          </cell>
          <cell r="Z101" t="str">
            <v>0</v>
          </cell>
          <cell r="AA101">
            <v>318</v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2.86</v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>
            <v>33</v>
          </cell>
          <cell r="AN101" t="str">
            <v/>
          </cell>
          <cell r="AO101" t="str">
            <v/>
          </cell>
          <cell r="AP101" t="str">
            <v/>
          </cell>
          <cell r="AQ101" t="str">
            <v/>
          </cell>
          <cell r="AR101" t="str">
            <v/>
          </cell>
          <cell r="AS101">
            <v>300</v>
          </cell>
          <cell r="AT101" t="str">
            <v>鬼2</v>
          </cell>
          <cell r="AU101" t="str">
            <v>麻痹蝎2</v>
          </cell>
          <cell r="AV101" t="str">
            <v>小恶魔1</v>
          </cell>
          <cell r="AW101" t="str">
            <v>石像2</v>
          </cell>
          <cell r="AX101">
            <v>0</v>
          </cell>
          <cell r="AY101">
            <v>0</v>
          </cell>
          <cell r="AZ101" t="str">
            <v>怪物4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 t="str">
            <v>ResAudio_Music_game3;0.9</v>
          </cell>
          <cell r="BG101" t="str">
            <v>ResAudio_Music_game3;1.1</v>
          </cell>
        </row>
        <row r="102">
          <cell r="A102" t="str">
            <v>0_18_2</v>
          </cell>
          <cell r="B102">
            <v>0</v>
          </cell>
          <cell r="C102">
            <v>18</v>
          </cell>
          <cell r="D102">
            <v>2</v>
          </cell>
          <cell r="E102">
            <v>15</v>
          </cell>
          <cell r="G102" t="str">
            <v>标准关</v>
          </cell>
          <cell r="H102">
            <v>2.5547861462592087</v>
          </cell>
          <cell r="I102">
            <v>291.07</v>
          </cell>
          <cell r="J102">
            <v>1.43</v>
          </cell>
          <cell r="K102">
            <v>0.8</v>
          </cell>
          <cell r="L102">
            <v>364</v>
          </cell>
          <cell r="M102">
            <v>300</v>
          </cell>
          <cell r="N102">
            <v>200</v>
          </cell>
          <cell r="O102" t="str">
            <v>石像2</v>
          </cell>
          <cell r="P102" t="str">
            <v>鬼2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>
            <v>6</v>
          </cell>
          <cell r="V102">
            <v>6</v>
          </cell>
          <cell r="W102" t="str">
            <v>0</v>
          </cell>
          <cell r="X102" t="str">
            <v>0</v>
          </cell>
          <cell r="Y102" t="str">
            <v>0</v>
          </cell>
          <cell r="Z102" t="str">
            <v>0</v>
          </cell>
          <cell r="AA102">
            <v>455</v>
          </cell>
          <cell r="AB102">
            <v>455</v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>
            <v>2.86</v>
          </cell>
          <cell r="AH102">
            <v>2.86</v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>
            <v>17</v>
          </cell>
          <cell r="AN102">
            <v>17</v>
          </cell>
          <cell r="AO102" t="str">
            <v/>
          </cell>
          <cell r="AP102" t="str">
            <v/>
          </cell>
          <cell r="AQ102" t="str">
            <v/>
          </cell>
          <cell r="AR102" t="str">
            <v/>
          </cell>
          <cell r="AS102">
            <v>600</v>
          </cell>
          <cell r="AT102" t="str">
            <v>鬼2</v>
          </cell>
          <cell r="AU102" t="str">
            <v>麻痹蝎2</v>
          </cell>
          <cell r="AV102" t="str">
            <v>小恶魔1</v>
          </cell>
          <cell r="AW102" t="str">
            <v>石像2</v>
          </cell>
          <cell r="AX102">
            <v>0</v>
          </cell>
          <cell r="AY102">
            <v>0</v>
          </cell>
          <cell r="AZ102" t="str">
            <v>怪物4</v>
          </cell>
          <cell r="BA102" t="str">
            <v>怪物1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 t="str">
            <v>ResAudio_Music_game3;0.9</v>
          </cell>
          <cell r="BG102" t="str">
            <v>ResAudio_Music_game3;1.1</v>
          </cell>
        </row>
        <row r="103">
          <cell r="A103" t="str">
            <v>0_18_3</v>
          </cell>
          <cell r="B103">
            <v>0</v>
          </cell>
          <cell r="C103">
            <v>18</v>
          </cell>
          <cell r="D103">
            <v>3</v>
          </cell>
          <cell r="E103">
            <v>20</v>
          </cell>
          <cell r="G103" t="str">
            <v>标准关</v>
          </cell>
          <cell r="H103">
            <v>2.6107729012471919</v>
          </cell>
          <cell r="I103">
            <v>492.71</v>
          </cell>
          <cell r="J103">
            <v>1.43</v>
          </cell>
          <cell r="K103">
            <v>0.92</v>
          </cell>
          <cell r="L103">
            <v>536</v>
          </cell>
          <cell r="M103">
            <v>300</v>
          </cell>
          <cell r="N103">
            <v>200</v>
          </cell>
          <cell r="O103" t="str">
            <v>鬼2</v>
          </cell>
          <cell r="P103" t="str">
            <v>麻痹蝎2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>
            <v>9</v>
          </cell>
          <cell r="V103">
            <v>9</v>
          </cell>
          <cell r="W103" t="str">
            <v>0</v>
          </cell>
          <cell r="X103" t="str">
            <v>0</v>
          </cell>
          <cell r="Y103" t="str">
            <v>0</v>
          </cell>
          <cell r="Z103" t="str">
            <v>0</v>
          </cell>
          <cell r="AA103">
            <v>596</v>
          </cell>
          <cell r="AB103">
            <v>596</v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>
            <v>2.86</v>
          </cell>
          <cell r="AH103">
            <v>2.86</v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>
            <v>11</v>
          </cell>
          <cell r="AN103">
            <v>11</v>
          </cell>
          <cell r="AO103" t="str">
            <v/>
          </cell>
          <cell r="AP103" t="str">
            <v/>
          </cell>
          <cell r="AQ103" t="str">
            <v/>
          </cell>
          <cell r="AR103" t="str">
            <v/>
          </cell>
          <cell r="AS103">
            <v>900</v>
          </cell>
          <cell r="AT103" t="str">
            <v>鬼2</v>
          </cell>
          <cell r="AU103" t="str">
            <v>麻痹蝎2</v>
          </cell>
          <cell r="AV103" t="str">
            <v>小恶魔1</v>
          </cell>
          <cell r="AW103" t="str">
            <v>石像2</v>
          </cell>
          <cell r="AX103">
            <v>0</v>
          </cell>
          <cell r="AY103">
            <v>0</v>
          </cell>
          <cell r="AZ103" t="str">
            <v>怪物1</v>
          </cell>
          <cell r="BA103" t="str">
            <v>怪物2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 t="str">
            <v>ResAudio_Music_game3;0.9</v>
          </cell>
          <cell r="BG103" t="str">
            <v>ResAudio_Music_game3;1.1</v>
          </cell>
        </row>
        <row r="104">
          <cell r="A104" t="str">
            <v>0_18_4</v>
          </cell>
          <cell r="B104">
            <v>0</v>
          </cell>
          <cell r="C104">
            <v>18</v>
          </cell>
          <cell r="D104">
            <v>4</v>
          </cell>
          <cell r="E104">
            <v>25</v>
          </cell>
          <cell r="G104" t="str">
            <v>标准关</v>
          </cell>
          <cell r="H104">
            <v>2.667986575654115</v>
          </cell>
          <cell r="I104">
            <v>744.47</v>
          </cell>
          <cell r="J104">
            <v>1.43</v>
          </cell>
          <cell r="K104">
            <v>1.05</v>
          </cell>
          <cell r="L104">
            <v>709</v>
          </cell>
          <cell r="M104">
            <v>300</v>
          </cell>
          <cell r="N104">
            <v>200</v>
          </cell>
          <cell r="O104" t="str">
            <v>鬼2</v>
          </cell>
          <cell r="P104" t="str">
            <v>麻痹蝎2</v>
          </cell>
          <cell r="Q104" t="str">
            <v>小恶魔1</v>
          </cell>
          <cell r="R104" t="str">
            <v/>
          </cell>
          <cell r="S104" t="str">
            <v/>
          </cell>
          <cell r="T104" t="str">
            <v/>
          </cell>
          <cell r="U104">
            <v>10</v>
          </cell>
          <cell r="V104">
            <v>10</v>
          </cell>
          <cell r="W104">
            <v>5</v>
          </cell>
          <cell r="X104" t="str">
            <v>0</v>
          </cell>
          <cell r="Y104" t="str">
            <v>0</v>
          </cell>
          <cell r="Z104" t="str">
            <v>0</v>
          </cell>
          <cell r="AA104">
            <v>834</v>
          </cell>
          <cell r="AB104">
            <v>834</v>
          </cell>
          <cell r="AC104">
            <v>209</v>
          </cell>
          <cell r="AD104" t="str">
            <v/>
          </cell>
          <cell r="AE104" t="str">
            <v/>
          </cell>
          <cell r="AF104" t="str">
            <v/>
          </cell>
          <cell r="AG104">
            <v>2.86</v>
          </cell>
          <cell r="AH104">
            <v>2.86</v>
          </cell>
          <cell r="AI104">
            <v>2.86</v>
          </cell>
          <cell r="AJ104" t="str">
            <v/>
          </cell>
          <cell r="AK104" t="str">
            <v/>
          </cell>
          <cell r="AL104" t="str">
            <v/>
          </cell>
          <cell r="AM104">
            <v>9</v>
          </cell>
          <cell r="AN104">
            <v>9</v>
          </cell>
          <cell r="AO104">
            <v>4</v>
          </cell>
          <cell r="AP104" t="str">
            <v/>
          </cell>
          <cell r="AQ104" t="str">
            <v/>
          </cell>
          <cell r="AR104" t="str">
            <v/>
          </cell>
          <cell r="AS104">
            <v>1200</v>
          </cell>
          <cell r="AT104" t="str">
            <v>鬼2</v>
          </cell>
          <cell r="AU104" t="str">
            <v>麻痹蝎2</v>
          </cell>
          <cell r="AV104" t="str">
            <v>小恶魔1</v>
          </cell>
          <cell r="AW104" t="str">
            <v>石像2</v>
          </cell>
          <cell r="AX104">
            <v>0</v>
          </cell>
          <cell r="AY104">
            <v>0</v>
          </cell>
          <cell r="AZ104" t="str">
            <v>怪物1</v>
          </cell>
          <cell r="BA104" t="str">
            <v>怪物2</v>
          </cell>
          <cell r="BB104" t="str">
            <v>怪物3</v>
          </cell>
          <cell r="BC104">
            <v>0</v>
          </cell>
          <cell r="BD104">
            <v>0</v>
          </cell>
          <cell r="BE104">
            <v>0</v>
          </cell>
          <cell r="BF104" t="str">
            <v>ResAudio_Music_game3;0.9</v>
          </cell>
          <cell r="BG104" t="str">
            <v>ResAudio_Music_game3;1.1</v>
          </cell>
        </row>
        <row r="105">
          <cell r="A105" t="str">
            <v>0_18_5</v>
          </cell>
          <cell r="B105">
            <v>0</v>
          </cell>
          <cell r="C105">
            <v>18</v>
          </cell>
          <cell r="D105">
            <v>5</v>
          </cell>
          <cell r="E105">
            <v>30</v>
          </cell>
          <cell r="G105" t="str">
            <v>标准关</v>
          </cell>
          <cell r="H105">
            <v>2.726454056754672</v>
          </cell>
          <cell r="I105">
            <v>1036.28</v>
          </cell>
          <cell r="J105">
            <v>1.43</v>
          </cell>
          <cell r="K105">
            <v>1.17</v>
          </cell>
          <cell r="L105">
            <v>886</v>
          </cell>
          <cell r="M105">
            <v>300</v>
          </cell>
          <cell r="N105">
            <v>200</v>
          </cell>
          <cell r="O105" t="str">
            <v>麻痹蝎2</v>
          </cell>
          <cell r="P105" t="str">
            <v>小恶魔1</v>
          </cell>
          <cell r="Q105" t="str">
            <v>石像2</v>
          </cell>
          <cell r="R105" t="str">
            <v/>
          </cell>
          <cell r="S105" t="str">
            <v/>
          </cell>
          <cell r="T105" t="str">
            <v/>
          </cell>
          <cell r="U105">
            <v>14</v>
          </cell>
          <cell r="V105">
            <v>14</v>
          </cell>
          <cell r="W105">
            <v>7</v>
          </cell>
          <cell r="X105" t="str">
            <v>0</v>
          </cell>
          <cell r="Y105" t="str">
            <v>0</v>
          </cell>
          <cell r="Z105" t="str">
            <v>0</v>
          </cell>
          <cell r="AA105">
            <v>1085</v>
          </cell>
          <cell r="AB105">
            <v>271</v>
          </cell>
          <cell r="AC105">
            <v>1085</v>
          </cell>
          <cell r="AD105" t="str">
            <v/>
          </cell>
          <cell r="AE105" t="str">
            <v/>
          </cell>
          <cell r="AF105" t="str">
            <v/>
          </cell>
          <cell r="AG105">
            <v>2.86</v>
          </cell>
          <cell r="AH105">
            <v>2.86</v>
          </cell>
          <cell r="AI105">
            <v>2.86</v>
          </cell>
          <cell r="AJ105" t="str">
            <v/>
          </cell>
          <cell r="AK105" t="str">
            <v/>
          </cell>
          <cell r="AL105" t="str">
            <v/>
          </cell>
          <cell r="AM105">
            <v>7</v>
          </cell>
          <cell r="AN105">
            <v>4</v>
          </cell>
          <cell r="AO105">
            <v>7</v>
          </cell>
          <cell r="AP105" t="str">
            <v/>
          </cell>
          <cell r="AQ105" t="str">
            <v/>
          </cell>
          <cell r="AR105" t="str">
            <v/>
          </cell>
          <cell r="AS105">
            <v>1500</v>
          </cell>
          <cell r="AT105" t="str">
            <v>鬼2</v>
          </cell>
          <cell r="AU105" t="str">
            <v>麻痹蝎2</v>
          </cell>
          <cell r="AV105" t="str">
            <v>小恶魔1</v>
          </cell>
          <cell r="AW105" t="str">
            <v>石像2</v>
          </cell>
          <cell r="AX105">
            <v>0</v>
          </cell>
          <cell r="AY105">
            <v>0</v>
          </cell>
          <cell r="AZ105" t="str">
            <v>怪物2</v>
          </cell>
          <cell r="BA105" t="str">
            <v>怪物3</v>
          </cell>
          <cell r="BB105" t="str">
            <v>怪物4</v>
          </cell>
          <cell r="BC105">
            <v>0</v>
          </cell>
          <cell r="BD105">
            <v>0</v>
          </cell>
          <cell r="BE105">
            <v>0</v>
          </cell>
          <cell r="BF105" t="str">
            <v>ResAudio_Music_game3;0.9</v>
          </cell>
          <cell r="BG105" t="str">
            <v>ResAudio_Music_game3;1.1</v>
          </cell>
        </row>
        <row r="106">
          <cell r="A106" t="str">
            <v>0_18_6</v>
          </cell>
          <cell r="B106">
            <v>0</v>
          </cell>
          <cell r="C106">
            <v>18</v>
          </cell>
          <cell r="D106">
            <v>6</v>
          </cell>
          <cell r="E106">
            <v>30</v>
          </cell>
          <cell r="G106" t="str">
            <v>标准关</v>
          </cell>
          <cell r="H106">
            <v>2.7862028210436218</v>
          </cell>
          <cell r="I106">
            <v>1386.48</v>
          </cell>
          <cell r="J106">
            <v>1.43</v>
          </cell>
          <cell r="K106">
            <v>1.3</v>
          </cell>
          <cell r="L106">
            <v>1067</v>
          </cell>
          <cell r="M106">
            <v>300</v>
          </cell>
          <cell r="N106">
            <v>200</v>
          </cell>
          <cell r="O106" t="str">
            <v>鬼2</v>
          </cell>
          <cell r="P106" t="str">
            <v>麻痹蝎2</v>
          </cell>
          <cell r="Q106" t="str">
            <v>小恶魔1</v>
          </cell>
          <cell r="R106" t="str">
            <v>石像2</v>
          </cell>
          <cell r="S106" t="str">
            <v/>
          </cell>
          <cell r="T106" t="str">
            <v/>
          </cell>
          <cell r="U106">
            <v>13</v>
          </cell>
          <cell r="V106">
            <v>9</v>
          </cell>
          <cell r="W106">
            <v>9</v>
          </cell>
          <cell r="X106">
            <v>6</v>
          </cell>
          <cell r="Y106" t="str">
            <v>0</v>
          </cell>
          <cell r="Z106" t="str">
            <v>0</v>
          </cell>
          <cell r="AA106">
            <v>1058</v>
          </cell>
          <cell r="AB106">
            <v>1058</v>
          </cell>
          <cell r="AC106">
            <v>265</v>
          </cell>
          <cell r="AD106">
            <v>1058</v>
          </cell>
          <cell r="AE106" t="str">
            <v/>
          </cell>
          <cell r="AF106" t="str">
            <v/>
          </cell>
          <cell r="AG106">
            <v>2.86</v>
          </cell>
          <cell r="AH106">
            <v>2.86</v>
          </cell>
          <cell r="AI106">
            <v>2.86</v>
          </cell>
          <cell r="AJ106">
            <v>2.86</v>
          </cell>
          <cell r="AK106" t="str">
            <v/>
          </cell>
          <cell r="AL106" t="str">
            <v/>
          </cell>
          <cell r="AM106">
            <v>6</v>
          </cell>
          <cell r="AN106">
            <v>6</v>
          </cell>
          <cell r="AO106">
            <v>3</v>
          </cell>
          <cell r="AP106">
            <v>6</v>
          </cell>
          <cell r="AQ106" t="str">
            <v/>
          </cell>
          <cell r="AR106" t="str">
            <v/>
          </cell>
          <cell r="AS106">
            <v>1800</v>
          </cell>
          <cell r="AT106" t="str">
            <v>鬼2</v>
          </cell>
          <cell r="AU106" t="str">
            <v>麻痹蝎2</v>
          </cell>
          <cell r="AV106" t="str">
            <v>小恶魔1</v>
          </cell>
          <cell r="AW106" t="str">
            <v>石像2</v>
          </cell>
          <cell r="AX106">
            <v>0</v>
          </cell>
          <cell r="AY106">
            <v>0</v>
          </cell>
          <cell r="AZ106" t="str">
            <v>怪物1</v>
          </cell>
          <cell r="BA106" t="str">
            <v>怪物2</v>
          </cell>
          <cell r="BB106" t="str">
            <v>怪物3</v>
          </cell>
          <cell r="BC106" t="str">
            <v>怪物4</v>
          </cell>
          <cell r="BD106">
            <v>0</v>
          </cell>
          <cell r="BE106">
            <v>0</v>
          </cell>
          <cell r="BF106" t="str">
            <v>ResAudio_Music_game3;0.9</v>
          </cell>
          <cell r="BG106" t="str">
            <v>ResAudio_Music_battle_danger1;1</v>
          </cell>
        </row>
        <row r="107">
          <cell r="A107" t="str">
            <v>0_19_1</v>
          </cell>
          <cell r="B107">
            <v>0</v>
          </cell>
          <cell r="C107">
            <v>19</v>
          </cell>
          <cell r="D107">
            <v>1</v>
          </cell>
          <cell r="E107">
            <v>10</v>
          </cell>
          <cell r="G107" t="str">
            <v>标准关</v>
          </cell>
          <cell r="H107">
            <v>2.5</v>
          </cell>
          <cell r="I107">
            <v>129.74</v>
          </cell>
          <cell r="J107">
            <v>1.45</v>
          </cell>
          <cell r="K107">
            <v>0.68</v>
          </cell>
          <cell r="L107">
            <v>191</v>
          </cell>
          <cell r="M107">
            <v>300</v>
          </cell>
          <cell r="N107">
            <v>200</v>
          </cell>
          <cell r="O107" t="str">
            <v>恶灵2</v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>
            <v>6</v>
          </cell>
          <cell r="V107" t="str">
            <v>0</v>
          </cell>
          <cell r="W107" t="str">
            <v>0</v>
          </cell>
          <cell r="X107" t="str">
            <v>0</v>
          </cell>
          <cell r="Y107" t="str">
            <v>0</v>
          </cell>
          <cell r="Z107" t="str">
            <v>0</v>
          </cell>
          <cell r="AA107">
            <v>318</v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2.9</v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>
            <v>33</v>
          </cell>
          <cell r="AN107" t="str">
            <v/>
          </cell>
          <cell r="AO107" t="str">
            <v/>
          </cell>
          <cell r="AP107" t="str">
            <v/>
          </cell>
          <cell r="AQ107" t="str">
            <v/>
          </cell>
          <cell r="AR107" t="str">
            <v/>
          </cell>
          <cell r="AS107">
            <v>300</v>
          </cell>
          <cell r="AT107" t="str">
            <v>麻痹蝎2</v>
          </cell>
          <cell r="AU107" t="str">
            <v>小恶魔1</v>
          </cell>
          <cell r="AV107" t="str">
            <v>石像2</v>
          </cell>
          <cell r="AW107" t="str">
            <v>恶灵2</v>
          </cell>
          <cell r="AX107">
            <v>0</v>
          </cell>
          <cell r="AY107">
            <v>0</v>
          </cell>
          <cell r="AZ107" t="str">
            <v>怪物4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 t="str">
            <v>ResAudio_Music_game3;0.9</v>
          </cell>
          <cell r="BG107" t="str">
            <v>ResAudio_Music_game3;1.1</v>
          </cell>
        </row>
        <row r="108">
          <cell r="A108" t="str">
            <v>0_19_2</v>
          </cell>
          <cell r="B108">
            <v>0</v>
          </cell>
          <cell r="C108">
            <v>19</v>
          </cell>
          <cell r="D108">
            <v>2</v>
          </cell>
          <cell r="E108">
            <v>15</v>
          </cell>
          <cell r="G108" t="str">
            <v>标准关</v>
          </cell>
          <cell r="H108">
            <v>2.5558223327429852</v>
          </cell>
          <cell r="I108">
            <v>294.83</v>
          </cell>
          <cell r="J108">
            <v>1.45</v>
          </cell>
          <cell r="K108">
            <v>0.81</v>
          </cell>
          <cell r="L108">
            <v>364</v>
          </cell>
          <cell r="M108">
            <v>300</v>
          </cell>
          <cell r="N108">
            <v>200</v>
          </cell>
          <cell r="O108" t="str">
            <v>恶灵2</v>
          </cell>
          <cell r="P108" t="str">
            <v>麻痹蝎2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>
            <v>6</v>
          </cell>
          <cell r="V108">
            <v>6</v>
          </cell>
          <cell r="W108" t="str">
            <v>0</v>
          </cell>
          <cell r="X108" t="str">
            <v>0</v>
          </cell>
          <cell r="Y108" t="str">
            <v>0</v>
          </cell>
          <cell r="Z108" t="str">
            <v>0</v>
          </cell>
          <cell r="AA108">
            <v>455</v>
          </cell>
          <cell r="AB108">
            <v>455</v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>
            <v>2.9</v>
          </cell>
          <cell r="AH108">
            <v>2.9</v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>
            <v>17</v>
          </cell>
          <cell r="AN108">
            <v>17</v>
          </cell>
          <cell r="AO108" t="str">
            <v/>
          </cell>
          <cell r="AP108" t="str">
            <v/>
          </cell>
          <cell r="AQ108" t="str">
            <v/>
          </cell>
          <cell r="AR108" t="str">
            <v/>
          </cell>
          <cell r="AS108">
            <v>600</v>
          </cell>
          <cell r="AT108" t="str">
            <v>麻痹蝎2</v>
          </cell>
          <cell r="AU108" t="str">
            <v>小恶魔1</v>
          </cell>
          <cell r="AV108" t="str">
            <v>石像2</v>
          </cell>
          <cell r="AW108" t="str">
            <v>恶灵2</v>
          </cell>
          <cell r="AX108">
            <v>0</v>
          </cell>
          <cell r="AY108">
            <v>0</v>
          </cell>
          <cell r="AZ108" t="str">
            <v>怪物4</v>
          </cell>
          <cell r="BA108" t="str">
            <v>怪物1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 t="str">
            <v>ResAudio_Music_game3;0.9</v>
          </cell>
          <cell r="BG108" t="str">
            <v>ResAudio_Music_game3;1.1</v>
          </cell>
        </row>
        <row r="109">
          <cell r="A109" t="str">
            <v>0_19_3</v>
          </cell>
          <cell r="B109">
            <v>0</v>
          </cell>
          <cell r="C109">
            <v>19</v>
          </cell>
          <cell r="D109">
            <v>3</v>
          </cell>
          <cell r="E109">
            <v>20</v>
          </cell>
          <cell r="G109" t="str">
            <v>标准关</v>
          </cell>
          <cell r="H109">
            <v>2.6128911186191179</v>
          </cell>
          <cell r="I109">
            <v>498.47</v>
          </cell>
          <cell r="J109">
            <v>1.45</v>
          </cell>
          <cell r="K109">
            <v>0.93</v>
          </cell>
          <cell r="L109">
            <v>536</v>
          </cell>
          <cell r="M109">
            <v>300</v>
          </cell>
          <cell r="N109">
            <v>200</v>
          </cell>
          <cell r="O109" t="str">
            <v>麻痹蝎2</v>
          </cell>
          <cell r="P109" t="str">
            <v>小恶魔1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>
            <v>9</v>
          </cell>
          <cell r="V109">
            <v>9</v>
          </cell>
          <cell r="W109" t="str">
            <v>0</v>
          </cell>
          <cell r="X109" t="str">
            <v>0</v>
          </cell>
          <cell r="Y109" t="str">
            <v>0</v>
          </cell>
          <cell r="Z109" t="str">
            <v>0</v>
          </cell>
          <cell r="AA109">
            <v>953</v>
          </cell>
          <cell r="AB109">
            <v>238</v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>
            <v>2.9</v>
          </cell>
          <cell r="AH109">
            <v>2.9</v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>
            <v>15</v>
          </cell>
          <cell r="AN109">
            <v>7</v>
          </cell>
          <cell r="AO109" t="str">
            <v/>
          </cell>
          <cell r="AP109" t="str">
            <v/>
          </cell>
          <cell r="AQ109" t="str">
            <v/>
          </cell>
          <cell r="AR109" t="str">
            <v/>
          </cell>
          <cell r="AS109">
            <v>900</v>
          </cell>
          <cell r="AT109" t="str">
            <v>麻痹蝎2</v>
          </cell>
          <cell r="AU109" t="str">
            <v>小恶魔1</v>
          </cell>
          <cell r="AV109" t="str">
            <v>石像2</v>
          </cell>
          <cell r="AW109" t="str">
            <v>恶灵2</v>
          </cell>
          <cell r="AX109">
            <v>0</v>
          </cell>
          <cell r="AY109">
            <v>0</v>
          </cell>
          <cell r="AZ109" t="str">
            <v>怪物1</v>
          </cell>
          <cell r="BA109" t="str">
            <v>怪物2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 t="str">
            <v>ResAudio_Music_game3;0.9</v>
          </cell>
          <cell r="BG109" t="str">
            <v>ResAudio_Music_game3;1.1</v>
          </cell>
        </row>
        <row r="110">
          <cell r="A110" t="str">
            <v>0_19_4</v>
          </cell>
          <cell r="B110">
            <v>0</v>
          </cell>
          <cell r="C110">
            <v>19</v>
          </cell>
          <cell r="D110">
            <v>4</v>
          </cell>
          <cell r="E110">
            <v>25</v>
          </cell>
          <cell r="G110" t="str">
            <v>标准关</v>
          </cell>
          <cell r="H110">
            <v>2.6712341895970164</v>
          </cell>
          <cell r="I110">
            <v>752.48</v>
          </cell>
          <cell r="J110">
            <v>1.45</v>
          </cell>
          <cell r="K110">
            <v>1.06</v>
          </cell>
          <cell r="L110">
            <v>710</v>
          </cell>
          <cell r="M110">
            <v>300</v>
          </cell>
          <cell r="N110">
            <v>200</v>
          </cell>
          <cell r="O110" t="str">
            <v>麻痹蝎2</v>
          </cell>
          <cell r="P110" t="str">
            <v>小恶魔1</v>
          </cell>
          <cell r="Q110" t="str">
            <v>石像2</v>
          </cell>
          <cell r="R110" t="str">
            <v/>
          </cell>
          <cell r="S110" t="str">
            <v/>
          </cell>
          <cell r="T110" t="str">
            <v/>
          </cell>
          <cell r="U110">
            <v>10</v>
          </cell>
          <cell r="V110">
            <v>10</v>
          </cell>
          <cell r="W110">
            <v>5</v>
          </cell>
          <cell r="X110" t="str">
            <v>0</v>
          </cell>
          <cell r="Y110" t="str">
            <v>0</v>
          </cell>
          <cell r="Z110" t="str">
            <v>0</v>
          </cell>
          <cell r="AA110">
            <v>1014</v>
          </cell>
          <cell r="AB110">
            <v>254</v>
          </cell>
          <cell r="AC110">
            <v>1014</v>
          </cell>
          <cell r="AD110" t="str">
            <v/>
          </cell>
          <cell r="AE110" t="str">
            <v/>
          </cell>
          <cell r="AF110" t="str">
            <v/>
          </cell>
          <cell r="AG110">
            <v>2.9</v>
          </cell>
          <cell r="AH110">
            <v>2.9</v>
          </cell>
          <cell r="AI110">
            <v>2.9</v>
          </cell>
          <cell r="AJ110" t="str">
            <v/>
          </cell>
          <cell r="AK110" t="str">
            <v/>
          </cell>
          <cell r="AL110" t="str">
            <v/>
          </cell>
          <cell r="AM110">
            <v>10</v>
          </cell>
          <cell r="AN110">
            <v>5</v>
          </cell>
          <cell r="AO110">
            <v>10</v>
          </cell>
          <cell r="AP110" t="str">
            <v/>
          </cell>
          <cell r="AQ110" t="str">
            <v/>
          </cell>
          <cell r="AR110" t="str">
            <v/>
          </cell>
          <cell r="AS110">
            <v>1200</v>
          </cell>
          <cell r="AT110" t="str">
            <v>麻痹蝎2</v>
          </cell>
          <cell r="AU110" t="str">
            <v>小恶魔1</v>
          </cell>
          <cell r="AV110" t="str">
            <v>石像2</v>
          </cell>
          <cell r="AW110" t="str">
            <v>恶灵2</v>
          </cell>
          <cell r="AX110">
            <v>0</v>
          </cell>
          <cell r="AY110">
            <v>0</v>
          </cell>
          <cell r="AZ110" t="str">
            <v>怪物1</v>
          </cell>
          <cell r="BA110" t="str">
            <v>怪物2</v>
          </cell>
          <cell r="BB110" t="str">
            <v>怪物3</v>
          </cell>
          <cell r="BC110">
            <v>0</v>
          </cell>
          <cell r="BD110">
            <v>0</v>
          </cell>
          <cell r="BE110">
            <v>0</v>
          </cell>
          <cell r="BF110" t="str">
            <v>ResAudio_Music_game3;0.9</v>
          </cell>
          <cell r="BG110" t="str">
            <v>ResAudio_Music_game3;1.1</v>
          </cell>
        </row>
        <row r="111">
          <cell r="A111" t="str">
            <v>0_19_5</v>
          </cell>
          <cell r="B111">
            <v>0</v>
          </cell>
          <cell r="C111">
            <v>19</v>
          </cell>
          <cell r="D111">
            <v>5</v>
          </cell>
          <cell r="E111">
            <v>30</v>
          </cell>
          <cell r="G111" t="str">
            <v>标准关</v>
          </cell>
          <cell r="H111">
            <v>2.7308799991034656</v>
          </cell>
          <cell r="I111">
            <v>1046.8399999999999</v>
          </cell>
          <cell r="J111">
            <v>1.45</v>
          </cell>
          <cell r="K111">
            <v>1.18</v>
          </cell>
          <cell r="L111">
            <v>887</v>
          </cell>
          <cell r="M111">
            <v>300</v>
          </cell>
          <cell r="N111">
            <v>200</v>
          </cell>
          <cell r="O111" t="str">
            <v>小恶魔1</v>
          </cell>
          <cell r="P111" t="str">
            <v>石像2</v>
          </cell>
          <cell r="Q111" t="str">
            <v>恶灵2</v>
          </cell>
          <cell r="R111" t="str">
            <v/>
          </cell>
          <cell r="S111" t="str">
            <v/>
          </cell>
          <cell r="T111" t="str">
            <v/>
          </cell>
          <cell r="U111">
            <v>14</v>
          </cell>
          <cell r="V111">
            <v>14</v>
          </cell>
          <cell r="W111">
            <v>7</v>
          </cell>
          <cell r="X111" t="str">
            <v>0</v>
          </cell>
          <cell r="Y111" t="str">
            <v>0</v>
          </cell>
          <cell r="Z111" t="str">
            <v>0</v>
          </cell>
          <cell r="AA111">
            <v>272</v>
          </cell>
          <cell r="AB111">
            <v>1086</v>
          </cell>
          <cell r="AC111">
            <v>1086</v>
          </cell>
          <cell r="AD111" t="str">
            <v/>
          </cell>
          <cell r="AE111" t="str">
            <v/>
          </cell>
          <cell r="AF111" t="str">
            <v/>
          </cell>
          <cell r="AG111">
            <v>2.9</v>
          </cell>
          <cell r="AH111">
            <v>2.9</v>
          </cell>
          <cell r="AI111">
            <v>2.9</v>
          </cell>
          <cell r="AJ111" t="str">
            <v/>
          </cell>
          <cell r="AK111" t="str">
            <v/>
          </cell>
          <cell r="AL111" t="str">
            <v/>
          </cell>
          <cell r="AM111">
            <v>4</v>
          </cell>
          <cell r="AN111">
            <v>7</v>
          </cell>
          <cell r="AO111">
            <v>7</v>
          </cell>
          <cell r="AP111" t="str">
            <v/>
          </cell>
          <cell r="AQ111" t="str">
            <v/>
          </cell>
          <cell r="AR111" t="str">
            <v/>
          </cell>
          <cell r="AS111">
            <v>1500</v>
          </cell>
          <cell r="AT111" t="str">
            <v>麻痹蝎2</v>
          </cell>
          <cell r="AU111" t="str">
            <v>小恶魔1</v>
          </cell>
          <cell r="AV111" t="str">
            <v>石像2</v>
          </cell>
          <cell r="AW111" t="str">
            <v>恶灵2</v>
          </cell>
          <cell r="AX111">
            <v>0</v>
          </cell>
          <cell r="AY111">
            <v>0</v>
          </cell>
          <cell r="AZ111" t="str">
            <v>怪物2</v>
          </cell>
          <cell r="BA111" t="str">
            <v>怪物3</v>
          </cell>
          <cell r="BB111" t="str">
            <v>怪物4</v>
          </cell>
          <cell r="BC111">
            <v>0</v>
          </cell>
          <cell r="BD111">
            <v>0</v>
          </cell>
          <cell r="BE111">
            <v>0</v>
          </cell>
          <cell r="BF111" t="str">
            <v>ResAudio_Music_game3;0.9</v>
          </cell>
          <cell r="BG111" t="str">
            <v>ResAudio_Music_game3;1.1</v>
          </cell>
        </row>
        <row r="112">
          <cell r="A112" t="str">
            <v>0_19_6</v>
          </cell>
          <cell r="B112">
            <v>0</v>
          </cell>
          <cell r="C112">
            <v>19</v>
          </cell>
          <cell r="D112">
            <v>6</v>
          </cell>
          <cell r="E112">
            <v>30</v>
          </cell>
          <cell r="G112" t="str">
            <v>标准关</v>
          </cell>
          <cell r="H112">
            <v>2.7918576358999121</v>
          </cell>
          <cell r="I112">
            <v>1399.98</v>
          </cell>
          <cell r="J112">
            <v>1.45</v>
          </cell>
          <cell r="K112">
            <v>1.31</v>
          </cell>
          <cell r="L112">
            <v>1069</v>
          </cell>
          <cell r="M112">
            <v>300</v>
          </cell>
          <cell r="N112">
            <v>200</v>
          </cell>
          <cell r="O112" t="str">
            <v>麻痹蝎2</v>
          </cell>
          <cell r="P112" t="str">
            <v>小恶魔1</v>
          </cell>
          <cell r="Q112" t="str">
            <v>石像2</v>
          </cell>
          <cell r="R112" t="str">
            <v>恶灵2</v>
          </cell>
          <cell r="S112" t="str">
            <v/>
          </cell>
          <cell r="T112" t="str">
            <v/>
          </cell>
          <cell r="U112">
            <v>13</v>
          </cell>
          <cell r="V112">
            <v>9</v>
          </cell>
          <cell r="W112">
            <v>9</v>
          </cell>
          <cell r="X112">
            <v>6</v>
          </cell>
          <cell r="Y112" t="str">
            <v>0</v>
          </cell>
          <cell r="Z112" t="str">
            <v>0</v>
          </cell>
          <cell r="AA112">
            <v>1060</v>
          </cell>
          <cell r="AB112">
            <v>265</v>
          </cell>
          <cell r="AC112">
            <v>1060</v>
          </cell>
          <cell r="AD112">
            <v>1060</v>
          </cell>
          <cell r="AE112" t="str">
            <v/>
          </cell>
          <cell r="AF112" t="str">
            <v/>
          </cell>
          <cell r="AG112">
            <v>2.9</v>
          </cell>
          <cell r="AH112">
            <v>2.9</v>
          </cell>
          <cell r="AI112">
            <v>2.9</v>
          </cell>
          <cell r="AJ112">
            <v>2.9</v>
          </cell>
          <cell r="AK112" t="str">
            <v/>
          </cell>
          <cell r="AL112" t="str">
            <v/>
          </cell>
          <cell r="AM112">
            <v>6</v>
          </cell>
          <cell r="AN112">
            <v>3</v>
          </cell>
          <cell r="AO112">
            <v>6</v>
          </cell>
          <cell r="AP112">
            <v>6</v>
          </cell>
          <cell r="AQ112" t="str">
            <v/>
          </cell>
          <cell r="AR112" t="str">
            <v/>
          </cell>
          <cell r="AS112">
            <v>1800</v>
          </cell>
          <cell r="AT112" t="str">
            <v>麻痹蝎2</v>
          </cell>
          <cell r="AU112" t="str">
            <v>小恶魔1</v>
          </cell>
          <cell r="AV112" t="str">
            <v>石像2</v>
          </cell>
          <cell r="AW112" t="str">
            <v>恶灵2</v>
          </cell>
          <cell r="AX112">
            <v>0</v>
          </cell>
          <cell r="AY112">
            <v>0</v>
          </cell>
          <cell r="AZ112" t="str">
            <v>怪物1</v>
          </cell>
          <cell r="BA112" t="str">
            <v>怪物2</v>
          </cell>
          <cell r="BB112" t="str">
            <v>怪物3</v>
          </cell>
          <cell r="BC112" t="str">
            <v>怪物4</v>
          </cell>
          <cell r="BD112">
            <v>0</v>
          </cell>
          <cell r="BE112">
            <v>0</v>
          </cell>
          <cell r="BF112" t="str">
            <v>ResAudio_Music_game3;0.9</v>
          </cell>
          <cell r="BG112" t="str">
            <v>ResAudio_Music_battle_danger1;1</v>
          </cell>
        </row>
        <row r="113">
          <cell r="A113" t="str">
            <v>0_20_1</v>
          </cell>
          <cell r="B113">
            <v>0</v>
          </cell>
          <cell r="C113">
            <v>20</v>
          </cell>
          <cell r="D113">
            <v>1</v>
          </cell>
          <cell r="E113">
            <v>10</v>
          </cell>
          <cell r="G113" t="str">
            <v>困难关</v>
          </cell>
          <cell r="H113">
            <v>2.5</v>
          </cell>
          <cell r="I113">
            <v>131.65</v>
          </cell>
          <cell r="J113">
            <v>1.48</v>
          </cell>
          <cell r="K113">
            <v>0.69</v>
          </cell>
          <cell r="L113">
            <v>191</v>
          </cell>
          <cell r="M113">
            <v>300</v>
          </cell>
          <cell r="N113">
            <v>200</v>
          </cell>
          <cell r="O113" t="str">
            <v>种子2</v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>
            <v>6</v>
          </cell>
          <cell r="V113" t="str">
            <v>0</v>
          </cell>
          <cell r="W113" t="str">
            <v>0</v>
          </cell>
          <cell r="X113" t="str">
            <v>0</v>
          </cell>
          <cell r="Y113" t="str">
            <v>0</v>
          </cell>
          <cell r="Z113" t="str">
            <v>0</v>
          </cell>
          <cell r="AA113">
            <v>318</v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2.96</v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>
            <v>33</v>
          </cell>
          <cell r="AN113" t="str">
            <v/>
          </cell>
          <cell r="AO113" t="str">
            <v/>
          </cell>
          <cell r="AP113" t="str">
            <v/>
          </cell>
          <cell r="AQ113" t="str">
            <v/>
          </cell>
          <cell r="AR113" t="str">
            <v/>
          </cell>
          <cell r="AS113">
            <v>300</v>
          </cell>
          <cell r="AT113" t="str">
            <v>麻痹蝎2</v>
          </cell>
          <cell r="AU113" t="str">
            <v>小恶魔1</v>
          </cell>
          <cell r="AV113" t="str">
            <v>石像2</v>
          </cell>
          <cell r="AW113" t="str">
            <v>恶灵2</v>
          </cell>
          <cell r="AX113" t="str">
            <v>种子2</v>
          </cell>
          <cell r="AY113" t="str">
            <v>小恶魔3</v>
          </cell>
          <cell r="AZ113" t="str">
            <v>怪物5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 t="str">
            <v>ResAudio_Music_game3;0.9</v>
          </cell>
          <cell r="BG113" t="str">
            <v>ResAudio_Music_game3;1.1</v>
          </cell>
        </row>
        <row r="114">
          <cell r="A114" t="str">
            <v>0_20_2</v>
          </cell>
          <cell r="B114">
            <v>0</v>
          </cell>
          <cell r="C114">
            <v>20</v>
          </cell>
          <cell r="D114">
            <v>2</v>
          </cell>
          <cell r="E114">
            <v>15</v>
          </cell>
          <cell r="G114" t="str">
            <v>困难关</v>
          </cell>
          <cell r="H114">
            <v>2.5568057459951197</v>
          </cell>
          <cell r="I114">
            <v>298.58</v>
          </cell>
          <cell r="J114">
            <v>1.48</v>
          </cell>
          <cell r="K114">
            <v>0.82</v>
          </cell>
          <cell r="L114">
            <v>364</v>
          </cell>
          <cell r="M114">
            <v>300</v>
          </cell>
          <cell r="N114">
            <v>200</v>
          </cell>
          <cell r="O114" t="str">
            <v>种子2</v>
          </cell>
          <cell r="P114" t="str">
            <v>麻痹蝎2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>
            <v>6</v>
          </cell>
          <cell r="V114">
            <v>6</v>
          </cell>
          <cell r="W114" t="str">
            <v>0</v>
          </cell>
          <cell r="X114" t="str">
            <v>0</v>
          </cell>
          <cell r="Y114" t="str">
            <v>0</v>
          </cell>
          <cell r="Z114" t="str">
            <v>0</v>
          </cell>
          <cell r="AA114">
            <v>455</v>
          </cell>
          <cell r="AB114">
            <v>455</v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>
            <v>2.96</v>
          </cell>
          <cell r="AH114">
            <v>2.96</v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17</v>
          </cell>
          <cell r="AN114">
            <v>17</v>
          </cell>
          <cell r="AO114" t="str">
            <v/>
          </cell>
          <cell r="AP114" t="str">
            <v/>
          </cell>
          <cell r="AQ114" t="str">
            <v/>
          </cell>
          <cell r="AR114" t="str">
            <v/>
          </cell>
          <cell r="AS114">
            <v>600</v>
          </cell>
          <cell r="AT114" t="str">
            <v>麻痹蝎2</v>
          </cell>
          <cell r="AU114" t="str">
            <v>小恶魔1</v>
          </cell>
          <cell r="AV114" t="str">
            <v>石像2</v>
          </cell>
          <cell r="AW114" t="str">
            <v>恶灵2</v>
          </cell>
          <cell r="AX114" t="str">
            <v>种子2</v>
          </cell>
          <cell r="AY114" t="str">
            <v>小恶魔3</v>
          </cell>
          <cell r="AZ114" t="str">
            <v>怪物5</v>
          </cell>
          <cell r="BA114" t="str">
            <v>怪物1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 t="str">
            <v>ResAudio_Music_game3;0.9</v>
          </cell>
          <cell r="BG114" t="str">
            <v>ResAudio_Music_game3;1.1</v>
          </cell>
        </row>
        <row r="115">
          <cell r="A115" t="str">
            <v>0_20_3</v>
          </cell>
          <cell r="B115">
            <v>0</v>
          </cell>
          <cell r="C115">
            <v>20</v>
          </cell>
          <cell r="D115">
            <v>3</v>
          </cell>
          <cell r="E115">
            <v>20</v>
          </cell>
          <cell r="G115" t="str">
            <v>困难关</v>
          </cell>
          <cell r="H115">
            <v>2.6149022491014637</v>
          </cell>
          <cell r="I115">
            <v>504.21</v>
          </cell>
          <cell r="J115">
            <v>1.48</v>
          </cell>
          <cell r="K115">
            <v>0.94</v>
          </cell>
          <cell r="L115">
            <v>536</v>
          </cell>
          <cell r="M115">
            <v>300</v>
          </cell>
          <cell r="N115">
            <v>200</v>
          </cell>
          <cell r="O115" t="str">
            <v>麻痹蝎2</v>
          </cell>
          <cell r="P115" t="str">
            <v>小恶魔1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>
            <v>9</v>
          </cell>
          <cell r="V115">
            <v>9</v>
          </cell>
          <cell r="W115" t="str">
            <v>0</v>
          </cell>
          <cell r="X115" t="str">
            <v>0</v>
          </cell>
          <cell r="Y115" t="str">
            <v>0</v>
          </cell>
          <cell r="Z115" t="str">
            <v>0</v>
          </cell>
          <cell r="AA115">
            <v>953</v>
          </cell>
          <cell r="AB115">
            <v>238</v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>
            <v>2.96</v>
          </cell>
          <cell r="AH115">
            <v>2.96</v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15</v>
          </cell>
          <cell r="AN115">
            <v>7</v>
          </cell>
          <cell r="AO115" t="str">
            <v/>
          </cell>
          <cell r="AP115" t="str">
            <v/>
          </cell>
          <cell r="AQ115" t="str">
            <v/>
          </cell>
          <cell r="AR115" t="str">
            <v/>
          </cell>
          <cell r="AS115">
            <v>900</v>
          </cell>
          <cell r="AT115" t="str">
            <v>麻痹蝎2</v>
          </cell>
          <cell r="AU115" t="str">
            <v>小恶魔1</v>
          </cell>
          <cell r="AV115" t="str">
            <v>石像2</v>
          </cell>
          <cell r="AW115" t="str">
            <v>恶灵2</v>
          </cell>
          <cell r="AX115" t="str">
            <v>种子2</v>
          </cell>
          <cell r="AY115" t="str">
            <v>小恶魔3</v>
          </cell>
          <cell r="AZ115" t="str">
            <v>怪物1</v>
          </cell>
          <cell r="BA115" t="str">
            <v>怪物2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 t="str">
            <v>ResAudio_Music_game3;0.9</v>
          </cell>
          <cell r="BG115" t="str">
            <v>ResAudio_Music_game3;1.1</v>
          </cell>
        </row>
        <row r="116">
          <cell r="A116" t="str">
            <v>0_20_4</v>
          </cell>
          <cell r="B116">
            <v>0</v>
          </cell>
          <cell r="C116">
            <v>20</v>
          </cell>
          <cell r="D116">
            <v>4</v>
          </cell>
          <cell r="E116">
            <v>25</v>
          </cell>
          <cell r="G116" t="str">
            <v>困难关</v>
          </cell>
          <cell r="H116">
            <v>2.6743188382872738</v>
          </cell>
          <cell r="I116">
            <v>760.45</v>
          </cell>
          <cell r="J116">
            <v>1.48</v>
          </cell>
          <cell r="K116">
            <v>1.07</v>
          </cell>
          <cell r="L116">
            <v>711</v>
          </cell>
          <cell r="M116">
            <v>300</v>
          </cell>
          <cell r="N116">
            <v>200</v>
          </cell>
          <cell r="O116" t="str">
            <v>麻痹蝎2</v>
          </cell>
          <cell r="P116" t="str">
            <v>小恶魔1</v>
          </cell>
          <cell r="Q116" t="str">
            <v>小恶魔1</v>
          </cell>
          <cell r="R116" t="str">
            <v/>
          </cell>
          <cell r="S116" t="str">
            <v/>
          </cell>
          <cell r="T116" t="str">
            <v/>
          </cell>
          <cell r="U116">
            <v>10</v>
          </cell>
          <cell r="V116">
            <v>10</v>
          </cell>
          <cell r="W116">
            <v>5</v>
          </cell>
          <cell r="X116" t="str">
            <v>0</v>
          </cell>
          <cell r="Y116" t="str">
            <v>0</v>
          </cell>
          <cell r="Z116" t="str">
            <v>0</v>
          </cell>
          <cell r="AA116">
            <v>1293</v>
          </cell>
          <cell r="AB116">
            <v>323</v>
          </cell>
          <cell r="AC116">
            <v>323</v>
          </cell>
          <cell r="AD116" t="str">
            <v/>
          </cell>
          <cell r="AE116" t="str">
            <v/>
          </cell>
          <cell r="AF116" t="str">
            <v/>
          </cell>
          <cell r="AG116">
            <v>2.96</v>
          </cell>
          <cell r="AH116">
            <v>2.96</v>
          </cell>
          <cell r="AI116">
            <v>2.96</v>
          </cell>
          <cell r="AJ116" t="str">
            <v/>
          </cell>
          <cell r="AK116" t="str">
            <v/>
          </cell>
          <cell r="AL116" t="str">
            <v/>
          </cell>
          <cell r="AM116">
            <v>11</v>
          </cell>
          <cell r="AN116">
            <v>6</v>
          </cell>
          <cell r="AO116">
            <v>6</v>
          </cell>
          <cell r="AP116" t="str">
            <v/>
          </cell>
          <cell r="AQ116" t="str">
            <v/>
          </cell>
          <cell r="AR116" t="str">
            <v/>
          </cell>
          <cell r="AS116">
            <v>1200</v>
          </cell>
          <cell r="AT116" t="str">
            <v>麻痹蝎2</v>
          </cell>
          <cell r="AU116" t="str">
            <v>小恶魔1</v>
          </cell>
          <cell r="AV116" t="str">
            <v>石像2</v>
          </cell>
          <cell r="AW116" t="str">
            <v>恶灵2</v>
          </cell>
          <cell r="AX116" t="str">
            <v>种子2</v>
          </cell>
          <cell r="AY116" t="str">
            <v>小恶魔3</v>
          </cell>
          <cell r="AZ116" t="str">
            <v>怪物1</v>
          </cell>
          <cell r="BA116" t="str">
            <v>怪物2</v>
          </cell>
          <cell r="BB116" t="str">
            <v>怪物2</v>
          </cell>
          <cell r="BC116">
            <v>0</v>
          </cell>
          <cell r="BD116">
            <v>0</v>
          </cell>
          <cell r="BE116">
            <v>0</v>
          </cell>
          <cell r="BF116" t="str">
            <v>ResAudio_Music_game3;0.9</v>
          </cell>
          <cell r="BG116" t="str">
            <v>ResAudio_Music_game3;1.1</v>
          </cell>
        </row>
        <row r="117">
          <cell r="A117" t="str">
            <v>0_20_5</v>
          </cell>
          <cell r="B117">
            <v>0</v>
          </cell>
          <cell r="C117">
            <v>20</v>
          </cell>
          <cell r="D117">
            <v>5</v>
          </cell>
          <cell r="E117">
            <v>30</v>
          </cell>
          <cell r="G117" t="str">
            <v>困难关</v>
          </cell>
          <cell r="H117">
            <v>2.7350855089423582</v>
          </cell>
          <cell r="I117">
            <v>1057.33</v>
          </cell>
          <cell r="J117">
            <v>1.48</v>
          </cell>
          <cell r="K117">
            <v>1.19</v>
          </cell>
          <cell r="L117">
            <v>889</v>
          </cell>
          <cell r="M117">
            <v>300</v>
          </cell>
          <cell r="N117">
            <v>200</v>
          </cell>
          <cell r="O117" t="str">
            <v>小恶魔1</v>
          </cell>
          <cell r="P117" t="str">
            <v>石像2</v>
          </cell>
          <cell r="Q117" t="str">
            <v>种子2</v>
          </cell>
          <cell r="R117" t="str">
            <v/>
          </cell>
          <cell r="S117" t="str">
            <v/>
          </cell>
          <cell r="T117" t="str">
            <v/>
          </cell>
          <cell r="U117">
            <v>14</v>
          </cell>
          <cell r="V117">
            <v>14</v>
          </cell>
          <cell r="W117">
            <v>7</v>
          </cell>
          <cell r="X117" t="str">
            <v>0</v>
          </cell>
          <cell r="Y117" t="str">
            <v>0</v>
          </cell>
          <cell r="Z117" t="str">
            <v>0</v>
          </cell>
          <cell r="AA117">
            <v>272</v>
          </cell>
          <cell r="AB117">
            <v>1089</v>
          </cell>
          <cell r="AC117">
            <v>1089</v>
          </cell>
          <cell r="AD117" t="str">
            <v/>
          </cell>
          <cell r="AE117" t="str">
            <v/>
          </cell>
          <cell r="AF117" t="str">
            <v/>
          </cell>
          <cell r="AG117">
            <v>2.96</v>
          </cell>
          <cell r="AH117">
            <v>2.96</v>
          </cell>
          <cell r="AI117">
            <v>2.96</v>
          </cell>
          <cell r="AJ117" t="str">
            <v/>
          </cell>
          <cell r="AK117" t="str">
            <v/>
          </cell>
          <cell r="AL117" t="str">
            <v/>
          </cell>
          <cell r="AM117">
            <v>4</v>
          </cell>
          <cell r="AN117">
            <v>7</v>
          </cell>
          <cell r="AO117">
            <v>7</v>
          </cell>
          <cell r="AP117" t="str">
            <v/>
          </cell>
          <cell r="AQ117" t="str">
            <v/>
          </cell>
          <cell r="AR117" t="str">
            <v/>
          </cell>
          <cell r="AS117">
            <v>1500</v>
          </cell>
          <cell r="AT117" t="str">
            <v>麻痹蝎2</v>
          </cell>
          <cell r="AU117" t="str">
            <v>小恶魔1</v>
          </cell>
          <cell r="AV117" t="str">
            <v>石像2</v>
          </cell>
          <cell r="AW117" t="str">
            <v>恶灵2</v>
          </cell>
          <cell r="AX117" t="str">
            <v>种子2</v>
          </cell>
          <cell r="AY117" t="str">
            <v>小恶魔3</v>
          </cell>
          <cell r="AZ117" t="str">
            <v>怪物2</v>
          </cell>
          <cell r="BA117" t="str">
            <v>怪物3</v>
          </cell>
          <cell r="BB117" t="str">
            <v>怪物5</v>
          </cell>
          <cell r="BC117">
            <v>0</v>
          </cell>
          <cell r="BD117">
            <v>0</v>
          </cell>
          <cell r="BE117">
            <v>0</v>
          </cell>
          <cell r="BF117" t="str">
            <v>ResAudio_Music_game3;0.9</v>
          </cell>
          <cell r="BG117" t="str">
            <v>ResAudio_Music_game3;1.1</v>
          </cell>
        </row>
        <row r="118">
          <cell r="A118" t="str">
            <v>0_20_6</v>
          </cell>
          <cell r="B118">
            <v>0</v>
          </cell>
          <cell r="C118">
            <v>20</v>
          </cell>
          <cell r="D118">
            <v>6</v>
          </cell>
          <cell r="E118">
            <v>30</v>
          </cell>
          <cell r="G118" t="str">
            <v>困难关</v>
          </cell>
          <cell r="H118">
            <v>2.7972329380207235</v>
          </cell>
          <cell r="I118">
            <v>1413.38</v>
          </cell>
          <cell r="J118">
            <v>1.48</v>
          </cell>
          <cell r="K118">
            <v>1.32</v>
          </cell>
          <cell r="L118">
            <v>1071</v>
          </cell>
          <cell r="M118">
            <v>300</v>
          </cell>
          <cell r="N118">
            <v>200</v>
          </cell>
          <cell r="O118" t="str">
            <v>麻痹蝎2</v>
          </cell>
          <cell r="P118" t="str">
            <v>小恶魔1</v>
          </cell>
          <cell r="Q118" t="str">
            <v>石像2</v>
          </cell>
          <cell r="R118" t="str">
            <v>恶灵2</v>
          </cell>
          <cell r="S118" t="str">
            <v/>
          </cell>
          <cell r="T118" t="str">
            <v/>
          </cell>
          <cell r="U118">
            <v>11</v>
          </cell>
          <cell r="V118">
            <v>11</v>
          </cell>
          <cell r="W118">
            <v>11</v>
          </cell>
          <cell r="X118">
            <v>5</v>
          </cell>
          <cell r="Y118" t="str">
            <v>0</v>
          </cell>
          <cell r="Z118" t="str">
            <v>0</v>
          </cell>
          <cell r="AA118">
            <v>1080</v>
          </cell>
          <cell r="AB118">
            <v>270</v>
          </cell>
          <cell r="AC118">
            <v>1080</v>
          </cell>
          <cell r="AD118">
            <v>1080</v>
          </cell>
          <cell r="AE118" t="str">
            <v/>
          </cell>
          <cell r="AF118" t="str">
            <v/>
          </cell>
          <cell r="AG118">
            <v>2.96</v>
          </cell>
          <cell r="AH118">
            <v>2.96</v>
          </cell>
          <cell r="AI118">
            <v>2.96</v>
          </cell>
          <cell r="AJ118">
            <v>2.96</v>
          </cell>
          <cell r="AK118" t="str">
            <v/>
          </cell>
          <cell r="AL118" t="str">
            <v/>
          </cell>
          <cell r="AM118">
            <v>6</v>
          </cell>
          <cell r="AN118">
            <v>3</v>
          </cell>
          <cell r="AO118">
            <v>6</v>
          </cell>
          <cell r="AP118">
            <v>6</v>
          </cell>
          <cell r="AQ118" t="str">
            <v/>
          </cell>
          <cell r="AR118" t="str">
            <v/>
          </cell>
          <cell r="AS118">
            <v>1800</v>
          </cell>
          <cell r="AT118" t="str">
            <v>麻痹蝎2</v>
          </cell>
          <cell r="AU118" t="str">
            <v>小恶魔1</v>
          </cell>
          <cell r="AV118" t="str">
            <v>石像2</v>
          </cell>
          <cell r="AW118" t="str">
            <v>恶灵2</v>
          </cell>
          <cell r="AX118" t="str">
            <v>种子2</v>
          </cell>
          <cell r="AY118" t="str">
            <v>小恶魔3</v>
          </cell>
          <cell r="AZ118" t="str">
            <v>怪物1</v>
          </cell>
          <cell r="BA118" t="str">
            <v>怪物2</v>
          </cell>
          <cell r="BB118" t="str">
            <v>怪物3</v>
          </cell>
          <cell r="BC118" t="str">
            <v>怪物4</v>
          </cell>
          <cell r="BD118">
            <v>0</v>
          </cell>
          <cell r="BE118">
            <v>0</v>
          </cell>
          <cell r="BF118" t="str">
            <v>ResAudio_Music_game3;0.9</v>
          </cell>
          <cell r="BG118" t="str">
            <v>ResAudio_Music_game3;1.1</v>
          </cell>
        </row>
        <row r="119">
          <cell r="A119" t="str">
            <v>0_20_7</v>
          </cell>
          <cell r="B119">
            <v>0</v>
          </cell>
          <cell r="C119">
            <v>20</v>
          </cell>
          <cell r="D119">
            <v>7</v>
          </cell>
          <cell r="E119">
            <v>30</v>
          </cell>
          <cell r="G119" t="str">
            <v>困难关</v>
          </cell>
          <cell r="H119">
            <v>2.8607924995272782</v>
          </cell>
          <cell r="I119">
            <v>1811.59</v>
          </cell>
          <cell r="J119">
            <v>1.48</v>
          </cell>
          <cell r="K119">
            <v>1.44</v>
          </cell>
          <cell r="L119">
            <v>1258</v>
          </cell>
          <cell r="M119">
            <v>300</v>
          </cell>
          <cell r="N119">
            <v>200</v>
          </cell>
          <cell r="O119" t="str">
            <v>小恶魔1</v>
          </cell>
          <cell r="P119" t="str">
            <v>石像2</v>
          </cell>
          <cell r="Q119" t="str">
            <v>恶灵2</v>
          </cell>
          <cell r="R119" t="str">
            <v>种子2</v>
          </cell>
          <cell r="S119" t="str">
            <v/>
          </cell>
          <cell r="T119" t="str">
            <v/>
          </cell>
          <cell r="U119">
            <v>12</v>
          </cell>
          <cell r="V119">
            <v>12</v>
          </cell>
          <cell r="W119">
            <v>12</v>
          </cell>
          <cell r="X119">
            <v>6</v>
          </cell>
          <cell r="Y119" t="str">
            <v>0</v>
          </cell>
          <cell r="Z119" t="str">
            <v>0</v>
          </cell>
          <cell r="AA119">
            <v>286</v>
          </cell>
          <cell r="AB119">
            <v>1144</v>
          </cell>
          <cell r="AC119">
            <v>1144</v>
          </cell>
          <cell r="AD119">
            <v>1144</v>
          </cell>
          <cell r="AE119" t="str">
            <v/>
          </cell>
          <cell r="AF119" t="str">
            <v/>
          </cell>
          <cell r="AG119">
            <v>2.96</v>
          </cell>
          <cell r="AH119">
            <v>2.96</v>
          </cell>
          <cell r="AI119">
            <v>2.96</v>
          </cell>
          <cell r="AJ119">
            <v>2.96</v>
          </cell>
          <cell r="AK119" t="str">
            <v/>
          </cell>
          <cell r="AL119" t="str">
            <v/>
          </cell>
          <cell r="AM119">
            <v>3</v>
          </cell>
          <cell r="AN119">
            <v>6</v>
          </cell>
          <cell r="AO119">
            <v>6</v>
          </cell>
          <cell r="AP119">
            <v>6</v>
          </cell>
          <cell r="AQ119" t="str">
            <v/>
          </cell>
          <cell r="AR119" t="str">
            <v/>
          </cell>
          <cell r="AS119">
            <v>2100</v>
          </cell>
          <cell r="AT119" t="str">
            <v>麻痹蝎2</v>
          </cell>
          <cell r="AU119" t="str">
            <v>小恶魔1</v>
          </cell>
          <cell r="AV119" t="str">
            <v>石像2</v>
          </cell>
          <cell r="AW119" t="str">
            <v>恶灵2</v>
          </cell>
          <cell r="AX119" t="str">
            <v>种子2</v>
          </cell>
          <cell r="AY119" t="str">
            <v>小恶魔3</v>
          </cell>
          <cell r="AZ119" t="str">
            <v>怪物2</v>
          </cell>
          <cell r="BA119" t="str">
            <v>怪物3</v>
          </cell>
          <cell r="BB119" t="str">
            <v>怪物4</v>
          </cell>
          <cell r="BC119" t="str">
            <v>怪物5</v>
          </cell>
          <cell r="BD119">
            <v>0</v>
          </cell>
          <cell r="BE119">
            <v>0</v>
          </cell>
          <cell r="BF119" t="str">
            <v>ResAudio_Music_game3;0.9</v>
          </cell>
          <cell r="BG119" t="str">
            <v>ResAudio_Music_game3;1.1</v>
          </cell>
        </row>
        <row r="120">
          <cell r="A120" t="str">
            <v>0_20_8</v>
          </cell>
          <cell r="B120">
            <v>0</v>
          </cell>
          <cell r="C120">
            <v>20</v>
          </cell>
          <cell r="D120">
            <v>8</v>
          </cell>
          <cell r="E120">
            <v>30</v>
          </cell>
          <cell r="G120" t="str">
            <v>困难关</v>
          </cell>
          <cell r="H120">
            <v>2.9257962803564346</v>
          </cell>
          <cell r="I120">
            <v>2277.96</v>
          </cell>
          <cell r="J120">
            <v>1.48</v>
          </cell>
          <cell r="K120">
            <v>1.57</v>
          </cell>
          <cell r="L120">
            <v>1451</v>
          </cell>
          <cell r="M120">
            <v>300</v>
          </cell>
          <cell r="N120">
            <v>200</v>
          </cell>
          <cell r="O120" t="str">
            <v>小恶魔1</v>
          </cell>
          <cell r="P120" t="str">
            <v>石像2</v>
          </cell>
          <cell r="Q120" t="str">
            <v>恶灵2</v>
          </cell>
          <cell r="R120" t="str">
            <v>种子2</v>
          </cell>
          <cell r="S120" t="str">
            <v>小恶魔3</v>
          </cell>
          <cell r="T120" t="str">
            <v/>
          </cell>
          <cell r="U120">
            <v>11</v>
          </cell>
          <cell r="V120">
            <v>11</v>
          </cell>
          <cell r="W120">
            <v>11</v>
          </cell>
          <cell r="X120">
            <v>11</v>
          </cell>
          <cell r="Y120">
            <v>1</v>
          </cell>
          <cell r="Z120" t="str">
            <v>0</v>
          </cell>
          <cell r="AA120">
            <v>249</v>
          </cell>
          <cell r="AB120">
            <v>995</v>
          </cell>
          <cell r="AC120">
            <v>995</v>
          </cell>
          <cell r="AD120">
            <v>995</v>
          </cell>
          <cell r="AE120">
            <v>7960</v>
          </cell>
          <cell r="AF120" t="str">
            <v/>
          </cell>
          <cell r="AG120">
            <v>2.96</v>
          </cell>
          <cell r="AH120">
            <v>2.96</v>
          </cell>
          <cell r="AI120">
            <v>2.96</v>
          </cell>
          <cell r="AJ120">
            <v>2.96</v>
          </cell>
          <cell r="AK120">
            <v>1.1839999999999999</v>
          </cell>
          <cell r="AL120" t="str">
            <v/>
          </cell>
          <cell r="AM120">
            <v>2</v>
          </cell>
          <cell r="AN120">
            <v>5</v>
          </cell>
          <cell r="AO120">
            <v>5</v>
          </cell>
          <cell r="AP120">
            <v>5</v>
          </cell>
          <cell r="AQ120">
            <v>12</v>
          </cell>
          <cell r="AR120" t="str">
            <v/>
          </cell>
          <cell r="AS120">
            <v>2400</v>
          </cell>
          <cell r="AT120" t="str">
            <v>麻痹蝎2</v>
          </cell>
          <cell r="AU120" t="str">
            <v>小恶魔1</v>
          </cell>
          <cell r="AV120" t="str">
            <v>石像2</v>
          </cell>
          <cell r="AW120" t="str">
            <v>恶灵2</v>
          </cell>
          <cell r="AX120" t="str">
            <v>种子2</v>
          </cell>
          <cell r="AY120" t="str">
            <v>小恶魔3</v>
          </cell>
          <cell r="AZ120" t="str">
            <v>怪物2</v>
          </cell>
          <cell r="BA120" t="str">
            <v>怪物3</v>
          </cell>
          <cell r="BB120" t="str">
            <v>怪物4</v>
          </cell>
          <cell r="BC120" t="str">
            <v>怪物5</v>
          </cell>
          <cell r="BD120" t="str">
            <v>怪物6</v>
          </cell>
          <cell r="BE120">
            <v>0</v>
          </cell>
          <cell r="BF120" t="str">
            <v>ResAudio_Music_game3;0.9</v>
          </cell>
          <cell r="BG120" t="str">
            <v>ResAudio_Music_game3;1.1</v>
          </cell>
        </row>
        <row r="121">
          <cell r="A121" t="str">
            <v>1_1_1</v>
          </cell>
          <cell r="B121">
            <v>1</v>
          </cell>
          <cell r="C121">
            <v>1</v>
          </cell>
          <cell r="D121">
            <v>1</v>
          </cell>
          <cell r="E121">
            <v>10</v>
          </cell>
          <cell r="G121" t="str">
            <v>标准关</v>
          </cell>
          <cell r="H121">
            <v>2.5</v>
          </cell>
          <cell r="I121">
            <v>95.4</v>
          </cell>
          <cell r="J121">
            <v>1</v>
          </cell>
          <cell r="K121">
            <v>0.5</v>
          </cell>
          <cell r="L121">
            <v>191</v>
          </cell>
          <cell r="M121">
            <v>300</v>
          </cell>
          <cell r="N121">
            <v>200</v>
          </cell>
          <cell r="O121" t="str">
            <v>鸟1</v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>
            <v>5</v>
          </cell>
          <cell r="V121" t="str">
            <v>0</v>
          </cell>
          <cell r="W121" t="str">
            <v>0</v>
          </cell>
          <cell r="X121" t="str">
            <v>0</v>
          </cell>
          <cell r="Y121" t="str">
            <v>0</v>
          </cell>
          <cell r="Z121" t="str">
            <v>0</v>
          </cell>
          <cell r="AA121">
            <v>382</v>
          </cell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>
            <v>2</v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>
            <v>40</v>
          </cell>
          <cell r="AN121" t="str">
            <v/>
          </cell>
          <cell r="AO121" t="str">
            <v/>
          </cell>
          <cell r="AP121" t="str">
            <v/>
          </cell>
          <cell r="AQ121" t="str">
            <v/>
          </cell>
          <cell r="AR121" t="str">
            <v/>
          </cell>
          <cell r="AS121">
            <v>300</v>
          </cell>
          <cell r="AT121" t="str">
            <v>蜜蜂1</v>
          </cell>
          <cell r="AU121" t="str">
            <v>蝙蝠1</v>
          </cell>
          <cell r="AV121" t="str">
            <v>蜘蛛1</v>
          </cell>
          <cell r="AW121" t="str">
            <v>鸟1</v>
          </cell>
          <cell r="AX121">
            <v>0</v>
          </cell>
          <cell r="AY121">
            <v>0</v>
          </cell>
          <cell r="AZ121" t="str">
            <v>怪物4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 t="str">
            <v>ResAudio_Music_game1;0.9</v>
          </cell>
          <cell r="BG121" t="str">
            <v>ResAudio_Music_game1;1.2</v>
          </cell>
        </row>
        <row r="122">
          <cell r="A122" t="str">
            <v>1_1_2</v>
          </cell>
          <cell r="B122">
            <v>1</v>
          </cell>
          <cell r="C122">
            <v>1</v>
          </cell>
          <cell r="D122">
            <v>2</v>
          </cell>
          <cell r="E122">
            <v>15</v>
          </cell>
          <cell r="G122" t="str">
            <v>标准关</v>
          </cell>
          <cell r="H122">
            <v>2.5</v>
          </cell>
          <cell r="I122">
            <v>224.3</v>
          </cell>
          <cell r="J122">
            <v>1</v>
          </cell>
          <cell r="K122">
            <v>0.63</v>
          </cell>
          <cell r="L122">
            <v>356</v>
          </cell>
          <cell r="M122">
            <v>300</v>
          </cell>
          <cell r="N122">
            <v>200</v>
          </cell>
          <cell r="O122" t="str">
            <v>鸟1</v>
          </cell>
          <cell r="P122" t="str">
            <v>蜜蜂1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>
            <v>4</v>
          </cell>
          <cell r="V122">
            <v>4</v>
          </cell>
          <cell r="W122" t="str">
            <v>0</v>
          </cell>
          <cell r="X122" t="str">
            <v>0</v>
          </cell>
          <cell r="Y122" t="str">
            <v>0</v>
          </cell>
          <cell r="Z122" t="str">
            <v>0</v>
          </cell>
          <cell r="AA122">
            <v>668</v>
          </cell>
          <cell r="AB122">
            <v>668</v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>
            <v>2</v>
          </cell>
          <cell r="AH122">
            <v>2</v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>
            <v>25</v>
          </cell>
          <cell r="AN122">
            <v>25</v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>
            <v>600</v>
          </cell>
          <cell r="AT122" t="str">
            <v>蜜蜂1</v>
          </cell>
          <cell r="AU122" t="str">
            <v>蝙蝠1</v>
          </cell>
          <cell r="AV122" t="str">
            <v>蜘蛛1</v>
          </cell>
          <cell r="AW122" t="str">
            <v>鸟1</v>
          </cell>
          <cell r="AX122">
            <v>0</v>
          </cell>
          <cell r="AY122">
            <v>0</v>
          </cell>
          <cell r="AZ122" t="str">
            <v>怪物4</v>
          </cell>
          <cell r="BA122" t="str">
            <v>怪物1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 t="str">
            <v>ResAudio_Music_game1;0.9</v>
          </cell>
          <cell r="BG122" t="str">
            <v>ResAudio_Music_game1;1.2</v>
          </cell>
        </row>
        <row r="123">
          <cell r="A123" t="str">
            <v>1_1_3</v>
          </cell>
          <cell r="B123">
            <v>1</v>
          </cell>
          <cell r="C123">
            <v>1</v>
          </cell>
          <cell r="D123">
            <v>3</v>
          </cell>
          <cell r="E123">
            <v>20</v>
          </cell>
          <cell r="G123" t="str">
            <v>标准关</v>
          </cell>
          <cell r="H123">
            <v>2.5</v>
          </cell>
          <cell r="I123">
            <v>384.62</v>
          </cell>
          <cell r="J123">
            <v>1</v>
          </cell>
          <cell r="K123">
            <v>0.75</v>
          </cell>
          <cell r="L123">
            <v>513</v>
          </cell>
          <cell r="M123">
            <v>300</v>
          </cell>
          <cell r="N123">
            <v>200</v>
          </cell>
          <cell r="O123" t="str">
            <v>蜜蜂1</v>
          </cell>
          <cell r="P123" t="str">
            <v>蝙蝠1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>
            <v>7</v>
          </cell>
          <cell r="V123">
            <v>7</v>
          </cell>
          <cell r="W123" t="str">
            <v>0</v>
          </cell>
          <cell r="X123" t="str">
            <v>0</v>
          </cell>
          <cell r="Y123" t="str">
            <v>0</v>
          </cell>
          <cell r="Z123" t="str">
            <v>0</v>
          </cell>
          <cell r="AA123">
            <v>733</v>
          </cell>
          <cell r="AB123">
            <v>733</v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2</v>
          </cell>
          <cell r="AH123">
            <v>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>
            <v>14</v>
          </cell>
          <cell r="AN123">
            <v>14</v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>
            <v>900</v>
          </cell>
          <cell r="AT123" t="str">
            <v>蜜蜂1</v>
          </cell>
          <cell r="AU123" t="str">
            <v>蝙蝠1</v>
          </cell>
          <cell r="AV123" t="str">
            <v>蜘蛛1</v>
          </cell>
          <cell r="AW123" t="str">
            <v>鸟1</v>
          </cell>
          <cell r="AX123">
            <v>0</v>
          </cell>
          <cell r="AY123">
            <v>0</v>
          </cell>
          <cell r="AZ123" t="str">
            <v>怪物1</v>
          </cell>
          <cell r="BA123" t="str">
            <v>怪物2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 t="str">
            <v>ResAudio_Music_game1;0.9</v>
          </cell>
          <cell r="BG123" t="str">
            <v>ResAudio_Music_game1;1.2</v>
          </cell>
        </row>
        <row r="124">
          <cell r="A124" t="str">
            <v>1_1_4</v>
          </cell>
          <cell r="B124">
            <v>1</v>
          </cell>
          <cell r="C124">
            <v>1</v>
          </cell>
          <cell r="D124">
            <v>4</v>
          </cell>
          <cell r="E124">
            <v>25</v>
          </cell>
          <cell r="G124" t="str">
            <v>标准关</v>
          </cell>
          <cell r="H124">
            <v>2.5</v>
          </cell>
          <cell r="I124">
            <v>584.65</v>
          </cell>
          <cell r="J124">
            <v>1</v>
          </cell>
          <cell r="K124">
            <v>0.88</v>
          </cell>
          <cell r="L124">
            <v>664</v>
          </cell>
          <cell r="M124">
            <v>300</v>
          </cell>
          <cell r="N124">
            <v>200</v>
          </cell>
          <cell r="O124" t="str">
            <v>蜜蜂1</v>
          </cell>
          <cell r="P124" t="str">
            <v>蝙蝠1</v>
          </cell>
          <cell r="Q124" t="str">
            <v>蜘蛛1</v>
          </cell>
          <cell r="R124" t="str">
            <v/>
          </cell>
          <cell r="S124" t="str">
            <v/>
          </cell>
          <cell r="T124" t="str">
            <v/>
          </cell>
          <cell r="U124">
            <v>8</v>
          </cell>
          <cell r="V124">
            <v>8</v>
          </cell>
          <cell r="W124">
            <v>4</v>
          </cell>
          <cell r="X124" t="str">
            <v>0</v>
          </cell>
          <cell r="Y124" t="str">
            <v>0</v>
          </cell>
          <cell r="Z124" t="str">
            <v>0</v>
          </cell>
          <cell r="AA124">
            <v>830</v>
          </cell>
          <cell r="AB124">
            <v>830</v>
          </cell>
          <cell r="AC124">
            <v>830</v>
          </cell>
          <cell r="AD124" t="str">
            <v/>
          </cell>
          <cell r="AE124" t="str">
            <v/>
          </cell>
          <cell r="AF124" t="str">
            <v/>
          </cell>
          <cell r="AG124">
            <v>2</v>
          </cell>
          <cell r="AH124">
            <v>2</v>
          </cell>
          <cell r="AI124">
            <v>4</v>
          </cell>
          <cell r="AJ124" t="str">
            <v/>
          </cell>
          <cell r="AK124" t="str">
            <v/>
          </cell>
          <cell r="AL124" t="str">
            <v/>
          </cell>
          <cell r="AM124">
            <v>10</v>
          </cell>
          <cell r="AN124">
            <v>10</v>
          </cell>
          <cell r="AO124">
            <v>10</v>
          </cell>
          <cell r="AP124" t="str">
            <v/>
          </cell>
          <cell r="AQ124" t="str">
            <v/>
          </cell>
          <cell r="AR124" t="str">
            <v/>
          </cell>
          <cell r="AS124">
            <v>1200</v>
          </cell>
          <cell r="AT124" t="str">
            <v>蜜蜂1</v>
          </cell>
          <cell r="AU124" t="str">
            <v>蝙蝠1</v>
          </cell>
          <cell r="AV124" t="str">
            <v>蜘蛛1</v>
          </cell>
          <cell r="AW124" t="str">
            <v>鸟1</v>
          </cell>
          <cell r="AX124">
            <v>0</v>
          </cell>
          <cell r="AY124">
            <v>0</v>
          </cell>
          <cell r="AZ124" t="str">
            <v>怪物1</v>
          </cell>
          <cell r="BA124" t="str">
            <v>怪物2</v>
          </cell>
          <cell r="BB124" t="str">
            <v>怪物3</v>
          </cell>
          <cell r="BC124">
            <v>0</v>
          </cell>
          <cell r="BD124">
            <v>0</v>
          </cell>
          <cell r="BE124">
            <v>0</v>
          </cell>
          <cell r="BF124" t="str">
            <v>ResAudio_Music_game1;0.9</v>
          </cell>
          <cell r="BG124" t="str">
            <v>ResAudio_Music_game1;1.2</v>
          </cell>
        </row>
        <row r="125">
          <cell r="A125" t="str">
            <v>1_1_5</v>
          </cell>
          <cell r="B125">
            <v>1</v>
          </cell>
          <cell r="C125">
            <v>1</v>
          </cell>
          <cell r="D125">
            <v>5</v>
          </cell>
          <cell r="E125">
            <v>30</v>
          </cell>
          <cell r="G125" t="str">
            <v>标准关</v>
          </cell>
          <cell r="H125">
            <v>2.5</v>
          </cell>
          <cell r="I125">
            <v>812.15</v>
          </cell>
          <cell r="J125">
            <v>1</v>
          </cell>
          <cell r="K125">
            <v>1</v>
          </cell>
          <cell r="L125">
            <v>812</v>
          </cell>
          <cell r="M125">
            <v>300</v>
          </cell>
          <cell r="N125">
            <v>200</v>
          </cell>
          <cell r="O125" t="str">
            <v>蝙蝠1</v>
          </cell>
          <cell r="P125" t="str">
            <v>蜘蛛1</v>
          </cell>
          <cell r="Q125" t="str">
            <v>鸟1</v>
          </cell>
          <cell r="R125" t="str">
            <v/>
          </cell>
          <cell r="S125" t="str">
            <v/>
          </cell>
          <cell r="T125" t="str">
            <v/>
          </cell>
          <cell r="U125">
            <v>12</v>
          </cell>
          <cell r="V125">
            <v>12</v>
          </cell>
          <cell r="W125">
            <v>6</v>
          </cell>
          <cell r="X125" t="str">
            <v>0</v>
          </cell>
          <cell r="Y125" t="str">
            <v>0</v>
          </cell>
          <cell r="Z125" t="str">
            <v>0</v>
          </cell>
          <cell r="AA125">
            <v>812</v>
          </cell>
          <cell r="AB125">
            <v>812</v>
          </cell>
          <cell r="AC125">
            <v>812</v>
          </cell>
          <cell r="AD125" t="str">
            <v/>
          </cell>
          <cell r="AE125" t="str">
            <v/>
          </cell>
          <cell r="AF125" t="str">
            <v/>
          </cell>
          <cell r="AG125">
            <v>2</v>
          </cell>
          <cell r="AH125">
            <v>4</v>
          </cell>
          <cell r="AI125">
            <v>2</v>
          </cell>
          <cell r="AJ125" t="str">
            <v/>
          </cell>
          <cell r="AK125" t="str">
            <v/>
          </cell>
          <cell r="AL125" t="str">
            <v/>
          </cell>
          <cell r="AM125">
            <v>7</v>
          </cell>
          <cell r="AN125">
            <v>7</v>
          </cell>
          <cell r="AO125">
            <v>7</v>
          </cell>
          <cell r="AP125" t="str">
            <v/>
          </cell>
          <cell r="AQ125" t="str">
            <v/>
          </cell>
          <cell r="AR125" t="str">
            <v/>
          </cell>
          <cell r="AS125">
            <v>1500</v>
          </cell>
          <cell r="AT125" t="str">
            <v>蜜蜂1</v>
          </cell>
          <cell r="AU125" t="str">
            <v>蝙蝠1</v>
          </cell>
          <cell r="AV125" t="str">
            <v>蜘蛛1</v>
          </cell>
          <cell r="AW125" t="str">
            <v>鸟1</v>
          </cell>
          <cell r="AX125">
            <v>0</v>
          </cell>
          <cell r="AY125">
            <v>0</v>
          </cell>
          <cell r="AZ125" t="str">
            <v>怪物2</v>
          </cell>
          <cell r="BA125" t="str">
            <v>怪物3</v>
          </cell>
          <cell r="BB125" t="str">
            <v>怪物4</v>
          </cell>
          <cell r="BC125">
            <v>0</v>
          </cell>
          <cell r="BD125">
            <v>0</v>
          </cell>
          <cell r="BE125">
            <v>0</v>
          </cell>
          <cell r="BF125" t="str">
            <v>ResAudio_Music_game1;0.9</v>
          </cell>
          <cell r="BG125" t="str">
            <v>ResAudio_Music_game1;1.2</v>
          </cell>
        </row>
        <row r="126">
          <cell r="A126" t="str">
            <v>1_1_6</v>
          </cell>
          <cell r="B126">
            <v>1</v>
          </cell>
          <cell r="C126">
            <v>1</v>
          </cell>
          <cell r="D126">
            <v>6</v>
          </cell>
          <cell r="E126">
            <v>30</v>
          </cell>
          <cell r="G126" t="str">
            <v>标准关</v>
          </cell>
          <cell r="H126">
            <v>2.5</v>
          </cell>
          <cell r="I126">
            <v>1081.3699999999999</v>
          </cell>
          <cell r="J126">
            <v>1</v>
          </cell>
          <cell r="K126">
            <v>1.1299999999999999</v>
          </cell>
          <cell r="L126">
            <v>957</v>
          </cell>
          <cell r="M126">
            <v>300</v>
          </cell>
          <cell r="N126">
            <v>200</v>
          </cell>
          <cell r="O126" t="str">
            <v>蜜蜂1</v>
          </cell>
          <cell r="P126" t="str">
            <v>蝙蝠1</v>
          </cell>
          <cell r="Q126" t="str">
            <v>蜘蛛1</v>
          </cell>
          <cell r="R126" t="str">
            <v>鸟1</v>
          </cell>
          <cell r="S126" t="str">
            <v/>
          </cell>
          <cell r="T126" t="str">
            <v/>
          </cell>
          <cell r="U126">
            <v>11</v>
          </cell>
          <cell r="V126">
            <v>8</v>
          </cell>
          <cell r="W126">
            <v>8</v>
          </cell>
          <cell r="X126">
            <v>5</v>
          </cell>
          <cell r="Y126" t="str">
            <v>0</v>
          </cell>
          <cell r="Z126" t="str">
            <v>0</v>
          </cell>
          <cell r="AA126">
            <v>897</v>
          </cell>
          <cell r="AB126">
            <v>897</v>
          </cell>
          <cell r="AC126">
            <v>897</v>
          </cell>
          <cell r="AD126">
            <v>897</v>
          </cell>
          <cell r="AE126" t="str">
            <v/>
          </cell>
          <cell r="AF126" t="str">
            <v/>
          </cell>
          <cell r="AG126">
            <v>2</v>
          </cell>
          <cell r="AH126">
            <v>2</v>
          </cell>
          <cell r="AI126">
            <v>4</v>
          </cell>
          <cell r="AJ126">
            <v>2</v>
          </cell>
          <cell r="AK126" t="str">
            <v/>
          </cell>
          <cell r="AL126" t="str">
            <v/>
          </cell>
          <cell r="AM126">
            <v>6</v>
          </cell>
          <cell r="AN126">
            <v>6</v>
          </cell>
          <cell r="AO126">
            <v>6</v>
          </cell>
          <cell r="AP126">
            <v>6</v>
          </cell>
          <cell r="AQ126" t="str">
            <v/>
          </cell>
          <cell r="AR126" t="str">
            <v/>
          </cell>
          <cell r="AS126">
            <v>1800</v>
          </cell>
          <cell r="AT126" t="str">
            <v>蜜蜂1</v>
          </cell>
          <cell r="AU126" t="str">
            <v>蝙蝠1</v>
          </cell>
          <cell r="AV126" t="str">
            <v>蜘蛛1</v>
          </cell>
          <cell r="AW126" t="str">
            <v>鸟1</v>
          </cell>
          <cell r="AX126">
            <v>0</v>
          </cell>
          <cell r="AY126">
            <v>0</v>
          </cell>
          <cell r="AZ126" t="str">
            <v>怪物1</v>
          </cell>
          <cell r="BA126" t="str">
            <v>怪物2</v>
          </cell>
          <cell r="BB126" t="str">
            <v>怪物3</v>
          </cell>
          <cell r="BC126" t="str">
            <v>怪物4</v>
          </cell>
          <cell r="BD126">
            <v>0</v>
          </cell>
          <cell r="BE126">
            <v>0</v>
          </cell>
          <cell r="BF126" t="str">
            <v>ResAudio_Music_game1;0.9</v>
          </cell>
          <cell r="BG126" t="str">
            <v>ResAudio_Music_battle_danger1;1</v>
          </cell>
        </row>
        <row r="127">
          <cell r="A127" t="str">
            <v>1_2_1</v>
          </cell>
          <cell r="B127">
            <v>1</v>
          </cell>
          <cell r="C127">
            <v>2</v>
          </cell>
          <cell r="D127">
            <v>1</v>
          </cell>
          <cell r="E127">
            <v>10</v>
          </cell>
          <cell r="G127" t="str">
            <v>标准关</v>
          </cell>
          <cell r="H127">
            <v>2.5</v>
          </cell>
          <cell r="I127">
            <v>97.3</v>
          </cell>
          <cell r="J127">
            <v>1.03</v>
          </cell>
          <cell r="K127">
            <v>0.51</v>
          </cell>
          <cell r="L127">
            <v>191</v>
          </cell>
          <cell r="M127">
            <v>300</v>
          </cell>
          <cell r="N127">
            <v>200</v>
          </cell>
          <cell r="O127" t="str">
            <v>石像1</v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>
            <v>5</v>
          </cell>
          <cell r="V127" t="str">
            <v>0</v>
          </cell>
          <cell r="W127" t="str">
            <v>0</v>
          </cell>
          <cell r="X127" t="str">
            <v>0</v>
          </cell>
          <cell r="Y127" t="str">
            <v>0</v>
          </cell>
          <cell r="Z127" t="str">
            <v>0</v>
          </cell>
          <cell r="AA127">
            <v>382</v>
          </cell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>
            <v>2.06</v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>
            <v>40</v>
          </cell>
          <cell r="AN127" t="str">
            <v/>
          </cell>
          <cell r="AO127" t="str">
            <v/>
          </cell>
          <cell r="AP127" t="str">
            <v/>
          </cell>
          <cell r="AQ127" t="str">
            <v/>
          </cell>
          <cell r="AR127" t="str">
            <v/>
          </cell>
          <cell r="AS127">
            <v>300</v>
          </cell>
          <cell r="AT127" t="str">
            <v>蝙蝠1</v>
          </cell>
          <cell r="AU127" t="str">
            <v>蜘蛛1</v>
          </cell>
          <cell r="AV127" t="str">
            <v>鸟1</v>
          </cell>
          <cell r="AW127" t="str">
            <v>石像1</v>
          </cell>
          <cell r="AX127">
            <v>0</v>
          </cell>
          <cell r="AY127">
            <v>0</v>
          </cell>
          <cell r="AZ127" t="str">
            <v>怪物4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 t="str">
            <v>ResAudio_Music_game1;0.9</v>
          </cell>
          <cell r="BG127" t="str">
            <v>ResAudio_Music_game1;1.2</v>
          </cell>
        </row>
        <row r="128">
          <cell r="A128" t="str">
            <v>1_2_2</v>
          </cell>
          <cell r="B128">
            <v>1</v>
          </cell>
          <cell r="C128">
            <v>2</v>
          </cell>
          <cell r="D128">
            <v>2</v>
          </cell>
          <cell r="E128">
            <v>15</v>
          </cell>
          <cell r="G128" t="str">
            <v>标准关</v>
          </cell>
          <cell r="H128">
            <v>2.5130303501036897</v>
          </cell>
          <cell r="I128">
            <v>229.05</v>
          </cell>
          <cell r="J128">
            <v>1.03</v>
          </cell>
          <cell r="K128">
            <v>0.64</v>
          </cell>
          <cell r="L128">
            <v>358</v>
          </cell>
          <cell r="M128">
            <v>300</v>
          </cell>
          <cell r="N128">
            <v>200</v>
          </cell>
          <cell r="O128" t="str">
            <v>石像1</v>
          </cell>
          <cell r="P128" t="str">
            <v>蝙蝠1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>
            <v>4</v>
          </cell>
          <cell r="V128">
            <v>4</v>
          </cell>
          <cell r="W128" t="str">
            <v>0</v>
          </cell>
          <cell r="X128" t="str">
            <v>0</v>
          </cell>
          <cell r="Y128" t="str">
            <v>0</v>
          </cell>
          <cell r="Z128" t="str">
            <v>0</v>
          </cell>
          <cell r="AA128">
            <v>671</v>
          </cell>
          <cell r="AB128">
            <v>671</v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>
            <v>2.06</v>
          </cell>
          <cell r="AH128">
            <v>2.06</v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>
            <v>25</v>
          </cell>
          <cell r="AN128">
            <v>25</v>
          </cell>
          <cell r="AO128" t="str">
            <v/>
          </cell>
          <cell r="AP128" t="str">
            <v/>
          </cell>
          <cell r="AQ128" t="str">
            <v/>
          </cell>
          <cell r="AR128" t="str">
            <v/>
          </cell>
          <cell r="AS128">
            <v>600</v>
          </cell>
          <cell r="AT128" t="str">
            <v>蝙蝠1</v>
          </cell>
          <cell r="AU128" t="str">
            <v>蜘蛛1</v>
          </cell>
          <cell r="AV128" t="str">
            <v>鸟1</v>
          </cell>
          <cell r="AW128" t="str">
            <v>石像1</v>
          </cell>
          <cell r="AX128">
            <v>0</v>
          </cell>
          <cell r="AY128">
            <v>0</v>
          </cell>
          <cell r="AZ128" t="str">
            <v>怪物4</v>
          </cell>
          <cell r="BA128" t="str">
            <v>怪物1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 t="str">
            <v>ResAudio_Music_game1;0.9</v>
          </cell>
          <cell r="BG128" t="str">
            <v>ResAudio_Music_game1;1.2</v>
          </cell>
        </row>
        <row r="129">
          <cell r="A129" t="str">
            <v>1_2_3</v>
          </cell>
          <cell r="B129">
            <v>1</v>
          </cell>
          <cell r="C129">
            <v>2</v>
          </cell>
          <cell r="D129">
            <v>3</v>
          </cell>
          <cell r="E129">
            <v>20</v>
          </cell>
          <cell r="G129" t="str">
            <v>标准关</v>
          </cell>
          <cell r="H129">
            <v>2.5261286162169094</v>
          </cell>
          <cell r="I129">
            <v>393.82</v>
          </cell>
          <cell r="J129">
            <v>1.03</v>
          </cell>
          <cell r="K129">
            <v>0.76</v>
          </cell>
          <cell r="L129">
            <v>518</v>
          </cell>
          <cell r="M129">
            <v>300</v>
          </cell>
          <cell r="N129">
            <v>200</v>
          </cell>
          <cell r="O129" t="str">
            <v>蝙蝠1</v>
          </cell>
          <cell r="P129" t="str">
            <v>蜘蛛1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>
            <v>7</v>
          </cell>
          <cell r="V129">
            <v>7</v>
          </cell>
          <cell r="W129" t="str">
            <v>0</v>
          </cell>
          <cell r="X129" t="str">
            <v>0</v>
          </cell>
          <cell r="Y129" t="str">
            <v>0</v>
          </cell>
          <cell r="Z129" t="str">
            <v>0</v>
          </cell>
          <cell r="AA129">
            <v>740</v>
          </cell>
          <cell r="AB129">
            <v>740</v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>
            <v>2.06</v>
          </cell>
          <cell r="AH129">
            <v>4.12</v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>
            <v>14</v>
          </cell>
          <cell r="AN129">
            <v>14</v>
          </cell>
          <cell r="AO129" t="str">
            <v/>
          </cell>
          <cell r="AP129" t="str">
            <v/>
          </cell>
          <cell r="AQ129" t="str">
            <v/>
          </cell>
          <cell r="AR129" t="str">
            <v/>
          </cell>
          <cell r="AS129">
            <v>900</v>
          </cell>
          <cell r="AT129" t="str">
            <v>蝙蝠1</v>
          </cell>
          <cell r="AU129" t="str">
            <v>蜘蛛1</v>
          </cell>
          <cell r="AV129" t="str">
            <v>鸟1</v>
          </cell>
          <cell r="AW129" t="str">
            <v>石像1</v>
          </cell>
          <cell r="AX129">
            <v>0</v>
          </cell>
          <cell r="AY129">
            <v>0</v>
          </cell>
          <cell r="AZ129" t="str">
            <v>怪物1</v>
          </cell>
          <cell r="BA129" t="str">
            <v>怪物2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 t="str">
            <v>ResAudio_Music_game1;0.9</v>
          </cell>
          <cell r="BG129" t="str">
            <v>ResAudio_Music_game1;1.2</v>
          </cell>
        </row>
        <row r="130">
          <cell r="A130" t="str">
            <v>1_2_4</v>
          </cell>
          <cell r="B130">
            <v>1</v>
          </cell>
          <cell r="C130">
            <v>2</v>
          </cell>
          <cell r="D130">
            <v>4</v>
          </cell>
          <cell r="E130">
            <v>25</v>
          </cell>
          <cell r="G130" t="str">
            <v>标准关</v>
          </cell>
          <cell r="H130">
            <v>2.5392951523274117</v>
          </cell>
          <cell r="I130">
            <v>600.59</v>
          </cell>
          <cell r="J130">
            <v>1.03</v>
          </cell>
          <cell r="K130">
            <v>0.89</v>
          </cell>
          <cell r="L130">
            <v>675</v>
          </cell>
          <cell r="M130">
            <v>300</v>
          </cell>
          <cell r="N130">
            <v>200</v>
          </cell>
          <cell r="O130" t="str">
            <v>蝙蝠1</v>
          </cell>
          <cell r="P130" t="str">
            <v>蜘蛛1</v>
          </cell>
          <cell r="Q130" t="str">
            <v>鸟1</v>
          </cell>
          <cell r="R130" t="str">
            <v/>
          </cell>
          <cell r="S130" t="str">
            <v/>
          </cell>
          <cell r="T130" t="str">
            <v/>
          </cell>
          <cell r="U130">
            <v>8</v>
          </cell>
          <cell r="V130">
            <v>8</v>
          </cell>
          <cell r="W130">
            <v>4</v>
          </cell>
          <cell r="X130" t="str">
            <v>0</v>
          </cell>
          <cell r="Y130" t="str">
            <v>0</v>
          </cell>
          <cell r="Z130" t="str">
            <v>0</v>
          </cell>
          <cell r="AA130">
            <v>844</v>
          </cell>
          <cell r="AB130">
            <v>844</v>
          </cell>
          <cell r="AC130">
            <v>844</v>
          </cell>
          <cell r="AD130" t="str">
            <v/>
          </cell>
          <cell r="AE130" t="str">
            <v/>
          </cell>
          <cell r="AF130" t="str">
            <v/>
          </cell>
          <cell r="AG130">
            <v>2.06</v>
          </cell>
          <cell r="AH130">
            <v>4.12</v>
          </cell>
          <cell r="AI130">
            <v>2.06</v>
          </cell>
          <cell r="AJ130" t="str">
            <v/>
          </cell>
          <cell r="AK130" t="str">
            <v/>
          </cell>
          <cell r="AL130" t="str">
            <v/>
          </cell>
          <cell r="AM130">
            <v>10</v>
          </cell>
          <cell r="AN130">
            <v>10</v>
          </cell>
          <cell r="AO130">
            <v>10</v>
          </cell>
          <cell r="AP130" t="str">
            <v/>
          </cell>
          <cell r="AQ130" t="str">
            <v/>
          </cell>
          <cell r="AR130" t="str">
            <v/>
          </cell>
          <cell r="AS130">
            <v>1200</v>
          </cell>
          <cell r="AT130" t="str">
            <v>蝙蝠1</v>
          </cell>
          <cell r="AU130" t="str">
            <v>蜘蛛1</v>
          </cell>
          <cell r="AV130" t="str">
            <v>鸟1</v>
          </cell>
          <cell r="AW130" t="str">
            <v>石像1</v>
          </cell>
          <cell r="AX130">
            <v>0</v>
          </cell>
          <cell r="AY130">
            <v>0</v>
          </cell>
          <cell r="AZ130" t="str">
            <v>怪物1</v>
          </cell>
          <cell r="BA130" t="str">
            <v>怪物2</v>
          </cell>
          <cell r="BB130" t="str">
            <v>怪物3</v>
          </cell>
          <cell r="BC130">
            <v>0</v>
          </cell>
          <cell r="BD130">
            <v>0</v>
          </cell>
          <cell r="BE130">
            <v>0</v>
          </cell>
          <cell r="BF130" t="str">
            <v>ResAudio_Music_game1;0.9</v>
          </cell>
          <cell r="BG130" t="str">
            <v>ResAudio_Music_game1;1.2</v>
          </cell>
        </row>
        <row r="131">
          <cell r="A131" t="str">
            <v>1_2_5</v>
          </cell>
          <cell r="B131">
            <v>1</v>
          </cell>
          <cell r="C131">
            <v>2</v>
          </cell>
          <cell r="D131">
            <v>5</v>
          </cell>
          <cell r="E131">
            <v>30</v>
          </cell>
          <cell r="G131" t="str">
            <v>标准关</v>
          </cell>
          <cell r="H131">
            <v>2.5525303142679832</v>
          </cell>
          <cell r="I131">
            <v>837.5</v>
          </cell>
          <cell r="J131">
            <v>1.03</v>
          </cell>
          <cell r="K131">
            <v>1.01</v>
          </cell>
          <cell r="L131">
            <v>829</v>
          </cell>
          <cell r="M131">
            <v>300</v>
          </cell>
          <cell r="N131">
            <v>200</v>
          </cell>
          <cell r="O131" t="str">
            <v>蜘蛛1</v>
          </cell>
          <cell r="P131" t="str">
            <v>鸟1</v>
          </cell>
          <cell r="Q131" t="str">
            <v>石像1</v>
          </cell>
          <cell r="R131" t="str">
            <v/>
          </cell>
          <cell r="S131" t="str">
            <v/>
          </cell>
          <cell r="T131" t="str">
            <v/>
          </cell>
          <cell r="U131">
            <v>12</v>
          </cell>
          <cell r="V131">
            <v>12</v>
          </cell>
          <cell r="W131">
            <v>6</v>
          </cell>
          <cell r="X131" t="str">
            <v>0</v>
          </cell>
          <cell r="Y131" t="str">
            <v>0</v>
          </cell>
          <cell r="Z131" t="str">
            <v>0</v>
          </cell>
          <cell r="AA131">
            <v>829</v>
          </cell>
          <cell r="AB131">
            <v>829</v>
          </cell>
          <cell r="AC131">
            <v>829</v>
          </cell>
          <cell r="AD131" t="str">
            <v/>
          </cell>
          <cell r="AE131" t="str">
            <v/>
          </cell>
          <cell r="AF131" t="str">
            <v/>
          </cell>
          <cell r="AG131">
            <v>4.12</v>
          </cell>
          <cell r="AH131">
            <v>2.06</v>
          </cell>
          <cell r="AI131">
            <v>2.06</v>
          </cell>
          <cell r="AJ131" t="str">
            <v/>
          </cell>
          <cell r="AK131" t="str">
            <v/>
          </cell>
          <cell r="AL131" t="str">
            <v/>
          </cell>
          <cell r="AM131">
            <v>7</v>
          </cell>
          <cell r="AN131">
            <v>7</v>
          </cell>
          <cell r="AO131">
            <v>7</v>
          </cell>
          <cell r="AP131" t="str">
            <v/>
          </cell>
          <cell r="AQ131" t="str">
            <v/>
          </cell>
          <cell r="AR131" t="str">
            <v/>
          </cell>
          <cell r="AS131">
            <v>1500</v>
          </cell>
          <cell r="AT131" t="str">
            <v>蝙蝠1</v>
          </cell>
          <cell r="AU131" t="str">
            <v>蜘蛛1</v>
          </cell>
          <cell r="AV131" t="str">
            <v>鸟1</v>
          </cell>
          <cell r="AW131" t="str">
            <v>石像1</v>
          </cell>
          <cell r="AX131">
            <v>0</v>
          </cell>
          <cell r="AY131">
            <v>0</v>
          </cell>
          <cell r="AZ131" t="str">
            <v>怪物2</v>
          </cell>
          <cell r="BA131" t="str">
            <v>怪物3</v>
          </cell>
          <cell r="BB131" t="str">
            <v>怪物4</v>
          </cell>
          <cell r="BC131">
            <v>0</v>
          </cell>
          <cell r="BD131">
            <v>0</v>
          </cell>
          <cell r="BE131">
            <v>0</v>
          </cell>
          <cell r="BF131" t="str">
            <v>ResAudio_Music_game1;0.9</v>
          </cell>
          <cell r="BG131" t="str">
            <v>ResAudio_Music_game1;1.2</v>
          </cell>
        </row>
        <row r="132">
          <cell r="A132" t="str">
            <v>1_2_6</v>
          </cell>
          <cell r="B132">
            <v>1</v>
          </cell>
          <cell r="C132">
            <v>2</v>
          </cell>
          <cell r="D132">
            <v>6</v>
          </cell>
          <cell r="E132">
            <v>30</v>
          </cell>
          <cell r="G132" t="str">
            <v>标准关</v>
          </cell>
          <cell r="H132">
            <v>2.5658344597260601</v>
          </cell>
          <cell r="I132">
            <v>1119.67</v>
          </cell>
          <cell r="J132">
            <v>1.03</v>
          </cell>
          <cell r="K132">
            <v>1.1399999999999999</v>
          </cell>
          <cell r="L132">
            <v>982</v>
          </cell>
          <cell r="M132">
            <v>300</v>
          </cell>
          <cell r="N132">
            <v>200</v>
          </cell>
          <cell r="O132" t="str">
            <v>蝙蝠1</v>
          </cell>
          <cell r="P132" t="str">
            <v>蜘蛛1</v>
          </cell>
          <cell r="Q132" t="str">
            <v>鸟1</v>
          </cell>
          <cell r="R132" t="str">
            <v>石像1</v>
          </cell>
          <cell r="S132" t="str">
            <v/>
          </cell>
          <cell r="T132" t="str">
            <v/>
          </cell>
          <cell r="U132">
            <v>11</v>
          </cell>
          <cell r="V132">
            <v>8</v>
          </cell>
          <cell r="W132">
            <v>8</v>
          </cell>
          <cell r="X132">
            <v>5</v>
          </cell>
          <cell r="Y132" t="str">
            <v>0</v>
          </cell>
          <cell r="Z132" t="str">
            <v>0</v>
          </cell>
          <cell r="AA132">
            <v>921</v>
          </cell>
          <cell r="AB132">
            <v>921</v>
          </cell>
          <cell r="AC132">
            <v>921</v>
          </cell>
          <cell r="AD132">
            <v>921</v>
          </cell>
          <cell r="AE132" t="str">
            <v/>
          </cell>
          <cell r="AF132" t="str">
            <v/>
          </cell>
          <cell r="AG132">
            <v>2.06</v>
          </cell>
          <cell r="AH132">
            <v>4.12</v>
          </cell>
          <cell r="AI132">
            <v>2.06</v>
          </cell>
          <cell r="AJ132">
            <v>2.06</v>
          </cell>
          <cell r="AK132" t="str">
            <v/>
          </cell>
          <cell r="AL132" t="str">
            <v/>
          </cell>
          <cell r="AM132">
            <v>6</v>
          </cell>
          <cell r="AN132">
            <v>6</v>
          </cell>
          <cell r="AO132">
            <v>6</v>
          </cell>
          <cell r="AP132">
            <v>6</v>
          </cell>
          <cell r="AQ132" t="str">
            <v/>
          </cell>
          <cell r="AR132" t="str">
            <v/>
          </cell>
          <cell r="AS132">
            <v>1800</v>
          </cell>
          <cell r="AT132" t="str">
            <v>蝙蝠1</v>
          </cell>
          <cell r="AU132" t="str">
            <v>蜘蛛1</v>
          </cell>
          <cell r="AV132" t="str">
            <v>鸟1</v>
          </cell>
          <cell r="AW132" t="str">
            <v>石像1</v>
          </cell>
          <cell r="AX132">
            <v>0</v>
          </cell>
          <cell r="AY132">
            <v>0</v>
          </cell>
          <cell r="AZ132" t="str">
            <v>怪物1</v>
          </cell>
          <cell r="BA132" t="str">
            <v>怪物2</v>
          </cell>
          <cell r="BB132" t="str">
            <v>怪物3</v>
          </cell>
          <cell r="BC132" t="str">
            <v>怪物4</v>
          </cell>
          <cell r="BD132">
            <v>0</v>
          </cell>
          <cell r="BE132">
            <v>0</v>
          </cell>
          <cell r="BF132" t="str">
            <v>ResAudio_Music_game1;0.9</v>
          </cell>
          <cell r="BG132" t="str">
            <v>ResAudio_Music_battle_danger1;1</v>
          </cell>
        </row>
        <row r="133">
          <cell r="A133" t="str">
            <v>1_3_1</v>
          </cell>
          <cell r="B133">
            <v>1</v>
          </cell>
          <cell r="C133">
            <v>3</v>
          </cell>
          <cell r="D133">
            <v>1</v>
          </cell>
          <cell r="E133">
            <v>10</v>
          </cell>
          <cell r="G133" t="str">
            <v>标准关</v>
          </cell>
          <cell r="H133">
            <v>2.5</v>
          </cell>
          <cell r="I133">
            <v>99.21</v>
          </cell>
          <cell r="J133">
            <v>1.05</v>
          </cell>
          <cell r="K133">
            <v>0.52</v>
          </cell>
          <cell r="L133">
            <v>191</v>
          </cell>
          <cell r="M133">
            <v>300</v>
          </cell>
          <cell r="N133">
            <v>200</v>
          </cell>
          <cell r="O133" t="str">
            <v>小恶魔1</v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>
            <v>5</v>
          </cell>
          <cell r="V133" t="str">
            <v>0</v>
          </cell>
          <cell r="W133" t="str">
            <v>0</v>
          </cell>
          <cell r="X133" t="str">
            <v>0</v>
          </cell>
          <cell r="Y133" t="str">
            <v>0</v>
          </cell>
          <cell r="Z133" t="str">
            <v>0</v>
          </cell>
          <cell r="AA133">
            <v>382</v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2.1</v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>
            <v>40</v>
          </cell>
          <cell r="AN133" t="str">
            <v/>
          </cell>
          <cell r="AO133" t="str">
            <v/>
          </cell>
          <cell r="AP133" t="str">
            <v/>
          </cell>
          <cell r="AQ133" t="str">
            <v/>
          </cell>
          <cell r="AR133" t="str">
            <v/>
          </cell>
          <cell r="AS133">
            <v>300</v>
          </cell>
          <cell r="AT133" t="str">
            <v>蜘蛛1</v>
          </cell>
          <cell r="AU133" t="str">
            <v>鸟1</v>
          </cell>
          <cell r="AV133" t="str">
            <v>石像1</v>
          </cell>
          <cell r="AW133" t="str">
            <v>小恶魔1</v>
          </cell>
          <cell r="AX133">
            <v>0</v>
          </cell>
          <cell r="AY133">
            <v>0</v>
          </cell>
          <cell r="AZ133" t="str">
            <v>怪物4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 t="str">
            <v>ResAudio_Music_game2;0.9</v>
          </cell>
          <cell r="BG133" t="str">
            <v>ResAudio_Music_game2;1.2</v>
          </cell>
        </row>
        <row r="134">
          <cell r="A134" t="str">
            <v>1_3_2</v>
          </cell>
          <cell r="B134">
            <v>1</v>
          </cell>
          <cell r="C134">
            <v>3</v>
          </cell>
          <cell r="D134">
            <v>2</v>
          </cell>
          <cell r="E134">
            <v>15</v>
          </cell>
          <cell r="G134" t="str">
            <v>标准关</v>
          </cell>
          <cell r="H134">
            <v>2.5206840775727297</v>
          </cell>
          <cell r="I134">
            <v>233.34</v>
          </cell>
          <cell r="J134">
            <v>1.05</v>
          </cell>
          <cell r="K134">
            <v>0.65</v>
          </cell>
          <cell r="L134">
            <v>359</v>
          </cell>
          <cell r="M134">
            <v>300</v>
          </cell>
          <cell r="N134">
            <v>200</v>
          </cell>
          <cell r="O134" t="str">
            <v>小恶魔1</v>
          </cell>
          <cell r="P134" t="str">
            <v>蜘蛛1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>
            <v>4</v>
          </cell>
          <cell r="V134">
            <v>4</v>
          </cell>
          <cell r="W134" t="str">
            <v>0</v>
          </cell>
          <cell r="X134" t="str">
            <v>0</v>
          </cell>
          <cell r="Y134" t="str">
            <v>0</v>
          </cell>
          <cell r="Z134" t="str">
            <v>0</v>
          </cell>
          <cell r="AA134">
            <v>673</v>
          </cell>
          <cell r="AB134">
            <v>673</v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>
            <v>2.1</v>
          </cell>
          <cell r="AH134">
            <v>4.2</v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>
            <v>25</v>
          </cell>
          <cell r="AN134">
            <v>25</v>
          </cell>
          <cell r="AO134" t="str">
            <v/>
          </cell>
          <cell r="AP134" t="str">
            <v/>
          </cell>
          <cell r="AQ134" t="str">
            <v/>
          </cell>
          <cell r="AR134" t="str">
            <v/>
          </cell>
          <cell r="AS134">
            <v>600</v>
          </cell>
          <cell r="AT134" t="str">
            <v>蜘蛛1</v>
          </cell>
          <cell r="AU134" t="str">
            <v>鸟1</v>
          </cell>
          <cell r="AV134" t="str">
            <v>石像1</v>
          </cell>
          <cell r="AW134" t="str">
            <v>小恶魔1</v>
          </cell>
          <cell r="AX134">
            <v>0</v>
          </cell>
          <cell r="AY134">
            <v>0</v>
          </cell>
          <cell r="AZ134" t="str">
            <v>怪物4</v>
          </cell>
          <cell r="BA134" t="str">
            <v>怪物1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 t="str">
            <v>ResAudio_Music_game2;0.9</v>
          </cell>
          <cell r="BG134" t="str">
            <v>ResAudio_Music_game2;1.2</v>
          </cell>
        </row>
        <row r="135">
          <cell r="A135" t="str">
            <v>1_3_3</v>
          </cell>
          <cell r="B135">
            <v>1</v>
          </cell>
          <cell r="C135">
            <v>3</v>
          </cell>
          <cell r="D135">
            <v>3</v>
          </cell>
          <cell r="E135">
            <v>20</v>
          </cell>
          <cell r="G135" t="str">
            <v>标准关</v>
          </cell>
          <cell r="H135">
            <v>2.5415392875714731</v>
          </cell>
          <cell r="I135">
            <v>401.44</v>
          </cell>
          <cell r="J135">
            <v>1.05</v>
          </cell>
          <cell r="K135">
            <v>0.77</v>
          </cell>
          <cell r="L135">
            <v>521</v>
          </cell>
          <cell r="M135">
            <v>300</v>
          </cell>
          <cell r="N135">
            <v>200</v>
          </cell>
          <cell r="O135" t="str">
            <v>蜘蛛1</v>
          </cell>
          <cell r="P135" t="str">
            <v>鸟1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>
            <v>7</v>
          </cell>
          <cell r="V135">
            <v>7</v>
          </cell>
          <cell r="W135" t="str">
            <v>0</v>
          </cell>
          <cell r="X135" t="str">
            <v>0</v>
          </cell>
          <cell r="Y135" t="str">
            <v>0</v>
          </cell>
          <cell r="Z135" t="str">
            <v>0</v>
          </cell>
          <cell r="AA135">
            <v>744</v>
          </cell>
          <cell r="AB135">
            <v>744</v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>
            <v>4.2</v>
          </cell>
          <cell r="AH135">
            <v>2.1</v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>
            <v>14</v>
          </cell>
          <cell r="AN135">
            <v>14</v>
          </cell>
          <cell r="AO135" t="str">
            <v/>
          </cell>
          <cell r="AP135" t="str">
            <v/>
          </cell>
          <cell r="AQ135" t="str">
            <v/>
          </cell>
          <cell r="AR135" t="str">
            <v/>
          </cell>
          <cell r="AS135">
            <v>900</v>
          </cell>
          <cell r="AT135" t="str">
            <v>蜘蛛1</v>
          </cell>
          <cell r="AU135" t="str">
            <v>鸟1</v>
          </cell>
          <cell r="AV135" t="str">
            <v>石像1</v>
          </cell>
          <cell r="AW135" t="str">
            <v>小恶魔1</v>
          </cell>
          <cell r="AX135">
            <v>0</v>
          </cell>
          <cell r="AY135">
            <v>0</v>
          </cell>
          <cell r="AZ135" t="str">
            <v>怪物1</v>
          </cell>
          <cell r="BA135" t="str">
            <v>怪物2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 t="str">
            <v>ResAudio_Music_game2;0.9</v>
          </cell>
          <cell r="BG135" t="str">
            <v>ResAudio_Music_game2;1.2</v>
          </cell>
        </row>
        <row r="136">
          <cell r="A136" t="str">
            <v>1_3_4</v>
          </cell>
          <cell r="B136">
            <v>1</v>
          </cell>
          <cell r="C136">
            <v>3</v>
          </cell>
          <cell r="D136">
            <v>4</v>
          </cell>
          <cell r="E136">
            <v>25</v>
          </cell>
          <cell r="G136" t="str">
            <v>标准关</v>
          </cell>
          <cell r="H136">
            <v>2.5625670458827807</v>
          </cell>
          <cell r="I136">
            <v>612.91</v>
          </cell>
          <cell r="J136">
            <v>1.05</v>
          </cell>
          <cell r="K136">
            <v>0.9</v>
          </cell>
          <cell r="L136">
            <v>681</v>
          </cell>
          <cell r="M136">
            <v>300</v>
          </cell>
          <cell r="N136">
            <v>200</v>
          </cell>
          <cell r="O136" t="str">
            <v>蜘蛛1</v>
          </cell>
          <cell r="P136" t="str">
            <v>鸟1</v>
          </cell>
          <cell r="Q136" t="str">
            <v>石像1</v>
          </cell>
          <cell r="R136" t="str">
            <v/>
          </cell>
          <cell r="S136" t="str">
            <v/>
          </cell>
          <cell r="T136" t="str">
            <v/>
          </cell>
          <cell r="U136">
            <v>9</v>
          </cell>
          <cell r="V136">
            <v>9</v>
          </cell>
          <cell r="W136">
            <v>4</v>
          </cell>
          <cell r="X136" t="str">
            <v>0</v>
          </cell>
          <cell r="Y136" t="str">
            <v>0</v>
          </cell>
          <cell r="Z136" t="str">
            <v>0</v>
          </cell>
          <cell r="AA136">
            <v>774</v>
          </cell>
          <cell r="AB136">
            <v>774</v>
          </cell>
          <cell r="AC136">
            <v>774</v>
          </cell>
          <cell r="AD136" t="str">
            <v/>
          </cell>
          <cell r="AE136" t="str">
            <v/>
          </cell>
          <cell r="AF136" t="str">
            <v/>
          </cell>
          <cell r="AG136">
            <v>4.2</v>
          </cell>
          <cell r="AH136">
            <v>2.1</v>
          </cell>
          <cell r="AI136">
            <v>2.1</v>
          </cell>
          <cell r="AJ136" t="str">
            <v/>
          </cell>
          <cell r="AK136" t="str">
            <v/>
          </cell>
          <cell r="AL136" t="str">
            <v/>
          </cell>
          <cell r="AM136">
            <v>9</v>
          </cell>
          <cell r="AN136">
            <v>9</v>
          </cell>
          <cell r="AO136">
            <v>9</v>
          </cell>
          <cell r="AP136" t="str">
            <v/>
          </cell>
          <cell r="AQ136" t="str">
            <v/>
          </cell>
          <cell r="AR136" t="str">
            <v/>
          </cell>
          <cell r="AS136">
            <v>1200</v>
          </cell>
          <cell r="AT136" t="str">
            <v>蜘蛛1</v>
          </cell>
          <cell r="AU136" t="str">
            <v>鸟1</v>
          </cell>
          <cell r="AV136" t="str">
            <v>石像1</v>
          </cell>
          <cell r="AW136" t="str">
            <v>小恶魔1</v>
          </cell>
          <cell r="AX136">
            <v>0</v>
          </cell>
          <cell r="AY136">
            <v>0</v>
          </cell>
          <cell r="AZ136" t="str">
            <v>怪物1</v>
          </cell>
          <cell r="BA136" t="str">
            <v>怪物2</v>
          </cell>
          <cell r="BB136" t="str">
            <v>怪物3</v>
          </cell>
          <cell r="BC136">
            <v>0</v>
          </cell>
          <cell r="BD136">
            <v>0</v>
          </cell>
          <cell r="BE136">
            <v>0</v>
          </cell>
          <cell r="BF136" t="str">
            <v>ResAudio_Music_game2;0.9</v>
          </cell>
          <cell r="BG136" t="str">
            <v>ResAudio_Music_game2;1.2</v>
          </cell>
        </row>
        <row r="137">
          <cell r="A137" t="str">
            <v>1_3_5</v>
          </cell>
          <cell r="B137">
            <v>1</v>
          </cell>
          <cell r="C137">
            <v>3</v>
          </cell>
          <cell r="D137">
            <v>5</v>
          </cell>
          <cell r="E137">
            <v>30</v>
          </cell>
          <cell r="G137" t="str">
            <v>标准关</v>
          </cell>
          <cell r="H137">
            <v>2.5837687801077251</v>
          </cell>
          <cell r="I137">
            <v>856.15</v>
          </cell>
          <cell r="J137">
            <v>1.05</v>
          </cell>
          <cell r="K137">
            <v>1.02</v>
          </cell>
          <cell r="L137">
            <v>839</v>
          </cell>
          <cell r="M137">
            <v>300</v>
          </cell>
          <cell r="N137">
            <v>200</v>
          </cell>
          <cell r="O137" t="str">
            <v>鸟1</v>
          </cell>
          <cell r="P137" t="str">
            <v>石像1</v>
          </cell>
          <cell r="Q137" t="str">
            <v>小恶魔1</v>
          </cell>
          <cell r="R137" t="str">
            <v/>
          </cell>
          <cell r="S137" t="str">
            <v/>
          </cell>
          <cell r="T137" t="str">
            <v/>
          </cell>
          <cell r="U137">
            <v>12</v>
          </cell>
          <cell r="V137">
            <v>12</v>
          </cell>
          <cell r="W137">
            <v>6</v>
          </cell>
          <cell r="X137" t="str">
            <v>0</v>
          </cell>
          <cell r="Y137" t="str">
            <v>0</v>
          </cell>
          <cell r="Z137" t="str">
            <v>0</v>
          </cell>
          <cell r="AA137">
            <v>839</v>
          </cell>
          <cell r="AB137">
            <v>839</v>
          </cell>
          <cell r="AC137">
            <v>839</v>
          </cell>
          <cell r="AD137" t="str">
            <v/>
          </cell>
          <cell r="AE137" t="str">
            <v/>
          </cell>
          <cell r="AF137" t="str">
            <v/>
          </cell>
          <cell r="AG137">
            <v>2.1</v>
          </cell>
          <cell r="AH137">
            <v>2.1</v>
          </cell>
          <cell r="AI137">
            <v>2.1</v>
          </cell>
          <cell r="AJ137" t="str">
            <v/>
          </cell>
          <cell r="AK137" t="str">
            <v/>
          </cell>
          <cell r="AL137" t="str">
            <v/>
          </cell>
          <cell r="AM137">
            <v>7</v>
          </cell>
          <cell r="AN137">
            <v>7</v>
          </cell>
          <cell r="AO137">
            <v>7</v>
          </cell>
          <cell r="AP137" t="str">
            <v/>
          </cell>
          <cell r="AQ137" t="str">
            <v/>
          </cell>
          <cell r="AR137" t="str">
            <v/>
          </cell>
          <cell r="AS137">
            <v>1500</v>
          </cell>
          <cell r="AT137" t="str">
            <v>蜘蛛1</v>
          </cell>
          <cell r="AU137" t="str">
            <v>鸟1</v>
          </cell>
          <cell r="AV137" t="str">
            <v>石像1</v>
          </cell>
          <cell r="AW137" t="str">
            <v>小恶魔1</v>
          </cell>
          <cell r="AX137">
            <v>0</v>
          </cell>
          <cell r="AY137">
            <v>0</v>
          </cell>
          <cell r="AZ137" t="str">
            <v>怪物2</v>
          </cell>
          <cell r="BA137" t="str">
            <v>怪物3</v>
          </cell>
          <cell r="BB137" t="str">
            <v>怪物4</v>
          </cell>
          <cell r="BC137">
            <v>0</v>
          </cell>
          <cell r="BD137">
            <v>0</v>
          </cell>
          <cell r="BE137">
            <v>0</v>
          </cell>
          <cell r="BF137" t="str">
            <v>ResAudio_Music_game2;0.9</v>
          </cell>
          <cell r="BG137" t="str">
            <v>ResAudio_Music_game2;1.2</v>
          </cell>
        </row>
        <row r="138">
          <cell r="A138" t="str">
            <v>1_3_6</v>
          </cell>
          <cell r="B138">
            <v>1</v>
          </cell>
          <cell r="C138">
            <v>3</v>
          </cell>
          <cell r="D138">
            <v>6</v>
          </cell>
          <cell r="E138">
            <v>30</v>
          </cell>
          <cell r="G138" t="str">
            <v>标准关</v>
          </cell>
          <cell r="H138">
            <v>2.6051459296588235</v>
          </cell>
          <cell r="I138">
            <v>1146.8</v>
          </cell>
          <cell r="J138">
            <v>1.05</v>
          </cell>
          <cell r="K138">
            <v>1.1499999999999999</v>
          </cell>
          <cell r="L138">
            <v>997</v>
          </cell>
          <cell r="M138">
            <v>300</v>
          </cell>
          <cell r="N138">
            <v>200</v>
          </cell>
          <cell r="O138" t="str">
            <v>蜘蛛1</v>
          </cell>
          <cell r="P138" t="str">
            <v>鸟1</v>
          </cell>
          <cell r="Q138" t="str">
            <v>石像1</v>
          </cell>
          <cell r="R138" t="str">
            <v>小恶魔1</v>
          </cell>
          <cell r="S138" t="str">
            <v/>
          </cell>
          <cell r="T138" t="str">
            <v/>
          </cell>
          <cell r="U138">
            <v>11</v>
          </cell>
          <cell r="V138">
            <v>8</v>
          </cell>
          <cell r="W138">
            <v>8</v>
          </cell>
          <cell r="X138">
            <v>5</v>
          </cell>
          <cell r="Y138" t="str">
            <v>0</v>
          </cell>
          <cell r="Z138" t="str">
            <v>0</v>
          </cell>
          <cell r="AA138">
            <v>935</v>
          </cell>
          <cell r="AB138">
            <v>935</v>
          </cell>
          <cell r="AC138">
            <v>935</v>
          </cell>
          <cell r="AD138">
            <v>935</v>
          </cell>
          <cell r="AE138" t="str">
            <v/>
          </cell>
          <cell r="AF138" t="str">
            <v/>
          </cell>
          <cell r="AG138">
            <v>4.2</v>
          </cell>
          <cell r="AH138">
            <v>2.1</v>
          </cell>
          <cell r="AI138">
            <v>2.1</v>
          </cell>
          <cell r="AJ138">
            <v>2.1</v>
          </cell>
          <cell r="AK138" t="str">
            <v/>
          </cell>
          <cell r="AL138" t="str">
            <v/>
          </cell>
          <cell r="AM138">
            <v>6</v>
          </cell>
          <cell r="AN138">
            <v>6</v>
          </cell>
          <cell r="AO138">
            <v>6</v>
          </cell>
          <cell r="AP138">
            <v>6</v>
          </cell>
          <cell r="AQ138" t="str">
            <v/>
          </cell>
          <cell r="AR138" t="str">
            <v/>
          </cell>
          <cell r="AS138">
            <v>1800</v>
          </cell>
          <cell r="AT138" t="str">
            <v>蜘蛛1</v>
          </cell>
          <cell r="AU138" t="str">
            <v>鸟1</v>
          </cell>
          <cell r="AV138" t="str">
            <v>石像1</v>
          </cell>
          <cell r="AW138" t="str">
            <v>小恶魔1</v>
          </cell>
          <cell r="AX138">
            <v>0</v>
          </cell>
          <cell r="AY138">
            <v>0</v>
          </cell>
          <cell r="AZ138" t="str">
            <v>怪物1</v>
          </cell>
          <cell r="BA138" t="str">
            <v>怪物2</v>
          </cell>
          <cell r="BB138" t="str">
            <v>怪物3</v>
          </cell>
          <cell r="BC138" t="str">
            <v>怪物4</v>
          </cell>
          <cell r="BD138">
            <v>0</v>
          </cell>
          <cell r="BE138">
            <v>0</v>
          </cell>
          <cell r="BF138" t="str">
            <v>ResAudio_Music_game2;0.9</v>
          </cell>
          <cell r="BG138" t="str">
            <v>ResAudio_Music_battle_danger1;1</v>
          </cell>
        </row>
        <row r="139">
          <cell r="A139" t="str">
            <v>1_4_1</v>
          </cell>
          <cell r="B139">
            <v>1</v>
          </cell>
          <cell r="C139">
            <v>4</v>
          </cell>
          <cell r="D139">
            <v>1</v>
          </cell>
          <cell r="E139">
            <v>10</v>
          </cell>
          <cell r="G139" t="str">
            <v>标准关</v>
          </cell>
          <cell r="H139">
            <v>2.5</v>
          </cell>
          <cell r="I139">
            <v>101.12</v>
          </cell>
          <cell r="J139">
            <v>1.08</v>
          </cell>
          <cell r="K139">
            <v>0.53</v>
          </cell>
          <cell r="L139">
            <v>191</v>
          </cell>
          <cell r="M139">
            <v>300</v>
          </cell>
          <cell r="N139">
            <v>200</v>
          </cell>
          <cell r="O139" t="str">
            <v>恶灵1</v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>
            <v>5</v>
          </cell>
          <cell r="V139" t="str">
            <v>0</v>
          </cell>
          <cell r="W139" t="str">
            <v>0</v>
          </cell>
          <cell r="X139" t="str">
            <v>0</v>
          </cell>
          <cell r="Y139" t="str">
            <v>0</v>
          </cell>
          <cell r="Z139" t="str">
            <v>0</v>
          </cell>
          <cell r="AA139">
            <v>382</v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>
            <v>2.16</v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>
            <v>40</v>
          </cell>
          <cell r="AN139" t="str">
            <v/>
          </cell>
          <cell r="AO139" t="str">
            <v/>
          </cell>
          <cell r="AP139" t="str">
            <v/>
          </cell>
          <cell r="AQ139" t="str">
            <v/>
          </cell>
          <cell r="AR139" t="str">
            <v/>
          </cell>
          <cell r="AS139">
            <v>300</v>
          </cell>
          <cell r="AT139" t="str">
            <v>鸟1</v>
          </cell>
          <cell r="AU139" t="str">
            <v>石像1</v>
          </cell>
          <cell r="AV139" t="str">
            <v>小恶魔1</v>
          </cell>
          <cell r="AW139" t="str">
            <v>恶灵1</v>
          </cell>
          <cell r="AX139">
            <v>0</v>
          </cell>
          <cell r="AY139">
            <v>0</v>
          </cell>
          <cell r="AZ139" t="str">
            <v>怪物4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 t="str">
            <v>ResAudio_Music_game2;0.9</v>
          </cell>
          <cell r="BG139" t="str">
            <v>ResAudio_Music_game2;1.2</v>
          </cell>
        </row>
        <row r="140">
          <cell r="A140" t="str">
            <v>1_4_2</v>
          </cell>
          <cell r="B140">
            <v>1</v>
          </cell>
          <cell r="C140">
            <v>4</v>
          </cell>
          <cell r="D140">
            <v>2</v>
          </cell>
          <cell r="E140">
            <v>15</v>
          </cell>
          <cell r="G140" t="str">
            <v>标准关</v>
          </cell>
          <cell r="H140">
            <v>2.5261286162169094</v>
          </cell>
          <cell r="I140">
            <v>237.44</v>
          </cell>
          <cell r="J140">
            <v>1.08</v>
          </cell>
          <cell r="K140">
            <v>0.66</v>
          </cell>
          <cell r="L140">
            <v>360</v>
          </cell>
          <cell r="M140">
            <v>300</v>
          </cell>
          <cell r="N140">
            <v>200</v>
          </cell>
          <cell r="O140" t="str">
            <v>恶灵1</v>
          </cell>
          <cell r="P140" t="str">
            <v>鸟1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>
            <v>4</v>
          </cell>
          <cell r="V140">
            <v>4</v>
          </cell>
          <cell r="W140" t="str">
            <v>0</v>
          </cell>
          <cell r="X140" t="str">
            <v>0</v>
          </cell>
          <cell r="Y140" t="str">
            <v>0</v>
          </cell>
          <cell r="Z140" t="str">
            <v>0</v>
          </cell>
          <cell r="AA140">
            <v>675</v>
          </cell>
          <cell r="AB140">
            <v>675</v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>
            <v>2.16</v>
          </cell>
          <cell r="AH140">
            <v>2.16</v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>
            <v>25</v>
          </cell>
          <cell r="AN140">
            <v>25</v>
          </cell>
          <cell r="AO140" t="str">
            <v/>
          </cell>
          <cell r="AP140" t="str">
            <v/>
          </cell>
          <cell r="AQ140" t="str">
            <v/>
          </cell>
          <cell r="AR140" t="str">
            <v/>
          </cell>
          <cell r="AS140">
            <v>600</v>
          </cell>
          <cell r="AT140" t="str">
            <v>鸟1</v>
          </cell>
          <cell r="AU140" t="str">
            <v>石像1</v>
          </cell>
          <cell r="AV140" t="str">
            <v>小恶魔1</v>
          </cell>
          <cell r="AW140" t="str">
            <v>恶灵1</v>
          </cell>
          <cell r="AX140">
            <v>0</v>
          </cell>
          <cell r="AY140">
            <v>0</v>
          </cell>
          <cell r="AZ140" t="str">
            <v>怪物4</v>
          </cell>
          <cell r="BA140" t="str">
            <v>怪物1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 t="str">
            <v>ResAudio_Music_game2;0.9</v>
          </cell>
          <cell r="BG140" t="str">
            <v>ResAudio_Music_game2;1.2</v>
          </cell>
        </row>
        <row r="141">
          <cell r="A141" t="str">
            <v>1_4_3</v>
          </cell>
          <cell r="B141">
            <v>1</v>
          </cell>
          <cell r="C141">
            <v>4</v>
          </cell>
          <cell r="D141">
            <v>3</v>
          </cell>
          <cell r="E141">
            <v>20</v>
          </cell>
          <cell r="G141" t="str">
            <v>标准关</v>
          </cell>
          <cell r="H141">
            <v>2.5525303142679832</v>
          </cell>
          <cell r="I141">
            <v>408.41</v>
          </cell>
          <cell r="J141">
            <v>1.08</v>
          </cell>
          <cell r="K141">
            <v>0.78</v>
          </cell>
          <cell r="L141">
            <v>524</v>
          </cell>
          <cell r="M141">
            <v>300</v>
          </cell>
          <cell r="N141">
            <v>200</v>
          </cell>
          <cell r="O141" t="str">
            <v>鸟1</v>
          </cell>
          <cell r="P141" t="str">
            <v>石像1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>
            <v>7</v>
          </cell>
          <cell r="V141">
            <v>7</v>
          </cell>
          <cell r="W141" t="str">
            <v>0</v>
          </cell>
          <cell r="X141" t="str">
            <v>0</v>
          </cell>
          <cell r="Y141" t="str">
            <v>0</v>
          </cell>
          <cell r="Z141" t="str">
            <v>0</v>
          </cell>
          <cell r="AA141">
            <v>749</v>
          </cell>
          <cell r="AB141">
            <v>749</v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>
            <v>2.16</v>
          </cell>
          <cell r="AH141">
            <v>2.16</v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>
            <v>14</v>
          </cell>
          <cell r="AN141">
            <v>14</v>
          </cell>
          <cell r="AO141" t="str">
            <v/>
          </cell>
          <cell r="AP141" t="str">
            <v/>
          </cell>
          <cell r="AQ141" t="str">
            <v/>
          </cell>
          <cell r="AR141" t="str">
            <v/>
          </cell>
          <cell r="AS141">
            <v>900</v>
          </cell>
          <cell r="AT141" t="str">
            <v>鸟1</v>
          </cell>
          <cell r="AU141" t="str">
            <v>石像1</v>
          </cell>
          <cell r="AV141" t="str">
            <v>小恶魔1</v>
          </cell>
          <cell r="AW141" t="str">
            <v>恶灵1</v>
          </cell>
          <cell r="AX141">
            <v>0</v>
          </cell>
          <cell r="AY141">
            <v>0</v>
          </cell>
          <cell r="AZ141" t="str">
            <v>怪物1</v>
          </cell>
          <cell r="BA141" t="str">
            <v>怪物2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 t="str">
            <v>ResAudio_Music_game2;0.9</v>
          </cell>
          <cell r="BG141" t="str">
            <v>ResAudio_Music_game2;1.2</v>
          </cell>
        </row>
        <row r="142">
          <cell r="A142" t="str">
            <v>1_4_4</v>
          </cell>
          <cell r="B142">
            <v>1</v>
          </cell>
          <cell r="C142">
            <v>4</v>
          </cell>
          <cell r="D142">
            <v>4</v>
          </cell>
          <cell r="E142">
            <v>25</v>
          </cell>
          <cell r="G142" t="str">
            <v>标准关</v>
          </cell>
          <cell r="H142">
            <v>2.5792079482533974</v>
          </cell>
          <cell r="I142">
            <v>623.74</v>
          </cell>
          <cell r="J142">
            <v>1.08</v>
          </cell>
          <cell r="K142">
            <v>0.91</v>
          </cell>
          <cell r="L142">
            <v>685</v>
          </cell>
          <cell r="M142">
            <v>300</v>
          </cell>
          <cell r="N142">
            <v>200</v>
          </cell>
          <cell r="O142" t="str">
            <v>鸟1</v>
          </cell>
          <cell r="P142" t="str">
            <v>石像1</v>
          </cell>
          <cell r="Q142" t="str">
            <v>小恶魔1</v>
          </cell>
          <cell r="R142" t="str">
            <v/>
          </cell>
          <cell r="S142" t="str">
            <v/>
          </cell>
          <cell r="T142" t="str">
            <v/>
          </cell>
          <cell r="U142">
            <v>9</v>
          </cell>
          <cell r="V142">
            <v>9</v>
          </cell>
          <cell r="W142">
            <v>4</v>
          </cell>
          <cell r="X142" t="str">
            <v>0</v>
          </cell>
          <cell r="Y142" t="str">
            <v>0</v>
          </cell>
          <cell r="Z142" t="str">
            <v>0</v>
          </cell>
          <cell r="AA142">
            <v>778</v>
          </cell>
          <cell r="AB142">
            <v>778</v>
          </cell>
          <cell r="AC142">
            <v>778</v>
          </cell>
          <cell r="AD142" t="str">
            <v/>
          </cell>
          <cell r="AE142" t="str">
            <v/>
          </cell>
          <cell r="AF142" t="str">
            <v/>
          </cell>
          <cell r="AG142">
            <v>2.16</v>
          </cell>
          <cell r="AH142">
            <v>2.16</v>
          </cell>
          <cell r="AI142">
            <v>2.16</v>
          </cell>
          <cell r="AJ142" t="str">
            <v/>
          </cell>
          <cell r="AK142" t="str">
            <v/>
          </cell>
          <cell r="AL142" t="str">
            <v/>
          </cell>
          <cell r="AM142">
            <v>9</v>
          </cell>
          <cell r="AN142">
            <v>9</v>
          </cell>
          <cell r="AO142">
            <v>9</v>
          </cell>
          <cell r="AP142" t="str">
            <v/>
          </cell>
          <cell r="AQ142" t="str">
            <v/>
          </cell>
          <cell r="AR142" t="str">
            <v/>
          </cell>
          <cell r="AS142">
            <v>1200</v>
          </cell>
          <cell r="AT142" t="str">
            <v>鸟1</v>
          </cell>
          <cell r="AU142" t="str">
            <v>石像1</v>
          </cell>
          <cell r="AV142" t="str">
            <v>小恶魔1</v>
          </cell>
          <cell r="AW142" t="str">
            <v>恶灵1</v>
          </cell>
          <cell r="AX142">
            <v>0</v>
          </cell>
          <cell r="AY142">
            <v>0</v>
          </cell>
          <cell r="AZ142" t="str">
            <v>怪物1</v>
          </cell>
          <cell r="BA142" t="str">
            <v>怪物2</v>
          </cell>
          <cell r="BB142" t="str">
            <v>怪物3</v>
          </cell>
          <cell r="BC142">
            <v>0</v>
          </cell>
          <cell r="BD142">
            <v>0</v>
          </cell>
          <cell r="BE142">
            <v>0</v>
          </cell>
          <cell r="BF142" t="str">
            <v>ResAudio_Music_game2;0.9</v>
          </cell>
          <cell r="BG142" t="str">
            <v>ResAudio_Music_game2;1.2</v>
          </cell>
        </row>
        <row r="143">
          <cell r="A143" t="str">
            <v>1_4_5</v>
          </cell>
          <cell r="B143">
            <v>1</v>
          </cell>
          <cell r="C143">
            <v>4</v>
          </cell>
          <cell r="D143">
            <v>5</v>
          </cell>
          <cell r="E143">
            <v>30</v>
          </cell>
          <cell r="G143" t="str">
            <v>标准关</v>
          </cell>
          <cell r="H143">
            <v>2.6061644021028036</v>
          </cell>
          <cell r="I143">
            <v>872.03</v>
          </cell>
          <cell r="J143">
            <v>1.08</v>
          </cell>
          <cell r="K143">
            <v>1.03</v>
          </cell>
          <cell r="L143">
            <v>847</v>
          </cell>
          <cell r="M143">
            <v>300</v>
          </cell>
          <cell r="N143">
            <v>200</v>
          </cell>
          <cell r="O143" t="str">
            <v>石像1</v>
          </cell>
          <cell r="P143" t="str">
            <v>小恶魔1</v>
          </cell>
          <cell r="Q143" t="str">
            <v>恶灵1</v>
          </cell>
          <cell r="R143" t="str">
            <v/>
          </cell>
          <cell r="S143" t="str">
            <v/>
          </cell>
          <cell r="T143" t="str">
            <v/>
          </cell>
          <cell r="U143">
            <v>12</v>
          </cell>
          <cell r="V143">
            <v>12</v>
          </cell>
          <cell r="W143">
            <v>6</v>
          </cell>
          <cell r="X143" t="str">
            <v>0</v>
          </cell>
          <cell r="Y143" t="str">
            <v>0</v>
          </cell>
          <cell r="Z143" t="str">
            <v>0</v>
          </cell>
          <cell r="AA143">
            <v>847</v>
          </cell>
          <cell r="AB143">
            <v>847</v>
          </cell>
          <cell r="AC143">
            <v>847</v>
          </cell>
          <cell r="AD143" t="str">
            <v/>
          </cell>
          <cell r="AE143" t="str">
            <v/>
          </cell>
          <cell r="AF143" t="str">
            <v/>
          </cell>
          <cell r="AG143">
            <v>2.16</v>
          </cell>
          <cell r="AH143">
            <v>2.16</v>
          </cell>
          <cell r="AI143">
            <v>2.16</v>
          </cell>
          <cell r="AJ143" t="str">
            <v/>
          </cell>
          <cell r="AK143" t="str">
            <v/>
          </cell>
          <cell r="AL143" t="str">
            <v/>
          </cell>
          <cell r="AM143">
            <v>7</v>
          </cell>
          <cell r="AN143">
            <v>7</v>
          </cell>
          <cell r="AO143">
            <v>7</v>
          </cell>
          <cell r="AP143" t="str">
            <v/>
          </cell>
          <cell r="AQ143" t="str">
            <v/>
          </cell>
          <cell r="AR143" t="str">
            <v/>
          </cell>
          <cell r="AS143">
            <v>1500</v>
          </cell>
          <cell r="AT143" t="str">
            <v>鸟1</v>
          </cell>
          <cell r="AU143" t="str">
            <v>石像1</v>
          </cell>
          <cell r="AV143" t="str">
            <v>小恶魔1</v>
          </cell>
          <cell r="AW143" t="str">
            <v>恶灵1</v>
          </cell>
          <cell r="AX143">
            <v>0</v>
          </cell>
          <cell r="AY143">
            <v>0</v>
          </cell>
          <cell r="AZ143" t="str">
            <v>怪物2</v>
          </cell>
          <cell r="BA143" t="str">
            <v>怪物3</v>
          </cell>
          <cell r="BB143" t="str">
            <v>怪物4</v>
          </cell>
          <cell r="BC143">
            <v>0</v>
          </cell>
          <cell r="BD143">
            <v>0</v>
          </cell>
          <cell r="BE143">
            <v>0</v>
          </cell>
          <cell r="BF143" t="str">
            <v>ResAudio_Music_game2;0.9</v>
          </cell>
          <cell r="BG143" t="str">
            <v>ResAudio_Music_game2;1.2</v>
          </cell>
        </row>
        <row r="144">
          <cell r="A144" t="str">
            <v>1_4_6</v>
          </cell>
          <cell r="B144">
            <v>1</v>
          </cell>
          <cell r="C144">
            <v>4</v>
          </cell>
          <cell r="D144">
            <v>6</v>
          </cell>
          <cell r="E144">
            <v>30</v>
          </cell>
          <cell r="G144" t="str">
            <v>标准关</v>
          </cell>
          <cell r="H144">
            <v>2.6334025898870896</v>
          </cell>
          <cell r="I144">
            <v>1169.32</v>
          </cell>
          <cell r="J144">
            <v>1.08</v>
          </cell>
          <cell r="K144">
            <v>1.1599999999999999</v>
          </cell>
          <cell r="L144">
            <v>1008</v>
          </cell>
          <cell r="M144">
            <v>300</v>
          </cell>
          <cell r="N144">
            <v>200</v>
          </cell>
          <cell r="O144" t="str">
            <v>鸟1</v>
          </cell>
          <cell r="P144" t="str">
            <v>石像1</v>
          </cell>
          <cell r="Q144" t="str">
            <v>小恶魔1</v>
          </cell>
          <cell r="R144" t="str">
            <v>恶灵1</v>
          </cell>
          <cell r="S144" t="str">
            <v/>
          </cell>
          <cell r="T144" t="str">
            <v/>
          </cell>
          <cell r="U144">
            <v>11</v>
          </cell>
          <cell r="V144">
            <v>8</v>
          </cell>
          <cell r="W144">
            <v>8</v>
          </cell>
          <cell r="X144">
            <v>5</v>
          </cell>
          <cell r="Y144" t="str">
            <v>0</v>
          </cell>
          <cell r="Z144" t="str">
            <v>0</v>
          </cell>
          <cell r="AA144">
            <v>945</v>
          </cell>
          <cell r="AB144">
            <v>945</v>
          </cell>
          <cell r="AC144">
            <v>945</v>
          </cell>
          <cell r="AD144">
            <v>945</v>
          </cell>
          <cell r="AE144" t="str">
            <v/>
          </cell>
          <cell r="AF144" t="str">
            <v/>
          </cell>
          <cell r="AG144">
            <v>2.16</v>
          </cell>
          <cell r="AH144">
            <v>2.16</v>
          </cell>
          <cell r="AI144">
            <v>2.16</v>
          </cell>
          <cell r="AJ144">
            <v>2.16</v>
          </cell>
          <cell r="AK144" t="str">
            <v/>
          </cell>
          <cell r="AL144" t="str">
            <v/>
          </cell>
          <cell r="AM144">
            <v>6</v>
          </cell>
          <cell r="AN144">
            <v>6</v>
          </cell>
          <cell r="AO144">
            <v>6</v>
          </cell>
          <cell r="AP144">
            <v>6</v>
          </cell>
          <cell r="AQ144" t="str">
            <v/>
          </cell>
          <cell r="AR144" t="str">
            <v/>
          </cell>
          <cell r="AS144">
            <v>1800</v>
          </cell>
          <cell r="AT144" t="str">
            <v>鸟1</v>
          </cell>
          <cell r="AU144" t="str">
            <v>石像1</v>
          </cell>
          <cell r="AV144" t="str">
            <v>小恶魔1</v>
          </cell>
          <cell r="AW144" t="str">
            <v>恶灵1</v>
          </cell>
          <cell r="AX144">
            <v>0</v>
          </cell>
          <cell r="AY144">
            <v>0</v>
          </cell>
          <cell r="AZ144" t="str">
            <v>怪物1</v>
          </cell>
          <cell r="BA144" t="str">
            <v>怪物2</v>
          </cell>
          <cell r="BB144" t="str">
            <v>怪物3</v>
          </cell>
          <cell r="BC144" t="str">
            <v>怪物4</v>
          </cell>
          <cell r="BD144">
            <v>0</v>
          </cell>
          <cell r="BE144">
            <v>0</v>
          </cell>
          <cell r="BF144" t="str">
            <v>ResAudio_Music_game2;0.9</v>
          </cell>
          <cell r="BG144" t="str">
            <v>ResAudio_Music_battle_danger1;1</v>
          </cell>
        </row>
        <row r="145">
          <cell r="A145" t="str">
            <v>1_5_1</v>
          </cell>
          <cell r="B145">
            <v>1</v>
          </cell>
          <cell r="C145">
            <v>5</v>
          </cell>
          <cell r="D145">
            <v>1</v>
          </cell>
          <cell r="E145">
            <v>10</v>
          </cell>
          <cell r="G145" t="str">
            <v>困难关</v>
          </cell>
          <cell r="H145">
            <v>2.5</v>
          </cell>
          <cell r="I145">
            <v>103.03</v>
          </cell>
          <cell r="J145">
            <v>1.1000000000000001</v>
          </cell>
          <cell r="K145">
            <v>0.54</v>
          </cell>
          <cell r="L145">
            <v>191</v>
          </cell>
          <cell r="M145">
            <v>300</v>
          </cell>
          <cell r="N145">
            <v>200</v>
          </cell>
          <cell r="O145" t="str">
            <v>鸟2</v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>
            <v>5</v>
          </cell>
          <cell r="V145" t="str">
            <v>0</v>
          </cell>
          <cell r="W145" t="str">
            <v>0</v>
          </cell>
          <cell r="X145" t="str">
            <v>0</v>
          </cell>
          <cell r="Y145" t="str">
            <v>0</v>
          </cell>
          <cell r="Z145" t="str">
            <v>0</v>
          </cell>
          <cell r="AA145">
            <v>382</v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>
            <v>2.2000000000000002</v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>
            <v>40</v>
          </cell>
          <cell r="AN145" t="str">
            <v/>
          </cell>
          <cell r="AO145" t="str">
            <v/>
          </cell>
          <cell r="AP145" t="str">
            <v/>
          </cell>
          <cell r="AQ145" t="str">
            <v/>
          </cell>
          <cell r="AR145" t="str">
            <v/>
          </cell>
          <cell r="AS145">
            <v>300</v>
          </cell>
          <cell r="AT145" t="str">
            <v>鸟1</v>
          </cell>
          <cell r="AU145" t="str">
            <v>石像1</v>
          </cell>
          <cell r="AV145" t="str">
            <v>小恶魔1</v>
          </cell>
          <cell r="AW145" t="str">
            <v>恶灵2</v>
          </cell>
          <cell r="AX145" t="str">
            <v>鸟2</v>
          </cell>
          <cell r="AY145" t="str">
            <v>石像3</v>
          </cell>
          <cell r="AZ145" t="str">
            <v>怪物5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 t="str">
            <v>ResAudio_Music_game3;0.9</v>
          </cell>
          <cell r="BG145" t="str">
            <v>ResAudio_Music_game3;1.1</v>
          </cell>
        </row>
        <row r="146">
          <cell r="A146" t="str">
            <v>1_5_2</v>
          </cell>
          <cell r="B146">
            <v>1</v>
          </cell>
          <cell r="C146">
            <v>5</v>
          </cell>
          <cell r="D146">
            <v>2</v>
          </cell>
          <cell r="E146">
            <v>15</v>
          </cell>
          <cell r="G146" t="str">
            <v>困难关</v>
          </cell>
          <cell r="H146">
            <v>2.5303598256847186</v>
          </cell>
          <cell r="I146">
            <v>241.44</v>
          </cell>
          <cell r="J146">
            <v>1.1000000000000001</v>
          </cell>
          <cell r="K146">
            <v>0.67</v>
          </cell>
          <cell r="L146">
            <v>360</v>
          </cell>
          <cell r="M146">
            <v>300</v>
          </cell>
          <cell r="N146">
            <v>200</v>
          </cell>
          <cell r="O146" t="str">
            <v>鸟2</v>
          </cell>
          <cell r="P146" t="str">
            <v>鸟1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>
            <v>5</v>
          </cell>
          <cell r="V146">
            <v>5</v>
          </cell>
          <cell r="W146" t="str">
            <v>0</v>
          </cell>
          <cell r="X146" t="str">
            <v>0</v>
          </cell>
          <cell r="Y146" t="str">
            <v>0</v>
          </cell>
          <cell r="Z146" t="str">
            <v>0</v>
          </cell>
          <cell r="AA146">
            <v>864</v>
          </cell>
          <cell r="AB146">
            <v>216</v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>
            <v>2.2000000000000002</v>
          </cell>
          <cell r="AH146">
            <v>2.2000000000000002</v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>
            <v>27</v>
          </cell>
          <cell r="AN146">
            <v>13</v>
          </cell>
          <cell r="AO146" t="str">
            <v/>
          </cell>
          <cell r="AP146" t="str">
            <v/>
          </cell>
          <cell r="AQ146" t="str">
            <v/>
          </cell>
          <cell r="AR146" t="str">
            <v/>
          </cell>
          <cell r="AS146">
            <v>600</v>
          </cell>
          <cell r="AT146" t="str">
            <v>鸟1</v>
          </cell>
          <cell r="AU146" t="str">
            <v>石像1</v>
          </cell>
          <cell r="AV146" t="str">
            <v>小恶魔1</v>
          </cell>
          <cell r="AW146" t="str">
            <v>恶灵2</v>
          </cell>
          <cell r="AX146" t="str">
            <v>鸟2</v>
          </cell>
          <cell r="AY146" t="str">
            <v>石像3</v>
          </cell>
          <cell r="AZ146" t="str">
            <v>怪物5</v>
          </cell>
          <cell r="BA146" t="str">
            <v>怪物1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 t="str">
            <v>ResAudio_Music_game3;0.9</v>
          </cell>
          <cell r="BG146" t="str">
            <v>ResAudio_Music_game3;1.1</v>
          </cell>
        </row>
        <row r="147">
          <cell r="A147" t="str">
            <v>1_5_3</v>
          </cell>
          <cell r="B147">
            <v>1</v>
          </cell>
          <cell r="C147">
            <v>5</v>
          </cell>
          <cell r="D147">
            <v>3</v>
          </cell>
          <cell r="E147">
            <v>20</v>
          </cell>
          <cell r="G147" t="str">
            <v>困难关</v>
          </cell>
          <cell r="H147">
            <v>2.5610883389756807</v>
          </cell>
          <cell r="I147">
            <v>415.03</v>
          </cell>
          <cell r="J147">
            <v>1.1000000000000001</v>
          </cell>
          <cell r="K147">
            <v>0.79</v>
          </cell>
          <cell r="L147">
            <v>525</v>
          </cell>
          <cell r="M147">
            <v>300</v>
          </cell>
          <cell r="N147">
            <v>200</v>
          </cell>
          <cell r="O147" t="str">
            <v>鸟1</v>
          </cell>
          <cell r="P147" t="str">
            <v>石像1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>
            <v>7</v>
          </cell>
          <cell r="V147">
            <v>7</v>
          </cell>
          <cell r="W147" t="str">
            <v>0</v>
          </cell>
          <cell r="X147" t="str">
            <v>0</v>
          </cell>
          <cell r="Y147" t="str">
            <v>0</v>
          </cell>
          <cell r="Z147" t="str">
            <v>0</v>
          </cell>
          <cell r="AA147">
            <v>750</v>
          </cell>
          <cell r="AB147">
            <v>750</v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>
            <v>2.2000000000000002</v>
          </cell>
          <cell r="AH147">
            <v>2.2000000000000002</v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>
            <v>14</v>
          </cell>
          <cell r="AN147">
            <v>14</v>
          </cell>
          <cell r="AO147" t="str">
            <v/>
          </cell>
          <cell r="AP147" t="str">
            <v/>
          </cell>
          <cell r="AQ147" t="str">
            <v/>
          </cell>
          <cell r="AR147" t="str">
            <v/>
          </cell>
          <cell r="AS147">
            <v>900</v>
          </cell>
          <cell r="AT147" t="str">
            <v>鸟1</v>
          </cell>
          <cell r="AU147" t="str">
            <v>石像1</v>
          </cell>
          <cell r="AV147" t="str">
            <v>小恶魔1</v>
          </cell>
          <cell r="AW147" t="str">
            <v>恶灵2</v>
          </cell>
          <cell r="AX147" t="str">
            <v>鸟2</v>
          </cell>
          <cell r="AY147" t="str">
            <v>石像3</v>
          </cell>
          <cell r="AZ147" t="str">
            <v>怪物1</v>
          </cell>
          <cell r="BA147" t="str">
            <v>怪物2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 t="str">
            <v>ResAudio_Music_game3;0.9</v>
          </cell>
          <cell r="BG147" t="str">
            <v>ResAudio_Music_game3;1.1</v>
          </cell>
        </row>
        <row r="148">
          <cell r="A148" t="str">
            <v>1_5_4</v>
          </cell>
          <cell r="B148">
            <v>1</v>
          </cell>
          <cell r="C148">
            <v>5</v>
          </cell>
          <cell r="D148">
            <v>4</v>
          </cell>
          <cell r="E148">
            <v>25</v>
          </cell>
          <cell r="G148" t="str">
            <v>困难关</v>
          </cell>
          <cell r="H148">
            <v>2.5921900171894672</v>
          </cell>
          <cell r="I148">
            <v>633.77</v>
          </cell>
          <cell r="J148">
            <v>1.1000000000000001</v>
          </cell>
          <cell r="K148">
            <v>0.92</v>
          </cell>
          <cell r="L148">
            <v>689</v>
          </cell>
          <cell r="M148">
            <v>300</v>
          </cell>
          <cell r="N148">
            <v>200</v>
          </cell>
          <cell r="O148" t="str">
            <v>鸟1</v>
          </cell>
          <cell r="P148" t="str">
            <v>石像1</v>
          </cell>
          <cell r="Q148" t="str">
            <v>石像1</v>
          </cell>
          <cell r="R148" t="str">
            <v/>
          </cell>
          <cell r="S148" t="str">
            <v/>
          </cell>
          <cell r="T148" t="str">
            <v/>
          </cell>
          <cell r="U148">
            <v>9</v>
          </cell>
          <cell r="V148">
            <v>9</v>
          </cell>
          <cell r="W148">
            <v>4</v>
          </cell>
          <cell r="X148" t="str">
            <v>0</v>
          </cell>
          <cell r="Y148" t="str">
            <v>0</v>
          </cell>
          <cell r="Z148" t="str">
            <v>0</v>
          </cell>
          <cell r="AA148">
            <v>783</v>
          </cell>
          <cell r="AB148">
            <v>783</v>
          </cell>
          <cell r="AC148">
            <v>783</v>
          </cell>
          <cell r="AD148" t="str">
            <v/>
          </cell>
          <cell r="AE148" t="str">
            <v/>
          </cell>
          <cell r="AF148" t="str">
            <v/>
          </cell>
          <cell r="AG148">
            <v>2.2000000000000002</v>
          </cell>
          <cell r="AH148">
            <v>2.2000000000000002</v>
          </cell>
          <cell r="AI148">
            <v>2.2000000000000002</v>
          </cell>
          <cell r="AJ148" t="str">
            <v/>
          </cell>
          <cell r="AK148" t="str">
            <v/>
          </cell>
          <cell r="AL148" t="str">
            <v/>
          </cell>
          <cell r="AM148">
            <v>9</v>
          </cell>
          <cell r="AN148">
            <v>9</v>
          </cell>
          <cell r="AO148">
            <v>9</v>
          </cell>
          <cell r="AP148" t="str">
            <v/>
          </cell>
          <cell r="AQ148" t="str">
            <v/>
          </cell>
          <cell r="AR148" t="str">
            <v/>
          </cell>
          <cell r="AS148">
            <v>1200</v>
          </cell>
          <cell r="AT148" t="str">
            <v>鸟1</v>
          </cell>
          <cell r="AU148" t="str">
            <v>石像1</v>
          </cell>
          <cell r="AV148" t="str">
            <v>小恶魔1</v>
          </cell>
          <cell r="AW148" t="str">
            <v>恶灵2</v>
          </cell>
          <cell r="AX148" t="str">
            <v>鸟2</v>
          </cell>
          <cell r="AY148" t="str">
            <v>石像3</v>
          </cell>
          <cell r="AZ148" t="str">
            <v>怪物1</v>
          </cell>
          <cell r="BA148" t="str">
            <v>怪物2</v>
          </cell>
          <cell r="BB148" t="str">
            <v>怪物2</v>
          </cell>
          <cell r="BC148">
            <v>0</v>
          </cell>
          <cell r="BD148">
            <v>0</v>
          </cell>
          <cell r="BE148">
            <v>0</v>
          </cell>
          <cell r="BF148" t="str">
            <v>ResAudio_Music_game3;0.9</v>
          </cell>
          <cell r="BG148" t="str">
            <v>ResAudio_Music_game3;1.1</v>
          </cell>
        </row>
        <row r="149">
          <cell r="A149" t="str">
            <v>1_5_5</v>
          </cell>
          <cell r="B149">
            <v>1</v>
          </cell>
          <cell r="C149">
            <v>5</v>
          </cell>
          <cell r="D149">
            <v>5</v>
          </cell>
          <cell r="E149">
            <v>30</v>
          </cell>
          <cell r="G149" t="str">
            <v>困难关</v>
          </cell>
          <cell r="H149">
            <v>2.6236693920148841</v>
          </cell>
          <cell r="I149">
            <v>886.41</v>
          </cell>
          <cell r="J149">
            <v>1.1000000000000001</v>
          </cell>
          <cell r="K149">
            <v>1.04</v>
          </cell>
          <cell r="L149">
            <v>852</v>
          </cell>
          <cell r="M149">
            <v>300</v>
          </cell>
          <cell r="N149">
            <v>200</v>
          </cell>
          <cell r="O149" t="str">
            <v>石像1</v>
          </cell>
          <cell r="P149" t="str">
            <v>小恶魔1</v>
          </cell>
          <cell r="Q149" t="str">
            <v>鸟2</v>
          </cell>
          <cell r="R149" t="str">
            <v/>
          </cell>
          <cell r="S149" t="str">
            <v/>
          </cell>
          <cell r="T149" t="str">
            <v/>
          </cell>
          <cell r="U149">
            <v>12</v>
          </cell>
          <cell r="V149">
            <v>12</v>
          </cell>
          <cell r="W149">
            <v>6</v>
          </cell>
          <cell r="X149" t="str">
            <v>0</v>
          </cell>
          <cell r="Y149" t="str">
            <v>0</v>
          </cell>
          <cell r="Z149" t="str">
            <v>0</v>
          </cell>
          <cell r="AA149">
            <v>533</v>
          </cell>
          <cell r="AB149">
            <v>533</v>
          </cell>
          <cell r="AC149">
            <v>2130</v>
          </cell>
          <cell r="AD149" t="str">
            <v/>
          </cell>
          <cell r="AE149" t="str">
            <v/>
          </cell>
          <cell r="AF149" t="str">
            <v/>
          </cell>
          <cell r="AG149">
            <v>2.2000000000000002</v>
          </cell>
          <cell r="AH149">
            <v>2.2000000000000002</v>
          </cell>
          <cell r="AI149">
            <v>2.2000000000000002</v>
          </cell>
          <cell r="AJ149" t="str">
            <v/>
          </cell>
          <cell r="AK149" t="str">
            <v/>
          </cell>
          <cell r="AL149" t="str">
            <v/>
          </cell>
          <cell r="AM149">
            <v>6</v>
          </cell>
          <cell r="AN149">
            <v>6</v>
          </cell>
          <cell r="AO149">
            <v>11</v>
          </cell>
          <cell r="AP149" t="str">
            <v/>
          </cell>
          <cell r="AQ149" t="str">
            <v/>
          </cell>
          <cell r="AR149" t="str">
            <v/>
          </cell>
          <cell r="AS149">
            <v>1500</v>
          </cell>
          <cell r="AT149" t="str">
            <v>鸟1</v>
          </cell>
          <cell r="AU149" t="str">
            <v>石像1</v>
          </cell>
          <cell r="AV149" t="str">
            <v>小恶魔1</v>
          </cell>
          <cell r="AW149" t="str">
            <v>恶灵2</v>
          </cell>
          <cell r="AX149" t="str">
            <v>鸟2</v>
          </cell>
          <cell r="AY149" t="str">
            <v>石像3</v>
          </cell>
          <cell r="AZ149" t="str">
            <v>怪物2</v>
          </cell>
          <cell r="BA149" t="str">
            <v>怪物3</v>
          </cell>
          <cell r="BB149" t="str">
            <v>怪物5</v>
          </cell>
          <cell r="BC149">
            <v>0</v>
          </cell>
          <cell r="BD149">
            <v>0</v>
          </cell>
          <cell r="BE149">
            <v>0</v>
          </cell>
          <cell r="BF149" t="str">
            <v>ResAudio_Music_game3;0.9</v>
          </cell>
          <cell r="BG149" t="str">
            <v>ResAudio_Music_game3;1.1</v>
          </cell>
        </row>
        <row r="150">
          <cell r="A150" t="str">
            <v>1_5_6</v>
          </cell>
          <cell r="B150">
            <v>1</v>
          </cell>
          <cell r="C150">
            <v>5</v>
          </cell>
          <cell r="D150">
            <v>6</v>
          </cell>
          <cell r="E150">
            <v>30</v>
          </cell>
          <cell r="G150" t="str">
            <v>困难关</v>
          </cell>
          <cell r="H150">
            <v>2.6555310501732459</v>
          </cell>
          <cell r="I150">
            <v>1189.31</v>
          </cell>
          <cell r="J150">
            <v>1.1000000000000001</v>
          </cell>
          <cell r="K150">
            <v>1.17</v>
          </cell>
          <cell r="L150">
            <v>1017</v>
          </cell>
          <cell r="M150">
            <v>300</v>
          </cell>
          <cell r="N150">
            <v>200</v>
          </cell>
          <cell r="O150" t="str">
            <v>鸟1</v>
          </cell>
          <cell r="P150" t="str">
            <v>石像1</v>
          </cell>
          <cell r="Q150" t="str">
            <v>小恶魔1</v>
          </cell>
          <cell r="R150" t="str">
            <v>恶灵2</v>
          </cell>
          <cell r="S150" t="str">
            <v/>
          </cell>
          <cell r="T150" t="str">
            <v/>
          </cell>
          <cell r="U150">
            <v>10</v>
          </cell>
          <cell r="V150">
            <v>10</v>
          </cell>
          <cell r="W150">
            <v>10</v>
          </cell>
          <cell r="X150">
            <v>5</v>
          </cell>
          <cell r="Y150" t="str">
            <v>0</v>
          </cell>
          <cell r="Z150" t="str">
            <v>0</v>
          </cell>
          <cell r="AA150">
            <v>610</v>
          </cell>
          <cell r="AB150">
            <v>610</v>
          </cell>
          <cell r="AC150">
            <v>610</v>
          </cell>
          <cell r="AD150">
            <v>2441</v>
          </cell>
          <cell r="AE150" t="str">
            <v/>
          </cell>
          <cell r="AF150" t="str">
            <v/>
          </cell>
          <cell r="AG150">
            <v>2.2000000000000002</v>
          </cell>
          <cell r="AH150">
            <v>2.2000000000000002</v>
          </cell>
          <cell r="AI150">
            <v>2.2000000000000002</v>
          </cell>
          <cell r="AJ150">
            <v>2.2000000000000002</v>
          </cell>
          <cell r="AK150" t="str">
            <v/>
          </cell>
          <cell r="AL150" t="str">
            <v/>
          </cell>
          <cell r="AM150">
            <v>5</v>
          </cell>
          <cell r="AN150">
            <v>5</v>
          </cell>
          <cell r="AO150">
            <v>5</v>
          </cell>
          <cell r="AP150">
            <v>10</v>
          </cell>
          <cell r="AQ150" t="str">
            <v/>
          </cell>
          <cell r="AR150" t="str">
            <v/>
          </cell>
          <cell r="AS150">
            <v>1800</v>
          </cell>
          <cell r="AT150" t="str">
            <v>鸟1</v>
          </cell>
          <cell r="AU150" t="str">
            <v>石像1</v>
          </cell>
          <cell r="AV150" t="str">
            <v>小恶魔1</v>
          </cell>
          <cell r="AW150" t="str">
            <v>恶灵2</v>
          </cell>
          <cell r="AX150" t="str">
            <v>鸟2</v>
          </cell>
          <cell r="AY150" t="str">
            <v>石像3</v>
          </cell>
          <cell r="AZ150" t="str">
            <v>怪物1</v>
          </cell>
          <cell r="BA150" t="str">
            <v>怪物2</v>
          </cell>
          <cell r="BB150" t="str">
            <v>怪物3</v>
          </cell>
          <cell r="BC150" t="str">
            <v>怪物4</v>
          </cell>
          <cell r="BD150">
            <v>0</v>
          </cell>
          <cell r="BE150">
            <v>0</v>
          </cell>
          <cell r="BF150" t="str">
            <v>ResAudio_Music_game3;0.9</v>
          </cell>
          <cell r="BG150" t="str">
            <v>ResAudio_Music_game3;1.1</v>
          </cell>
        </row>
        <row r="151">
          <cell r="A151" t="str">
            <v>1_5_7</v>
          </cell>
          <cell r="B151">
            <v>1</v>
          </cell>
          <cell r="C151">
            <v>5</v>
          </cell>
          <cell r="D151">
            <v>7</v>
          </cell>
          <cell r="E151">
            <v>30</v>
          </cell>
          <cell r="G151" t="str">
            <v>困难关</v>
          </cell>
          <cell r="H151">
            <v>2.6877796340866933</v>
          </cell>
          <cell r="I151">
            <v>1524.73</v>
          </cell>
          <cell r="J151">
            <v>1.1000000000000001</v>
          </cell>
          <cell r="K151">
            <v>1.29</v>
          </cell>
          <cell r="L151">
            <v>1182</v>
          </cell>
          <cell r="M151">
            <v>300</v>
          </cell>
          <cell r="N151">
            <v>200</v>
          </cell>
          <cell r="O151" t="str">
            <v>石像1</v>
          </cell>
          <cell r="P151" t="str">
            <v>小恶魔1</v>
          </cell>
          <cell r="Q151" t="str">
            <v>恶灵2</v>
          </cell>
          <cell r="R151" t="str">
            <v>鸟2</v>
          </cell>
          <cell r="S151" t="str">
            <v/>
          </cell>
          <cell r="T151" t="str">
            <v/>
          </cell>
          <cell r="U151">
            <v>11</v>
          </cell>
          <cell r="V151">
            <v>11</v>
          </cell>
          <cell r="W151">
            <v>11</v>
          </cell>
          <cell r="X151">
            <v>5</v>
          </cell>
          <cell r="Y151" t="str">
            <v>0</v>
          </cell>
          <cell r="Z151" t="str">
            <v>0</v>
          </cell>
          <cell r="AA151">
            <v>412</v>
          </cell>
          <cell r="AB151">
            <v>412</v>
          </cell>
          <cell r="AC151">
            <v>1649</v>
          </cell>
          <cell r="AD151">
            <v>1649</v>
          </cell>
          <cell r="AE151" t="str">
            <v/>
          </cell>
          <cell r="AF151" t="str">
            <v/>
          </cell>
          <cell r="AG151">
            <v>2.2000000000000002</v>
          </cell>
          <cell r="AH151">
            <v>2.2000000000000002</v>
          </cell>
          <cell r="AI151">
            <v>2.2000000000000002</v>
          </cell>
          <cell r="AJ151">
            <v>2.2000000000000002</v>
          </cell>
          <cell r="AK151" t="str">
            <v/>
          </cell>
          <cell r="AL151" t="str">
            <v/>
          </cell>
          <cell r="AM151">
            <v>4</v>
          </cell>
          <cell r="AN151">
            <v>4</v>
          </cell>
          <cell r="AO151">
            <v>7</v>
          </cell>
          <cell r="AP151">
            <v>7</v>
          </cell>
          <cell r="AQ151" t="str">
            <v/>
          </cell>
          <cell r="AR151" t="str">
            <v/>
          </cell>
          <cell r="AS151">
            <v>2100</v>
          </cell>
          <cell r="AT151" t="str">
            <v>鸟1</v>
          </cell>
          <cell r="AU151" t="str">
            <v>石像1</v>
          </cell>
          <cell r="AV151" t="str">
            <v>小恶魔1</v>
          </cell>
          <cell r="AW151" t="str">
            <v>恶灵2</v>
          </cell>
          <cell r="AX151" t="str">
            <v>鸟2</v>
          </cell>
          <cell r="AY151" t="str">
            <v>石像3</v>
          </cell>
          <cell r="AZ151" t="str">
            <v>怪物2</v>
          </cell>
          <cell r="BA151" t="str">
            <v>怪物3</v>
          </cell>
          <cell r="BB151" t="str">
            <v>怪物4</v>
          </cell>
          <cell r="BC151" t="str">
            <v>怪物5</v>
          </cell>
          <cell r="BD151">
            <v>0</v>
          </cell>
          <cell r="BE151">
            <v>0</v>
          </cell>
          <cell r="BF151" t="str">
            <v>ResAudio_Music_game3;0.9</v>
          </cell>
          <cell r="BG151" t="str">
            <v>ResAudio_Music_game3;1.1</v>
          </cell>
        </row>
        <row r="152">
          <cell r="A152" t="str">
            <v>1_5_8</v>
          </cell>
          <cell r="B152">
            <v>1</v>
          </cell>
          <cell r="C152">
            <v>5</v>
          </cell>
          <cell r="D152">
            <v>8</v>
          </cell>
          <cell r="E152">
            <v>30</v>
          </cell>
          <cell r="G152" t="str">
            <v>困难关</v>
          </cell>
          <cell r="H152">
            <v>2.7204198425546173</v>
          </cell>
          <cell r="I152">
            <v>1915.7</v>
          </cell>
          <cell r="J152">
            <v>1.1000000000000001</v>
          </cell>
          <cell r="K152">
            <v>1.42</v>
          </cell>
          <cell r="L152">
            <v>1349</v>
          </cell>
          <cell r="M152">
            <v>300</v>
          </cell>
          <cell r="N152">
            <v>200</v>
          </cell>
          <cell r="O152" t="str">
            <v>石像1</v>
          </cell>
          <cell r="P152" t="str">
            <v>小恶魔1</v>
          </cell>
          <cell r="Q152" t="str">
            <v>恶灵2</v>
          </cell>
          <cell r="R152" t="str">
            <v>鸟2</v>
          </cell>
          <cell r="S152" t="str">
            <v>石像3</v>
          </cell>
          <cell r="T152" t="str">
            <v/>
          </cell>
          <cell r="U152">
            <v>10</v>
          </cell>
          <cell r="V152">
            <v>10</v>
          </cell>
          <cell r="W152">
            <v>10</v>
          </cell>
          <cell r="X152">
            <v>10</v>
          </cell>
          <cell r="Y152">
            <v>1</v>
          </cell>
          <cell r="Z152" t="str">
            <v>0</v>
          </cell>
          <cell r="AA152">
            <v>307</v>
          </cell>
          <cell r="AB152">
            <v>307</v>
          </cell>
          <cell r="AC152">
            <v>1226</v>
          </cell>
          <cell r="AD152">
            <v>1226</v>
          </cell>
          <cell r="AE152">
            <v>9811</v>
          </cell>
          <cell r="AF152" t="str">
            <v/>
          </cell>
          <cell r="AG152">
            <v>2.2000000000000002</v>
          </cell>
          <cell r="AH152">
            <v>2.2000000000000002</v>
          </cell>
          <cell r="AI152">
            <v>2.2000000000000002</v>
          </cell>
          <cell r="AJ152">
            <v>2.2000000000000002</v>
          </cell>
          <cell r="AK152">
            <v>0.88000000000000012</v>
          </cell>
          <cell r="AL152" t="str">
            <v/>
          </cell>
          <cell r="AM152">
            <v>3</v>
          </cell>
          <cell r="AN152">
            <v>3</v>
          </cell>
          <cell r="AO152">
            <v>6</v>
          </cell>
          <cell r="AP152">
            <v>6</v>
          </cell>
          <cell r="AQ152">
            <v>15</v>
          </cell>
          <cell r="AR152" t="str">
            <v/>
          </cell>
          <cell r="AS152">
            <v>2400</v>
          </cell>
          <cell r="AT152" t="str">
            <v>鸟1</v>
          </cell>
          <cell r="AU152" t="str">
            <v>石像1</v>
          </cell>
          <cell r="AV152" t="str">
            <v>小恶魔1</v>
          </cell>
          <cell r="AW152" t="str">
            <v>恶灵2</v>
          </cell>
          <cell r="AX152" t="str">
            <v>鸟2</v>
          </cell>
          <cell r="AY152" t="str">
            <v>石像3</v>
          </cell>
          <cell r="AZ152" t="str">
            <v>怪物2</v>
          </cell>
          <cell r="BA152" t="str">
            <v>怪物3</v>
          </cell>
          <cell r="BB152" t="str">
            <v>怪物4</v>
          </cell>
          <cell r="BC152" t="str">
            <v>怪物5</v>
          </cell>
          <cell r="BD152" t="str">
            <v>怪物6</v>
          </cell>
          <cell r="BE152">
            <v>0</v>
          </cell>
          <cell r="BF152" t="str">
            <v>ResAudio_Music_game3;0.9</v>
          </cell>
          <cell r="BG152" t="str">
            <v>ResAudio_Music_game3;1.1</v>
          </cell>
        </row>
        <row r="153">
          <cell r="A153" t="str">
            <v>2_1_1</v>
          </cell>
          <cell r="B153">
            <v>2</v>
          </cell>
          <cell r="C153">
            <v>1</v>
          </cell>
          <cell r="D153">
            <v>1</v>
          </cell>
          <cell r="E153">
            <v>10</v>
          </cell>
          <cell r="G153" t="str">
            <v>标准关</v>
          </cell>
          <cell r="H153">
            <v>2.5</v>
          </cell>
          <cell r="I153">
            <v>95.4</v>
          </cell>
          <cell r="J153">
            <v>1</v>
          </cell>
          <cell r="K153">
            <v>0.5</v>
          </cell>
          <cell r="L153">
            <v>191</v>
          </cell>
          <cell r="M153">
            <v>300</v>
          </cell>
          <cell r="N153">
            <v>200</v>
          </cell>
          <cell r="O153" t="str">
            <v>麻痹蝎1</v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>
            <v>5</v>
          </cell>
          <cell r="V153" t="str">
            <v>0</v>
          </cell>
          <cell r="W153" t="str">
            <v>0</v>
          </cell>
          <cell r="X153" t="str">
            <v>0</v>
          </cell>
          <cell r="Y153" t="str">
            <v>0</v>
          </cell>
          <cell r="Z153" t="str">
            <v>0</v>
          </cell>
          <cell r="AA153">
            <v>382</v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2</v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>
            <v>40</v>
          </cell>
          <cell r="AN153" t="str">
            <v/>
          </cell>
          <cell r="AO153" t="str">
            <v/>
          </cell>
          <cell r="AP153" t="str">
            <v/>
          </cell>
          <cell r="AQ153" t="str">
            <v/>
          </cell>
          <cell r="AR153" t="str">
            <v/>
          </cell>
          <cell r="AS153">
            <v>300</v>
          </cell>
          <cell r="AT153" t="str">
            <v>种子1</v>
          </cell>
          <cell r="AU153" t="str">
            <v>蜜蜂1</v>
          </cell>
          <cell r="AV153" t="str">
            <v>龙1</v>
          </cell>
          <cell r="AW153" t="str">
            <v>麻痹蝎1</v>
          </cell>
          <cell r="AX153">
            <v>0</v>
          </cell>
          <cell r="AY153">
            <v>0</v>
          </cell>
          <cell r="AZ153" t="str">
            <v>怪物4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 t="str">
            <v>ResAudio_Music_game1;0.9</v>
          </cell>
          <cell r="BG153" t="str">
            <v>ResAudio_Music_game1;1.2</v>
          </cell>
        </row>
        <row r="154">
          <cell r="A154" t="str">
            <v>2_1_2</v>
          </cell>
          <cell r="B154">
            <v>2</v>
          </cell>
          <cell r="C154">
            <v>1</v>
          </cell>
          <cell r="D154">
            <v>2</v>
          </cell>
          <cell r="E154">
            <v>15</v>
          </cell>
          <cell r="G154" t="str">
            <v>标准关</v>
          </cell>
          <cell r="H154">
            <v>2.5</v>
          </cell>
          <cell r="I154">
            <v>224.3</v>
          </cell>
          <cell r="J154">
            <v>1</v>
          </cell>
          <cell r="K154">
            <v>0.63</v>
          </cell>
          <cell r="L154">
            <v>356</v>
          </cell>
          <cell r="M154">
            <v>300</v>
          </cell>
          <cell r="N154">
            <v>200</v>
          </cell>
          <cell r="O154" t="str">
            <v>麻痹蝎1</v>
          </cell>
          <cell r="P154" t="str">
            <v>种子1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>
            <v>4</v>
          </cell>
          <cell r="V154">
            <v>4</v>
          </cell>
          <cell r="W154" t="str">
            <v>0</v>
          </cell>
          <cell r="X154" t="str">
            <v>0</v>
          </cell>
          <cell r="Y154" t="str">
            <v>0</v>
          </cell>
          <cell r="Z154" t="str">
            <v>0</v>
          </cell>
          <cell r="AA154">
            <v>668</v>
          </cell>
          <cell r="AB154">
            <v>668</v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>
            <v>2</v>
          </cell>
          <cell r="AH154">
            <v>2</v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>
            <v>25</v>
          </cell>
          <cell r="AN154">
            <v>25</v>
          </cell>
          <cell r="AO154" t="str">
            <v/>
          </cell>
          <cell r="AP154" t="str">
            <v/>
          </cell>
          <cell r="AQ154" t="str">
            <v/>
          </cell>
          <cell r="AR154" t="str">
            <v/>
          </cell>
          <cell r="AS154">
            <v>600</v>
          </cell>
          <cell r="AT154" t="str">
            <v>种子1</v>
          </cell>
          <cell r="AU154" t="str">
            <v>蜜蜂1</v>
          </cell>
          <cell r="AV154" t="str">
            <v>龙1</v>
          </cell>
          <cell r="AW154" t="str">
            <v>麻痹蝎1</v>
          </cell>
          <cell r="AX154">
            <v>0</v>
          </cell>
          <cell r="AY154">
            <v>0</v>
          </cell>
          <cell r="AZ154" t="str">
            <v>怪物4</v>
          </cell>
          <cell r="BA154" t="str">
            <v>怪物1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 t="str">
            <v>ResAudio_Music_game1;0.9</v>
          </cell>
          <cell r="BG154" t="str">
            <v>ResAudio_Music_game1;1.2</v>
          </cell>
        </row>
        <row r="155">
          <cell r="A155" t="str">
            <v>2_1_3</v>
          </cell>
          <cell r="B155">
            <v>2</v>
          </cell>
          <cell r="C155">
            <v>1</v>
          </cell>
          <cell r="D155">
            <v>3</v>
          </cell>
          <cell r="E155">
            <v>20</v>
          </cell>
          <cell r="G155" t="str">
            <v>标准关</v>
          </cell>
          <cell r="H155">
            <v>2.5</v>
          </cell>
          <cell r="I155">
            <v>384.62</v>
          </cell>
          <cell r="J155">
            <v>1</v>
          </cell>
          <cell r="K155">
            <v>0.75</v>
          </cell>
          <cell r="L155">
            <v>513</v>
          </cell>
          <cell r="M155">
            <v>300</v>
          </cell>
          <cell r="N155">
            <v>200</v>
          </cell>
          <cell r="O155" t="str">
            <v>种子1</v>
          </cell>
          <cell r="P155" t="str">
            <v>蜜蜂1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>
            <v>7</v>
          </cell>
          <cell r="V155">
            <v>7</v>
          </cell>
          <cell r="W155" t="str">
            <v>0</v>
          </cell>
          <cell r="X155" t="str">
            <v>0</v>
          </cell>
          <cell r="Y155" t="str">
            <v>0</v>
          </cell>
          <cell r="Z155" t="str">
            <v>0</v>
          </cell>
          <cell r="AA155">
            <v>733</v>
          </cell>
          <cell r="AB155">
            <v>733</v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>
            <v>2</v>
          </cell>
          <cell r="AH155">
            <v>2</v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>
            <v>14</v>
          </cell>
          <cell r="AN155">
            <v>14</v>
          </cell>
          <cell r="AO155" t="str">
            <v/>
          </cell>
          <cell r="AP155" t="str">
            <v/>
          </cell>
          <cell r="AQ155" t="str">
            <v/>
          </cell>
          <cell r="AR155" t="str">
            <v/>
          </cell>
          <cell r="AS155">
            <v>900</v>
          </cell>
          <cell r="AT155" t="str">
            <v>种子1</v>
          </cell>
          <cell r="AU155" t="str">
            <v>蜜蜂1</v>
          </cell>
          <cell r="AV155" t="str">
            <v>龙1</v>
          </cell>
          <cell r="AW155" t="str">
            <v>麻痹蝎1</v>
          </cell>
          <cell r="AX155">
            <v>0</v>
          </cell>
          <cell r="AY155">
            <v>0</v>
          </cell>
          <cell r="AZ155" t="str">
            <v>怪物1</v>
          </cell>
          <cell r="BA155" t="str">
            <v>怪物2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 t="str">
            <v>ResAudio_Music_game1;0.9</v>
          </cell>
          <cell r="BG155" t="str">
            <v>ResAudio_Music_game1;1.2</v>
          </cell>
        </row>
        <row r="156">
          <cell r="A156" t="str">
            <v>2_1_4</v>
          </cell>
          <cell r="B156">
            <v>2</v>
          </cell>
          <cell r="C156">
            <v>1</v>
          </cell>
          <cell r="D156">
            <v>4</v>
          </cell>
          <cell r="E156">
            <v>25</v>
          </cell>
          <cell r="G156" t="str">
            <v>标准关</v>
          </cell>
          <cell r="H156">
            <v>2.5</v>
          </cell>
          <cell r="I156">
            <v>584.65</v>
          </cell>
          <cell r="J156">
            <v>1</v>
          </cell>
          <cell r="K156">
            <v>0.88</v>
          </cell>
          <cell r="L156">
            <v>664</v>
          </cell>
          <cell r="M156">
            <v>300</v>
          </cell>
          <cell r="N156">
            <v>200</v>
          </cell>
          <cell r="O156" t="str">
            <v>种子1</v>
          </cell>
          <cell r="P156" t="str">
            <v>蜜蜂1</v>
          </cell>
          <cell r="Q156" t="str">
            <v>龙1</v>
          </cell>
          <cell r="R156" t="str">
            <v/>
          </cell>
          <cell r="S156" t="str">
            <v/>
          </cell>
          <cell r="T156" t="str">
            <v/>
          </cell>
          <cell r="U156">
            <v>8</v>
          </cell>
          <cell r="V156">
            <v>8</v>
          </cell>
          <cell r="W156">
            <v>4</v>
          </cell>
          <cell r="X156" t="str">
            <v>0</v>
          </cell>
          <cell r="Y156" t="str">
            <v>0</v>
          </cell>
          <cell r="Z156" t="str">
            <v>0</v>
          </cell>
          <cell r="AA156">
            <v>830</v>
          </cell>
          <cell r="AB156">
            <v>830</v>
          </cell>
          <cell r="AC156">
            <v>830</v>
          </cell>
          <cell r="AD156" t="str">
            <v/>
          </cell>
          <cell r="AE156" t="str">
            <v/>
          </cell>
          <cell r="AF156" t="str">
            <v/>
          </cell>
          <cell r="AG156">
            <v>2</v>
          </cell>
          <cell r="AH156">
            <v>2</v>
          </cell>
          <cell r="AI156">
            <v>2</v>
          </cell>
          <cell r="AJ156" t="str">
            <v/>
          </cell>
          <cell r="AK156" t="str">
            <v/>
          </cell>
          <cell r="AL156" t="str">
            <v/>
          </cell>
          <cell r="AM156">
            <v>10</v>
          </cell>
          <cell r="AN156">
            <v>10</v>
          </cell>
          <cell r="AO156">
            <v>10</v>
          </cell>
          <cell r="AP156" t="str">
            <v/>
          </cell>
          <cell r="AQ156" t="str">
            <v/>
          </cell>
          <cell r="AR156" t="str">
            <v/>
          </cell>
          <cell r="AS156">
            <v>1200</v>
          </cell>
          <cell r="AT156" t="str">
            <v>种子1</v>
          </cell>
          <cell r="AU156" t="str">
            <v>蜜蜂1</v>
          </cell>
          <cell r="AV156" t="str">
            <v>龙1</v>
          </cell>
          <cell r="AW156" t="str">
            <v>麻痹蝎1</v>
          </cell>
          <cell r="AX156">
            <v>0</v>
          </cell>
          <cell r="AY156">
            <v>0</v>
          </cell>
          <cell r="AZ156" t="str">
            <v>怪物1</v>
          </cell>
          <cell r="BA156" t="str">
            <v>怪物2</v>
          </cell>
          <cell r="BB156" t="str">
            <v>怪物3</v>
          </cell>
          <cell r="BC156">
            <v>0</v>
          </cell>
          <cell r="BD156">
            <v>0</v>
          </cell>
          <cell r="BE156">
            <v>0</v>
          </cell>
          <cell r="BF156" t="str">
            <v>ResAudio_Music_game1;0.9</v>
          </cell>
          <cell r="BG156" t="str">
            <v>ResAudio_Music_game1;1.2</v>
          </cell>
        </row>
        <row r="157">
          <cell r="A157" t="str">
            <v>2_1_5</v>
          </cell>
          <cell r="B157">
            <v>2</v>
          </cell>
          <cell r="C157">
            <v>1</v>
          </cell>
          <cell r="D157">
            <v>5</v>
          </cell>
          <cell r="E157">
            <v>30</v>
          </cell>
          <cell r="G157" t="str">
            <v>标准关</v>
          </cell>
          <cell r="H157">
            <v>2.5</v>
          </cell>
          <cell r="I157">
            <v>812.15</v>
          </cell>
          <cell r="J157">
            <v>1</v>
          </cell>
          <cell r="K157">
            <v>1</v>
          </cell>
          <cell r="L157">
            <v>812</v>
          </cell>
          <cell r="M157">
            <v>300</v>
          </cell>
          <cell r="N157">
            <v>200</v>
          </cell>
          <cell r="O157" t="str">
            <v>蜜蜂1</v>
          </cell>
          <cell r="P157" t="str">
            <v>龙1</v>
          </cell>
          <cell r="Q157" t="str">
            <v>麻痹蝎1</v>
          </cell>
          <cell r="R157" t="str">
            <v/>
          </cell>
          <cell r="S157" t="str">
            <v/>
          </cell>
          <cell r="T157" t="str">
            <v/>
          </cell>
          <cell r="U157">
            <v>12</v>
          </cell>
          <cell r="V157">
            <v>12</v>
          </cell>
          <cell r="W157">
            <v>6</v>
          </cell>
          <cell r="X157" t="str">
            <v>0</v>
          </cell>
          <cell r="Y157" t="str">
            <v>0</v>
          </cell>
          <cell r="Z157" t="str">
            <v>0</v>
          </cell>
          <cell r="AA157">
            <v>812</v>
          </cell>
          <cell r="AB157">
            <v>812</v>
          </cell>
          <cell r="AC157">
            <v>812</v>
          </cell>
          <cell r="AD157" t="str">
            <v/>
          </cell>
          <cell r="AE157" t="str">
            <v/>
          </cell>
          <cell r="AF157" t="str">
            <v/>
          </cell>
          <cell r="AG157">
            <v>2</v>
          </cell>
          <cell r="AH157">
            <v>2</v>
          </cell>
          <cell r="AI157">
            <v>2</v>
          </cell>
          <cell r="AJ157" t="str">
            <v/>
          </cell>
          <cell r="AK157" t="str">
            <v/>
          </cell>
          <cell r="AL157" t="str">
            <v/>
          </cell>
          <cell r="AM157">
            <v>7</v>
          </cell>
          <cell r="AN157">
            <v>7</v>
          </cell>
          <cell r="AO157">
            <v>7</v>
          </cell>
          <cell r="AP157" t="str">
            <v/>
          </cell>
          <cell r="AQ157" t="str">
            <v/>
          </cell>
          <cell r="AR157" t="str">
            <v/>
          </cell>
          <cell r="AS157">
            <v>1500</v>
          </cell>
          <cell r="AT157" t="str">
            <v>种子1</v>
          </cell>
          <cell r="AU157" t="str">
            <v>蜜蜂1</v>
          </cell>
          <cell r="AV157" t="str">
            <v>龙1</v>
          </cell>
          <cell r="AW157" t="str">
            <v>麻痹蝎1</v>
          </cell>
          <cell r="AX157">
            <v>0</v>
          </cell>
          <cell r="AY157">
            <v>0</v>
          </cell>
          <cell r="AZ157" t="str">
            <v>怪物2</v>
          </cell>
          <cell r="BA157" t="str">
            <v>怪物3</v>
          </cell>
          <cell r="BB157" t="str">
            <v>怪物4</v>
          </cell>
          <cell r="BC157">
            <v>0</v>
          </cell>
          <cell r="BD157">
            <v>0</v>
          </cell>
          <cell r="BE157">
            <v>0</v>
          </cell>
          <cell r="BF157" t="str">
            <v>ResAudio_Music_game1;0.9</v>
          </cell>
          <cell r="BG157" t="str">
            <v>ResAudio_Music_game1;1.2</v>
          </cell>
        </row>
        <row r="158">
          <cell r="A158" t="str">
            <v>2_1_6</v>
          </cell>
          <cell r="B158">
            <v>2</v>
          </cell>
          <cell r="C158">
            <v>1</v>
          </cell>
          <cell r="D158">
            <v>6</v>
          </cell>
          <cell r="E158">
            <v>30</v>
          </cell>
          <cell r="G158" t="str">
            <v>标准关</v>
          </cell>
          <cell r="H158">
            <v>2.5</v>
          </cell>
          <cell r="I158">
            <v>1081.3699999999999</v>
          </cell>
          <cell r="J158">
            <v>1</v>
          </cell>
          <cell r="K158">
            <v>1.1299999999999999</v>
          </cell>
          <cell r="L158">
            <v>957</v>
          </cell>
          <cell r="M158">
            <v>300</v>
          </cell>
          <cell r="N158">
            <v>200</v>
          </cell>
          <cell r="O158" t="str">
            <v>种子1</v>
          </cell>
          <cell r="P158" t="str">
            <v>蜜蜂1</v>
          </cell>
          <cell r="Q158" t="str">
            <v>龙1</v>
          </cell>
          <cell r="R158" t="str">
            <v>麻痹蝎1</v>
          </cell>
          <cell r="S158" t="str">
            <v/>
          </cell>
          <cell r="T158" t="str">
            <v/>
          </cell>
          <cell r="U158">
            <v>11</v>
          </cell>
          <cell r="V158">
            <v>8</v>
          </cell>
          <cell r="W158">
            <v>8</v>
          </cell>
          <cell r="X158">
            <v>5</v>
          </cell>
          <cell r="Y158" t="str">
            <v>0</v>
          </cell>
          <cell r="Z158" t="str">
            <v>0</v>
          </cell>
          <cell r="AA158">
            <v>897</v>
          </cell>
          <cell r="AB158">
            <v>897</v>
          </cell>
          <cell r="AC158">
            <v>897</v>
          </cell>
          <cell r="AD158">
            <v>897</v>
          </cell>
          <cell r="AE158" t="str">
            <v/>
          </cell>
          <cell r="AF158" t="str">
            <v/>
          </cell>
          <cell r="AG158">
            <v>2</v>
          </cell>
          <cell r="AH158">
            <v>2</v>
          </cell>
          <cell r="AI158">
            <v>2</v>
          </cell>
          <cell r="AJ158">
            <v>2</v>
          </cell>
          <cell r="AK158" t="str">
            <v/>
          </cell>
          <cell r="AL158" t="str">
            <v/>
          </cell>
          <cell r="AM158">
            <v>6</v>
          </cell>
          <cell r="AN158">
            <v>6</v>
          </cell>
          <cell r="AO158">
            <v>6</v>
          </cell>
          <cell r="AP158">
            <v>6</v>
          </cell>
          <cell r="AQ158" t="str">
            <v/>
          </cell>
          <cell r="AR158" t="str">
            <v/>
          </cell>
          <cell r="AS158">
            <v>1800</v>
          </cell>
          <cell r="AT158" t="str">
            <v>种子1</v>
          </cell>
          <cell r="AU158" t="str">
            <v>蜜蜂1</v>
          </cell>
          <cell r="AV158" t="str">
            <v>龙1</v>
          </cell>
          <cell r="AW158" t="str">
            <v>麻痹蝎1</v>
          </cell>
          <cell r="AX158">
            <v>0</v>
          </cell>
          <cell r="AY158">
            <v>0</v>
          </cell>
          <cell r="AZ158" t="str">
            <v>怪物1</v>
          </cell>
          <cell r="BA158" t="str">
            <v>怪物2</v>
          </cell>
          <cell r="BB158" t="str">
            <v>怪物3</v>
          </cell>
          <cell r="BC158" t="str">
            <v>怪物4</v>
          </cell>
          <cell r="BD158">
            <v>0</v>
          </cell>
          <cell r="BE158">
            <v>0</v>
          </cell>
          <cell r="BF158" t="str">
            <v>ResAudio_Music_game1;0.9</v>
          </cell>
          <cell r="BG158" t="str">
            <v>ResAudio_Music_battle_danger1;1</v>
          </cell>
        </row>
        <row r="159">
          <cell r="A159" t="str">
            <v>2_2_1</v>
          </cell>
          <cell r="B159">
            <v>2</v>
          </cell>
          <cell r="C159">
            <v>2</v>
          </cell>
          <cell r="D159">
            <v>1</v>
          </cell>
          <cell r="E159">
            <v>10</v>
          </cell>
          <cell r="G159" t="str">
            <v>标准关</v>
          </cell>
          <cell r="H159">
            <v>2.5</v>
          </cell>
          <cell r="I159">
            <v>97.3</v>
          </cell>
          <cell r="J159">
            <v>1.03</v>
          </cell>
          <cell r="K159">
            <v>0.51</v>
          </cell>
          <cell r="L159">
            <v>191</v>
          </cell>
          <cell r="M159">
            <v>300</v>
          </cell>
          <cell r="N159">
            <v>200</v>
          </cell>
          <cell r="O159" t="str">
            <v>蛋2</v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>
            <v>5</v>
          </cell>
          <cell r="V159" t="str">
            <v>0</v>
          </cell>
          <cell r="W159" t="str">
            <v>0</v>
          </cell>
          <cell r="X159" t="str">
            <v>0</v>
          </cell>
          <cell r="Y159" t="str">
            <v>0</v>
          </cell>
          <cell r="Z159" t="str">
            <v>0</v>
          </cell>
          <cell r="AA159">
            <v>382</v>
          </cell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>
            <v>2.06</v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>
            <v>40</v>
          </cell>
          <cell r="AN159" t="str">
            <v/>
          </cell>
          <cell r="AO159" t="str">
            <v/>
          </cell>
          <cell r="AP159" t="str">
            <v/>
          </cell>
          <cell r="AQ159" t="str">
            <v/>
          </cell>
          <cell r="AR159" t="str">
            <v/>
          </cell>
          <cell r="AS159">
            <v>300</v>
          </cell>
          <cell r="AT159" t="str">
            <v>蜜蜂1</v>
          </cell>
          <cell r="AU159" t="str">
            <v>龙1</v>
          </cell>
          <cell r="AV159" t="str">
            <v>麻痹蝎1</v>
          </cell>
          <cell r="AW159" t="str">
            <v>蛋2</v>
          </cell>
          <cell r="AX159">
            <v>0</v>
          </cell>
          <cell r="AY159">
            <v>0</v>
          </cell>
          <cell r="AZ159" t="str">
            <v>怪物4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 t="str">
            <v>ResAudio_Music_game1;0.9</v>
          </cell>
          <cell r="BG159" t="str">
            <v>ResAudio_Music_game1;1.2</v>
          </cell>
        </row>
        <row r="160">
          <cell r="A160" t="str">
            <v>2_2_2</v>
          </cell>
          <cell r="B160">
            <v>2</v>
          </cell>
          <cell r="C160">
            <v>2</v>
          </cell>
          <cell r="D160">
            <v>2</v>
          </cell>
          <cell r="E160">
            <v>15</v>
          </cell>
          <cell r="G160" t="str">
            <v>标准关</v>
          </cell>
          <cell r="H160">
            <v>2.5130303501036897</v>
          </cell>
          <cell r="I160">
            <v>229.05</v>
          </cell>
          <cell r="J160">
            <v>1.03</v>
          </cell>
          <cell r="K160">
            <v>0.64</v>
          </cell>
          <cell r="L160">
            <v>358</v>
          </cell>
          <cell r="M160">
            <v>300</v>
          </cell>
          <cell r="N160">
            <v>200</v>
          </cell>
          <cell r="O160" t="str">
            <v>蛋2</v>
          </cell>
          <cell r="P160" t="str">
            <v>蜜蜂1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>
            <v>4</v>
          </cell>
          <cell r="V160">
            <v>4</v>
          </cell>
          <cell r="W160" t="str">
            <v>0</v>
          </cell>
          <cell r="X160" t="str">
            <v>0</v>
          </cell>
          <cell r="Y160" t="str">
            <v>0</v>
          </cell>
          <cell r="Z160" t="str">
            <v>0</v>
          </cell>
          <cell r="AA160">
            <v>1074</v>
          </cell>
          <cell r="AB160">
            <v>269</v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>
            <v>2.06</v>
          </cell>
          <cell r="AH160">
            <v>2.06</v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>
            <v>33</v>
          </cell>
          <cell r="AN160">
            <v>17</v>
          </cell>
          <cell r="AO160" t="str">
            <v/>
          </cell>
          <cell r="AP160" t="str">
            <v/>
          </cell>
          <cell r="AQ160" t="str">
            <v/>
          </cell>
          <cell r="AR160" t="str">
            <v/>
          </cell>
          <cell r="AS160">
            <v>600</v>
          </cell>
          <cell r="AT160" t="str">
            <v>蜜蜂1</v>
          </cell>
          <cell r="AU160" t="str">
            <v>龙1</v>
          </cell>
          <cell r="AV160" t="str">
            <v>麻痹蝎1</v>
          </cell>
          <cell r="AW160" t="str">
            <v>蛋2</v>
          </cell>
          <cell r="AX160">
            <v>0</v>
          </cell>
          <cell r="AY160">
            <v>0</v>
          </cell>
          <cell r="AZ160" t="str">
            <v>怪物4</v>
          </cell>
          <cell r="BA160" t="str">
            <v>怪物1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 t="str">
            <v>ResAudio_Music_game1;0.9</v>
          </cell>
          <cell r="BG160" t="str">
            <v>ResAudio_Music_game1;1.2</v>
          </cell>
        </row>
        <row r="161">
          <cell r="A161" t="str">
            <v>2_2_3</v>
          </cell>
          <cell r="B161">
            <v>2</v>
          </cell>
          <cell r="C161">
            <v>2</v>
          </cell>
          <cell r="D161">
            <v>3</v>
          </cell>
          <cell r="E161">
            <v>20</v>
          </cell>
          <cell r="G161" t="str">
            <v>标准关</v>
          </cell>
          <cell r="H161">
            <v>2.5261286162169094</v>
          </cell>
          <cell r="I161">
            <v>393.82</v>
          </cell>
          <cell r="J161">
            <v>1.03</v>
          </cell>
          <cell r="K161">
            <v>0.76</v>
          </cell>
          <cell r="L161">
            <v>518</v>
          </cell>
          <cell r="M161">
            <v>300</v>
          </cell>
          <cell r="N161">
            <v>200</v>
          </cell>
          <cell r="O161" t="str">
            <v>蜜蜂1</v>
          </cell>
          <cell r="P161" t="str">
            <v>龙1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>
            <v>7</v>
          </cell>
          <cell r="V161">
            <v>7</v>
          </cell>
          <cell r="W161" t="str">
            <v>0</v>
          </cell>
          <cell r="X161" t="str">
            <v>0</v>
          </cell>
          <cell r="Y161" t="str">
            <v>0</v>
          </cell>
          <cell r="Z161" t="str">
            <v>0</v>
          </cell>
          <cell r="AA161">
            <v>740</v>
          </cell>
          <cell r="AB161">
            <v>740</v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>
            <v>2.06</v>
          </cell>
          <cell r="AH161">
            <v>2.06</v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>
            <v>14</v>
          </cell>
          <cell r="AN161">
            <v>14</v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>
            <v>900</v>
          </cell>
          <cell r="AT161" t="str">
            <v>蜜蜂1</v>
          </cell>
          <cell r="AU161" t="str">
            <v>龙1</v>
          </cell>
          <cell r="AV161" t="str">
            <v>麻痹蝎1</v>
          </cell>
          <cell r="AW161" t="str">
            <v>蛋2</v>
          </cell>
          <cell r="AX161">
            <v>0</v>
          </cell>
          <cell r="AY161">
            <v>0</v>
          </cell>
          <cell r="AZ161" t="str">
            <v>怪物1</v>
          </cell>
          <cell r="BA161" t="str">
            <v>怪物2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 t="str">
            <v>ResAudio_Music_game1;0.9</v>
          </cell>
          <cell r="BG161" t="str">
            <v>ResAudio_Music_game1;1.2</v>
          </cell>
        </row>
        <row r="162">
          <cell r="A162" t="str">
            <v>2_2_4</v>
          </cell>
          <cell r="B162">
            <v>2</v>
          </cell>
          <cell r="C162">
            <v>2</v>
          </cell>
          <cell r="D162">
            <v>4</v>
          </cell>
          <cell r="E162">
            <v>25</v>
          </cell>
          <cell r="G162" t="str">
            <v>标准关</v>
          </cell>
          <cell r="H162">
            <v>2.5392951523274117</v>
          </cell>
          <cell r="I162">
            <v>600.59</v>
          </cell>
          <cell r="J162">
            <v>1.03</v>
          </cell>
          <cell r="K162">
            <v>0.89</v>
          </cell>
          <cell r="L162">
            <v>675</v>
          </cell>
          <cell r="M162">
            <v>300</v>
          </cell>
          <cell r="N162">
            <v>200</v>
          </cell>
          <cell r="O162" t="str">
            <v>蜜蜂1</v>
          </cell>
          <cell r="P162" t="str">
            <v>龙1</v>
          </cell>
          <cell r="Q162" t="str">
            <v>麻痹蝎1</v>
          </cell>
          <cell r="R162" t="str">
            <v/>
          </cell>
          <cell r="S162" t="str">
            <v/>
          </cell>
          <cell r="T162" t="str">
            <v/>
          </cell>
          <cell r="U162">
            <v>8</v>
          </cell>
          <cell r="V162">
            <v>8</v>
          </cell>
          <cell r="W162">
            <v>4</v>
          </cell>
          <cell r="X162" t="str">
            <v>0</v>
          </cell>
          <cell r="Y162" t="str">
            <v>0</v>
          </cell>
          <cell r="Z162" t="str">
            <v>0</v>
          </cell>
          <cell r="AA162">
            <v>844</v>
          </cell>
          <cell r="AB162">
            <v>844</v>
          </cell>
          <cell r="AC162">
            <v>844</v>
          </cell>
          <cell r="AD162" t="str">
            <v/>
          </cell>
          <cell r="AE162" t="str">
            <v/>
          </cell>
          <cell r="AF162" t="str">
            <v/>
          </cell>
          <cell r="AG162">
            <v>2.06</v>
          </cell>
          <cell r="AH162">
            <v>2.06</v>
          </cell>
          <cell r="AI162">
            <v>2.06</v>
          </cell>
          <cell r="AJ162" t="str">
            <v/>
          </cell>
          <cell r="AK162" t="str">
            <v/>
          </cell>
          <cell r="AL162" t="str">
            <v/>
          </cell>
          <cell r="AM162">
            <v>10</v>
          </cell>
          <cell r="AN162">
            <v>10</v>
          </cell>
          <cell r="AO162">
            <v>10</v>
          </cell>
          <cell r="AP162" t="str">
            <v/>
          </cell>
          <cell r="AQ162" t="str">
            <v/>
          </cell>
          <cell r="AR162" t="str">
            <v/>
          </cell>
          <cell r="AS162">
            <v>1200</v>
          </cell>
          <cell r="AT162" t="str">
            <v>蜜蜂1</v>
          </cell>
          <cell r="AU162" t="str">
            <v>龙1</v>
          </cell>
          <cell r="AV162" t="str">
            <v>麻痹蝎1</v>
          </cell>
          <cell r="AW162" t="str">
            <v>蛋2</v>
          </cell>
          <cell r="AX162">
            <v>0</v>
          </cell>
          <cell r="AY162">
            <v>0</v>
          </cell>
          <cell r="AZ162" t="str">
            <v>怪物1</v>
          </cell>
          <cell r="BA162" t="str">
            <v>怪物2</v>
          </cell>
          <cell r="BB162" t="str">
            <v>怪物3</v>
          </cell>
          <cell r="BC162">
            <v>0</v>
          </cell>
          <cell r="BD162">
            <v>0</v>
          </cell>
          <cell r="BE162">
            <v>0</v>
          </cell>
          <cell r="BF162" t="str">
            <v>ResAudio_Music_game1;0.9</v>
          </cell>
          <cell r="BG162" t="str">
            <v>ResAudio_Music_game1;1.2</v>
          </cell>
        </row>
        <row r="163">
          <cell r="A163" t="str">
            <v>2_2_5</v>
          </cell>
          <cell r="B163">
            <v>2</v>
          </cell>
          <cell r="C163">
            <v>2</v>
          </cell>
          <cell r="D163">
            <v>5</v>
          </cell>
          <cell r="E163">
            <v>30</v>
          </cell>
          <cell r="G163" t="str">
            <v>标准关</v>
          </cell>
          <cell r="H163">
            <v>2.5525303142679832</v>
          </cell>
          <cell r="I163">
            <v>837.5</v>
          </cell>
          <cell r="J163">
            <v>1.03</v>
          </cell>
          <cell r="K163">
            <v>1.01</v>
          </cell>
          <cell r="L163">
            <v>829</v>
          </cell>
          <cell r="M163">
            <v>300</v>
          </cell>
          <cell r="N163">
            <v>200</v>
          </cell>
          <cell r="O163" t="str">
            <v>龙1</v>
          </cell>
          <cell r="P163" t="str">
            <v>麻痹蝎1</v>
          </cell>
          <cell r="Q163" t="str">
            <v>蛋2</v>
          </cell>
          <cell r="R163" t="str">
            <v/>
          </cell>
          <cell r="S163" t="str">
            <v/>
          </cell>
          <cell r="T163" t="str">
            <v/>
          </cell>
          <cell r="U163">
            <v>12</v>
          </cell>
          <cell r="V163">
            <v>12</v>
          </cell>
          <cell r="W163">
            <v>6</v>
          </cell>
          <cell r="X163" t="str">
            <v>0</v>
          </cell>
          <cell r="Y163" t="str">
            <v>0</v>
          </cell>
          <cell r="Z163" t="str">
            <v>0</v>
          </cell>
          <cell r="AA163">
            <v>518</v>
          </cell>
          <cell r="AB163">
            <v>518</v>
          </cell>
          <cell r="AC163">
            <v>2073</v>
          </cell>
          <cell r="AD163" t="str">
            <v/>
          </cell>
          <cell r="AE163" t="str">
            <v/>
          </cell>
          <cell r="AF163" t="str">
            <v/>
          </cell>
          <cell r="AG163">
            <v>2.06</v>
          </cell>
          <cell r="AH163">
            <v>2.06</v>
          </cell>
          <cell r="AI163">
            <v>2.06</v>
          </cell>
          <cell r="AJ163" t="str">
            <v/>
          </cell>
          <cell r="AK163" t="str">
            <v/>
          </cell>
          <cell r="AL163" t="str">
            <v/>
          </cell>
          <cell r="AM163">
            <v>6</v>
          </cell>
          <cell r="AN163">
            <v>6</v>
          </cell>
          <cell r="AO163">
            <v>11</v>
          </cell>
          <cell r="AP163" t="str">
            <v/>
          </cell>
          <cell r="AQ163" t="str">
            <v/>
          </cell>
          <cell r="AR163" t="str">
            <v/>
          </cell>
          <cell r="AS163">
            <v>1500</v>
          </cell>
          <cell r="AT163" t="str">
            <v>蜜蜂1</v>
          </cell>
          <cell r="AU163" t="str">
            <v>龙1</v>
          </cell>
          <cell r="AV163" t="str">
            <v>麻痹蝎1</v>
          </cell>
          <cell r="AW163" t="str">
            <v>蛋2</v>
          </cell>
          <cell r="AX163">
            <v>0</v>
          </cell>
          <cell r="AY163">
            <v>0</v>
          </cell>
          <cell r="AZ163" t="str">
            <v>怪物2</v>
          </cell>
          <cell r="BA163" t="str">
            <v>怪物3</v>
          </cell>
          <cell r="BB163" t="str">
            <v>怪物4</v>
          </cell>
          <cell r="BC163">
            <v>0</v>
          </cell>
          <cell r="BD163">
            <v>0</v>
          </cell>
          <cell r="BE163">
            <v>0</v>
          </cell>
          <cell r="BF163" t="str">
            <v>ResAudio_Music_game1;0.9</v>
          </cell>
          <cell r="BG163" t="str">
            <v>ResAudio_Music_game1;1.2</v>
          </cell>
        </row>
        <row r="164">
          <cell r="A164" t="str">
            <v>2_2_6</v>
          </cell>
          <cell r="B164">
            <v>2</v>
          </cell>
          <cell r="C164">
            <v>2</v>
          </cell>
          <cell r="D164">
            <v>6</v>
          </cell>
          <cell r="E164">
            <v>30</v>
          </cell>
          <cell r="G164" t="str">
            <v>标准关</v>
          </cell>
          <cell r="H164">
            <v>2.5658344597260601</v>
          </cell>
          <cell r="I164">
            <v>1119.67</v>
          </cell>
          <cell r="J164">
            <v>1.03</v>
          </cell>
          <cell r="K164">
            <v>1.1399999999999999</v>
          </cell>
          <cell r="L164">
            <v>982</v>
          </cell>
          <cell r="M164">
            <v>300</v>
          </cell>
          <cell r="N164">
            <v>200</v>
          </cell>
          <cell r="O164" t="str">
            <v>蜜蜂1</v>
          </cell>
          <cell r="P164" t="str">
            <v>龙1</v>
          </cell>
          <cell r="Q164" t="str">
            <v>麻痹蝎1</v>
          </cell>
          <cell r="R164" t="str">
            <v>蛋2</v>
          </cell>
          <cell r="S164" t="str">
            <v/>
          </cell>
          <cell r="T164" t="str">
            <v/>
          </cell>
          <cell r="U164">
            <v>11</v>
          </cell>
          <cell r="V164">
            <v>8</v>
          </cell>
          <cell r="W164">
            <v>8</v>
          </cell>
          <cell r="X164">
            <v>5</v>
          </cell>
          <cell r="Y164" t="str">
            <v>0</v>
          </cell>
          <cell r="Z164" t="str">
            <v>0</v>
          </cell>
          <cell r="AA164">
            <v>627</v>
          </cell>
          <cell r="AB164">
            <v>627</v>
          </cell>
          <cell r="AC164">
            <v>627</v>
          </cell>
          <cell r="AD164">
            <v>2507</v>
          </cell>
          <cell r="AE164" t="str">
            <v/>
          </cell>
          <cell r="AF164" t="str">
            <v/>
          </cell>
          <cell r="AG164">
            <v>2.06</v>
          </cell>
          <cell r="AH164">
            <v>2.06</v>
          </cell>
          <cell r="AI164">
            <v>2.06</v>
          </cell>
          <cell r="AJ164">
            <v>2.06</v>
          </cell>
          <cell r="AK164" t="str">
            <v/>
          </cell>
          <cell r="AL164" t="str">
            <v/>
          </cell>
          <cell r="AM164">
            <v>5</v>
          </cell>
          <cell r="AN164">
            <v>5</v>
          </cell>
          <cell r="AO164">
            <v>5</v>
          </cell>
          <cell r="AP164">
            <v>11</v>
          </cell>
          <cell r="AQ164" t="str">
            <v/>
          </cell>
          <cell r="AR164" t="str">
            <v/>
          </cell>
          <cell r="AS164">
            <v>1800</v>
          </cell>
          <cell r="AT164" t="str">
            <v>蜜蜂1</v>
          </cell>
          <cell r="AU164" t="str">
            <v>龙1</v>
          </cell>
          <cell r="AV164" t="str">
            <v>麻痹蝎1</v>
          </cell>
          <cell r="AW164" t="str">
            <v>蛋2</v>
          </cell>
          <cell r="AX164">
            <v>0</v>
          </cell>
          <cell r="AY164">
            <v>0</v>
          </cell>
          <cell r="AZ164" t="str">
            <v>怪物1</v>
          </cell>
          <cell r="BA164" t="str">
            <v>怪物2</v>
          </cell>
          <cell r="BB164" t="str">
            <v>怪物3</v>
          </cell>
          <cell r="BC164" t="str">
            <v>怪物4</v>
          </cell>
          <cell r="BD164">
            <v>0</v>
          </cell>
          <cell r="BE164">
            <v>0</v>
          </cell>
          <cell r="BF164" t="str">
            <v>ResAudio_Music_game1;0.9</v>
          </cell>
          <cell r="BG164" t="str">
            <v>ResAudio_Music_battle_danger1;1</v>
          </cell>
        </row>
        <row r="165">
          <cell r="A165" t="str">
            <v>2_3_1</v>
          </cell>
          <cell r="B165">
            <v>2</v>
          </cell>
          <cell r="C165">
            <v>3</v>
          </cell>
          <cell r="D165">
            <v>1</v>
          </cell>
          <cell r="E165">
            <v>10</v>
          </cell>
          <cell r="G165" t="str">
            <v>标准关</v>
          </cell>
          <cell r="H165">
            <v>2.5</v>
          </cell>
          <cell r="I165">
            <v>99.21</v>
          </cell>
          <cell r="J165">
            <v>1.05</v>
          </cell>
          <cell r="K165">
            <v>0.52</v>
          </cell>
          <cell r="L165">
            <v>191</v>
          </cell>
          <cell r="M165">
            <v>300</v>
          </cell>
          <cell r="N165">
            <v>200</v>
          </cell>
          <cell r="O165" t="str">
            <v>石像2</v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>
            <v>5</v>
          </cell>
          <cell r="V165" t="str">
            <v>0</v>
          </cell>
          <cell r="W165" t="str">
            <v>0</v>
          </cell>
          <cell r="X165" t="str">
            <v>0</v>
          </cell>
          <cell r="Y165" t="str">
            <v>0</v>
          </cell>
          <cell r="Z165" t="str">
            <v>0</v>
          </cell>
          <cell r="AA165">
            <v>382</v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>
            <v>2.1</v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>
            <v>40</v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>
            <v>300</v>
          </cell>
          <cell r="AT165" t="str">
            <v>龙1</v>
          </cell>
          <cell r="AU165" t="str">
            <v>麻痹蝎1</v>
          </cell>
          <cell r="AV165" t="str">
            <v>蛋2</v>
          </cell>
          <cell r="AW165" t="str">
            <v>石像2</v>
          </cell>
          <cell r="AX165">
            <v>0</v>
          </cell>
          <cell r="AY165">
            <v>0</v>
          </cell>
          <cell r="AZ165" t="str">
            <v>怪物4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 t="str">
            <v>ResAudio_Music_game2;0.9</v>
          </cell>
          <cell r="BG165" t="str">
            <v>ResAudio_Music_game2;1.2</v>
          </cell>
        </row>
        <row r="166">
          <cell r="A166" t="str">
            <v>2_3_2</v>
          </cell>
          <cell r="B166">
            <v>2</v>
          </cell>
          <cell r="C166">
            <v>3</v>
          </cell>
          <cell r="D166">
            <v>2</v>
          </cell>
          <cell r="E166">
            <v>15</v>
          </cell>
          <cell r="G166" t="str">
            <v>标准关</v>
          </cell>
          <cell r="H166">
            <v>2.5206840775727297</v>
          </cell>
          <cell r="I166">
            <v>233.34</v>
          </cell>
          <cell r="J166">
            <v>1.05</v>
          </cell>
          <cell r="K166">
            <v>0.65</v>
          </cell>
          <cell r="L166">
            <v>359</v>
          </cell>
          <cell r="M166">
            <v>300</v>
          </cell>
          <cell r="N166">
            <v>200</v>
          </cell>
          <cell r="O166" t="str">
            <v>石像2</v>
          </cell>
          <cell r="P166" t="str">
            <v>龙1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>
            <v>4</v>
          </cell>
          <cell r="V166">
            <v>4</v>
          </cell>
          <cell r="W166" t="str">
            <v>0</v>
          </cell>
          <cell r="X166" t="str">
            <v>0</v>
          </cell>
          <cell r="Y166" t="str">
            <v>0</v>
          </cell>
          <cell r="Z166" t="str">
            <v>0</v>
          </cell>
          <cell r="AA166">
            <v>1077</v>
          </cell>
          <cell r="AB166">
            <v>269</v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>
            <v>2.1</v>
          </cell>
          <cell r="AH166">
            <v>2.1</v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>
            <v>33</v>
          </cell>
          <cell r="AN166">
            <v>17</v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>
            <v>600</v>
          </cell>
          <cell r="AT166" t="str">
            <v>龙1</v>
          </cell>
          <cell r="AU166" t="str">
            <v>麻痹蝎1</v>
          </cell>
          <cell r="AV166" t="str">
            <v>蛋2</v>
          </cell>
          <cell r="AW166" t="str">
            <v>石像2</v>
          </cell>
          <cell r="AX166">
            <v>0</v>
          </cell>
          <cell r="AY166">
            <v>0</v>
          </cell>
          <cell r="AZ166" t="str">
            <v>怪物4</v>
          </cell>
          <cell r="BA166" t="str">
            <v>怪物1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 t="str">
            <v>ResAudio_Music_game2;0.9</v>
          </cell>
          <cell r="BG166" t="str">
            <v>ResAudio_Music_game2;1.2</v>
          </cell>
        </row>
        <row r="167">
          <cell r="A167" t="str">
            <v>2_3_3</v>
          </cell>
          <cell r="B167">
            <v>2</v>
          </cell>
          <cell r="C167">
            <v>3</v>
          </cell>
          <cell r="D167">
            <v>3</v>
          </cell>
          <cell r="E167">
            <v>20</v>
          </cell>
          <cell r="G167" t="str">
            <v>标准关</v>
          </cell>
          <cell r="H167">
            <v>2.5415392875714731</v>
          </cell>
          <cell r="I167">
            <v>401.44</v>
          </cell>
          <cell r="J167">
            <v>1.05</v>
          </cell>
          <cell r="K167">
            <v>0.77</v>
          </cell>
          <cell r="L167">
            <v>521</v>
          </cell>
          <cell r="M167">
            <v>300</v>
          </cell>
          <cell r="N167">
            <v>200</v>
          </cell>
          <cell r="O167" t="str">
            <v>龙1</v>
          </cell>
          <cell r="P167" t="str">
            <v>麻痹蝎1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>
            <v>7</v>
          </cell>
          <cell r="V167">
            <v>7</v>
          </cell>
          <cell r="W167" t="str">
            <v>0</v>
          </cell>
          <cell r="X167" t="str">
            <v>0</v>
          </cell>
          <cell r="Y167" t="str">
            <v>0</v>
          </cell>
          <cell r="Z167" t="str">
            <v>0</v>
          </cell>
          <cell r="AA167">
            <v>744</v>
          </cell>
          <cell r="AB167">
            <v>744</v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>
            <v>2.1</v>
          </cell>
          <cell r="AH167">
            <v>2.1</v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>
            <v>14</v>
          </cell>
          <cell r="AN167">
            <v>14</v>
          </cell>
          <cell r="AO167" t="str">
            <v/>
          </cell>
          <cell r="AP167" t="str">
            <v/>
          </cell>
          <cell r="AQ167" t="str">
            <v/>
          </cell>
          <cell r="AR167" t="str">
            <v/>
          </cell>
          <cell r="AS167">
            <v>900</v>
          </cell>
          <cell r="AT167" t="str">
            <v>龙1</v>
          </cell>
          <cell r="AU167" t="str">
            <v>麻痹蝎1</v>
          </cell>
          <cell r="AV167" t="str">
            <v>蛋2</v>
          </cell>
          <cell r="AW167" t="str">
            <v>石像2</v>
          </cell>
          <cell r="AX167">
            <v>0</v>
          </cell>
          <cell r="AY167">
            <v>0</v>
          </cell>
          <cell r="AZ167" t="str">
            <v>怪物1</v>
          </cell>
          <cell r="BA167" t="str">
            <v>怪物2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 t="str">
            <v>ResAudio_Music_game2;0.9</v>
          </cell>
          <cell r="BG167" t="str">
            <v>ResAudio_Music_game2;1.2</v>
          </cell>
        </row>
        <row r="168">
          <cell r="A168" t="str">
            <v>2_3_4</v>
          </cell>
          <cell r="B168">
            <v>2</v>
          </cell>
          <cell r="C168">
            <v>3</v>
          </cell>
          <cell r="D168">
            <v>4</v>
          </cell>
          <cell r="E168">
            <v>25</v>
          </cell>
          <cell r="G168" t="str">
            <v>标准关</v>
          </cell>
          <cell r="H168">
            <v>2.5625670458827807</v>
          </cell>
          <cell r="I168">
            <v>612.91</v>
          </cell>
          <cell r="J168">
            <v>1.05</v>
          </cell>
          <cell r="K168">
            <v>0.9</v>
          </cell>
          <cell r="L168">
            <v>681</v>
          </cell>
          <cell r="M168">
            <v>300</v>
          </cell>
          <cell r="N168">
            <v>200</v>
          </cell>
          <cell r="O168" t="str">
            <v>龙1</v>
          </cell>
          <cell r="P168" t="str">
            <v>麻痹蝎1</v>
          </cell>
          <cell r="Q168" t="str">
            <v>蛋2</v>
          </cell>
          <cell r="R168" t="str">
            <v/>
          </cell>
          <cell r="S168" t="str">
            <v/>
          </cell>
          <cell r="T168" t="str">
            <v/>
          </cell>
          <cell r="U168">
            <v>9</v>
          </cell>
          <cell r="V168">
            <v>9</v>
          </cell>
          <cell r="W168">
            <v>4</v>
          </cell>
          <cell r="X168" t="str">
            <v>0</v>
          </cell>
          <cell r="Y168" t="str">
            <v>0</v>
          </cell>
          <cell r="Z168" t="str">
            <v>0</v>
          </cell>
          <cell r="AA168">
            <v>501</v>
          </cell>
          <cell r="AB168">
            <v>501</v>
          </cell>
          <cell r="AC168">
            <v>2003</v>
          </cell>
          <cell r="AD168" t="str">
            <v/>
          </cell>
          <cell r="AE168" t="str">
            <v/>
          </cell>
          <cell r="AF168" t="str">
            <v/>
          </cell>
          <cell r="AG168">
            <v>2.1</v>
          </cell>
          <cell r="AH168">
            <v>2.1</v>
          </cell>
          <cell r="AI168">
            <v>2.1</v>
          </cell>
          <cell r="AJ168" t="str">
            <v/>
          </cell>
          <cell r="AK168" t="str">
            <v/>
          </cell>
          <cell r="AL168" t="str">
            <v/>
          </cell>
          <cell r="AM168">
            <v>8</v>
          </cell>
          <cell r="AN168">
            <v>8</v>
          </cell>
          <cell r="AO168">
            <v>15</v>
          </cell>
          <cell r="AP168" t="str">
            <v/>
          </cell>
          <cell r="AQ168" t="str">
            <v/>
          </cell>
          <cell r="AR168" t="str">
            <v/>
          </cell>
          <cell r="AS168">
            <v>1200</v>
          </cell>
          <cell r="AT168" t="str">
            <v>龙1</v>
          </cell>
          <cell r="AU168" t="str">
            <v>麻痹蝎1</v>
          </cell>
          <cell r="AV168" t="str">
            <v>蛋2</v>
          </cell>
          <cell r="AW168" t="str">
            <v>石像2</v>
          </cell>
          <cell r="AX168">
            <v>0</v>
          </cell>
          <cell r="AY168">
            <v>0</v>
          </cell>
          <cell r="AZ168" t="str">
            <v>怪物1</v>
          </cell>
          <cell r="BA168" t="str">
            <v>怪物2</v>
          </cell>
          <cell r="BB168" t="str">
            <v>怪物3</v>
          </cell>
          <cell r="BC168">
            <v>0</v>
          </cell>
          <cell r="BD168">
            <v>0</v>
          </cell>
          <cell r="BE168">
            <v>0</v>
          </cell>
          <cell r="BF168" t="str">
            <v>ResAudio_Music_game2;0.9</v>
          </cell>
          <cell r="BG168" t="str">
            <v>ResAudio_Music_game2;1.2</v>
          </cell>
        </row>
        <row r="169">
          <cell r="A169" t="str">
            <v>2_3_5</v>
          </cell>
          <cell r="B169">
            <v>2</v>
          </cell>
          <cell r="C169">
            <v>3</v>
          </cell>
          <cell r="D169">
            <v>5</v>
          </cell>
          <cell r="E169">
            <v>30</v>
          </cell>
          <cell r="G169" t="str">
            <v>标准关</v>
          </cell>
          <cell r="H169">
            <v>2.5837687801077251</v>
          </cell>
          <cell r="I169">
            <v>856.15</v>
          </cell>
          <cell r="J169">
            <v>1.05</v>
          </cell>
          <cell r="K169">
            <v>1.02</v>
          </cell>
          <cell r="L169">
            <v>839</v>
          </cell>
          <cell r="M169">
            <v>300</v>
          </cell>
          <cell r="N169">
            <v>200</v>
          </cell>
          <cell r="O169" t="str">
            <v>麻痹蝎1</v>
          </cell>
          <cell r="P169" t="str">
            <v>蛋2</v>
          </cell>
          <cell r="Q169" t="str">
            <v>石像2</v>
          </cell>
          <cell r="R169" t="str">
            <v/>
          </cell>
          <cell r="S169" t="str">
            <v/>
          </cell>
          <cell r="T169" t="str">
            <v/>
          </cell>
          <cell r="U169">
            <v>12</v>
          </cell>
          <cell r="V169">
            <v>12</v>
          </cell>
          <cell r="W169">
            <v>6</v>
          </cell>
          <cell r="X169" t="str">
            <v>0</v>
          </cell>
          <cell r="Y169" t="str">
            <v>0</v>
          </cell>
          <cell r="Z169" t="str">
            <v>0</v>
          </cell>
          <cell r="AA169">
            <v>300</v>
          </cell>
          <cell r="AB169">
            <v>1199</v>
          </cell>
          <cell r="AC169">
            <v>1199</v>
          </cell>
          <cell r="AD169" t="str">
            <v/>
          </cell>
          <cell r="AE169" t="str">
            <v/>
          </cell>
          <cell r="AF169" t="str">
            <v/>
          </cell>
          <cell r="AG169">
            <v>2.1</v>
          </cell>
          <cell r="AH169">
            <v>2.1</v>
          </cell>
          <cell r="AI169">
            <v>2.1</v>
          </cell>
          <cell r="AJ169" t="str">
            <v/>
          </cell>
          <cell r="AK169" t="str">
            <v/>
          </cell>
          <cell r="AL169" t="str">
            <v/>
          </cell>
          <cell r="AM169">
            <v>4</v>
          </cell>
          <cell r="AN169">
            <v>8</v>
          </cell>
          <cell r="AO169">
            <v>8</v>
          </cell>
          <cell r="AP169" t="str">
            <v/>
          </cell>
          <cell r="AQ169" t="str">
            <v/>
          </cell>
          <cell r="AR169" t="str">
            <v/>
          </cell>
          <cell r="AS169">
            <v>1500</v>
          </cell>
          <cell r="AT169" t="str">
            <v>龙1</v>
          </cell>
          <cell r="AU169" t="str">
            <v>麻痹蝎1</v>
          </cell>
          <cell r="AV169" t="str">
            <v>蛋2</v>
          </cell>
          <cell r="AW169" t="str">
            <v>石像2</v>
          </cell>
          <cell r="AX169">
            <v>0</v>
          </cell>
          <cell r="AY169">
            <v>0</v>
          </cell>
          <cell r="AZ169" t="str">
            <v>怪物2</v>
          </cell>
          <cell r="BA169" t="str">
            <v>怪物3</v>
          </cell>
          <cell r="BB169" t="str">
            <v>怪物4</v>
          </cell>
          <cell r="BC169">
            <v>0</v>
          </cell>
          <cell r="BD169">
            <v>0</v>
          </cell>
          <cell r="BE169">
            <v>0</v>
          </cell>
          <cell r="BF169" t="str">
            <v>ResAudio_Music_game2;0.9</v>
          </cell>
          <cell r="BG169" t="str">
            <v>ResAudio_Music_game2;1.2</v>
          </cell>
        </row>
        <row r="170">
          <cell r="A170" t="str">
            <v>2_3_6</v>
          </cell>
          <cell r="B170">
            <v>2</v>
          </cell>
          <cell r="C170">
            <v>3</v>
          </cell>
          <cell r="D170">
            <v>6</v>
          </cell>
          <cell r="E170">
            <v>30</v>
          </cell>
          <cell r="G170" t="str">
            <v>标准关</v>
          </cell>
          <cell r="H170">
            <v>2.6051459296588235</v>
          </cell>
          <cell r="I170">
            <v>1146.8</v>
          </cell>
          <cell r="J170">
            <v>1.05</v>
          </cell>
          <cell r="K170">
            <v>1.1499999999999999</v>
          </cell>
          <cell r="L170">
            <v>997</v>
          </cell>
          <cell r="M170">
            <v>300</v>
          </cell>
          <cell r="N170">
            <v>200</v>
          </cell>
          <cell r="O170" t="str">
            <v>龙1</v>
          </cell>
          <cell r="P170" t="str">
            <v>麻痹蝎1</v>
          </cell>
          <cell r="Q170" t="str">
            <v>蛋2</v>
          </cell>
          <cell r="R170" t="str">
            <v>石像2</v>
          </cell>
          <cell r="S170" t="str">
            <v/>
          </cell>
          <cell r="T170" t="str">
            <v/>
          </cell>
          <cell r="U170">
            <v>11</v>
          </cell>
          <cell r="V170">
            <v>8</v>
          </cell>
          <cell r="W170">
            <v>8</v>
          </cell>
          <cell r="X170">
            <v>5</v>
          </cell>
          <cell r="Y170" t="str">
            <v>0</v>
          </cell>
          <cell r="Z170" t="str">
            <v>0</v>
          </cell>
          <cell r="AA170">
            <v>421</v>
          </cell>
          <cell r="AB170">
            <v>421</v>
          </cell>
          <cell r="AC170">
            <v>1685</v>
          </cell>
          <cell r="AD170">
            <v>1685</v>
          </cell>
          <cell r="AE170" t="str">
            <v/>
          </cell>
          <cell r="AF170" t="str">
            <v/>
          </cell>
          <cell r="AG170">
            <v>2.1</v>
          </cell>
          <cell r="AH170">
            <v>2.1</v>
          </cell>
          <cell r="AI170">
            <v>2.1</v>
          </cell>
          <cell r="AJ170">
            <v>2.1</v>
          </cell>
          <cell r="AK170" t="str">
            <v/>
          </cell>
          <cell r="AL170" t="str">
            <v/>
          </cell>
          <cell r="AM170">
            <v>4</v>
          </cell>
          <cell r="AN170">
            <v>4</v>
          </cell>
          <cell r="AO170">
            <v>9</v>
          </cell>
          <cell r="AP170">
            <v>9</v>
          </cell>
          <cell r="AQ170" t="str">
            <v/>
          </cell>
          <cell r="AR170" t="str">
            <v/>
          </cell>
          <cell r="AS170">
            <v>1800</v>
          </cell>
          <cell r="AT170" t="str">
            <v>龙1</v>
          </cell>
          <cell r="AU170" t="str">
            <v>麻痹蝎1</v>
          </cell>
          <cell r="AV170" t="str">
            <v>蛋2</v>
          </cell>
          <cell r="AW170" t="str">
            <v>石像2</v>
          </cell>
          <cell r="AX170">
            <v>0</v>
          </cell>
          <cell r="AY170">
            <v>0</v>
          </cell>
          <cell r="AZ170" t="str">
            <v>怪物1</v>
          </cell>
          <cell r="BA170" t="str">
            <v>怪物2</v>
          </cell>
          <cell r="BB170" t="str">
            <v>怪物3</v>
          </cell>
          <cell r="BC170" t="str">
            <v>怪物4</v>
          </cell>
          <cell r="BD170">
            <v>0</v>
          </cell>
          <cell r="BE170">
            <v>0</v>
          </cell>
          <cell r="BF170" t="str">
            <v>ResAudio_Music_game2;0.9</v>
          </cell>
          <cell r="BG170" t="str">
            <v>ResAudio_Music_battle_danger1;1</v>
          </cell>
        </row>
        <row r="171">
          <cell r="A171" t="str">
            <v>2_4_1</v>
          </cell>
          <cell r="B171">
            <v>2</v>
          </cell>
          <cell r="C171">
            <v>4</v>
          </cell>
          <cell r="D171">
            <v>1</v>
          </cell>
          <cell r="E171">
            <v>10</v>
          </cell>
          <cell r="G171" t="str">
            <v>标准关</v>
          </cell>
          <cell r="H171">
            <v>2.5</v>
          </cell>
          <cell r="I171">
            <v>101.12</v>
          </cell>
          <cell r="J171">
            <v>1.08</v>
          </cell>
          <cell r="K171">
            <v>0.53</v>
          </cell>
          <cell r="L171">
            <v>191</v>
          </cell>
          <cell r="M171">
            <v>300</v>
          </cell>
          <cell r="N171">
            <v>200</v>
          </cell>
          <cell r="O171" t="str">
            <v>鬼2</v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>
            <v>5</v>
          </cell>
          <cell r="V171" t="str">
            <v>0</v>
          </cell>
          <cell r="W171" t="str">
            <v>0</v>
          </cell>
          <cell r="X171" t="str">
            <v>0</v>
          </cell>
          <cell r="Y171" t="str">
            <v>0</v>
          </cell>
          <cell r="Z171" t="str">
            <v>0</v>
          </cell>
          <cell r="AA171">
            <v>382</v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>
            <v>2.16</v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>
            <v>40</v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>
            <v>300</v>
          </cell>
          <cell r="AT171" t="str">
            <v>麻痹蝎1</v>
          </cell>
          <cell r="AU171" t="str">
            <v>蛋2</v>
          </cell>
          <cell r="AV171" t="str">
            <v>石像2</v>
          </cell>
          <cell r="AW171" t="str">
            <v>鬼2</v>
          </cell>
          <cell r="AX171">
            <v>0</v>
          </cell>
          <cell r="AY171">
            <v>0</v>
          </cell>
          <cell r="AZ171" t="str">
            <v>怪物4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 t="str">
            <v>ResAudio_Music_game2;0.9</v>
          </cell>
          <cell r="BG171" t="str">
            <v>ResAudio_Music_game2;1.2</v>
          </cell>
        </row>
        <row r="172">
          <cell r="A172" t="str">
            <v>2_4_2</v>
          </cell>
          <cell r="B172">
            <v>2</v>
          </cell>
          <cell r="C172">
            <v>4</v>
          </cell>
          <cell r="D172">
            <v>2</v>
          </cell>
          <cell r="E172">
            <v>15</v>
          </cell>
          <cell r="G172" t="str">
            <v>标准关</v>
          </cell>
          <cell r="H172">
            <v>2.5261286162169094</v>
          </cell>
          <cell r="I172">
            <v>237.44</v>
          </cell>
          <cell r="J172">
            <v>1.08</v>
          </cell>
          <cell r="K172">
            <v>0.66</v>
          </cell>
          <cell r="L172">
            <v>360</v>
          </cell>
          <cell r="M172">
            <v>300</v>
          </cell>
          <cell r="N172">
            <v>200</v>
          </cell>
          <cell r="O172" t="str">
            <v>鬼2</v>
          </cell>
          <cell r="P172" t="str">
            <v>麻痹蝎1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>
            <v>4</v>
          </cell>
          <cell r="V172">
            <v>4</v>
          </cell>
          <cell r="W172" t="str">
            <v>0</v>
          </cell>
          <cell r="X172" t="str">
            <v>0</v>
          </cell>
          <cell r="Y172" t="str">
            <v>0</v>
          </cell>
          <cell r="Z172" t="str">
            <v>0</v>
          </cell>
          <cell r="AA172">
            <v>1080</v>
          </cell>
          <cell r="AB172">
            <v>270</v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>
            <v>2.16</v>
          </cell>
          <cell r="AH172">
            <v>2.16</v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>
            <v>33</v>
          </cell>
          <cell r="AN172">
            <v>17</v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>
            <v>600</v>
          </cell>
          <cell r="AT172" t="str">
            <v>麻痹蝎1</v>
          </cell>
          <cell r="AU172" t="str">
            <v>蛋2</v>
          </cell>
          <cell r="AV172" t="str">
            <v>石像2</v>
          </cell>
          <cell r="AW172" t="str">
            <v>鬼2</v>
          </cell>
          <cell r="AX172">
            <v>0</v>
          </cell>
          <cell r="AY172">
            <v>0</v>
          </cell>
          <cell r="AZ172" t="str">
            <v>怪物4</v>
          </cell>
          <cell r="BA172" t="str">
            <v>怪物1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 t="str">
            <v>ResAudio_Music_game2;0.9</v>
          </cell>
          <cell r="BG172" t="str">
            <v>ResAudio_Music_game2;1.2</v>
          </cell>
        </row>
        <row r="173">
          <cell r="A173" t="str">
            <v>2_4_3</v>
          </cell>
          <cell r="B173">
            <v>2</v>
          </cell>
          <cell r="C173">
            <v>4</v>
          </cell>
          <cell r="D173">
            <v>3</v>
          </cell>
          <cell r="E173">
            <v>20</v>
          </cell>
          <cell r="G173" t="str">
            <v>标准关</v>
          </cell>
          <cell r="H173">
            <v>2.5525303142679832</v>
          </cell>
          <cell r="I173">
            <v>408.41</v>
          </cell>
          <cell r="J173">
            <v>1.08</v>
          </cell>
          <cell r="K173">
            <v>0.78</v>
          </cell>
          <cell r="L173">
            <v>524</v>
          </cell>
          <cell r="M173">
            <v>300</v>
          </cell>
          <cell r="N173">
            <v>200</v>
          </cell>
          <cell r="O173" t="str">
            <v>麻痹蝎1</v>
          </cell>
          <cell r="P173" t="str">
            <v>蛋2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>
            <v>7</v>
          </cell>
          <cell r="V173">
            <v>7</v>
          </cell>
          <cell r="W173" t="str">
            <v>0</v>
          </cell>
          <cell r="X173" t="str">
            <v>0</v>
          </cell>
          <cell r="Y173" t="str">
            <v>0</v>
          </cell>
          <cell r="Z173" t="str">
            <v>0</v>
          </cell>
          <cell r="AA173">
            <v>299</v>
          </cell>
          <cell r="AB173">
            <v>1198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>
            <v>2.16</v>
          </cell>
          <cell r="AH173">
            <v>2.16</v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>
            <v>10</v>
          </cell>
          <cell r="AN173">
            <v>19</v>
          </cell>
          <cell r="AO173" t="str">
            <v/>
          </cell>
          <cell r="AP173" t="str">
            <v/>
          </cell>
          <cell r="AQ173" t="str">
            <v/>
          </cell>
          <cell r="AR173" t="str">
            <v/>
          </cell>
          <cell r="AS173">
            <v>900</v>
          </cell>
          <cell r="AT173" t="str">
            <v>麻痹蝎1</v>
          </cell>
          <cell r="AU173" t="str">
            <v>蛋2</v>
          </cell>
          <cell r="AV173" t="str">
            <v>石像2</v>
          </cell>
          <cell r="AW173" t="str">
            <v>鬼2</v>
          </cell>
          <cell r="AX173">
            <v>0</v>
          </cell>
          <cell r="AY173">
            <v>0</v>
          </cell>
          <cell r="AZ173" t="str">
            <v>怪物1</v>
          </cell>
          <cell r="BA173" t="str">
            <v>怪物2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 t="str">
            <v>ResAudio_Music_game2;0.9</v>
          </cell>
          <cell r="BG173" t="str">
            <v>ResAudio_Music_game2;1.2</v>
          </cell>
        </row>
        <row r="174">
          <cell r="A174" t="str">
            <v>2_4_4</v>
          </cell>
          <cell r="B174">
            <v>2</v>
          </cell>
          <cell r="C174">
            <v>4</v>
          </cell>
          <cell r="D174">
            <v>4</v>
          </cell>
          <cell r="E174">
            <v>25</v>
          </cell>
          <cell r="G174" t="str">
            <v>标准关</v>
          </cell>
          <cell r="H174">
            <v>2.5792079482533974</v>
          </cell>
          <cell r="I174">
            <v>623.74</v>
          </cell>
          <cell r="J174">
            <v>1.08</v>
          </cell>
          <cell r="K174">
            <v>0.91</v>
          </cell>
          <cell r="L174">
            <v>685</v>
          </cell>
          <cell r="M174">
            <v>300</v>
          </cell>
          <cell r="N174">
            <v>200</v>
          </cell>
          <cell r="O174" t="str">
            <v>麻痹蝎1</v>
          </cell>
          <cell r="P174" t="str">
            <v>蛋2</v>
          </cell>
          <cell r="Q174" t="str">
            <v>石像2</v>
          </cell>
          <cell r="R174" t="str">
            <v/>
          </cell>
          <cell r="S174" t="str">
            <v/>
          </cell>
          <cell r="T174" t="str">
            <v/>
          </cell>
          <cell r="U174">
            <v>9</v>
          </cell>
          <cell r="V174">
            <v>9</v>
          </cell>
          <cell r="W174">
            <v>4</v>
          </cell>
          <cell r="X174" t="str">
            <v>0</v>
          </cell>
          <cell r="Y174" t="str">
            <v>0</v>
          </cell>
          <cell r="Z174" t="str">
            <v>0</v>
          </cell>
          <cell r="AA174">
            <v>281</v>
          </cell>
          <cell r="AB174">
            <v>1123</v>
          </cell>
          <cell r="AC174">
            <v>1123</v>
          </cell>
          <cell r="AD174" t="str">
            <v/>
          </cell>
          <cell r="AE174" t="str">
            <v/>
          </cell>
          <cell r="AF174" t="str">
            <v/>
          </cell>
          <cell r="AG174">
            <v>2.16</v>
          </cell>
          <cell r="AH174">
            <v>2.16</v>
          </cell>
          <cell r="AI174">
            <v>2.16</v>
          </cell>
          <cell r="AJ174" t="str">
            <v/>
          </cell>
          <cell r="AK174" t="str">
            <v/>
          </cell>
          <cell r="AL174" t="str">
            <v/>
          </cell>
          <cell r="AM174">
            <v>6</v>
          </cell>
          <cell r="AN174">
            <v>11</v>
          </cell>
          <cell r="AO174">
            <v>11</v>
          </cell>
          <cell r="AP174" t="str">
            <v/>
          </cell>
          <cell r="AQ174" t="str">
            <v/>
          </cell>
          <cell r="AR174" t="str">
            <v/>
          </cell>
          <cell r="AS174">
            <v>1200</v>
          </cell>
          <cell r="AT174" t="str">
            <v>麻痹蝎1</v>
          </cell>
          <cell r="AU174" t="str">
            <v>蛋2</v>
          </cell>
          <cell r="AV174" t="str">
            <v>石像2</v>
          </cell>
          <cell r="AW174" t="str">
            <v>鬼2</v>
          </cell>
          <cell r="AX174">
            <v>0</v>
          </cell>
          <cell r="AY174">
            <v>0</v>
          </cell>
          <cell r="AZ174" t="str">
            <v>怪物1</v>
          </cell>
          <cell r="BA174" t="str">
            <v>怪物2</v>
          </cell>
          <cell r="BB174" t="str">
            <v>怪物3</v>
          </cell>
          <cell r="BC174">
            <v>0</v>
          </cell>
          <cell r="BD174">
            <v>0</v>
          </cell>
          <cell r="BE174">
            <v>0</v>
          </cell>
          <cell r="BF174" t="str">
            <v>ResAudio_Music_game2;0.9</v>
          </cell>
          <cell r="BG174" t="str">
            <v>ResAudio_Music_game2;1.2</v>
          </cell>
        </row>
        <row r="175">
          <cell r="A175" t="str">
            <v>2_4_5</v>
          </cell>
          <cell r="B175">
            <v>2</v>
          </cell>
          <cell r="C175">
            <v>4</v>
          </cell>
          <cell r="D175">
            <v>5</v>
          </cell>
          <cell r="E175">
            <v>30</v>
          </cell>
          <cell r="G175" t="str">
            <v>标准关</v>
          </cell>
          <cell r="H175">
            <v>2.6061644021028036</v>
          </cell>
          <cell r="I175">
            <v>872.03</v>
          </cell>
          <cell r="J175">
            <v>1.08</v>
          </cell>
          <cell r="K175">
            <v>1.03</v>
          </cell>
          <cell r="L175">
            <v>847</v>
          </cell>
          <cell r="M175">
            <v>300</v>
          </cell>
          <cell r="N175">
            <v>200</v>
          </cell>
          <cell r="O175" t="str">
            <v>蛋2</v>
          </cell>
          <cell r="P175" t="str">
            <v>石像2</v>
          </cell>
          <cell r="Q175" t="str">
            <v>鬼2</v>
          </cell>
          <cell r="R175" t="str">
            <v/>
          </cell>
          <cell r="S175" t="str">
            <v/>
          </cell>
          <cell r="T175" t="str">
            <v/>
          </cell>
          <cell r="U175">
            <v>12</v>
          </cell>
          <cell r="V175">
            <v>12</v>
          </cell>
          <cell r="W175">
            <v>6</v>
          </cell>
          <cell r="X175" t="str">
            <v>0</v>
          </cell>
          <cell r="Y175" t="str">
            <v>0</v>
          </cell>
          <cell r="Z175" t="str">
            <v>0</v>
          </cell>
          <cell r="AA175">
            <v>847</v>
          </cell>
          <cell r="AB175">
            <v>847</v>
          </cell>
          <cell r="AC175">
            <v>847</v>
          </cell>
          <cell r="AD175" t="str">
            <v/>
          </cell>
          <cell r="AE175" t="str">
            <v/>
          </cell>
          <cell r="AF175" t="str">
            <v/>
          </cell>
          <cell r="AG175">
            <v>2.16</v>
          </cell>
          <cell r="AH175">
            <v>2.16</v>
          </cell>
          <cell r="AI175">
            <v>2.16</v>
          </cell>
          <cell r="AJ175" t="str">
            <v/>
          </cell>
          <cell r="AK175" t="str">
            <v/>
          </cell>
          <cell r="AL175" t="str">
            <v/>
          </cell>
          <cell r="AM175">
            <v>7</v>
          </cell>
          <cell r="AN175">
            <v>7</v>
          </cell>
          <cell r="AO175">
            <v>7</v>
          </cell>
          <cell r="AP175" t="str">
            <v/>
          </cell>
          <cell r="AQ175" t="str">
            <v/>
          </cell>
          <cell r="AR175" t="str">
            <v/>
          </cell>
          <cell r="AS175">
            <v>1500</v>
          </cell>
          <cell r="AT175" t="str">
            <v>麻痹蝎1</v>
          </cell>
          <cell r="AU175" t="str">
            <v>蛋2</v>
          </cell>
          <cell r="AV175" t="str">
            <v>石像2</v>
          </cell>
          <cell r="AW175" t="str">
            <v>鬼2</v>
          </cell>
          <cell r="AX175">
            <v>0</v>
          </cell>
          <cell r="AY175">
            <v>0</v>
          </cell>
          <cell r="AZ175" t="str">
            <v>怪物2</v>
          </cell>
          <cell r="BA175" t="str">
            <v>怪物3</v>
          </cell>
          <cell r="BB175" t="str">
            <v>怪物4</v>
          </cell>
          <cell r="BC175">
            <v>0</v>
          </cell>
          <cell r="BD175">
            <v>0</v>
          </cell>
          <cell r="BE175">
            <v>0</v>
          </cell>
          <cell r="BF175" t="str">
            <v>ResAudio_Music_game2;0.9</v>
          </cell>
          <cell r="BG175" t="str">
            <v>ResAudio_Music_game2;1.2</v>
          </cell>
        </row>
        <row r="176">
          <cell r="A176" t="str">
            <v>2_4_6</v>
          </cell>
          <cell r="B176">
            <v>2</v>
          </cell>
          <cell r="C176">
            <v>4</v>
          </cell>
          <cell r="D176">
            <v>6</v>
          </cell>
          <cell r="E176">
            <v>30</v>
          </cell>
          <cell r="G176" t="str">
            <v>标准关</v>
          </cell>
          <cell r="H176">
            <v>2.6334025898870896</v>
          </cell>
          <cell r="I176">
            <v>1169.32</v>
          </cell>
          <cell r="J176">
            <v>1.08</v>
          </cell>
          <cell r="K176">
            <v>1.1599999999999999</v>
          </cell>
          <cell r="L176">
            <v>1008</v>
          </cell>
          <cell r="M176">
            <v>300</v>
          </cell>
          <cell r="N176">
            <v>200</v>
          </cell>
          <cell r="O176" t="str">
            <v>麻痹蝎1</v>
          </cell>
          <cell r="P176" t="str">
            <v>蛋2</v>
          </cell>
          <cell r="Q176" t="str">
            <v>石像2</v>
          </cell>
          <cell r="R176" t="str">
            <v>鬼2</v>
          </cell>
          <cell r="S176" t="str">
            <v/>
          </cell>
          <cell r="T176" t="str">
            <v/>
          </cell>
          <cell r="U176">
            <v>11</v>
          </cell>
          <cell r="V176">
            <v>8</v>
          </cell>
          <cell r="W176">
            <v>8</v>
          </cell>
          <cell r="X176">
            <v>5</v>
          </cell>
          <cell r="Y176" t="str">
            <v>0</v>
          </cell>
          <cell r="Z176" t="str">
            <v>0</v>
          </cell>
          <cell r="AA176">
            <v>318</v>
          </cell>
          <cell r="AB176">
            <v>1273</v>
          </cell>
          <cell r="AC176">
            <v>1273</v>
          </cell>
          <cell r="AD176">
            <v>1273</v>
          </cell>
          <cell r="AE176" t="str">
            <v/>
          </cell>
          <cell r="AF176" t="str">
            <v/>
          </cell>
          <cell r="AG176">
            <v>2.16</v>
          </cell>
          <cell r="AH176">
            <v>2.16</v>
          </cell>
          <cell r="AI176">
            <v>2.16</v>
          </cell>
          <cell r="AJ176">
            <v>2.16</v>
          </cell>
          <cell r="AK176" t="str">
            <v/>
          </cell>
          <cell r="AL176" t="str">
            <v/>
          </cell>
          <cell r="AM176">
            <v>4</v>
          </cell>
          <cell r="AN176">
            <v>8</v>
          </cell>
          <cell r="AO176">
            <v>8</v>
          </cell>
          <cell r="AP176">
            <v>8</v>
          </cell>
          <cell r="AQ176" t="str">
            <v/>
          </cell>
          <cell r="AR176" t="str">
            <v/>
          </cell>
          <cell r="AS176">
            <v>1800</v>
          </cell>
          <cell r="AT176" t="str">
            <v>麻痹蝎1</v>
          </cell>
          <cell r="AU176" t="str">
            <v>蛋2</v>
          </cell>
          <cell r="AV176" t="str">
            <v>石像2</v>
          </cell>
          <cell r="AW176" t="str">
            <v>鬼2</v>
          </cell>
          <cell r="AX176">
            <v>0</v>
          </cell>
          <cell r="AY176">
            <v>0</v>
          </cell>
          <cell r="AZ176" t="str">
            <v>怪物1</v>
          </cell>
          <cell r="BA176" t="str">
            <v>怪物2</v>
          </cell>
          <cell r="BB176" t="str">
            <v>怪物3</v>
          </cell>
          <cell r="BC176" t="str">
            <v>怪物4</v>
          </cell>
          <cell r="BD176">
            <v>0</v>
          </cell>
          <cell r="BE176">
            <v>0</v>
          </cell>
          <cell r="BF176" t="str">
            <v>ResAudio_Music_game2;0.9</v>
          </cell>
          <cell r="BG176" t="str">
            <v>ResAudio_Music_battle_danger1;1</v>
          </cell>
        </row>
        <row r="177">
          <cell r="A177" t="str">
            <v>2_5_1</v>
          </cell>
          <cell r="B177">
            <v>2</v>
          </cell>
          <cell r="C177">
            <v>5</v>
          </cell>
          <cell r="D177">
            <v>1</v>
          </cell>
          <cell r="E177">
            <v>10</v>
          </cell>
          <cell r="G177" t="str">
            <v>困难关</v>
          </cell>
          <cell r="H177">
            <v>2.5</v>
          </cell>
          <cell r="I177">
            <v>103.03</v>
          </cell>
          <cell r="J177">
            <v>1.1000000000000001</v>
          </cell>
          <cell r="K177">
            <v>0.54</v>
          </cell>
          <cell r="L177">
            <v>191</v>
          </cell>
          <cell r="M177">
            <v>300</v>
          </cell>
          <cell r="N177">
            <v>200</v>
          </cell>
          <cell r="O177" t="str">
            <v>火精灵2</v>
          </cell>
          <cell r="P177" t="str">
            <v/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>
            <v>5</v>
          </cell>
          <cell r="V177" t="str">
            <v>0</v>
          </cell>
          <cell r="W177" t="str">
            <v>0</v>
          </cell>
          <cell r="X177" t="str">
            <v>0</v>
          </cell>
          <cell r="Y177" t="str">
            <v>0</v>
          </cell>
          <cell r="Z177" t="str">
            <v>0</v>
          </cell>
          <cell r="AA177">
            <v>382</v>
          </cell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>
            <v>2.2000000000000002</v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/>
          </cell>
          <cell r="AM177">
            <v>40</v>
          </cell>
          <cell r="AN177" t="str">
            <v/>
          </cell>
          <cell r="AO177" t="str">
            <v/>
          </cell>
          <cell r="AP177" t="str">
            <v/>
          </cell>
          <cell r="AQ177" t="str">
            <v/>
          </cell>
          <cell r="AR177" t="str">
            <v/>
          </cell>
          <cell r="AS177">
            <v>300</v>
          </cell>
          <cell r="AT177" t="str">
            <v>麻痹蝎1</v>
          </cell>
          <cell r="AU177" t="str">
            <v>蛋2</v>
          </cell>
          <cell r="AV177" t="str">
            <v>石像2</v>
          </cell>
          <cell r="AW177" t="str">
            <v>小恶魔2</v>
          </cell>
          <cell r="AX177" t="str">
            <v>火精灵2</v>
          </cell>
          <cell r="AY177" t="str">
            <v>龙3</v>
          </cell>
          <cell r="AZ177" t="str">
            <v>怪物5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 t="str">
            <v>ResAudio_Music_game3;0.9</v>
          </cell>
          <cell r="BG177" t="str">
            <v>ResAudio_Music_game3;1.1</v>
          </cell>
        </row>
        <row r="178">
          <cell r="A178" t="str">
            <v>2_5_2</v>
          </cell>
          <cell r="B178">
            <v>2</v>
          </cell>
          <cell r="C178">
            <v>5</v>
          </cell>
          <cell r="D178">
            <v>2</v>
          </cell>
          <cell r="E178">
            <v>15</v>
          </cell>
          <cell r="G178" t="str">
            <v>困难关</v>
          </cell>
          <cell r="H178">
            <v>2.5303598256847186</v>
          </cell>
          <cell r="I178">
            <v>241.44</v>
          </cell>
          <cell r="J178">
            <v>1.1000000000000001</v>
          </cell>
          <cell r="K178">
            <v>0.67</v>
          </cell>
          <cell r="L178">
            <v>360</v>
          </cell>
          <cell r="M178">
            <v>300</v>
          </cell>
          <cell r="N178">
            <v>200</v>
          </cell>
          <cell r="O178" t="str">
            <v>火精灵2</v>
          </cell>
          <cell r="P178" t="str">
            <v>麻痹蝎1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>
            <v>5</v>
          </cell>
          <cell r="V178">
            <v>5</v>
          </cell>
          <cell r="W178" t="str">
            <v>0</v>
          </cell>
          <cell r="X178" t="str">
            <v>0</v>
          </cell>
          <cell r="Y178" t="str">
            <v>0</v>
          </cell>
          <cell r="Z178" t="str">
            <v>0</v>
          </cell>
          <cell r="AA178">
            <v>864</v>
          </cell>
          <cell r="AB178">
            <v>216</v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>
            <v>2.2000000000000002</v>
          </cell>
          <cell r="AH178">
            <v>2.2000000000000002</v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>
            <v>27</v>
          </cell>
          <cell r="AN178">
            <v>13</v>
          </cell>
          <cell r="AO178" t="str">
            <v/>
          </cell>
          <cell r="AP178" t="str">
            <v/>
          </cell>
          <cell r="AQ178" t="str">
            <v/>
          </cell>
          <cell r="AR178" t="str">
            <v/>
          </cell>
          <cell r="AS178">
            <v>600</v>
          </cell>
          <cell r="AT178" t="str">
            <v>麻痹蝎1</v>
          </cell>
          <cell r="AU178" t="str">
            <v>蛋2</v>
          </cell>
          <cell r="AV178" t="str">
            <v>石像2</v>
          </cell>
          <cell r="AW178" t="str">
            <v>小恶魔2</v>
          </cell>
          <cell r="AX178" t="str">
            <v>火精灵2</v>
          </cell>
          <cell r="AY178" t="str">
            <v>龙3</v>
          </cell>
          <cell r="AZ178" t="str">
            <v>怪物5</v>
          </cell>
          <cell r="BA178" t="str">
            <v>怪物1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 t="str">
            <v>ResAudio_Music_game3;0.9</v>
          </cell>
          <cell r="BG178" t="str">
            <v>ResAudio_Music_game3;1.1</v>
          </cell>
        </row>
        <row r="179">
          <cell r="A179" t="str">
            <v>2_5_3</v>
          </cell>
          <cell r="B179">
            <v>2</v>
          </cell>
          <cell r="C179">
            <v>5</v>
          </cell>
          <cell r="D179">
            <v>3</v>
          </cell>
          <cell r="E179">
            <v>20</v>
          </cell>
          <cell r="G179" t="str">
            <v>困难关</v>
          </cell>
          <cell r="H179">
            <v>2.5610883389756807</v>
          </cell>
          <cell r="I179">
            <v>415.03</v>
          </cell>
          <cell r="J179">
            <v>1.1000000000000001</v>
          </cell>
          <cell r="K179">
            <v>0.79</v>
          </cell>
          <cell r="L179">
            <v>525</v>
          </cell>
          <cell r="M179">
            <v>300</v>
          </cell>
          <cell r="N179">
            <v>200</v>
          </cell>
          <cell r="O179" t="str">
            <v>麻痹蝎1</v>
          </cell>
          <cell r="P179" t="str">
            <v>蛋2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>
            <v>7</v>
          </cell>
          <cell r="V179">
            <v>7</v>
          </cell>
          <cell r="W179" t="str">
            <v>0</v>
          </cell>
          <cell r="X179" t="str">
            <v>0</v>
          </cell>
          <cell r="Y179" t="str">
            <v>0</v>
          </cell>
          <cell r="Z179" t="str">
            <v>0</v>
          </cell>
          <cell r="AA179">
            <v>300</v>
          </cell>
          <cell r="AB179">
            <v>1200</v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>
            <v>2.2000000000000002</v>
          </cell>
          <cell r="AH179">
            <v>2.2000000000000002</v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>
            <v>10</v>
          </cell>
          <cell r="AN179">
            <v>19</v>
          </cell>
          <cell r="AO179" t="str">
            <v/>
          </cell>
          <cell r="AP179" t="str">
            <v/>
          </cell>
          <cell r="AQ179" t="str">
            <v/>
          </cell>
          <cell r="AR179" t="str">
            <v/>
          </cell>
          <cell r="AS179">
            <v>900</v>
          </cell>
          <cell r="AT179" t="str">
            <v>麻痹蝎1</v>
          </cell>
          <cell r="AU179" t="str">
            <v>蛋2</v>
          </cell>
          <cell r="AV179" t="str">
            <v>石像2</v>
          </cell>
          <cell r="AW179" t="str">
            <v>小恶魔2</v>
          </cell>
          <cell r="AX179" t="str">
            <v>火精灵2</v>
          </cell>
          <cell r="AY179" t="str">
            <v>龙3</v>
          </cell>
          <cell r="AZ179" t="str">
            <v>怪物1</v>
          </cell>
          <cell r="BA179" t="str">
            <v>怪物2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 t="str">
            <v>ResAudio_Music_game3;0.9</v>
          </cell>
          <cell r="BG179" t="str">
            <v>ResAudio_Music_game3;1.1</v>
          </cell>
        </row>
        <row r="180">
          <cell r="A180" t="str">
            <v>2_5_4</v>
          </cell>
          <cell r="B180">
            <v>2</v>
          </cell>
          <cell r="C180">
            <v>5</v>
          </cell>
          <cell r="D180">
            <v>4</v>
          </cell>
          <cell r="E180">
            <v>25</v>
          </cell>
          <cell r="G180" t="str">
            <v>困难关</v>
          </cell>
          <cell r="H180">
            <v>2.5921900171894672</v>
          </cell>
          <cell r="I180">
            <v>633.77</v>
          </cell>
          <cell r="J180">
            <v>1.1000000000000001</v>
          </cell>
          <cell r="K180">
            <v>0.92</v>
          </cell>
          <cell r="L180">
            <v>689</v>
          </cell>
          <cell r="M180">
            <v>300</v>
          </cell>
          <cell r="N180">
            <v>200</v>
          </cell>
          <cell r="O180" t="str">
            <v>麻痹蝎1</v>
          </cell>
          <cell r="P180" t="str">
            <v>蛋2</v>
          </cell>
          <cell r="Q180" t="str">
            <v>蛋2</v>
          </cell>
          <cell r="R180" t="str">
            <v/>
          </cell>
          <cell r="S180" t="str">
            <v/>
          </cell>
          <cell r="T180" t="str">
            <v/>
          </cell>
          <cell r="U180">
            <v>9</v>
          </cell>
          <cell r="V180">
            <v>9</v>
          </cell>
          <cell r="W180">
            <v>4</v>
          </cell>
          <cell r="X180" t="str">
            <v>0</v>
          </cell>
          <cell r="Y180" t="str">
            <v>0</v>
          </cell>
          <cell r="Z180" t="str">
            <v>0</v>
          </cell>
          <cell r="AA180">
            <v>282</v>
          </cell>
          <cell r="AB180">
            <v>1130</v>
          </cell>
          <cell r="AC180">
            <v>1130</v>
          </cell>
          <cell r="AD180" t="str">
            <v/>
          </cell>
          <cell r="AE180" t="str">
            <v/>
          </cell>
          <cell r="AF180" t="str">
            <v/>
          </cell>
          <cell r="AG180">
            <v>2.2000000000000002</v>
          </cell>
          <cell r="AH180">
            <v>2.2000000000000002</v>
          </cell>
          <cell r="AI180">
            <v>2.2000000000000002</v>
          </cell>
          <cell r="AJ180" t="str">
            <v/>
          </cell>
          <cell r="AK180" t="str">
            <v/>
          </cell>
          <cell r="AL180" t="str">
            <v/>
          </cell>
          <cell r="AM180">
            <v>6</v>
          </cell>
          <cell r="AN180">
            <v>11</v>
          </cell>
          <cell r="AO180">
            <v>11</v>
          </cell>
          <cell r="AP180" t="str">
            <v/>
          </cell>
          <cell r="AQ180" t="str">
            <v/>
          </cell>
          <cell r="AR180" t="str">
            <v/>
          </cell>
          <cell r="AS180">
            <v>1200</v>
          </cell>
          <cell r="AT180" t="str">
            <v>麻痹蝎1</v>
          </cell>
          <cell r="AU180" t="str">
            <v>蛋2</v>
          </cell>
          <cell r="AV180" t="str">
            <v>石像2</v>
          </cell>
          <cell r="AW180" t="str">
            <v>小恶魔2</v>
          </cell>
          <cell r="AX180" t="str">
            <v>火精灵2</v>
          </cell>
          <cell r="AY180" t="str">
            <v>龙3</v>
          </cell>
          <cell r="AZ180" t="str">
            <v>怪物1</v>
          </cell>
          <cell r="BA180" t="str">
            <v>怪物2</v>
          </cell>
          <cell r="BB180" t="str">
            <v>怪物2</v>
          </cell>
          <cell r="BC180">
            <v>0</v>
          </cell>
          <cell r="BD180">
            <v>0</v>
          </cell>
          <cell r="BE180">
            <v>0</v>
          </cell>
          <cell r="BF180" t="str">
            <v>ResAudio_Music_game3;0.9</v>
          </cell>
          <cell r="BG180" t="str">
            <v>ResAudio_Music_game3;1.1</v>
          </cell>
        </row>
        <row r="181">
          <cell r="A181" t="str">
            <v>2_5_5</v>
          </cell>
          <cell r="B181">
            <v>2</v>
          </cell>
          <cell r="C181">
            <v>5</v>
          </cell>
          <cell r="D181">
            <v>5</v>
          </cell>
          <cell r="E181">
            <v>30</v>
          </cell>
          <cell r="G181" t="str">
            <v>困难关</v>
          </cell>
          <cell r="H181">
            <v>2.6236693920148841</v>
          </cell>
          <cell r="I181">
            <v>886.41</v>
          </cell>
          <cell r="J181">
            <v>1.1000000000000001</v>
          </cell>
          <cell r="K181">
            <v>1.04</v>
          </cell>
          <cell r="L181">
            <v>852</v>
          </cell>
          <cell r="M181">
            <v>300</v>
          </cell>
          <cell r="N181">
            <v>200</v>
          </cell>
          <cell r="O181" t="str">
            <v>蛋2</v>
          </cell>
          <cell r="P181" t="str">
            <v>石像2</v>
          </cell>
          <cell r="Q181" t="str">
            <v>火精灵2</v>
          </cell>
          <cell r="R181" t="str">
            <v/>
          </cell>
          <cell r="S181" t="str">
            <v/>
          </cell>
          <cell r="T181" t="str">
            <v/>
          </cell>
          <cell r="U181">
            <v>12</v>
          </cell>
          <cell r="V181">
            <v>12</v>
          </cell>
          <cell r="W181">
            <v>6</v>
          </cell>
          <cell r="X181" t="str">
            <v>0</v>
          </cell>
          <cell r="Y181" t="str">
            <v>0</v>
          </cell>
          <cell r="Z181" t="str">
            <v>0</v>
          </cell>
          <cell r="AA181">
            <v>852</v>
          </cell>
          <cell r="AB181">
            <v>852</v>
          </cell>
          <cell r="AC181">
            <v>852</v>
          </cell>
          <cell r="AD181" t="str">
            <v/>
          </cell>
          <cell r="AE181" t="str">
            <v/>
          </cell>
          <cell r="AF181" t="str">
            <v/>
          </cell>
          <cell r="AG181">
            <v>2.2000000000000002</v>
          </cell>
          <cell r="AH181">
            <v>2.2000000000000002</v>
          </cell>
          <cell r="AI181">
            <v>2.2000000000000002</v>
          </cell>
          <cell r="AJ181" t="str">
            <v/>
          </cell>
          <cell r="AK181" t="str">
            <v/>
          </cell>
          <cell r="AL181" t="str">
            <v/>
          </cell>
          <cell r="AM181">
            <v>7</v>
          </cell>
          <cell r="AN181">
            <v>7</v>
          </cell>
          <cell r="AO181">
            <v>7</v>
          </cell>
          <cell r="AP181" t="str">
            <v/>
          </cell>
          <cell r="AQ181" t="str">
            <v/>
          </cell>
          <cell r="AR181" t="str">
            <v/>
          </cell>
          <cell r="AS181">
            <v>1500</v>
          </cell>
          <cell r="AT181" t="str">
            <v>麻痹蝎1</v>
          </cell>
          <cell r="AU181" t="str">
            <v>蛋2</v>
          </cell>
          <cell r="AV181" t="str">
            <v>石像2</v>
          </cell>
          <cell r="AW181" t="str">
            <v>小恶魔2</v>
          </cell>
          <cell r="AX181" t="str">
            <v>火精灵2</v>
          </cell>
          <cell r="AY181" t="str">
            <v>龙3</v>
          </cell>
          <cell r="AZ181" t="str">
            <v>怪物2</v>
          </cell>
          <cell r="BA181" t="str">
            <v>怪物3</v>
          </cell>
          <cell r="BB181" t="str">
            <v>怪物5</v>
          </cell>
          <cell r="BC181">
            <v>0</v>
          </cell>
          <cell r="BD181">
            <v>0</v>
          </cell>
          <cell r="BE181">
            <v>0</v>
          </cell>
          <cell r="BF181" t="str">
            <v>ResAudio_Music_game3;0.9</v>
          </cell>
          <cell r="BG181" t="str">
            <v>ResAudio_Music_game3;1.1</v>
          </cell>
        </row>
        <row r="182">
          <cell r="A182" t="str">
            <v>2_5_6</v>
          </cell>
          <cell r="B182">
            <v>2</v>
          </cell>
          <cell r="C182">
            <v>5</v>
          </cell>
          <cell r="D182">
            <v>6</v>
          </cell>
          <cell r="E182">
            <v>30</v>
          </cell>
          <cell r="G182" t="str">
            <v>困难关</v>
          </cell>
          <cell r="H182">
            <v>2.6555310501732459</v>
          </cell>
          <cell r="I182">
            <v>1189.31</v>
          </cell>
          <cell r="J182">
            <v>1.1000000000000001</v>
          </cell>
          <cell r="K182">
            <v>1.17</v>
          </cell>
          <cell r="L182">
            <v>1017</v>
          </cell>
          <cell r="M182">
            <v>300</v>
          </cell>
          <cell r="N182">
            <v>200</v>
          </cell>
          <cell r="O182" t="str">
            <v>麻痹蝎1</v>
          </cell>
          <cell r="P182" t="str">
            <v>蛋2</v>
          </cell>
          <cell r="Q182" t="str">
            <v>石像2</v>
          </cell>
          <cell r="R182" t="str">
            <v>小恶魔2</v>
          </cell>
          <cell r="S182" t="str">
            <v/>
          </cell>
          <cell r="T182" t="str">
            <v/>
          </cell>
          <cell r="U182">
            <v>10</v>
          </cell>
          <cell r="V182">
            <v>10</v>
          </cell>
          <cell r="W182">
            <v>10</v>
          </cell>
          <cell r="X182">
            <v>5</v>
          </cell>
          <cell r="Y182" t="str">
            <v>0</v>
          </cell>
          <cell r="Z182" t="str">
            <v>0</v>
          </cell>
          <cell r="AA182">
            <v>277</v>
          </cell>
          <cell r="AB182">
            <v>1109</v>
          </cell>
          <cell r="AC182">
            <v>1109</v>
          </cell>
          <cell r="AD182">
            <v>1109</v>
          </cell>
          <cell r="AE182" t="str">
            <v/>
          </cell>
          <cell r="AF182" t="str">
            <v/>
          </cell>
          <cell r="AG182">
            <v>2.2000000000000002</v>
          </cell>
          <cell r="AH182">
            <v>2.2000000000000002</v>
          </cell>
          <cell r="AI182">
            <v>2.2000000000000002</v>
          </cell>
          <cell r="AJ182">
            <v>2.2000000000000002</v>
          </cell>
          <cell r="AK182" t="str">
            <v/>
          </cell>
          <cell r="AL182" t="str">
            <v/>
          </cell>
          <cell r="AM182">
            <v>3</v>
          </cell>
          <cell r="AN182">
            <v>7</v>
          </cell>
          <cell r="AO182">
            <v>7</v>
          </cell>
          <cell r="AP182">
            <v>7</v>
          </cell>
          <cell r="AQ182" t="str">
            <v/>
          </cell>
          <cell r="AR182" t="str">
            <v/>
          </cell>
          <cell r="AS182">
            <v>1800</v>
          </cell>
          <cell r="AT182" t="str">
            <v>麻痹蝎1</v>
          </cell>
          <cell r="AU182" t="str">
            <v>蛋2</v>
          </cell>
          <cell r="AV182" t="str">
            <v>石像2</v>
          </cell>
          <cell r="AW182" t="str">
            <v>小恶魔2</v>
          </cell>
          <cell r="AX182" t="str">
            <v>火精灵2</v>
          </cell>
          <cell r="AY182" t="str">
            <v>龙3</v>
          </cell>
          <cell r="AZ182" t="str">
            <v>怪物1</v>
          </cell>
          <cell r="BA182" t="str">
            <v>怪物2</v>
          </cell>
          <cell r="BB182" t="str">
            <v>怪物3</v>
          </cell>
          <cell r="BC182" t="str">
            <v>怪物4</v>
          </cell>
          <cell r="BD182">
            <v>0</v>
          </cell>
          <cell r="BE182">
            <v>0</v>
          </cell>
          <cell r="BF182" t="str">
            <v>ResAudio_Music_game3;0.9</v>
          </cell>
          <cell r="BG182" t="str">
            <v>ResAudio_Music_game3;1.1</v>
          </cell>
        </row>
        <row r="183">
          <cell r="A183" t="str">
            <v>2_5_7</v>
          </cell>
          <cell r="B183">
            <v>2</v>
          </cell>
          <cell r="C183">
            <v>5</v>
          </cell>
          <cell r="D183">
            <v>7</v>
          </cell>
          <cell r="E183">
            <v>30</v>
          </cell>
          <cell r="G183" t="str">
            <v>困难关</v>
          </cell>
          <cell r="H183">
            <v>2.6877796340866933</v>
          </cell>
          <cell r="I183">
            <v>1524.73</v>
          </cell>
          <cell r="J183">
            <v>1.1000000000000001</v>
          </cell>
          <cell r="K183">
            <v>1.29</v>
          </cell>
          <cell r="L183">
            <v>1182</v>
          </cell>
          <cell r="M183">
            <v>300</v>
          </cell>
          <cell r="N183">
            <v>200</v>
          </cell>
          <cell r="O183" t="str">
            <v>蛋2</v>
          </cell>
          <cell r="P183" t="str">
            <v>石像2</v>
          </cell>
          <cell r="Q183" t="str">
            <v>小恶魔2</v>
          </cell>
          <cell r="R183" t="str">
            <v>火精灵2</v>
          </cell>
          <cell r="S183" t="str">
            <v/>
          </cell>
          <cell r="T183" t="str">
            <v/>
          </cell>
          <cell r="U183">
            <v>11</v>
          </cell>
          <cell r="V183">
            <v>11</v>
          </cell>
          <cell r="W183">
            <v>11</v>
          </cell>
          <cell r="X183">
            <v>5</v>
          </cell>
          <cell r="Y183" t="str">
            <v>0</v>
          </cell>
          <cell r="Z183" t="str">
            <v>0</v>
          </cell>
          <cell r="AA183">
            <v>933</v>
          </cell>
          <cell r="AB183">
            <v>933</v>
          </cell>
          <cell r="AC183">
            <v>933</v>
          </cell>
          <cell r="AD183">
            <v>933</v>
          </cell>
          <cell r="AE183" t="str">
            <v/>
          </cell>
          <cell r="AF183" t="str">
            <v/>
          </cell>
          <cell r="AG183">
            <v>2.2000000000000002</v>
          </cell>
          <cell r="AH183">
            <v>2.2000000000000002</v>
          </cell>
          <cell r="AI183">
            <v>2.2000000000000002</v>
          </cell>
          <cell r="AJ183">
            <v>2.2000000000000002</v>
          </cell>
          <cell r="AK183" t="str">
            <v/>
          </cell>
          <cell r="AL183" t="str">
            <v/>
          </cell>
          <cell r="AM183">
            <v>5</v>
          </cell>
          <cell r="AN183">
            <v>5</v>
          </cell>
          <cell r="AO183">
            <v>5</v>
          </cell>
          <cell r="AP183">
            <v>5</v>
          </cell>
          <cell r="AQ183" t="str">
            <v/>
          </cell>
          <cell r="AR183" t="str">
            <v/>
          </cell>
          <cell r="AS183">
            <v>2100</v>
          </cell>
          <cell r="AT183" t="str">
            <v>麻痹蝎1</v>
          </cell>
          <cell r="AU183" t="str">
            <v>蛋2</v>
          </cell>
          <cell r="AV183" t="str">
            <v>石像2</v>
          </cell>
          <cell r="AW183" t="str">
            <v>小恶魔2</v>
          </cell>
          <cell r="AX183" t="str">
            <v>火精灵2</v>
          </cell>
          <cell r="AY183" t="str">
            <v>龙3</v>
          </cell>
          <cell r="AZ183" t="str">
            <v>怪物2</v>
          </cell>
          <cell r="BA183" t="str">
            <v>怪物3</v>
          </cell>
          <cell r="BB183" t="str">
            <v>怪物4</v>
          </cell>
          <cell r="BC183" t="str">
            <v>怪物5</v>
          </cell>
          <cell r="BD183">
            <v>0</v>
          </cell>
          <cell r="BE183">
            <v>0</v>
          </cell>
          <cell r="BF183" t="str">
            <v>ResAudio_Music_game3;0.9</v>
          </cell>
          <cell r="BG183" t="str">
            <v>ResAudio_Music_game3;1.1</v>
          </cell>
        </row>
        <row r="184">
          <cell r="A184" t="str">
            <v>2_5_8</v>
          </cell>
          <cell r="B184">
            <v>2</v>
          </cell>
          <cell r="C184">
            <v>5</v>
          </cell>
          <cell r="D184">
            <v>8</v>
          </cell>
          <cell r="E184">
            <v>30</v>
          </cell>
          <cell r="G184" t="str">
            <v>困难关</v>
          </cell>
          <cell r="H184">
            <v>2.7204198425546173</v>
          </cell>
          <cell r="I184">
            <v>1915.7</v>
          </cell>
          <cell r="J184">
            <v>1.1000000000000001</v>
          </cell>
          <cell r="K184">
            <v>1.42</v>
          </cell>
          <cell r="L184">
            <v>1349</v>
          </cell>
          <cell r="M184">
            <v>300</v>
          </cell>
          <cell r="N184">
            <v>200</v>
          </cell>
          <cell r="O184" t="str">
            <v>蛋2</v>
          </cell>
          <cell r="P184" t="str">
            <v>石像2</v>
          </cell>
          <cell r="Q184" t="str">
            <v>小恶魔2</v>
          </cell>
          <cell r="R184" t="str">
            <v>火精灵2</v>
          </cell>
          <cell r="S184" t="str">
            <v>龙3</v>
          </cell>
          <cell r="T184" t="str">
            <v/>
          </cell>
          <cell r="U184">
            <v>10</v>
          </cell>
          <cell r="V184">
            <v>10</v>
          </cell>
          <cell r="W184">
            <v>10</v>
          </cell>
          <cell r="X184">
            <v>10</v>
          </cell>
          <cell r="Y184">
            <v>1</v>
          </cell>
          <cell r="Z184" t="str">
            <v>0</v>
          </cell>
          <cell r="AA184">
            <v>843</v>
          </cell>
          <cell r="AB184">
            <v>843</v>
          </cell>
          <cell r="AC184">
            <v>843</v>
          </cell>
          <cell r="AD184">
            <v>843</v>
          </cell>
          <cell r="AE184">
            <v>6745</v>
          </cell>
          <cell r="AF184" t="str">
            <v/>
          </cell>
          <cell r="AG184">
            <v>2.2000000000000002</v>
          </cell>
          <cell r="AH184">
            <v>2.2000000000000002</v>
          </cell>
          <cell r="AI184">
            <v>2.2000000000000002</v>
          </cell>
          <cell r="AJ184">
            <v>2.2000000000000002</v>
          </cell>
          <cell r="AK184">
            <v>0.88000000000000012</v>
          </cell>
          <cell r="AL184" t="str">
            <v/>
          </cell>
          <cell r="AM184">
            <v>5</v>
          </cell>
          <cell r="AN184">
            <v>5</v>
          </cell>
          <cell r="AO184">
            <v>5</v>
          </cell>
          <cell r="AP184">
            <v>5</v>
          </cell>
          <cell r="AQ184">
            <v>7</v>
          </cell>
          <cell r="AR184" t="str">
            <v/>
          </cell>
          <cell r="AS184">
            <v>2400</v>
          </cell>
          <cell r="AT184" t="str">
            <v>麻痹蝎1</v>
          </cell>
          <cell r="AU184" t="str">
            <v>蛋2</v>
          </cell>
          <cell r="AV184" t="str">
            <v>石像2</v>
          </cell>
          <cell r="AW184" t="str">
            <v>小恶魔2</v>
          </cell>
          <cell r="AX184" t="str">
            <v>火精灵2</v>
          </cell>
          <cell r="AY184" t="str">
            <v>龙3</v>
          </cell>
          <cell r="AZ184" t="str">
            <v>怪物2</v>
          </cell>
          <cell r="BA184" t="str">
            <v>怪物3</v>
          </cell>
          <cell r="BB184" t="str">
            <v>怪物4</v>
          </cell>
          <cell r="BC184" t="str">
            <v>怪物5</v>
          </cell>
          <cell r="BD184" t="str">
            <v>怪物6</v>
          </cell>
          <cell r="BE184">
            <v>0</v>
          </cell>
          <cell r="BF184" t="str">
            <v>ResAudio_Music_game3;0.9</v>
          </cell>
          <cell r="BG184" t="str">
            <v>ResAudio_Music_game3;1.1</v>
          </cell>
        </row>
        <row r="185">
          <cell r="A185" t="str">
            <v>3_1_1</v>
          </cell>
          <cell r="B185">
            <v>3</v>
          </cell>
          <cell r="C185">
            <v>1</v>
          </cell>
          <cell r="D185">
            <v>1</v>
          </cell>
          <cell r="E185">
            <v>10</v>
          </cell>
          <cell r="G185" t="str">
            <v>标准关</v>
          </cell>
          <cell r="H185">
            <v>2.5</v>
          </cell>
          <cell r="I185">
            <v>95.4</v>
          </cell>
          <cell r="J185">
            <v>1</v>
          </cell>
          <cell r="K185">
            <v>0.5</v>
          </cell>
          <cell r="L185">
            <v>191</v>
          </cell>
          <cell r="M185">
            <v>300</v>
          </cell>
          <cell r="N185">
            <v>200</v>
          </cell>
          <cell r="O185" t="str">
            <v>雪人1</v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>
            <v>5</v>
          </cell>
          <cell r="V185" t="str">
            <v>0</v>
          </cell>
          <cell r="W185" t="str">
            <v>0</v>
          </cell>
          <cell r="X185" t="str">
            <v>0</v>
          </cell>
          <cell r="Y185" t="str">
            <v>0</v>
          </cell>
          <cell r="Z185" t="str">
            <v>0</v>
          </cell>
          <cell r="AA185">
            <v>382</v>
          </cell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>
            <v>2</v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>
            <v>40</v>
          </cell>
          <cell r="AN185" t="str">
            <v/>
          </cell>
          <cell r="AO185" t="str">
            <v/>
          </cell>
          <cell r="AP185" t="str">
            <v/>
          </cell>
          <cell r="AQ185" t="str">
            <v/>
          </cell>
          <cell r="AR185" t="str">
            <v/>
          </cell>
          <cell r="AS185">
            <v>300</v>
          </cell>
          <cell r="AT185" t="str">
            <v>蜜蜂1</v>
          </cell>
          <cell r="AU185" t="str">
            <v>蝙蝠1</v>
          </cell>
          <cell r="AV185" t="str">
            <v>蜘蛛1</v>
          </cell>
          <cell r="AW185" t="str">
            <v>雪人1</v>
          </cell>
          <cell r="AX185">
            <v>0</v>
          </cell>
          <cell r="AY185">
            <v>0</v>
          </cell>
          <cell r="AZ185" t="str">
            <v>怪物4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 t="str">
            <v>ResAudio_Music_game1;0.9</v>
          </cell>
          <cell r="BG185" t="str">
            <v>ResAudio_Music_game1;1.2</v>
          </cell>
        </row>
        <row r="186">
          <cell r="A186" t="str">
            <v>3_1_2</v>
          </cell>
          <cell r="B186">
            <v>3</v>
          </cell>
          <cell r="C186">
            <v>1</v>
          </cell>
          <cell r="D186">
            <v>2</v>
          </cell>
          <cell r="E186">
            <v>15</v>
          </cell>
          <cell r="G186" t="str">
            <v>标准关</v>
          </cell>
          <cell r="H186">
            <v>2.5</v>
          </cell>
          <cell r="I186">
            <v>224.3</v>
          </cell>
          <cell r="J186">
            <v>1</v>
          </cell>
          <cell r="K186">
            <v>0.63</v>
          </cell>
          <cell r="L186">
            <v>356</v>
          </cell>
          <cell r="M186">
            <v>300</v>
          </cell>
          <cell r="N186">
            <v>200</v>
          </cell>
          <cell r="O186" t="str">
            <v>雪人1</v>
          </cell>
          <cell r="P186" t="str">
            <v>蜜蜂1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>
            <v>4</v>
          </cell>
          <cell r="V186">
            <v>4</v>
          </cell>
          <cell r="W186" t="str">
            <v>0</v>
          </cell>
          <cell r="X186" t="str">
            <v>0</v>
          </cell>
          <cell r="Y186" t="str">
            <v>0</v>
          </cell>
          <cell r="Z186" t="str">
            <v>0</v>
          </cell>
          <cell r="AA186">
            <v>890</v>
          </cell>
          <cell r="AB186">
            <v>445</v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>
            <v>2</v>
          </cell>
          <cell r="AH186">
            <v>2</v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>
            <v>25</v>
          </cell>
          <cell r="AN186">
            <v>25</v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>
            <v>600</v>
          </cell>
          <cell r="AT186" t="str">
            <v>蜜蜂1</v>
          </cell>
          <cell r="AU186" t="str">
            <v>蝙蝠1</v>
          </cell>
          <cell r="AV186" t="str">
            <v>蜘蛛1</v>
          </cell>
          <cell r="AW186" t="str">
            <v>雪人1</v>
          </cell>
          <cell r="AX186">
            <v>0</v>
          </cell>
          <cell r="AY186">
            <v>0</v>
          </cell>
          <cell r="AZ186" t="str">
            <v>怪物4</v>
          </cell>
          <cell r="BA186" t="str">
            <v>怪物1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 t="str">
            <v>ResAudio_Music_game1;0.9</v>
          </cell>
          <cell r="BG186" t="str">
            <v>ResAudio_Music_game1;1.2</v>
          </cell>
        </row>
        <row r="187">
          <cell r="A187" t="str">
            <v>3_1_3</v>
          </cell>
          <cell r="B187">
            <v>3</v>
          </cell>
          <cell r="C187">
            <v>1</v>
          </cell>
          <cell r="D187">
            <v>3</v>
          </cell>
          <cell r="E187">
            <v>20</v>
          </cell>
          <cell r="G187" t="str">
            <v>标准关</v>
          </cell>
          <cell r="H187">
            <v>2.5</v>
          </cell>
          <cell r="I187">
            <v>384.62</v>
          </cell>
          <cell r="J187">
            <v>1</v>
          </cell>
          <cell r="K187">
            <v>0.75</v>
          </cell>
          <cell r="L187">
            <v>513</v>
          </cell>
          <cell r="M187">
            <v>300</v>
          </cell>
          <cell r="N187">
            <v>200</v>
          </cell>
          <cell r="O187" t="str">
            <v>蜜蜂1</v>
          </cell>
          <cell r="P187" t="str">
            <v>蝙蝠1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>
            <v>7</v>
          </cell>
          <cell r="V187">
            <v>7</v>
          </cell>
          <cell r="W187" t="str">
            <v>0</v>
          </cell>
          <cell r="X187" t="str">
            <v>0</v>
          </cell>
          <cell r="Y187" t="str">
            <v>0</v>
          </cell>
          <cell r="Z187" t="str">
            <v>0</v>
          </cell>
          <cell r="AA187">
            <v>733</v>
          </cell>
          <cell r="AB187">
            <v>733</v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>
            <v>2</v>
          </cell>
          <cell r="AH187">
            <v>2</v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>
            <v>14</v>
          </cell>
          <cell r="AN187">
            <v>14</v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>
            <v>900</v>
          </cell>
          <cell r="AT187" t="str">
            <v>蜜蜂1</v>
          </cell>
          <cell r="AU187" t="str">
            <v>蝙蝠1</v>
          </cell>
          <cell r="AV187" t="str">
            <v>蜘蛛1</v>
          </cell>
          <cell r="AW187" t="str">
            <v>雪人1</v>
          </cell>
          <cell r="AX187">
            <v>0</v>
          </cell>
          <cell r="AY187">
            <v>0</v>
          </cell>
          <cell r="AZ187" t="str">
            <v>怪物1</v>
          </cell>
          <cell r="BA187" t="str">
            <v>怪物2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 t="str">
            <v>ResAudio_Music_game1;0.9</v>
          </cell>
          <cell r="BG187" t="str">
            <v>ResAudio_Music_game1;1.2</v>
          </cell>
        </row>
        <row r="188">
          <cell r="A188" t="str">
            <v>3_1_4</v>
          </cell>
          <cell r="B188">
            <v>3</v>
          </cell>
          <cell r="C188">
            <v>1</v>
          </cell>
          <cell r="D188">
            <v>4</v>
          </cell>
          <cell r="E188">
            <v>25</v>
          </cell>
          <cell r="G188" t="str">
            <v>标准关</v>
          </cell>
          <cell r="H188">
            <v>2.5</v>
          </cell>
          <cell r="I188">
            <v>584.65</v>
          </cell>
          <cell r="J188">
            <v>1</v>
          </cell>
          <cell r="K188">
            <v>0.88</v>
          </cell>
          <cell r="L188">
            <v>664</v>
          </cell>
          <cell r="M188">
            <v>300</v>
          </cell>
          <cell r="N188">
            <v>200</v>
          </cell>
          <cell r="O188" t="str">
            <v>蜜蜂1</v>
          </cell>
          <cell r="P188" t="str">
            <v>蝙蝠1</v>
          </cell>
          <cell r="Q188" t="str">
            <v>蜘蛛1</v>
          </cell>
          <cell r="R188" t="str">
            <v/>
          </cell>
          <cell r="S188" t="str">
            <v/>
          </cell>
          <cell r="T188" t="str">
            <v/>
          </cell>
          <cell r="U188">
            <v>8</v>
          </cell>
          <cell r="V188">
            <v>8</v>
          </cell>
          <cell r="W188">
            <v>4</v>
          </cell>
          <cell r="X188" t="str">
            <v>0</v>
          </cell>
          <cell r="Y188" t="str">
            <v>0</v>
          </cell>
          <cell r="Z188" t="str">
            <v>0</v>
          </cell>
          <cell r="AA188">
            <v>830</v>
          </cell>
          <cell r="AB188">
            <v>830</v>
          </cell>
          <cell r="AC188">
            <v>830</v>
          </cell>
          <cell r="AD188" t="str">
            <v/>
          </cell>
          <cell r="AE188" t="str">
            <v/>
          </cell>
          <cell r="AF188" t="str">
            <v/>
          </cell>
          <cell r="AG188">
            <v>2</v>
          </cell>
          <cell r="AH188">
            <v>2</v>
          </cell>
          <cell r="AI188">
            <v>4</v>
          </cell>
          <cell r="AJ188" t="str">
            <v/>
          </cell>
          <cell r="AK188" t="str">
            <v/>
          </cell>
          <cell r="AL188" t="str">
            <v/>
          </cell>
          <cell r="AM188">
            <v>10</v>
          </cell>
          <cell r="AN188">
            <v>10</v>
          </cell>
          <cell r="AO188">
            <v>10</v>
          </cell>
          <cell r="AP188" t="str">
            <v/>
          </cell>
          <cell r="AQ188" t="str">
            <v/>
          </cell>
          <cell r="AR188" t="str">
            <v/>
          </cell>
          <cell r="AS188">
            <v>1200</v>
          </cell>
          <cell r="AT188" t="str">
            <v>蜜蜂1</v>
          </cell>
          <cell r="AU188" t="str">
            <v>蝙蝠1</v>
          </cell>
          <cell r="AV188" t="str">
            <v>蜘蛛1</v>
          </cell>
          <cell r="AW188" t="str">
            <v>雪人1</v>
          </cell>
          <cell r="AX188">
            <v>0</v>
          </cell>
          <cell r="AY188">
            <v>0</v>
          </cell>
          <cell r="AZ188" t="str">
            <v>怪物1</v>
          </cell>
          <cell r="BA188" t="str">
            <v>怪物2</v>
          </cell>
          <cell r="BB188" t="str">
            <v>怪物3</v>
          </cell>
          <cell r="BC188">
            <v>0</v>
          </cell>
          <cell r="BD188">
            <v>0</v>
          </cell>
          <cell r="BE188">
            <v>0</v>
          </cell>
          <cell r="BF188" t="str">
            <v>ResAudio_Music_game1;0.9</v>
          </cell>
          <cell r="BG188" t="str">
            <v>ResAudio_Music_game1;1.2</v>
          </cell>
        </row>
        <row r="189">
          <cell r="A189" t="str">
            <v>3_1_5</v>
          </cell>
          <cell r="B189">
            <v>3</v>
          </cell>
          <cell r="C189">
            <v>1</v>
          </cell>
          <cell r="D189">
            <v>5</v>
          </cell>
          <cell r="E189">
            <v>30</v>
          </cell>
          <cell r="G189" t="str">
            <v>标准关</v>
          </cell>
          <cell r="H189">
            <v>2.5</v>
          </cell>
          <cell r="I189">
            <v>812.15</v>
          </cell>
          <cell r="J189">
            <v>1</v>
          </cell>
          <cell r="K189">
            <v>1</v>
          </cell>
          <cell r="L189">
            <v>812</v>
          </cell>
          <cell r="M189">
            <v>300</v>
          </cell>
          <cell r="N189">
            <v>200</v>
          </cell>
          <cell r="O189" t="str">
            <v>蝙蝠1</v>
          </cell>
          <cell r="P189" t="str">
            <v>蜘蛛1</v>
          </cell>
          <cell r="Q189" t="str">
            <v>雪人1</v>
          </cell>
          <cell r="R189" t="str">
            <v/>
          </cell>
          <cell r="S189" t="str">
            <v/>
          </cell>
          <cell r="T189" t="str">
            <v/>
          </cell>
          <cell r="U189">
            <v>12</v>
          </cell>
          <cell r="V189">
            <v>12</v>
          </cell>
          <cell r="W189">
            <v>6</v>
          </cell>
          <cell r="X189" t="str">
            <v>0</v>
          </cell>
          <cell r="Y189" t="str">
            <v>0</v>
          </cell>
          <cell r="Z189" t="str">
            <v>0</v>
          </cell>
          <cell r="AA189">
            <v>677</v>
          </cell>
          <cell r="AB189">
            <v>677</v>
          </cell>
          <cell r="AC189">
            <v>1353</v>
          </cell>
          <cell r="AD189" t="str">
            <v/>
          </cell>
          <cell r="AE189" t="str">
            <v/>
          </cell>
          <cell r="AF189" t="str">
            <v/>
          </cell>
          <cell r="AG189">
            <v>2</v>
          </cell>
          <cell r="AH189">
            <v>4</v>
          </cell>
          <cell r="AI189">
            <v>2</v>
          </cell>
          <cell r="AJ189" t="str">
            <v/>
          </cell>
          <cell r="AK189" t="str">
            <v/>
          </cell>
          <cell r="AL189" t="str">
            <v/>
          </cell>
          <cell r="AM189">
            <v>7</v>
          </cell>
          <cell r="AN189">
            <v>7</v>
          </cell>
          <cell r="AO189">
            <v>7</v>
          </cell>
          <cell r="AP189" t="str">
            <v/>
          </cell>
          <cell r="AQ189" t="str">
            <v/>
          </cell>
          <cell r="AR189" t="str">
            <v/>
          </cell>
          <cell r="AS189">
            <v>1500</v>
          </cell>
          <cell r="AT189" t="str">
            <v>蜜蜂1</v>
          </cell>
          <cell r="AU189" t="str">
            <v>蝙蝠1</v>
          </cell>
          <cell r="AV189" t="str">
            <v>蜘蛛1</v>
          </cell>
          <cell r="AW189" t="str">
            <v>雪人1</v>
          </cell>
          <cell r="AX189">
            <v>0</v>
          </cell>
          <cell r="AY189">
            <v>0</v>
          </cell>
          <cell r="AZ189" t="str">
            <v>怪物2</v>
          </cell>
          <cell r="BA189" t="str">
            <v>怪物3</v>
          </cell>
          <cell r="BB189" t="str">
            <v>怪物4</v>
          </cell>
          <cell r="BC189">
            <v>0</v>
          </cell>
          <cell r="BD189">
            <v>0</v>
          </cell>
          <cell r="BE189">
            <v>0</v>
          </cell>
          <cell r="BF189" t="str">
            <v>ResAudio_Music_game1;0.9</v>
          </cell>
          <cell r="BG189" t="str">
            <v>ResAudio_Music_game1;1.2</v>
          </cell>
        </row>
        <row r="190">
          <cell r="A190" t="str">
            <v>3_1_6</v>
          </cell>
          <cell r="B190">
            <v>3</v>
          </cell>
          <cell r="C190">
            <v>1</v>
          </cell>
          <cell r="D190">
            <v>6</v>
          </cell>
          <cell r="E190">
            <v>30</v>
          </cell>
          <cell r="G190" t="str">
            <v>标准关</v>
          </cell>
          <cell r="H190">
            <v>2.5</v>
          </cell>
          <cell r="I190">
            <v>1081.3699999999999</v>
          </cell>
          <cell r="J190">
            <v>1</v>
          </cell>
          <cell r="K190">
            <v>1.1299999999999999</v>
          </cell>
          <cell r="L190">
            <v>957</v>
          </cell>
          <cell r="M190">
            <v>300</v>
          </cell>
          <cell r="N190">
            <v>200</v>
          </cell>
          <cell r="O190" t="str">
            <v>蜜蜂1</v>
          </cell>
          <cell r="P190" t="str">
            <v>蝙蝠1</v>
          </cell>
          <cell r="Q190" t="str">
            <v>蜘蛛1</v>
          </cell>
          <cell r="R190" t="str">
            <v>雪人1</v>
          </cell>
          <cell r="S190" t="str">
            <v/>
          </cell>
          <cell r="T190" t="str">
            <v/>
          </cell>
          <cell r="U190">
            <v>11</v>
          </cell>
          <cell r="V190">
            <v>8</v>
          </cell>
          <cell r="W190">
            <v>8</v>
          </cell>
          <cell r="X190">
            <v>5</v>
          </cell>
          <cell r="Y190" t="str">
            <v>0</v>
          </cell>
          <cell r="Z190" t="str">
            <v>0</v>
          </cell>
          <cell r="AA190">
            <v>776</v>
          </cell>
          <cell r="AB190">
            <v>776</v>
          </cell>
          <cell r="AC190">
            <v>776</v>
          </cell>
          <cell r="AD190">
            <v>1552</v>
          </cell>
          <cell r="AE190" t="str">
            <v/>
          </cell>
          <cell r="AF190" t="str">
            <v/>
          </cell>
          <cell r="AG190">
            <v>2</v>
          </cell>
          <cell r="AH190">
            <v>2</v>
          </cell>
          <cell r="AI190">
            <v>4</v>
          </cell>
          <cell r="AJ190">
            <v>2</v>
          </cell>
          <cell r="AK190" t="str">
            <v/>
          </cell>
          <cell r="AL190" t="str">
            <v/>
          </cell>
          <cell r="AM190">
            <v>6</v>
          </cell>
          <cell r="AN190">
            <v>6</v>
          </cell>
          <cell r="AO190">
            <v>6</v>
          </cell>
          <cell r="AP190">
            <v>6</v>
          </cell>
          <cell r="AQ190" t="str">
            <v/>
          </cell>
          <cell r="AR190" t="str">
            <v/>
          </cell>
          <cell r="AS190">
            <v>1800</v>
          </cell>
          <cell r="AT190" t="str">
            <v>蜜蜂1</v>
          </cell>
          <cell r="AU190" t="str">
            <v>蝙蝠1</v>
          </cell>
          <cell r="AV190" t="str">
            <v>蜘蛛1</v>
          </cell>
          <cell r="AW190" t="str">
            <v>雪人1</v>
          </cell>
          <cell r="AX190">
            <v>0</v>
          </cell>
          <cell r="AY190">
            <v>0</v>
          </cell>
          <cell r="AZ190" t="str">
            <v>怪物1</v>
          </cell>
          <cell r="BA190" t="str">
            <v>怪物2</v>
          </cell>
          <cell r="BB190" t="str">
            <v>怪物3</v>
          </cell>
          <cell r="BC190" t="str">
            <v>怪物4</v>
          </cell>
          <cell r="BD190">
            <v>0</v>
          </cell>
          <cell r="BE190">
            <v>0</v>
          </cell>
          <cell r="BF190" t="str">
            <v>ResAudio_Music_game1;0.9</v>
          </cell>
          <cell r="BG190" t="str">
            <v>ResAudio_Music_battle_danger1;1</v>
          </cell>
        </row>
        <row r="191">
          <cell r="A191" t="str">
            <v>3_2_1</v>
          </cell>
          <cell r="B191">
            <v>3</v>
          </cell>
          <cell r="C191">
            <v>2</v>
          </cell>
          <cell r="D191">
            <v>1</v>
          </cell>
          <cell r="E191">
            <v>10</v>
          </cell>
          <cell r="G191" t="str">
            <v>标准关</v>
          </cell>
          <cell r="H191">
            <v>2.5</v>
          </cell>
          <cell r="I191">
            <v>97.3</v>
          </cell>
          <cell r="J191">
            <v>1.03</v>
          </cell>
          <cell r="K191">
            <v>0.51</v>
          </cell>
          <cell r="L191">
            <v>191</v>
          </cell>
          <cell r="M191">
            <v>300</v>
          </cell>
          <cell r="N191">
            <v>200</v>
          </cell>
          <cell r="O191" t="str">
            <v>蜘蛛2</v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>
            <v>5</v>
          </cell>
          <cell r="V191" t="str">
            <v>0</v>
          </cell>
          <cell r="W191" t="str">
            <v>0</v>
          </cell>
          <cell r="X191" t="str">
            <v>0</v>
          </cell>
          <cell r="Y191" t="str">
            <v>0</v>
          </cell>
          <cell r="Z191" t="str">
            <v>0</v>
          </cell>
          <cell r="AA191">
            <v>382</v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>
            <v>4.12</v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>
            <v>40</v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>
            <v>300</v>
          </cell>
          <cell r="AT191" t="str">
            <v>蝙蝠1</v>
          </cell>
          <cell r="AU191" t="str">
            <v>蜘蛛1</v>
          </cell>
          <cell r="AV191" t="str">
            <v>雪人1</v>
          </cell>
          <cell r="AW191" t="str">
            <v>蜘蛛2</v>
          </cell>
          <cell r="AX191">
            <v>0</v>
          </cell>
          <cell r="AY191">
            <v>0</v>
          </cell>
          <cell r="AZ191" t="str">
            <v>怪物4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 t="str">
            <v>ResAudio_Music_game1;0.9</v>
          </cell>
          <cell r="BG191" t="str">
            <v>ResAudio_Music_game1;1.2</v>
          </cell>
        </row>
        <row r="192">
          <cell r="A192" t="str">
            <v>3_2_2</v>
          </cell>
          <cell r="B192">
            <v>3</v>
          </cell>
          <cell r="C192">
            <v>2</v>
          </cell>
          <cell r="D192">
            <v>2</v>
          </cell>
          <cell r="E192">
            <v>15</v>
          </cell>
          <cell r="G192" t="str">
            <v>标准关</v>
          </cell>
          <cell r="H192">
            <v>2.5130303501036897</v>
          </cell>
          <cell r="I192">
            <v>229.05</v>
          </cell>
          <cell r="J192">
            <v>1.03</v>
          </cell>
          <cell r="K192">
            <v>0.64</v>
          </cell>
          <cell r="L192">
            <v>358</v>
          </cell>
          <cell r="M192">
            <v>300</v>
          </cell>
          <cell r="N192">
            <v>200</v>
          </cell>
          <cell r="O192" t="str">
            <v>蜘蛛2</v>
          </cell>
          <cell r="P192" t="str">
            <v>蝙蝠1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>
            <v>4</v>
          </cell>
          <cell r="V192">
            <v>4</v>
          </cell>
          <cell r="W192" t="str">
            <v>0</v>
          </cell>
          <cell r="X192" t="str">
            <v>0</v>
          </cell>
          <cell r="Y192" t="str">
            <v>0</v>
          </cell>
          <cell r="Z192" t="str">
            <v>0</v>
          </cell>
          <cell r="AA192">
            <v>1074</v>
          </cell>
          <cell r="AB192">
            <v>269</v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>
            <v>4.12</v>
          </cell>
          <cell r="AH192">
            <v>2.06</v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>
            <v>33</v>
          </cell>
          <cell r="AN192">
            <v>17</v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>
            <v>600</v>
          </cell>
          <cell r="AT192" t="str">
            <v>蝙蝠1</v>
          </cell>
          <cell r="AU192" t="str">
            <v>蜘蛛1</v>
          </cell>
          <cell r="AV192" t="str">
            <v>雪人1</v>
          </cell>
          <cell r="AW192" t="str">
            <v>蜘蛛2</v>
          </cell>
          <cell r="AX192">
            <v>0</v>
          </cell>
          <cell r="AY192">
            <v>0</v>
          </cell>
          <cell r="AZ192" t="str">
            <v>怪物4</v>
          </cell>
          <cell r="BA192" t="str">
            <v>怪物1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 t="str">
            <v>ResAudio_Music_game1;0.9</v>
          </cell>
          <cell r="BG192" t="str">
            <v>ResAudio_Music_game1;1.2</v>
          </cell>
        </row>
        <row r="193">
          <cell r="A193" t="str">
            <v>3_2_3</v>
          </cell>
          <cell r="B193">
            <v>3</v>
          </cell>
          <cell r="C193">
            <v>2</v>
          </cell>
          <cell r="D193">
            <v>3</v>
          </cell>
          <cell r="E193">
            <v>20</v>
          </cell>
          <cell r="G193" t="str">
            <v>标准关</v>
          </cell>
          <cell r="H193">
            <v>2.5261286162169094</v>
          </cell>
          <cell r="I193">
            <v>393.82</v>
          </cell>
          <cell r="J193">
            <v>1.03</v>
          </cell>
          <cell r="K193">
            <v>0.76</v>
          </cell>
          <cell r="L193">
            <v>518</v>
          </cell>
          <cell r="M193">
            <v>300</v>
          </cell>
          <cell r="N193">
            <v>200</v>
          </cell>
          <cell r="O193" t="str">
            <v>蝙蝠1</v>
          </cell>
          <cell r="P193" t="str">
            <v>蜘蛛1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>
            <v>7</v>
          </cell>
          <cell r="V193">
            <v>7</v>
          </cell>
          <cell r="W193" t="str">
            <v>0</v>
          </cell>
          <cell r="X193" t="str">
            <v>0</v>
          </cell>
          <cell r="Y193" t="str">
            <v>0</v>
          </cell>
          <cell r="Z193" t="str">
            <v>0</v>
          </cell>
          <cell r="AA193">
            <v>740</v>
          </cell>
          <cell r="AB193">
            <v>740</v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>
            <v>2.06</v>
          </cell>
          <cell r="AH193">
            <v>4.12</v>
          </cell>
          <cell r="AI193" t="str">
            <v/>
          </cell>
          <cell r="AJ193" t="str">
            <v/>
          </cell>
          <cell r="AK193" t="str">
            <v/>
          </cell>
          <cell r="AL193" t="str">
            <v/>
          </cell>
          <cell r="AM193">
            <v>14</v>
          </cell>
          <cell r="AN193">
            <v>14</v>
          </cell>
          <cell r="AO193" t="str">
            <v/>
          </cell>
          <cell r="AP193" t="str">
            <v/>
          </cell>
          <cell r="AQ193" t="str">
            <v/>
          </cell>
          <cell r="AR193" t="str">
            <v/>
          </cell>
          <cell r="AS193">
            <v>900</v>
          </cell>
          <cell r="AT193" t="str">
            <v>蝙蝠1</v>
          </cell>
          <cell r="AU193" t="str">
            <v>蜘蛛1</v>
          </cell>
          <cell r="AV193" t="str">
            <v>雪人1</v>
          </cell>
          <cell r="AW193" t="str">
            <v>蜘蛛2</v>
          </cell>
          <cell r="AX193">
            <v>0</v>
          </cell>
          <cell r="AY193">
            <v>0</v>
          </cell>
          <cell r="AZ193" t="str">
            <v>怪物1</v>
          </cell>
          <cell r="BA193" t="str">
            <v>怪物2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 t="str">
            <v>ResAudio_Music_game1;0.9</v>
          </cell>
          <cell r="BG193" t="str">
            <v>ResAudio_Music_game1;1.2</v>
          </cell>
        </row>
        <row r="194">
          <cell r="A194" t="str">
            <v>3_2_4</v>
          </cell>
          <cell r="B194">
            <v>3</v>
          </cell>
          <cell r="C194">
            <v>2</v>
          </cell>
          <cell r="D194">
            <v>4</v>
          </cell>
          <cell r="E194">
            <v>25</v>
          </cell>
          <cell r="G194" t="str">
            <v>标准关</v>
          </cell>
          <cell r="H194">
            <v>2.5392951523274117</v>
          </cell>
          <cell r="I194">
            <v>600.59</v>
          </cell>
          <cell r="J194">
            <v>1.03</v>
          </cell>
          <cell r="K194">
            <v>0.89</v>
          </cell>
          <cell r="L194">
            <v>675</v>
          </cell>
          <cell r="M194">
            <v>300</v>
          </cell>
          <cell r="N194">
            <v>200</v>
          </cell>
          <cell r="O194" t="str">
            <v>蝙蝠1</v>
          </cell>
          <cell r="P194" t="str">
            <v>蜘蛛1</v>
          </cell>
          <cell r="Q194" t="str">
            <v>雪人1</v>
          </cell>
          <cell r="R194" t="str">
            <v/>
          </cell>
          <cell r="S194" t="str">
            <v/>
          </cell>
          <cell r="T194" t="str">
            <v/>
          </cell>
          <cell r="U194">
            <v>8</v>
          </cell>
          <cell r="V194">
            <v>8</v>
          </cell>
          <cell r="W194">
            <v>4</v>
          </cell>
          <cell r="X194" t="str">
            <v>0</v>
          </cell>
          <cell r="Y194" t="str">
            <v>0</v>
          </cell>
          <cell r="Z194" t="str">
            <v>0</v>
          </cell>
          <cell r="AA194">
            <v>703</v>
          </cell>
          <cell r="AB194">
            <v>703</v>
          </cell>
          <cell r="AC194">
            <v>1406</v>
          </cell>
          <cell r="AD194" t="str">
            <v/>
          </cell>
          <cell r="AE194" t="str">
            <v/>
          </cell>
          <cell r="AF194" t="str">
            <v/>
          </cell>
          <cell r="AG194">
            <v>2.06</v>
          </cell>
          <cell r="AH194">
            <v>4.12</v>
          </cell>
          <cell r="AI194">
            <v>2.06</v>
          </cell>
          <cell r="AJ194" t="str">
            <v/>
          </cell>
          <cell r="AK194" t="str">
            <v/>
          </cell>
          <cell r="AL194" t="str">
            <v/>
          </cell>
          <cell r="AM194">
            <v>10</v>
          </cell>
          <cell r="AN194">
            <v>10</v>
          </cell>
          <cell r="AO194">
            <v>10</v>
          </cell>
          <cell r="AP194" t="str">
            <v/>
          </cell>
          <cell r="AQ194" t="str">
            <v/>
          </cell>
          <cell r="AR194" t="str">
            <v/>
          </cell>
          <cell r="AS194">
            <v>1200</v>
          </cell>
          <cell r="AT194" t="str">
            <v>蝙蝠1</v>
          </cell>
          <cell r="AU194" t="str">
            <v>蜘蛛1</v>
          </cell>
          <cell r="AV194" t="str">
            <v>雪人1</v>
          </cell>
          <cell r="AW194" t="str">
            <v>蜘蛛2</v>
          </cell>
          <cell r="AX194">
            <v>0</v>
          </cell>
          <cell r="AY194">
            <v>0</v>
          </cell>
          <cell r="AZ194" t="str">
            <v>怪物1</v>
          </cell>
          <cell r="BA194" t="str">
            <v>怪物2</v>
          </cell>
          <cell r="BB194" t="str">
            <v>怪物3</v>
          </cell>
          <cell r="BC194">
            <v>0</v>
          </cell>
          <cell r="BD194">
            <v>0</v>
          </cell>
          <cell r="BE194">
            <v>0</v>
          </cell>
          <cell r="BF194" t="str">
            <v>ResAudio_Music_game1;0.9</v>
          </cell>
          <cell r="BG194" t="str">
            <v>ResAudio_Music_game1;1.2</v>
          </cell>
        </row>
        <row r="195">
          <cell r="A195" t="str">
            <v>3_2_5</v>
          </cell>
          <cell r="B195">
            <v>3</v>
          </cell>
          <cell r="C195">
            <v>2</v>
          </cell>
          <cell r="D195">
            <v>5</v>
          </cell>
          <cell r="E195">
            <v>30</v>
          </cell>
          <cell r="G195" t="str">
            <v>标准关</v>
          </cell>
          <cell r="H195">
            <v>2.5525303142679832</v>
          </cell>
          <cell r="I195">
            <v>837.5</v>
          </cell>
          <cell r="J195">
            <v>1.03</v>
          </cell>
          <cell r="K195">
            <v>1.01</v>
          </cell>
          <cell r="L195">
            <v>829</v>
          </cell>
          <cell r="M195">
            <v>300</v>
          </cell>
          <cell r="N195">
            <v>200</v>
          </cell>
          <cell r="O195" t="str">
            <v>蜘蛛1</v>
          </cell>
          <cell r="P195" t="str">
            <v>雪人1</v>
          </cell>
          <cell r="Q195" t="str">
            <v>蜘蛛2</v>
          </cell>
          <cell r="R195" t="str">
            <v/>
          </cell>
          <cell r="S195" t="str">
            <v/>
          </cell>
          <cell r="T195" t="str">
            <v/>
          </cell>
          <cell r="U195">
            <v>12</v>
          </cell>
          <cell r="V195">
            <v>12</v>
          </cell>
          <cell r="W195">
            <v>6</v>
          </cell>
          <cell r="X195" t="str">
            <v>0</v>
          </cell>
          <cell r="Y195" t="str">
            <v>0</v>
          </cell>
          <cell r="Z195" t="str">
            <v>0</v>
          </cell>
          <cell r="AA195">
            <v>415</v>
          </cell>
          <cell r="AB195">
            <v>829</v>
          </cell>
          <cell r="AC195">
            <v>1658</v>
          </cell>
          <cell r="AD195" t="str">
            <v/>
          </cell>
          <cell r="AE195" t="str">
            <v/>
          </cell>
          <cell r="AF195" t="str">
            <v/>
          </cell>
          <cell r="AG195">
            <v>4.12</v>
          </cell>
          <cell r="AH195">
            <v>2.06</v>
          </cell>
          <cell r="AI195">
            <v>4.12</v>
          </cell>
          <cell r="AJ195" t="str">
            <v/>
          </cell>
          <cell r="AK195" t="str">
            <v/>
          </cell>
          <cell r="AL195" t="str">
            <v/>
          </cell>
          <cell r="AM195">
            <v>6</v>
          </cell>
          <cell r="AN195">
            <v>6</v>
          </cell>
          <cell r="AO195">
            <v>11</v>
          </cell>
          <cell r="AP195" t="str">
            <v/>
          </cell>
          <cell r="AQ195" t="str">
            <v/>
          </cell>
          <cell r="AR195" t="str">
            <v/>
          </cell>
          <cell r="AS195">
            <v>1500</v>
          </cell>
          <cell r="AT195" t="str">
            <v>蝙蝠1</v>
          </cell>
          <cell r="AU195" t="str">
            <v>蜘蛛1</v>
          </cell>
          <cell r="AV195" t="str">
            <v>雪人1</v>
          </cell>
          <cell r="AW195" t="str">
            <v>蜘蛛2</v>
          </cell>
          <cell r="AX195">
            <v>0</v>
          </cell>
          <cell r="AY195">
            <v>0</v>
          </cell>
          <cell r="AZ195" t="str">
            <v>怪物2</v>
          </cell>
          <cell r="BA195" t="str">
            <v>怪物3</v>
          </cell>
          <cell r="BB195" t="str">
            <v>怪物4</v>
          </cell>
          <cell r="BC195">
            <v>0</v>
          </cell>
          <cell r="BD195">
            <v>0</v>
          </cell>
          <cell r="BE195">
            <v>0</v>
          </cell>
          <cell r="BF195" t="str">
            <v>ResAudio_Music_game1;0.9</v>
          </cell>
          <cell r="BG195" t="str">
            <v>ResAudio_Music_game1;1.2</v>
          </cell>
        </row>
        <row r="196">
          <cell r="A196" t="str">
            <v>3_2_6</v>
          </cell>
          <cell r="B196">
            <v>3</v>
          </cell>
          <cell r="C196">
            <v>2</v>
          </cell>
          <cell r="D196">
            <v>6</v>
          </cell>
          <cell r="E196">
            <v>30</v>
          </cell>
          <cell r="G196" t="str">
            <v>标准关</v>
          </cell>
          <cell r="H196">
            <v>2.5658344597260601</v>
          </cell>
          <cell r="I196">
            <v>1119.67</v>
          </cell>
          <cell r="J196">
            <v>1.03</v>
          </cell>
          <cell r="K196">
            <v>1.1399999999999999</v>
          </cell>
          <cell r="L196">
            <v>982</v>
          </cell>
          <cell r="M196">
            <v>300</v>
          </cell>
          <cell r="N196">
            <v>200</v>
          </cell>
          <cell r="O196" t="str">
            <v>蝙蝠1</v>
          </cell>
          <cell r="P196" t="str">
            <v>蜘蛛1</v>
          </cell>
          <cell r="Q196" t="str">
            <v>雪人1</v>
          </cell>
          <cell r="R196" t="str">
            <v>蜘蛛2</v>
          </cell>
          <cell r="S196" t="str">
            <v/>
          </cell>
          <cell r="T196" t="str">
            <v/>
          </cell>
          <cell r="U196">
            <v>11</v>
          </cell>
          <cell r="V196">
            <v>8</v>
          </cell>
          <cell r="W196">
            <v>8</v>
          </cell>
          <cell r="X196">
            <v>5</v>
          </cell>
          <cell r="Y196" t="str">
            <v>0</v>
          </cell>
          <cell r="Z196" t="str">
            <v>0</v>
          </cell>
          <cell r="AA196">
            <v>536</v>
          </cell>
          <cell r="AB196">
            <v>536</v>
          </cell>
          <cell r="AC196">
            <v>1071</v>
          </cell>
          <cell r="AD196">
            <v>2143</v>
          </cell>
          <cell r="AE196" t="str">
            <v/>
          </cell>
          <cell r="AF196" t="str">
            <v/>
          </cell>
          <cell r="AG196">
            <v>2.06</v>
          </cell>
          <cell r="AH196">
            <v>4.12</v>
          </cell>
          <cell r="AI196">
            <v>2.06</v>
          </cell>
          <cell r="AJ196">
            <v>4.12</v>
          </cell>
          <cell r="AK196" t="str">
            <v/>
          </cell>
          <cell r="AL196" t="str">
            <v/>
          </cell>
          <cell r="AM196">
            <v>5</v>
          </cell>
          <cell r="AN196">
            <v>5</v>
          </cell>
          <cell r="AO196">
            <v>5</v>
          </cell>
          <cell r="AP196">
            <v>11</v>
          </cell>
          <cell r="AQ196" t="str">
            <v/>
          </cell>
          <cell r="AR196" t="str">
            <v/>
          </cell>
          <cell r="AS196">
            <v>1800</v>
          </cell>
          <cell r="AT196" t="str">
            <v>蝙蝠1</v>
          </cell>
          <cell r="AU196" t="str">
            <v>蜘蛛1</v>
          </cell>
          <cell r="AV196" t="str">
            <v>雪人1</v>
          </cell>
          <cell r="AW196" t="str">
            <v>蜘蛛2</v>
          </cell>
          <cell r="AX196">
            <v>0</v>
          </cell>
          <cell r="AY196">
            <v>0</v>
          </cell>
          <cell r="AZ196" t="str">
            <v>怪物1</v>
          </cell>
          <cell r="BA196" t="str">
            <v>怪物2</v>
          </cell>
          <cell r="BB196" t="str">
            <v>怪物3</v>
          </cell>
          <cell r="BC196" t="str">
            <v>怪物4</v>
          </cell>
          <cell r="BD196">
            <v>0</v>
          </cell>
          <cell r="BE196">
            <v>0</v>
          </cell>
          <cell r="BF196" t="str">
            <v>ResAudio_Music_game1;0.9</v>
          </cell>
          <cell r="BG196" t="str">
            <v>ResAudio_Music_battle_danger1;1</v>
          </cell>
        </row>
        <row r="197">
          <cell r="A197" t="str">
            <v>3_3_1</v>
          </cell>
          <cell r="B197">
            <v>3</v>
          </cell>
          <cell r="C197">
            <v>3</v>
          </cell>
          <cell r="D197">
            <v>1</v>
          </cell>
          <cell r="E197">
            <v>10</v>
          </cell>
          <cell r="G197" t="str">
            <v>标准关</v>
          </cell>
          <cell r="H197">
            <v>2.5</v>
          </cell>
          <cell r="I197">
            <v>99.21</v>
          </cell>
          <cell r="J197">
            <v>1.05</v>
          </cell>
          <cell r="K197">
            <v>0.52</v>
          </cell>
          <cell r="L197">
            <v>191</v>
          </cell>
          <cell r="M197">
            <v>300</v>
          </cell>
          <cell r="N197">
            <v>200</v>
          </cell>
          <cell r="O197" t="str">
            <v>骷髅2</v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>
            <v>5</v>
          </cell>
          <cell r="V197" t="str">
            <v>0</v>
          </cell>
          <cell r="W197" t="str">
            <v>0</v>
          </cell>
          <cell r="X197" t="str">
            <v>0</v>
          </cell>
          <cell r="Y197" t="str">
            <v>0</v>
          </cell>
          <cell r="Z197" t="str">
            <v>0</v>
          </cell>
          <cell r="AA197">
            <v>382</v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>
            <v>2.1</v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>
            <v>40</v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>
            <v>300</v>
          </cell>
          <cell r="AT197" t="str">
            <v>蜘蛛1</v>
          </cell>
          <cell r="AU197" t="str">
            <v>雪人1</v>
          </cell>
          <cell r="AV197" t="str">
            <v>蜘蛛2</v>
          </cell>
          <cell r="AW197" t="str">
            <v>骷髅2</v>
          </cell>
          <cell r="AX197">
            <v>0</v>
          </cell>
          <cell r="AY197">
            <v>0</v>
          </cell>
          <cell r="AZ197" t="str">
            <v>怪物4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 t="str">
            <v>ResAudio_Music_game2;0.9</v>
          </cell>
          <cell r="BG197" t="str">
            <v>ResAudio_Music_game2;1.2</v>
          </cell>
        </row>
        <row r="198">
          <cell r="A198" t="str">
            <v>3_3_2</v>
          </cell>
          <cell r="B198">
            <v>3</v>
          </cell>
          <cell r="C198">
            <v>3</v>
          </cell>
          <cell r="D198">
            <v>2</v>
          </cell>
          <cell r="E198">
            <v>15</v>
          </cell>
          <cell r="G198" t="str">
            <v>标准关</v>
          </cell>
          <cell r="H198">
            <v>2.5206840775727297</v>
          </cell>
          <cell r="I198">
            <v>233.34</v>
          </cell>
          <cell r="J198">
            <v>1.05</v>
          </cell>
          <cell r="K198">
            <v>0.65</v>
          </cell>
          <cell r="L198">
            <v>359</v>
          </cell>
          <cell r="M198">
            <v>300</v>
          </cell>
          <cell r="N198">
            <v>200</v>
          </cell>
          <cell r="O198" t="str">
            <v>骷髅2</v>
          </cell>
          <cell r="P198" t="str">
            <v>蜘蛛1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>
            <v>4</v>
          </cell>
          <cell r="V198">
            <v>4</v>
          </cell>
          <cell r="W198" t="str">
            <v>0</v>
          </cell>
          <cell r="X198" t="str">
            <v>0</v>
          </cell>
          <cell r="Y198" t="str">
            <v>0</v>
          </cell>
          <cell r="Z198" t="str">
            <v>0</v>
          </cell>
          <cell r="AA198">
            <v>1077</v>
          </cell>
          <cell r="AB198">
            <v>269</v>
          </cell>
          <cell r="AC198" t="str">
            <v/>
          </cell>
          <cell r="AD198" t="str">
            <v/>
          </cell>
          <cell r="AE198" t="str">
            <v/>
          </cell>
          <cell r="AF198" t="str">
            <v/>
          </cell>
          <cell r="AG198">
            <v>2.1</v>
          </cell>
          <cell r="AH198">
            <v>4.2</v>
          </cell>
          <cell r="AI198" t="str">
            <v/>
          </cell>
          <cell r="AJ198" t="str">
            <v/>
          </cell>
          <cell r="AK198" t="str">
            <v/>
          </cell>
          <cell r="AL198" t="str">
            <v/>
          </cell>
          <cell r="AM198">
            <v>33</v>
          </cell>
          <cell r="AN198">
            <v>17</v>
          </cell>
          <cell r="AO198" t="str">
            <v/>
          </cell>
          <cell r="AP198" t="str">
            <v/>
          </cell>
          <cell r="AQ198" t="str">
            <v/>
          </cell>
          <cell r="AR198" t="str">
            <v/>
          </cell>
          <cell r="AS198">
            <v>600</v>
          </cell>
          <cell r="AT198" t="str">
            <v>蜘蛛1</v>
          </cell>
          <cell r="AU198" t="str">
            <v>雪人1</v>
          </cell>
          <cell r="AV198" t="str">
            <v>蜘蛛2</v>
          </cell>
          <cell r="AW198" t="str">
            <v>骷髅2</v>
          </cell>
          <cell r="AX198">
            <v>0</v>
          </cell>
          <cell r="AY198">
            <v>0</v>
          </cell>
          <cell r="AZ198" t="str">
            <v>怪物4</v>
          </cell>
          <cell r="BA198" t="str">
            <v>怪物1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 t="str">
            <v>ResAudio_Music_game2;0.9</v>
          </cell>
          <cell r="BG198" t="str">
            <v>ResAudio_Music_game2;1.2</v>
          </cell>
        </row>
        <row r="199">
          <cell r="A199" t="str">
            <v>3_3_3</v>
          </cell>
          <cell r="B199">
            <v>3</v>
          </cell>
          <cell r="C199">
            <v>3</v>
          </cell>
          <cell r="D199">
            <v>3</v>
          </cell>
          <cell r="E199">
            <v>20</v>
          </cell>
          <cell r="G199" t="str">
            <v>标准关</v>
          </cell>
          <cell r="H199">
            <v>2.5415392875714731</v>
          </cell>
          <cell r="I199">
            <v>401.44</v>
          </cell>
          <cell r="J199">
            <v>1.05</v>
          </cell>
          <cell r="K199">
            <v>0.77</v>
          </cell>
          <cell r="L199">
            <v>521</v>
          </cell>
          <cell r="M199">
            <v>300</v>
          </cell>
          <cell r="N199">
            <v>200</v>
          </cell>
          <cell r="O199" t="str">
            <v>蜘蛛1</v>
          </cell>
          <cell r="P199" t="str">
            <v>雪人1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>
            <v>7</v>
          </cell>
          <cell r="V199">
            <v>7</v>
          </cell>
          <cell r="W199" t="str">
            <v>0</v>
          </cell>
          <cell r="X199" t="str">
            <v>0</v>
          </cell>
          <cell r="Y199" t="str">
            <v>0</v>
          </cell>
          <cell r="Z199" t="str">
            <v>0</v>
          </cell>
          <cell r="AA199">
            <v>496</v>
          </cell>
          <cell r="AB199">
            <v>992</v>
          </cell>
          <cell r="AC199" t="str">
            <v/>
          </cell>
          <cell r="AD199" t="str">
            <v/>
          </cell>
          <cell r="AE199" t="str">
            <v/>
          </cell>
          <cell r="AF199" t="str">
            <v/>
          </cell>
          <cell r="AG199">
            <v>4.2</v>
          </cell>
          <cell r="AH199">
            <v>2.1</v>
          </cell>
          <cell r="AI199" t="str">
            <v/>
          </cell>
          <cell r="AJ199" t="str">
            <v/>
          </cell>
          <cell r="AK199" t="str">
            <v/>
          </cell>
          <cell r="AL199" t="str">
            <v/>
          </cell>
          <cell r="AM199">
            <v>14</v>
          </cell>
          <cell r="AN199">
            <v>14</v>
          </cell>
          <cell r="AO199" t="str">
            <v/>
          </cell>
          <cell r="AP199" t="str">
            <v/>
          </cell>
          <cell r="AQ199" t="str">
            <v/>
          </cell>
          <cell r="AR199" t="str">
            <v/>
          </cell>
          <cell r="AS199">
            <v>900</v>
          </cell>
          <cell r="AT199" t="str">
            <v>蜘蛛1</v>
          </cell>
          <cell r="AU199" t="str">
            <v>雪人1</v>
          </cell>
          <cell r="AV199" t="str">
            <v>蜘蛛2</v>
          </cell>
          <cell r="AW199" t="str">
            <v>骷髅2</v>
          </cell>
          <cell r="AX199">
            <v>0</v>
          </cell>
          <cell r="AY199">
            <v>0</v>
          </cell>
          <cell r="AZ199" t="str">
            <v>怪物1</v>
          </cell>
          <cell r="BA199" t="str">
            <v>怪物2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 t="str">
            <v>ResAudio_Music_game2;0.9</v>
          </cell>
          <cell r="BG199" t="str">
            <v>ResAudio_Music_game2;1.2</v>
          </cell>
        </row>
        <row r="200">
          <cell r="A200" t="str">
            <v>3_3_4</v>
          </cell>
          <cell r="B200">
            <v>3</v>
          </cell>
          <cell r="C200">
            <v>3</v>
          </cell>
          <cell r="D200">
            <v>4</v>
          </cell>
          <cell r="E200">
            <v>25</v>
          </cell>
          <cell r="G200" t="str">
            <v>标准关</v>
          </cell>
          <cell r="H200">
            <v>2.5625670458827807</v>
          </cell>
          <cell r="I200">
            <v>612.91</v>
          </cell>
          <cell r="J200">
            <v>1.05</v>
          </cell>
          <cell r="K200">
            <v>0.9</v>
          </cell>
          <cell r="L200">
            <v>681</v>
          </cell>
          <cell r="M200">
            <v>300</v>
          </cell>
          <cell r="N200">
            <v>200</v>
          </cell>
          <cell r="O200" t="str">
            <v>蜘蛛1</v>
          </cell>
          <cell r="P200" t="str">
            <v>雪人1</v>
          </cell>
          <cell r="Q200" t="str">
            <v>蜘蛛2</v>
          </cell>
          <cell r="R200" t="str">
            <v/>
          </cell>
          <cell r="S200" t="str">
            <v/>
          </cell>
          <cell r="T200" t="str">
            <v/>
          </cell>
          <cell r="U200">
            <v>9</v>
          </cell>
          <cell r="V200">
            <v>9</v>
          </cell>
          <cell r="W200">
            <v>4</v>
          </cell>
          <cell r="X200" t="str">
            <v>0</v>
          </cell>
          <cell r="Y200" t="str">
            <v>0</v>
          </cell>
          <cell r="Z200" t="str">
            <v>0</v>
          </cell>
          <cell r="AA200">
            <v>396</v>
          </cell>
          <cell r="AB200">
            <v>792</v>
          </cell>
          <cell r="AC200">
            <v>1584</v>
          </cell>
          <cell r="AD200" t="str">
            <v/>
          </cell>
          <cell r="AE200" t="str">
            <v/>
          </cell>
          <cell r="AF200" t="str">
            <v/>
          </cell>
          <cell r="AG200">
            <v>4.2</v>
          </cell>
          <cell r="AH200">
            <v>2.1</v>
          </cell>
          <cell r="AI200">
            <v>4.2</v>
          </cell>
          <cell r="AJ200" t="str">
            <v/>
          </cell>
          <cell r="AK200" t="str">
            <v/>
          </cell>
          <cell r="AL200" t="str">
            <v/>
          </cell>
          <cell r="AM200">
            <v>8</v>
          </cell>
          <cell r="AN200">
            <v>8</v>
          </cell>
          <cell r="AO200">
            <v>15</v>
          </cell>
          <cell r="AP200" t="str">
            <v/>
          </cell>
          <cell r="AQ200" t="str">
            <v/>
          </cell>
          <cell r="AR200" t="str">
            <v/>
          </cell>
          <cell r="AS200">
            <v>1200</v>
          </cell>
          <cell r="AT200" t="str">
            <v>蜘蛛1</v>
          </cell>
          <cell r="AU200" t="str">
            <v>雪人1</v>
          </cell>
          <cell r="AV200" t="str">
            <v>蜘蛛2</v>
          </cell>
          <cell r="AW200" t="str">
            <v>骷髅2</v>
          </cell>
          <cell r="AX200">
            <v>0</v>
          </cell>
          <cell r="AY200">
            <v>0</v>
          </cell>
          <cell r="AZ200" t="str">
            <v>怪物1</v>
          </cell>
          <cell r="BA200" t="str">
            <v>怪物2</v>
          </cell>
          <cell r="BB200" t="str">
            <v>怪物3</v>
          </cell>
          <cell r="BC200">
            <v>0</v>
          </cell>
          <cell r="BD200">
            <v>0</v>
          </cell>
          <cell r="BE200">
            <v>0</v>
          </cell>
          <cell r="BF200" t="str">
            <v>ResAudio_Music_game2;0.9</v>
          </cell>
          <cell r="BG200" t="str">
            <v>ResAudio_Music_game2;1.2</v>
          </cell>
        </row>
        <row r="201">
          <cell r="A201" t="str">
            <v>3_3_5</v>
          </cell>
          <cell r="B201">
            <v>3</v>
          </cell>
          <cell r="C201">
            <v>3</v>
          </cell>
          <cell r="D201">
            <v>5</v>
          </cell>
          <cell r="E201">
            <v>30</v>
          </cell>
          <cell r="G201" t="str">
            <v>标准关</v>
          </cell>
          <cell r="H201">
            <v>2.5837687801077251</v>
          </cell>
          <cell r="I201">
            <v>856.15</v>
          </cell>
          <cell r="J201">
            <v>1.05</v>
          </cell>
          <cell r="K201">
            <v>1.02</v>
          </cell>
          <cell r="L201">
            <v>839</v>
          </cell>
          <cell r="M201">
            <v>300</v>
          </cell>
          <cell r="N201">
            <v>200</v>
          </cell>
          <cell r="O201" t="str">
            <v>雪人1</v>
          </cell>
          <cell r="P201" t="str">
            <v>蜘蛛2</v>
          </cell>
          <cell r="Q201" t="str">
            <v>骷髅2</v>
          </cell>
          <cell r="R201" t="str">
            <v/>
          </cell>
          <cell r="S201" t="str">
            <v/>
          </cell>
          <cell r="T201" t="str">
            <v/>
          </cell>
          <cell r="U201">
            <v>12</v>
          </cell>
          <cell r="V201">
            <v>12</v>
          </cell>
          <cell r="W201">
            <v>6</v>
          </cell>
          <cell r="X201" t="str">
            <v>0</v>
          </cell>
          <cell r="Y201" t="str">
            <v>0</v>
          </cell>
          <cell r="Z201" t="str">
            <v>0</v>
          </cell>
          <cell r="AA201">
            <v>524</v>
          </cell>
          <cell r="AB201">
            <v>1049</v>
          </cell>
          <cell r="AC201">
            <v>1049</v>
          </cell>
          <cell r="AD201" t="str">
            <v/>
          </cell>
          <cell r="AE201" t="str">
            <v/>
          </cell>
          <cell r="AF201" t="str">
            <v/>
          </cell>
          <cell r="AG201">
            <v>2.1</v>
          </cell>
          <cell r="AH201">
            <v>4.2</v>
          </cell>
          <cell r="AI201">
            <v>2.1</v>
          </cell>
          <cell r="AJ201" t="str">
            <v/>
          </cell>
          <cell r="AK201" t="str">
            <v/>
          </cell>
          <cell r="AL201" t="str">
            <v/>
          </cell>
          <cell r="AM201">
            <v>4</v>
          </cell>
          <cell r="AN201">
            <v>8</v>
          </cell>
          <cell r="AO201">
            <v>8</v>
          </cell>
          <cell r="AP201" t="str">
            <v/>
          </cell>
          <cell r="AQ201" t="str">
            <v/>
          </cell>
          <cell r="AR201" t="str">
            <v/>
          </cell>
          <cell r="AS201">
            <v>1500</v>
          </cell>
          <cell r="AT201" t="str">
            <v>蜘蛛1</v>
          </cell>
          <cell r="AU201" t="str">
            <v>雪人1</v>
          </cell>
          <cell r="AV201" t="str">
            <v>蜘蛛2</v>
          </cell>
          <cell r="AW201" t="str">
            <v>骷髅2</v>
          </cell>
          <cell r="AX201">
            <v>0</v>
          </cell>
          <cell r="AY201">
            <v>0</v>
          </cell>
          <cell r="AZ201" t="str">
            <v>怪物2</v>
          </cell>
          <cell r="BA201" t="str">
            <v>怪物3</v>
          </cell>
          <cell r="BB201" t="str">
            <v>怪物4</v>
          </cell>
          <cell r="BC201">
            <v>0</v>
          </cell>
          <cell r="BD201">
            <v>0</v>
          </cell>
          <cell r="BE201">
            <v>0</v>
          </cell>
          <cell r="BF201" t="str">
            <v>ResAudio_Music_game2;0.9</v>
          </cell>
          <cell r="BG201" t="str">
            <v>ResAudio_Music_game2;1.2</v>
          </cell>
        </row>
        <row r="202">
          <cell r="A202" t="str">
            <v>3_3_6</v>
          </cell>
          <cell r="B202">
            <v>3</v>
          </cell>
          <cell r="C202">
            <v>3</v>
          </cell>
          <cell r="D202">
            <v>6</v>
          </cell>
          <cell r="E202">
            <v>30</v>
          </cell>
          <cell r="G202" t="str">
            <v>标准关</v>
          </cell>
          <cell r="H202">
            <v>2.6051459296588235</v>
          </cell>
          <cell r="I202">
            <v>1146.8</v>
          </cell>
          <cell r="J202">
            <v>1.05</v>
          </cell>
          <cell r="K202">
            <v>1.1499999999999999</v>
          </cell>
          <cell r="L202">
            <v>997</v>
          </cell>
          <cell r="M202">
            <v>300</v>
          </cell>
          <cell r="N202">
            <v>200</v>
          </cell>
          <cell r="O202" t="str">
            <v>蜘蛛1</v>
          </cell>
          <cell r="P202" t="str">
            <v>雪人1</v>
          </cell>
          <cell r="Q202" t="str">
            <v>蜘蛛2</v>
          </cell>
          <cell r="R202" t="str">
            <v>骷髅2</v>
          </cell>
          <cell r="S202" t="str">
            <v/>
          </cell>
          <cell r="T202" t="str">
            <v/>
          </cell>
          <cell r="U202">
            <v>11</v>
          </cell>
          <cell r="V202">
            <v>8</v>
          </cell>
          <cell r="W202">
            <v>8</v>
          </cell>
          <cell r="X202">
            <v>5</v>
          </cell>
          <cell r="Y202" t="str">
            <v>0</v>
          </cell>
          <cell r="Z202" t="str">
            <v>0</v>
          </cell>
          <cell r="AA202">
            <v>379</v>
          </cell>
          <cell r="AB202">
            <v>757</v>
          </cell>
          <cell r="AC202">
            <v>1514</v>
          </cell>
          <cell r="AD202">
            <v>1514</v>
          </cell>
          <cell r="AE202" t="str">
            <v/>
          </cell>
          <cell r="AF202" t="str">
            <v/>
          </cell>
          <cell r="AG202">
            <v>4.2</v>
          </cell>
          <cell r="AH202">
            <v>2.1</v>
          </cell>
          <cell r="AI202">
            <v>4.2</v>
          </cell>
          <cell r="AJ202">
            <v>2.1</v>
          </cell>
          <cell r="AK202" t="str">
            <v/>
          </cell>
          <cell r="AL202" t="str">
            <v/>
          </cell>
          <cell r="AM202">
            <v>4</v>
          </cell>
          <cell r="AN202">
            <v>4</v>
          </cell>
          <cell r="AO202">
            <v>9</v>
          </cell>
          <cell r="AP202">
            <v>9</v>
          </cell>
          <cell r="AQ202" t="str">
            <v/>
          </cell>
          <cell r="AR202" t="str">
            <v/>
          </cell>
          <cell r="AS202">
            <v>1800</v>
          </cell>
          <cell r="AT202" t="str">
            <v>蜘蛛1</v>
          </cell>
          <cell r="AU202" t="str">
            <v>雪人1</v>
          </cell>
          <cell r="AV202" t="str">
            <v>蜘蛛2</v>
          </cell>
          <cell r="AW202" t="str">
            <v>骷髅2</v>
          </cell>
          <cell r="AX202">
            <v>0</v>
          </cell>
          <cell r="AY202">
            <v>0</v>
          </cell>
          <cell r="AZ202" t="str">
            <v>怪物1</v>
          </cell>
          <cell r="BA202" t="str">
            <v>怪物2</v>
          </cell>
          <cell r="BB202" t="str">
            <v>怪物3</v>
          </cell>
          <cell r="BC202" t="str">
            <v>怪物4</v>
          </cell>
          <cell r="BD202">
            <v>0</v>
          </cell>
          <cell r="BE202">
            <v>0</v>
          </cell>
          <cell r="BF202" t="str">
            <v>ResAudio_Music_game2;0.9</v>
          </cell>
          <cell r="BG202" t="str">
            <v>ResAudio_Music_battle_danger1;1</v>
          </cell>
        </row>
        <row r="203">
          <cell r="A203" t="str">
            <v>3_4_1</v>
          </cell>
          <cell r="B203">
            <v>3</v>
          </cell>
          <cell r="C203">
            <v>4</v>
          </cell>
          <cell r="D203">
            <v>1</v>
          </cell>
          <cell r="E203">
            <v>10</v>
          </cell>
          <cell r="G203" t="str">
            <v>标准关</v>
          </cell>
          <cell r="H203">
            <v>2.5</v>
          </cell>
          <cell r="I203">
            <v>101.12</v>
          </cell>
          <cell r="J203">
            <v>1.08</v>
          </cell>
          <cell r="K203">
            <v>0.53</v>
          </cell>
          <cell r="L203">
            <v>191</v>
          </cell>
          <cell r="M203">
            <v>300</v>
          </cell>
          <cell r="N203">
            <v>200</v>
          </cell>
          <cell r="O203" t="str">
            <v>恶灵1</v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>
            <v>5</v>
          </cell>
          <cell r="V203" t="str">
            <v>0</v>
          </cell>
          <cell r="W203" t="str">
            <v>0</v>
          </cell>
          <cell r="X203" t="str">
            <v>0</v>
          </cell>
          <cell r="Y203" t="str">
            <v>0</v>
          </cell>
          <cell r="Z203" t="str">
            <v>0</v>
          </cell>
          <cell r="AA203">
            <v>382</v>
          </cell>
          <cell r="AB203" t="str">
            <v/>
          </cell>
          <cell r="AC203" t="str">
            <v/>
          </cell>
          <cell r="AD203" t="str">
            <v/>
          </cell>
          <cell r="AE203" t="str">
            <v/>
          </cell>
          <cell r="AF203" t="str">
            <v/>
          </cell>
          <cell r="AG203">
            <v>2.16</v>
          </cell>
          <cell r="AH203" t="str">
            <v/>
          </cell>
          <cell r="AI203" t="str">
            <v/>
          </cell>
          <cell r="AJ203" t="str">
            <v/>
          </cell>
          <cell r="AK203" t="str">
            <v/>
          </cell>
          <cell r="AL203" t="str">
            <v/>
          </cell>
          <cell r="AM203">
            <v>40</v>
          </cell>
          <cell r="AN203" t="str">
            <v/>
          </cell>
          <cell r="AO203" t="str">
            <v/>
          </cell>
          <cell r="AP203" t="str">
            <v/>
          </cell>
          <cell r="AQ203" t="str">
            <v/>
          </cell>
          <cell r="AR203" t="str">
            <v/>
          </cell>
          <cell r="AS203">
            <v>300</v>
          </cell>
          <cell r="AT203" t="str">
            <v>雪人1</v>
          </cell>
          <cell r="AU203" t="str">
            <v>蜘蛛2</v>
          </cell>
          <cell r="AV203" t="str">
            <v>骷髅2</v>
          </cell>
          <cell r="AW203" t="str">
            <v>恶灵1</v>
          </cell>
          <cell r="AX203">
            <v>0</v>
          </cell>
          <cell r="AY203">
            <v>0</v>
          </cell>
          <cell r="AZ203" t="str">
            <v>怪物4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 t="str">
            <v>ResAudio_Music_game2;0.9</v>
          </cell>
          <cell r="BG203" t="str">
            <v>ResAudio_Music_game2;1.2</v>
          </cell>
        </row>
        <row r="204">
          <cell r="A204" t="str">
            <v>3_4_2</v>
          </cell>
          <cell r="B204">
            <v>3</v>
          </cell>
          <cell r="C204">
            <v>4</v>
          </cell>
          <cell r="D204">
            <v>2</v>
          </cell>
          <cell r="E204">
            <v>15</v>
          </cell>
          <cell r="G204" t="str">
            <v>标准关</v>
          </cell>
          <cell r="H204">
            <v>2.5261286162169094</v>
          </cell>
          <cell r="I204">
            <v>237.44</v>
          </cell>
          <cell r="J204">
            <v>1.08</v>
          </cell>
          <cell r="K204">
            <v>0.66</v>
          </cell>
          <cell r="L204">
            <v>360</v>
          </cell>
          <cell r="M204">
            <v>300</v>
          </cell>
          <cell r="N204">
            <v>200</v>
          </cell>
          <cell r="O204" t="str">
            <v>恶灵1</v>
          </cell>
          <cell r="P204" t="str">
            <v>雪人1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>
            <v>4</v>
          </cell>
          <cell r="V204">
            <v>4</v>
          </cell>
          <cell r="W204" t="str">
            <v>0</v>
          </cell>
          <cell r="X204" t="str">
            <v>0</v>
          </cell>
          <cell r="Y204" t="str">
            <v>0</v>
          </cell>
          <cell r="Z204" t="str">
            <v>0</v>
          </cell>
          <cell r="AA204">
            <v>450</v>
          </cell>
          <cell r="AB204">
            <v>900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>
            <v>2.16</v>
          </cell>
          <cell r="AH204">
            <v>2.16</v>
          </cell>
          <cell r="AI204" t="str">
            <v/>
          </cell>
          <cell r="AJ204" t="str">
            <v/>
          </cell>
          <cell r="AK204" t="str">
            <v/>
          </cell>
          <cell r="AL204" t="str">
            <v/>
          </cell>
          <cell r="AM204">
            <v>25</v>
          </cell>
          <cell r="AN204">
            <v>25</v>
          </cell>
          <cell r="AO204" t="str">
            <v/>
          </cell>
          <cell r="AP204" t="str">
            <v/>
          </cell>
          <cell r="AQ204" t="str">
            <v/>
          </cell>
          <cell r="AR204" t="str">
            <v/>
          </cell>
          <cell r="AS204">
            <v>600</v>
          </cell>
          <cell r="AT204" t="str">
            <v>雪人1</v>
          </cell>
          <cell r="AU204" t="str">
            <v>蜘蛛2</v>
          </cell>
          <cell r="AV204" t="str">
            <v>骷髅2</v>
          </cell>
          <cell r="AW204" t="str">
            <v>恶灵1</v>
          </cell>
          <cell r="AX204">
            <v>0</v>
          </cell>
          <cell r="AY204">
            <v>0</v>
          </cell>
          <cell r="AZ204" t="str">
            <v>怪物4</v>
          </cell>
          <cell r="BA204" t="str">
            <v>怪物1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 t="str">
            <v>ResAudio_Music_game2;0.9</v>
          </cell>
          <cell r="BG204" t="str">
            <v>ResAudio_Music_game2;1.2</v>
          </cell>
        </row>
        <row r="205">
          <cell r="A205" t="str">
            <v>3_4_3</v>
          </cell>
          <cell r="B205">
            <v>3</v>
          </cell>
          <cell r="C205">
            <v>4</v>
          </cell>
          <cell r="D205">
            <v>3</v>
          </cell>
          <cell r="E205">
            <v>20</v>
          </cell>
          <cell r="G205" t="str">
            <v>标准关</v>
          </cell>
          <cell r="H205">
            <v>2.5525303142679832</v>
          </cell>
          <cell r="I205">
            <v>408.41</v>
          </cell>
          <cell r="J205">
            <v>1.08</v>
          </cell>
          <cell r="K205">
            <v>0.78</v>
          </cell>
          <cell r="L205">
            <v>524</v>
          </cell>
          <cell r="M205">
            <v>300</v>
          </cell>
          <cell r="N205">
            <v>200</v>
          </cell>
          <cell r="O205" t="str">
            <v>雪人1</v>
          </cell>
          <cell r="P205" t="str">
            <v>蜘蛛2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>
            <v>7</v>
          </cell>
          <cell r="V205">
            <v>7</v>
          </cell>
          <cell r="W205" t="str">
            <v>0</v>
          </cell>
          <cell r="X205" t="str">
            <v>0</v>
          </cell>
          <cell r="Y205" t="str">
            <v>0</v>
          </cell>
          <cell r="Z205" t="str">
            <v>0</v>
          </cell>
          <cell r="AA205">
            <v>499</v>
          </cell>
          <cell r="AB205">
            <v>998</v>
          </cell>
          <cell r="AC205" t="str">
            <v/>
          </cell>
          <cell r="AD205" t="str">
            <v/>
          </cell>
          <cell r="AE205" t="str">
            <v/>
          </cell>
          <cell r="AF205" t="str">
            <v/>
          </cell>
          <cell r="AG205">
            <v>2.16</v>
          </cell>
          <cell r="AH205">
            <v>4.32</v>
          </cell>
          <cell r="AI205" t="str">
            <v/>
          </cell>
          <cell r="AJ205" t="str">
            <v/>
          </cell>
          <cell r="AK205" t="str">
            <v/>
          </cell>
          <cell r="AL205" t="str">
            <v/>
          </cell>
          <cell r="AM205">
            <v>10</v>
          </cell>
          <cell r="AN205">
            <v>19</v>
          </cell>
          <cell r="AO205" t="str">
            <v/>
          </cell>
          <cell r="AP205" t="str">
            <v/>
          </cell>
          <cell r="AQ205" t="str">
            <v/>
          </cell>
          <cell r="AR205" t="str">
            <v/>
          </cell>
          <cell r="AS205">
            <v>900</v>
          </cell>
          <cell r="AT205" t="str">
            <v>雪人1</v>
          </cell>
          <cell r="AU205" t="str">
            <v>蜘蛛2</v>
          </cell>
          <cell r="AV205" t="str">
            <v>骷髅2</v>
          </cell>
          <cell r="AW205" t="str">
            <v>恶灵1</v>
          </cell>
          <cell r="AX205">
            <v>0</v>
          </cell>
          <cell r="AY205">
            <v>0</v>
          </cell>
          <cell r="AZ205" t="str">
            <v>怪物1</v>
          </cell>
          <cell r="BA205" t="str">
            <v>怪物2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 t="str">
            <v>ResAudio_Music_game2;0.9</v>
          </cell>
          <cell r="BG205" t="str">
            <v>ResAudio_Music_game2;1.2</v>
          </cell>
        </row>
        <row r="206">
          <cell r="A206" t="str">
            <v>3_4_4</v>
          </cell>
          <cell r="B206">
            <v>3</v>
          </cell>
          <cell r="C206">
            <v>4</v>
          </cell>
          <cell r="D206">
            <v>4</v>
          </cell>
          <cell r="E206">
            <v>25</v>
          </cell>
          <cell r="G206" t="str">
            <v>标准关</v>
          </cell>
          <cell r="H206">
            <v>2.5792079482533974</v>
          </cell>
          <cell r="I206">
            <v>623.74</v>
          </cell>
          <cell r="J206">
            <v>1.08</v>
          </cell>
          <cell r="K206">
            <v>0.91</v>
          </cell>
          <cell r="L206">
            <v>685</v>
          </cell>
          <cell r="M206">
            <v>300</v>
          </cell>
          <cell r="N206">
            <v>200</v>
          </cell>
          <cell r="O206" t="str">
            <v>雪人1</v>
          </cell>
          <cell r="P206" t="str">
            <v>蜘蛛2</v>
          </cell>
          <cell r="Q206" t="str">
            <v>骷髅2</v>
          </cell>
          <cell r="R206" t="str">
            <v/>
          </cell>
          <cell r="S206" t="str">
            <v/>
          </cell>
          <cell r="T206" t="str">
            <v/>
          </cell>
          <cell r="U206">
            <v>9</v>
          </cell>
          <cell r="V206">
            <v>9</v>
          </cell>
          <cell r="W206">
            <v>4</v>
          </cell>
          <cell r="X206" t="str">
            <v>0</v>
          </cell>
          <cell r="Y206" t="str">
            <v>0</v>
          </cell>
          <cell r="Z206" t="str">
            <v>0</v>
          </cell>
          <cell r="AA206">
            <v>489</v>
          </cell>
          <cell r="AB206">
            <v>979</v>
          </cell>
          <cell r="AC206">
            <v>979</v>
          </cell>
          <cell r="AD206" t="str">
            <v/>
          </cell>
          <cell r="AE206" t="str">
            <v/>
          </cell>
          <cell r="AF206" t="str">
            <v/>
          </cell>
          <cell r="AG206">
            <v>2.16</v>
          </cell>
          <cell r="AH206">
            <v>4.32</v>
          </cell>
          <cell r="AI206">
            <v>2.16</v>
          </cell>
          <cell r="AJ206" t="str">
            <v/>
          </cell>
          <cell r="AK206" t="str">
            <v/>
          </cell>
          <cell r="AL206" t="str">
            <v/>
          </cell>
          <cell r="AM206">
            <v>6</v>
          </cell>
          <cell r="AN206">
            <v>11</v>
          </cell>
          <cell r="AO206">
            <v>11</v>
          </cell>
          <cell r="AP206" t="str">
            <v/>
          </cell>
          <cell r="AQ206" t="str">
            <v/>
          </cell>
          <cell r="AR206" t="str">
            <v/>
          </cell>
          <cell r="AS206">
            <v>1200</v>
          </cell>
          <cell r="AT206" t="str">
            <v>雪人1</v>
          </cell>
          <cell r="AU206" t="str">
            <v>蜘蛛2</v>
          </cell>
          <cell r="AV206" t="str">
            <v>骷髅2</v>
          </cell>
          <cell r="AW206" t="str">
            <v>恶灵1</v>
          </cell>
          <cell r="AX206">
            <v>0</v>
          </cell>
          <cell r="AY206">
            <v>0</v>
          </cell>
          <cell r="AZ206" t="str">
            <v>怪物1</v>
          </cell>
          <cell r="BA206" t="str">
            <v>怪物2</v>
          </cell>
          <cell r="BB206" t="str">
            <v>怪物3</v>
          </cell>
          <cell r="BC206">
            <v>0</v>
          </cell>
          <cell r="BD206">
            <v>0</v>
          </cell>
          <cell r="BE206">
            <v>0</v>
          </cell>
          <cell r="BF206" t="str">
            <v>ResAudio_Music_game2;0.9</v>
          </cell>
          <cell r="BG206" t="str">
            <v>ResAudio_Music_game2;1.2</v>
          </cell>
        </row>
        <row r="207">
          <cell r="A207" t="str">
            <v>3_4_5</v>
          </cell>
          <cell r="B207">
            <v>3</v>
          </cell>
          <cell r="C207">
            <v>4</v>
          </cell>
          <cell r="D207">
            <v>5</v>
          </cell>
          <cell r="E207">
            <v>30</v>
          </cell>
          <cell r="G207" t="str">
            <v>标准关</v>
          </cell>
          <cell r="H207">
            <v>2.6061644021028036</v>
          </cell>
          <cell r="I207">
            <v>872.03</v>
          </cell>
          <cell r="J207">
            <v>1.08</v>
          </cell>
          <cell r="K207">
            <v>1.03</v>
          </cell>
          <cell r="L207">
            <v>847</v>
          </cell>
          <cell r="M207">
            <v>300</v>
          </cell>
          <cell r="N207">
            <v>200</v>
          </cell>
          <cell r="O207" t="str">
            <v>蜘蛛2</v>
          </cell>
          <cell r="P207" t="str">
            <v>骷髅2</v>
          </cell>
          <cell r="Q207" t="str">
            <v>恶灵1</v>
          </cell>
          <cell r="R207" t="str">
            <v/>
          </cell>
          <cell r="S207" t="str">
            <v/>
          </cell>
          <cell r="T207" t="str">
            <v/>
          </cell>
          <cell r="U207">
            <v>12</v>
          </cell>
          <cell r="V207">
            <v>12</v>
          </cell>
          <cell r="W207">
            <v>6</v>
          </cell>
          <cell r="X207" t="str">
            <v>0</v>
          </cell>
          <cell r="Y207" t="str">
            <v>0</v>
          </cell>
          <cell r="Z207" t="str">
            <v>0</v>
          </cell>
          <cell r="AA207">
            <v>996</v>
          </cell>
          <cell r="AB207">
            <v>996</v>
          </cell>
          <cell r="AC207">
            <v>249</v>
          </cell>
          <cell r="AD207" t="str">
            <v/>
          </cell>
          <cell r="AE207" t="str">
            <v/>
          </cell>
          <cell r="AF207" t="str">
            <v/>
          </cell>
          <cell r="AG207">
            <v>4.32</v>
          </cell>
          <cell r="AH207">
            <v>2.16</v>
          </cell>
          <cell r="AI207">
            <v>2.16</v>
          </cell>
          <cell r="AJ207" t="str">
            <v/>
          </cell>
          <cell r="AK207" t="str">
            <v/>
          </cell>
          <cell r="AL207" t="str">
            <v/>
          </cell>
          <cell r="AM207">
            <v>7</v>
          </cell>
          <cell r="AN207">
            <v>7</v>
          </cell>
          <cell r="AO207">
            <v>4</v>
          </cell>
          <cell r="AP207" t="str">
            <v/>
          </cell>
          <cell r="AQ207" t="str">
            <v/>
          </cell>
          <cell r="AR207" t="str">
            <v/>
          </cell>
          <cell r="AS207">
            <v>1500</v>
          </cell>
          <cell r="AT207" t="str">
            <v>雪人1</v>
          </cell>
          <cell r="AU207" t="str">
            <v>蜘蛛2</v>
          </cell>
          <cell r="AV207" t="str">
            <v>骷髅2</v>
          </cell>
          <cell r="AW207" t="str">
            <v>恶灵1</v>
          </cell>
          <cell r="AX207">
            <v>0</v>
          </cell>
          <cell r="AY207">
            <v>0</v>
          </cell>
          <cell r="AZ207" t="str">
            <v>怪物2</v>
          </cell>
          <cell r="BA207" t="str">
            <v>怪物3</v>
          </cell>
          <cell r="BB207" t="str">
            <v>怪物4</v>
          </cell>
          <cell r="BC207">
            <v>0</v>
          </cell>
          <cell r="BD207">
            <v>0</v>
          </cell>
          <cell r="BE207">
            <v>0</v>
          </cell>
          <cell r="BF207" t="str">
            <v>ResAudio_Music_game2;0.9</v>
          </cell>
          <cell r="BG207" t="str">
            <v>ResAudio_Music_game2;1.2</v>
          </cell>
        </row>
        <row r="208">
          <cell r="A208" t="str">
            <v>3_4_6</v>
          </cell>
          <cell r="B208">
            <v>3</v>
          </cell>
          <cell r="C208">
            <v>4</v>
          </cell>
          <cell r="D208">
            <v>6</v>
          </cell>
          <cell r="E208">
            <v>30</v>
          </cell>
          <cell r="G208" t="str">
            <v>标准关</v>
          </cell>
          <cell r="H208">
            <v>2.6334025898870896</v>
          </cell>
          <cell r="I208">
            <v>1169.32</v>
          </cell>
          <cell r="J208">
            <v>1.08</v>
          </cell>
          <cell r="K208">
            <v>1.1599999999999999</v>
          </cell>
          <cell r="L208">
            <v>1008</v>
          </cell>
          <cell r="M208">
            <v>300</v>
          </cell>
          <cell r="N208">
            <v>200</v>
          </cell>
          <cell r="O208" t="str">
            <v>雪人1</v>
          </cell>
          <cell r="P208" t="str">
            <v>蜘蛛2</v>
          </cell>
          <cell r="Q208" t="str">
            <v>骷髅2</v>
          </cell>
          <cell r="R208" t="str">
            <v>恶灵1</v>
          </cell>
          <cell r="S208" t="str">
            <v/>
          </cell>
          <cell r="T208" t="str">
            <v/>
          </cell>
          <cell r="U208">
            <v>11</v>
          </cell>
          <cell r="V208">
            <v>8</v>
          </cell>
          <cell r="W208">
            <v>8</v>
          </cell>
          <cell r="X208">
            <v>5</v>
          </cell>
          <cell r="Y208" t="str">
            <v>0</v>
          </cell>
          <cell r="Z208" t="str">
            <v>0</v>
          </cell>
          <cell r="AA208">
            <v>665</v>
          </cell>
          <cell r="AB208">
            <v>1329</v>
          </cell>
          <cell r="AC208">
            <v>1329</v>
          </cell>
          <cell r="AD208">
            <v>332</v>
          </cell>
          <cell r="AE208" t="str">
            <v/>
          </cell>
          <cell r="AF208" t="str">
            <v/>
          </cell>
          <cell r="AG208">
            <v>2.16</v>
          </cell>
          <cell r="AH208">
            <v>4.32</v>
          </cell>
          <cell r="AI208">
            <v>2.16</v>
          </cell>
          <cell r="AJ208">
            <v>2.16</v>
          </cell>
          <cell r="AK208" t="str">
            <v/>
          </cell>
          <cell r="AL208" t="str">
            <v/>
          </cell>
          <cell r="AM208">
            <v>4</v>
          </cell>
          <cell r="AN208">
            <v>8</v>
          </cell>
          <cell r="AO208">
            <v>8</v>
          </cell>
          <cell r="AP208">
            <v>4</v>
          </cell>
          <cell r="AQ208" t="str">
            <v/>
          </cell>
          <cell r="AR208" t="str">
            <v/>
          </cell>
          <cell r="AS208">
            <v>1800</v>
          </cell>
          <cell r="AT208" t="str">
            <v>雪人1</v>
          </cell>
          <cell r="AU208" t="str">
            <v>蜘蛛2</v>
          </cell>
          <cell r="AV208" t="str">
            <v>骷髅2</v>
          </cell>
          <cell r="AW208" t="str">
            <v>恶灵1</v>
          </cell>
          <cell r="AX208">
            <v>0</v>
          </cell>
          <cell r="AY208">
            <v>0</v>
          </cell>
          <cell r="AZ208" t="str">
            <v>怪物1</v>
          </cell>
          <cell r="BA208" t="str">
            <v>怪物2</v>
          </cell>
          <cell r="BB208" t="str">
            <v>怪物3</v>
          </cell>
          <cell r="BC208" t="str">
            <v>怪物4</v>
          </cell>
          <cell r="BD208">
            <v>0</v>
          </cell>
          <cell r="BE208">
            <v>0</v>
          </cell>
          <cell r="BF208" t="str">
            <v>ResAudio_Music_game2;0.9</v>
          </cell>
          <cell r="BG208" t="str">
            <v>ResAudio_Music_battle_danger1;1</v>
          </cell>
        </row>
        <row r="209">
          <cell r="A209" t="str">
            <v>3_5_1</v>
          </cell>
          <cell r="B209">
            <v>3</v>
          </cell>
          <cell r="C209">
            <v>5</v>
          </cell>
          <cell r="D209">
            <v>1</v>
          </cell>
          <cell r="E209">
            <v>10</v>
          </cell>
          <cell r="G209" t="str">
            <v>困难关</v>
          </cell>
          <cell r="H209">
            <v>2.5</v>
          </cell>
          <cell r="I209">
            <v>103.03</v>
          </cell>
          <cell r="J209">
            <v>1.1000000000000001</v>
          </cell>
          <cell r="K209">
            <v>0.54</v>
          </cell>
          <cell r="L209">
            <v>191</v>
          </cell>
          <cell r="M209">
            <v>300</v>
          </cell>
          <cell r="N209">
            <v>200</v>
          </cell>
          <cell r="O209" t="str">
            <v>雪人2</v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>
            <v>5</v>
          </cell>
          <cell r="V209" t="str">
            <v>0</v>
          </cell>
          <cell r="W209" t="str">
            <v>0</v>
          </cell>
          <cell r="X209" t="str">
            <v>0</v>
          </cell>
          <cell r="Y209" t="str">
            <v>0</v>
          </cell>
          <cell r="Z209" t="str">
            <v>0</v>
          </cell>
          <cell r="AA209">
            <v>382</v>
          </cell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F209" t="str">
            <v/>
          </cell>
          <cell r="AG209">
            <v>2.2000000000000002</v>
          </cell>
          <cell r="AH209" t="str">
            <v/>
          </cell>
          <cell r="AI209" t="str">
            <v/>
          </cell>
          <cell r="AJ209" t="str">
            <v/>
          </cell>
          <cell r="AK209" t="str">
            <v/>
          </cell>
          <cell r="AL209" t="str">
            <v/>
          </cell>
          <cell r="AM209">
            <v>40</v>
          </cell>
          <cell r="AN209" t="str">
            <v/>
          </cell>
          <cell r="AO209" t="str">
            <v/>
          </cell>
          <cell r="AP209" t="str">
            <v/>
          </cell>
          <cell r="AQ209" t="str">
            <v/>
          </cell>
          <cell r="AR209" t="str">
            <v/>
          </cell>
          <cell r="AS209">
            <v>300</v>
          </cell>
          <cell r="AT209" t="str">
            <v>雪人1</v>
          </cell>
          <cell r="AU209" t="str">
            <v>蜘蛛2</v>
          </cell>
          <cell r="AV209" t="str">
            <v>骷髅2</v>
          </cell>
          <cell r="AW209" t="str">
            <v>恶灵2</v>
          </cell>
          <cell r="AX209" t="str">
            <v>雪人2</v>
          </cell>
          <cell r="AY209" t="str">
            <v>雪人3</v>
          </cell>
          <cell r="AZ209" t="str">
            <v>怪物5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 t="str">
            <v>ResAudio_Music_game3;0.9</v>
          </cell>
          <cell r="BG209" t="str">
            <v>ResAudio_Music_game3;1.1</v>
          </cell>
        </row>
        <row r="210">
          <cell r="A210" t="str">
            <v>3_5_2</v>
          </cell>
          <cell r="B210">
            <v>3</v>
          </cell>
          <cell r="C210">
            <v>5</v>
          </cell>
          <cell r="D210">
            <v>2</v>
          </cell>
          <cell r="E210">
            <v>15</v>
          </cell>
          <cell r="G210" t="str">
            <v>困难关</v>
          </cell>
          <cell r="H210">
            <v>2.5303598256847186</v>
          </cell>
          <cell r="I210">
            <v>241.44</v>
          </cell>
          <cell r="J210">
            <v>1.1000000000000001</v>
          </cell>
          <cell r="K210">
            <v>0.67</v>
          </cell>
          <cell r="L210">
            <v>360</v>
          </cell>
          <cell r="M210">
            <v>300</v>
          </cell>
          <cell r="N210">
            <v>200</v>
          </cell>
          <cell r="O210" t="str">
            <v>雪人2</v>
          </cell>
          <cell r="P210" t="str">
            <v>雪人1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>
            <v>5</v>
          </cell>
          <cell r="V210">
            <v>5</v>
          </cell>
          <cell r="W210" t="str">
            <v>0</v>
          </cell>
          <cell r="X210" t="str">
            <v>0</v>
          </cell>
          <cell r="Y210" t="str">
            <v>0</v>
          </cell>
          <cell r="Z210" t="str">
            <v>0</v>
          </cell>
          <cell r="AA210">
            <v>720</v>
          </cell>
          <cell r="AB210">
            <v>360</v>
          </cell>
          <cell r="AC210" t="str">
            <v/>
          </cell>
          <cell r="AD210" t="str">
            <v/>
          </cell>
          <cell r="AE210" t="str">
            <v/>
          </cell>
          <cell r="AF210" t="str">
            <v/>
          </cell>
          <cell r="AG210">
            <v>2.2000000000000002</v>
          </cell>
          <cell r="AH210">
            <v>2.2000000000000002</v>
          </cell>
          <cell r="AI210" t="str">
            <v/>
          </cell>
          <cell r="AJ210" t="str">
            <v/>
          </cell>
          <cell r="AK210" t="str">
            <v/>
          </cell>
          <cell r="AL210" t="str">
            <v/>
          </cell>
          <cell r="AM210">
            <v>27</v>
          </cell>
          <cell r="AN210">
            <v>13</v>
          </cell>
          <cell r="AO210" t="str">
            <v/>
          </cell>
          <cell r="AP210" t="str">
            <v/>
          </cell>
          <cell r="AQ210" t="str">
            <v/>
          </cell>
          <cell r="AR210" t="str">
            <v/>
          </cell>
          <cell r="AS210">
            <v>600</v>
          </cell>
          <cell r="AT210" t="str">
            <v>雪人1</v>
          </cell>
          <cell r="AU210" t="str">
            <v>蜘蛛2</v>
          </cell>
          <cell r="AV210" t="str">
            <v>骷髅2</v>
          </cell>
          <cell r="AW210" t="str">
            <v>恶灵2</v>
          </cell>
          <cell r="AX210" t="str">
            <v>雪人2</v>
          </cell>
          <cell r="AY210" t="str">
            <v>雪人3</v>
          </cell>
          <cell r="AZ210" t="str">
            <v>怪物5</v>
          </cell>
          <cell r="BA210" t="str">
            <v>怪物1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 t="str">
            <v>ResAudio_Music_game3;0.9</v>
          </cell>
          <cell r="BG210" t="str">
            <v>ResAudio_Music_game3;1.1</v>
          </cell>
        </row>
        <row r="211">
          <cell r="A211" t="str">
            <v>3_5_3</v>
          </cell>
          <cell r="B211">
            <v>3</v>
          </cell>
          <cell r="C211">
            <v>5</v>
          </cell>
          <cell r="D211">
            <v>3</v>
          </cell>
          <cell r="E211">
            <v>20</v>
          </cell>
          <cell r="G211" t="str">
            <v>困难关</v>
          </cell>
          <cell r="H211">
            <v>2.5610883389756807</v>
          </cell>
          <cell r="I211">
            <v>415.03</v>
          </cell>
          <cell r="J211">
            <v>1.1000000000000001</v>
          </cell>
          <cell r="K211">
            <v>0.79</v>
          </cell>
          <cell r="L211">
            <v>525</v>
          </cell>
          <cell r="M211">
            <v>300</v>
          </cell>
          <cell r="N211">
            <v>200</v>
          </cell>
          <cell r="O211" t="str">
            <v>雪人1</v>
          </cell>
          <cell r="P211" t="str">
            <v>蜘蛛2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>
            <v>7</v>
          </cell>
          <cell r="V211">
            <v>7</v>
          </cell>
          <cell r="W211" t="str">
            <v>0</v>
          </cell>
          <cell r="X211" t="str">
            <v>0</v>
          </cell>
          <cell r="Y211" t="str">
            <v>0</v>
          </cell>
          <cell r="Z211" t="str">
            <v>0</v>
          </cell>
          <cell r="AA211">
            <v>500</v>
          </cell>
          <cell r="AB211">
            <v>1000</v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>
            <v>2.2000000000000002</v>
          </cell>
          <cell r="AH211">
            <v>4.4000000000000004</v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>
            <v>10</v>
          </cell>
          <cell r="AN211">
            <v>19</v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>
            <v>900</v>
          </cell>
          <cell r="AT211" t="str">
            <v>雪人1</v>
          </cell>
          <cell r="AU211" t="str">
            <v>蜘蛛2</v>
          </cell>
          <cell r="AV211" t="str">
            <v>骷髅2</v>
          </cell>
          <cell r="AW211" t="str">
            <v>恶灵2</v>
          </cell>
          <cell r="AX211" t="str">
            <v>雪人2</v>
          </cell>
          <cell r="AY211" t="str">
            <v>雪人3</v>
          </cell>
          <cell r="AZ211" t="str">
            <v>怪物1</v>
          </cell>
          <cell r="BA211" t="str">
            <v>怪物2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 t="str">
            <v>ResAudio_Music_game3;0.9</v>
          </cell>
          <cell r="BG211" t="str">
            <v>ResAudio_Music_game3;1.1</v>
          </cell>
        </row>
        <row r="212">
          <cell r="A212" t="str">
            <v>3_5_4</v>
          </cell>
          <cell r="B212">
            <v>3</v>
          </cell>
          <cell r="C212">
            <v>5</v>
          </cell>
          <cell r="D212">
            <v>4</v>
          </cell>
          <cell r="E212">
            <v>25</v>
          </cell>
          <cell r="G212" t="str">
            <v>困难关</v>
          </cell>
          <cell r="H212">
            <v>2.5921900171894672</v>
          </cell>
          <cell r="I212">
            <v>633.77</v>
          </cell>
          <cell r="J212">
            <v>1.1000000000000001</v>
          </cell>
          <cell r="K212">
            <v>0.92</v>
          </cell>
          <cell r="L212">
            <v>689</v>
          </cell>
          <cell r="M212">
            <v>300</v>
          </cell>
          <cell r="N212">
            <v>200</v>
          </cell>
          <cell r="O212" t="str">
            <v>雪人1</v>
          </cell>
          <cell r="P212" t="str">
            <v>蜘蛛2</v>
          </cell>
          <cell r="Q212" t="str">
            <v>蜘蛛2</v>
          </cell>
          <cell r="R212" t="str">
            <v/>
          </cell>
          <cell r="S212" t="str">
            <v/>
          </cell>
          <cell r="T212" t="str">
            <v/>
          </cell>
          <cell r="U212">
            <v>9</v>
          </cell>
          <cell r="V212">
            <v>9</v>
          </cell>
          <cell r="W212">
            <v>4</v>
          </cell>
          <cell r="X212" t="str">
            <v>0</v>
          </cell>
          <cell r="Y212" t="str">
            <v>0</v>
          </cell>
          <cell r="Z212" t="str">
            <v>0</v>
          </cell>
          <cell r="AA212">
            <v>492</v>
          </cell>
          <cell r="AB212">
            <v>984</v>
          </cell>
          <cell r="AC212">
            <v>984</v>
          </cell>
          <cell r="AD212" t="str">
            <v/>
          </cell>
          <cell r="AE212" t="str">
            <v/>
          </cell>
          <cell r="AF212" t="str">
            <v/>
          </cell>
          <cell r="AG212">
            <v>2.2000000000000002</v>
          </cell>
          <cell r="AH212">
            <v>4.4000000000000004</v>
          </cell>
          <cell r="AI212">
            <v>4.4000000000000004</v>
          </cell>
          <cell r="AJ212" t="str">
            <v/>
          </cell>
          <cell r="AK212" t="str">
            <v/>
          </cell>
          <cell r="AL212" t="str">
            <v/>
          </cell>
          <cell r="AM212">
            <v>6</v>
          </cell>
          <cell r="AN212">
            <v>11</v>
          </cell>
          <cell r="AO212">
            <v>11</v>
          </cell>
          <cell r="AP212" t="str">
            <v/>
          </cell>
          <cell r="AQ212" t="str">
            <v/>
          </cell>
          <cell r="AR212" t="str">
            <v/>
          </cell>
          <cell r="AS212">
            <v>1200</v>
          </cell>
          <cell r="AT212" t="str">
            <v>雪人1</v>
          </cell>
          <cell r="AU212" t="str">
            <v>蜘蛛2</v>
          </cell>
          <cell r="AV212" t="str">
            <v>骷髅2</v>
          </cell>
          <cell r="AW212" t="str">
            <v>恶灵2</v>
          </cell>
          <cell r="AX212" t="str">
            <v>雪人2</v>
          </cell>
          <cell r="AY212" t="str">
            <v>雪人3</v>
          </cell>
          <cell r="AZ212" t="str">
            <v>怪物1</v>
          </cell>
          <cell r="BA212" t="str">
            <v>怪物2</v>
          </cell>
          <cell r="BB212" t="str">
            <v>怪物2</v>
          </cell>
          <cell r="BC212">
            <v>0</v>
          </cell>
          <cell r="BD212">
            <v>0</v>
          </cell>
          <cell r="BE212">
            <v>0</v>
          </cell>
          <cell r="BF212" t="str">
            <v>ResAudio_Music_game3;0.9</v>
          </cell>
          <cell r="BG212" t="str">
            <v>ResAudio_Music_game3;1.1</v>
          </cell>
        </row>
        <row r="213">
          <cell r="A213" t="str">
            <v>3_5_5</v>
          </cell>
          <cell r="B213">
            <v>3</v>
          </cell>
          <cell r="C213">
            <v>5</v>
          </cell>
          <cell r="D213">
            <v>5</v>
          </cell>
          <cell r="E213">
            <v>30</v>
          </cell>
          <cell r="G213" t="str">
            <v>困难关</v>
          </cell>
          <cell r="H213">
            <v>2.6236693920148841</v>
          </cell>
          <cell r="I213">
            <v>886.41</v>
          </cell>
          <cell r="J213">
            <v>1.1000000000000001</v>
          </cell>
          <cell r="K213">
            <v>1.04</v>
          </cell>
          <cell r="L213">
            <v>852</v>
          </cell>
          <cell r="M213">
            <v>300</v>
          </cell>
          <cell r="N213">
            <v>200</v>
          </cell>
          <cell r="O213" t="str">
            <v>蜘蛛2</v>
          </cell>
          <cell r="P213" t="str">
            <v>骷髅2</v>
          </cell>
          <cell r="Q213" t="str">
            <v>雪人2</v>
          </cell>
          <cell r="R213" t="str">
            <v/>
          </cell>
          <cell r="S213" t="str">
            <v/>
          </cell>
          <cell r="T213" t="str">
            <v/>
          </cell>
          <cell r="U213">
            <v>12</v>
          </cell>
          <cell r="V213">
            <v>12</v>
          </cell>
          <cell r="W213">
            <v>6</v>
          </cell>
          <cell r="X213" t="str">
            <v>0</v>
          </cell>
          <cell r="Y213" t="str">
            <v>0</v>
          </cell>
          <cell r="Z213" t="str">
            <v>0</v>
          </cell>
          <cell r="AA213">
            <v>852</v>
          </cell>
          <cell r="AB213">
            <v>852</v>
          </cell>
          <cell r="AC213">
            <v>852</v>
          </cell>
          <cell r="AD213" t="str">
            <v/>
          </cell>
          <cell r="AE213" t="str">
            <v/>
          </cell>
          <cell r="AF213" t="str">
            <v/>
          </cell>
          <cell r="AG213">
            <v>4.4000000000000004</v>
          </cell>
          <cell r="AH213">
            <v>2.2000000000000002</v>
          </cell>
          <cell r="AI213">
            <v>2.2000000000000002</v>
          </cell>
          <cell r="AJ213" t="str">
            <v/>
          </cell>
          <cell r="AK213" t="str">
            <v/>
          </cell>
          <cell r="AL213" t="str">
            <v/>
          </cell>
          <cell r="AM213">
            <v>7</v>
          </cell>
          <cell r="AN213">
            <v>7</v>
          </cell>
          <cell r="AO213">
            <v>7</v>
          </cell>
          <cell r="AP213" t="str">
            <v/>
          </cell>
          <cell r="AQ213" t="str">
            <v/>
          </cell>
          <cell r="AR213" t="str">
            <v/>
          </cell>
          <cell r="AS213">
            <v>1500</v>
          </cell>
          <cell r="AT213" t="str">
            <v>雪人1</v>
          </cell>
          <cell r="AU213" t="str">
            <v>蜘蛛2</v>
          </cell>
          <cell r="AV213" t="str">
            <v>骷髅2</v>
          </cell>
          <cell r="AW213" t="str">
            <v>恶灵2</v>
          </cell>
          <cell r="AX213" t="str">
            <v>雪人2</v>
          </cell>
          <cell r="AY213" t="str">
            <v>雪人3</v>
          </cell>
          <cell r="AZ213" t="str">
            <v>怪物2</v>
          </cell>
          <cell r="BA213" t="str">
            <v>怪物3</v>
          </cell>
          <cell r="BB213" t="str">
            <v>怪物5</v>
          </cell>
          <cell r="BC213">
            <v>0</v>
          </cell>
          <cell r="BD213">
            <v>0</v>
          </cell>
          <cell r="BE213">
            <v>0</v>
          </cell>
          <cell r="BF213" t="str">
            <v>ResAudio_Music_game3;0.9</v>
          </cell>
          <cell r="BG213" t="str">
            <v>ResAudio_Music_game3;1.1</v>
          </cell>
        </row>
        <row r="214">
          <cell r="A214" t="str">
            <v>3_5_6</v>
          </cell>
          <cell r="B214">
            <v>3</v>
          </cell>
          <cell r="C214">
            <v>5</v>
          </cell>
          <cell r="D214">
            <v>6</v>
          </cell>
          <cell r="E214">
            <v>30</v>
          </cell>
          <cell r="G214" t="str">
            <v>困难关</v>
          </cell>
          <cell r="H214">
            <v>2.6555310501732459</v>
          </cell>
          <cell r="I214">
            <v>1189.31</v>
          </cell>
          <cell r="J214">
            <v>1.1000000000000001</v>
          </cell>
          <cell r="K214">
            <v>1.17</v>
          </cell>
          <cell r="L214">
            <v>1017</v>
          </cell>
          <cell r="M214">
            <v>300</v>
          </cell>
          <cell r="N214">
            <v>200</v>
          </cell>
          <cell r="O214" t="str">
            <v>雪人1</v>
          </cell>
          <cell r="P214" t="str">
            <v>蜘蛛2</v>
          </cell>
          <cell r="Q214" t="str">
            <v>骷髅2</v>
          </cell>
          <cell r="R214" t="str">
            <v>恶灵2</v>
          </cell>
          <cell r="S214" t="str">
            <v/>
          </cell>
          <cell r="T214" t="str">
            <v/>
          </cell>
          <cell r="U214">
            <v>10</v>
          </cell>
          <cell r="V214">
            <v>10</v>
          </cell>
          <cell r="W214">
            <v>10</v>
          </cell>
          <cell r="X214">
            <v>5</v>
          </cell>
          <cell r="Y214" t="str">
            <v>0</v>
          </cell>
          <cell r="Z214" t="str">
            <v>0</v>
          </cell>
          <cell r="AA214">
            <v>509</v>
          </cell>
          <cell r="AB214">
            <v>1017</v>
          </cell>
          <cell r="AC214">
            <v>1017</v>
          </cell>
          <cell r="AD214">
            <v>1017</v>
          </cell>
          <cell r="AE214" t="str">
            <v/>
          </cell>
          <cell r="AF214" t="str">
            <v/>
          </cell>
          <cell r="AG214">
            <v>2.2000000000000002</v>
          </cell>
          <cell r="AH214">
            <v>4.4000000000000004</v>
          </cell>
          <cell r="AI214">
            <v>2.2000000000000002</v>
          </cell>
          <cell r="AJ214">
            <v>2.2000000000000002</v>
          </cell>
          <cell r="AK214" t="str">
            <v/>
          </cell>
          <cell r="AL214" t="str">
            <v/>
          </cell>
          <cell r="AM214">
            <v>3</v>
          </cell>
          <cell r="AN214">
            <v>7</v>
          </cell>
          <cell r="AO214">
            <v>7</v>
          </cell>
          <cell r="AP214">
            <v>7</v>
          </cell>
          <cell r="AQ214" t="str">
            <v/>
          </cell>
          <cell r="AR214" t="str">
            <v/>
          </cell>
          <cell r="AS214">
            <v>1800</v>
          </cell>
          <cell r="AT214" t="str">
            <v>雪人1</v>
          </cell>
          <cell r="AU214" t="str">
            <v>蜘蛛2</v>
          </cell>
          <cell r="AV214" t="str">
            <v>骷髅2</v>
          </cell>
          <cell r="AW214" t="str">
            <v>恶灵2</v>
          </cell>
          <cell r="AX214" t="str">
            <v>雪人2</v>
          </cell>
          <cell r="AY214" t="str">
            <v>雪人3</v>
          </cell>
          <cell r="AZ214" t="str">
            <v>怪物1</v>
          </cell>
          <cell r="BA214" t="str">
            <v>怪物2</v>
          </cell>
          <cell r="BB214" t="str">
            <v>怪物3</v>
          </cell>
          <cell r="BC214" t="str">
            <v>怪物4</v>
          </cell>
          <cell r="BD214">
            <v>0</v>
          </cell>
          <cell r="BE214">
            <v>0</v>
          </cell>
          <cell r="BF214" t="str">
            <v>ResAudio_Music_game3;0.9</v>
          </cell>
          <cell r="BG214" t="str">
            <v>ResAudio_Music_game3;1.1</v>
          </cell>
        </row>
        <row r="215">
          <cell r="A215" t="str">
            <v>3_5_7</v>
          </cell>
          <cell r="B215">
            <v>3</v>
          </cell>
          <cell r="C215">
            <v>5</v>
          </cell>
          <cell r="D215">
            <v>7</v>
          </cell>
          <cell r="E215">
            <v>30</v>
          </cell>
          <cell r="G215" t="str">
            <v>困难关</v>
          </cell>
          <cell r="H215">
            <v>2.6877796340866933</v>
          </cell>
          <cell r="I215">
            <v>1524.73</v>
          </cell>
          <cell r="J215">
            <v>1.1000000000000001</v>
          </cell>
          <cell r="K215">
            <v>1.29</v>
          </cell>
          <cell r="L215">
            <v>1182</v>
          </cell>
          <cell r="M215">
            <v>300</v>
          </cell>
          <cell r="N215">
            <v>200</v>
          </cell>
          <cell r="O215" t="str">
            <v>蜘蛛2</v>
          </cell>
          <cell r="P215" t="str">
            <v>骷髅2</v>
          </cell>
          <cell r="Q215" t="str">
            <v>恶灵2</v>
          </cell>
          <cell r="R215" t="str">
            <v>雪人2</v>
          </cell>
          <cell r="S215" t="str">
            <v/>
          </cell>
          <cell r="T215" t="str">
            <v/>
          </cell>
          <cell r="U215">
            <v>11</v>
          </cell>
          <cell r="V215">
            <v>11</v>
          </cell>
          <cell r="W215">
            <v>11</v>
          </cell>
          <cell r="X215">
            <v>5</v>
          </cell>
          <cell r="Y215" t="str">
            <v>0</v>
          </cell>
          <cell r="Z215" t="str">
            <v>0</v>
          </cell>
          <cell r="AA215">
            <v>933</v>
          </cell>
          <cell r="AB215">
            <v>933</v>
          </cell>
          <cell r="AC215">
            <v>933</v>
          </cell>
          <cell r="AD215">
            <v>933</v>
          </cell>
          <cell r="AE215" t="str">
            <v/>
          </cell>
          <cell r="AF215" t="str">
            <v/>
          </cell>
          <cell r="AG215">
            <v>4.4000000000000004</v>
          </cell>
          <cell r="AH215">
            <v>2.2000000000000002</v>
          </cell>
          <cell r="AI215">
            <v>2.2000000000000002</v>
          </cell>
          <cell r="AJ215">
            <v>2.2000000000000002</v>
          </cell>
          <cell r="AK215" t="str">
            <v/>
          </cell>
          <cell r="AL215" t="str">
            <v/>
          </cell>
          <cell r="AM215">
            <v>5</v>
          </cell>
          <cell r="AN215">
            <v>5</v>
          </cell>
          <cell r="AO215">
            <v>5</v>
          </cell>
          <cell r="AP215">
            <v>5</v>
          </cell>
          <cell r="AQ215" t="str">
            <v/>
          </cell>
          <cell r="AR215" t="str">
            <v/>
          </cell>
          <cell r="AS215">
            <v>2100</v>
          </cell>
          <cell r="AT215" t="str">
            <v>雪人1</v>
          </cell>
          <cell r="AU215" t="str">
            <v>蜘蛛2</v>
          </cell>
          <cell r="AV215" t="str">
            <v>骷髅2</v>
          </cell>
          <cell r="AW215" t="str">
            <v>恶灵2</v>
          </cell>
          <cell r="AX215" t="str">
            <v>雪人2</v>
          </cell>
          <cell r="AY215" t="str">
            <v>雪人3</v>
          </cell>
          <cell r="AZ215" t="str">
            <v>怪物2</v>
          </cell>
          <cell r="BA215" t="str">
            <v>怪物3</v>
          </cell>
          <cell r="BB215" t="str">
            <v>怪物4</v>
          </cell>
          <cell r="BC215" t="str">
            <v>怪物5</v>
          </cell>
          <cell r="BD215">
            <v>0</v>
          </cell>
          <cell r="BE215">
            <v>0</v>
          </cell>
          <cell r="BF215" t="str">
            <v>ResAudio_Music_game3;0.9</v>
          </cell>
          <cell r="BG215" t="str">
            <v>ResAudio_Music_game3;1.1</v>
          </cell>
        </row>
        <row r="216">
          <cell r="A216" t="str">
            <v>3_5_8</v>
          </cell>
          <cell r="B216">
            <v>3</v>
          </cell>
          <cell r="C216">
            <v>5</v>
          </cell>
          <cell r="D216">
            <v>8</v>
          </cell>
          <cell r="E216">
            <v>30</v>
          </cell>
          <cell r="G216" t="str">
            <v>困难关</v>
          </cell>
          <cell r="H216">
            <v>2.7204198425546173</v>
          </cell>
          <cell r="I216">
            <v>1915.7</v>
          </cell>
          <cell r="J216">
            <v>1.1000000000000001</v>
          </cell>
          <cell r="K216">
            <v>1.42</v>
          </cell>
          <cell r="L216">
            <v>1349</v>
          </cell>
          <cell r="M216">
            <v>300</v>
          </cell>
          <cell r="N216">
            <v>200</v>
          </cell>
          <cell r="O216" t="str">
            <v>蜘蛛2</v>
          </cell>
          <cell r="P216" t="str">
            <v>骷髅2</v>
          </cell>
          <cell r="Q216" t="str">
            <v>恶灵2</v>
          </cell>
          <cell r="R216" t="str">
            <v>雪人2</v>
          </cell>
          <cell r="S216" t="str">
            <v>雪人3</v>
          </cell>
          <cell r="T216" t="str">
            <v/>
          </cell>
          <cell r="U216">
            <v>10</v>
          </cell>
          <cell r="V216">
            <v>10</v>
          </cell>
          <cell r="W216">
            <v>10</v>
          </cell>
          <cell r="X216">
            <v>10</v>
          </cell>
          <cell r="Y216">
            <v>1</v>
          </cell>
          <cell r="Z216" t="str">
            <v>0</v>
          </cell>
          <cell r="AA216">
            <v>843</v>
          </cell>
          <cell r="AB216">
            <v>843</v>
          </cell>
          <cell r="AC216">
            <v>843</v>
          </cell>
          <cell r="AD216">
            <v>843</v>
          </cell>
          <cell r="AE216">
            <v>6745</v>
          </cell>
          <cell r="AF216" t="str">
            <v/>
          </cell>
          <cell r="AG216">
            <v>4.4000000000000004</v>
          </cell>
          <cell r="AH216">
            <v>2.2000000000000002</v>
          </cell>
          <cell r="AI216">
            <v>2.2000000000000002</v>
          </cell>
          <cell r="AJ216">
            <v>2.2000000000000002</v>
          </cell>
          <cell r="AK216">
            <v>0.88000000000000012</v>
          </cell>
          <cell r="AL216" t="str">
            <v/>
          </cell>
          <cell r="AM216">
            <v>5</v>
          </cell>
          <cell r="AN216">
            <v>5</v>
          </cell>
          <cell r="AO216">
            <v>5</v>
          </cell>
          <cell r="AP216">
            <v>5</v>
          </cell>
          <cell r="AQ216">
            <v>7</v>
          </cell>
          <cell r="AR216" t="str">
            <v/>
          </cell>
          <cell r="AS216">
            <v>2400</v>
          </cell>
          <cell r="AT216" t="str">
            <v>雪人1</v>
          </cell>
          <cell r="AU216" t="str">
            <v>蜘蛛2</v>
          </cell>
          <cell r="AV216" t="str">
            <v>骷髅2</v>
          </cell>
          <cell r="AW216" t="str">
            <v>恶灵2</v>
          </cell>
          <cell r="AX216" t="str">
            <v>雪人2</v>
          </cell>
          <cell r="AY216" t="str">
            <v>雪人3</v>
          </cell>
          <cell r="AZ216" t="str">
            <v>怪物2</v>
          </cell>
          <cell r="BA216" t="str">
            <v>怪物3</v>
          </cell>
          <cell r="BB216" t="str">
            <v>怪物4</v>
          </cell>
          <cell r="BC216" t="str">
            <v>怪物5</v>
          </cell>
          <cell r="BD216" t="str">
            <v>怪物6</v>
          </cell>
          <cell r="BE216">
            <v>0</v>
          </cell>
          <cell r="BF216" t="str">
            <v>ResAudio_Music_game3;0.9</v>
          </cell>
          <cell r="BG216" t="str">
            <v>ResAudio_Music_game3;1.1</v>
          </cell>
        </row>
        <row r="217">
          <cell r="A217" t="str">
            <v>4_1_1</v>
          </cell>
          <cell r="B217">
            <v>4</v>
          </cell>
          <cell r="C217">
            <v>1</v>
          </cell>
          <cell r="D217">
            <v>1</v>
          </cell>
          <cell r="E217">
            <v>10</v>
          </cell>
          <cell r="G217" t="str">
            <v>标准关</v>
          </cell>
          <cell r="H217">
            <v>2.5</v>
          </cell>
          <cell r="I217">
            <v>95.4</v>
          </cell>
          <cell r="J217">
            <v>1</v>
          </cell>
          <cell r="K217">
            <v>0.5</v>
          </cell>
          <cell r="L217">
            <v>191</v>
          </cell>
          <cell r="M217">
            <v>300</v>
          </cell>
          <cell r="N217">
            <v>200</v>
          </cell>
          <cell r="O217" t="str">
            <v>乌龟1</v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>
            <v>5</v>
          </cell>
          <cell r="V217" t="str">
            <v>0</v>
          </cell>
          <cell r="W217" t="str">
            <v>0</v>
          </cell>
          <cell r="X217" t="str">
            <v>0</v>
          </cell>
          <cell r="Y217" t="str">
            <v>0</v>
          </cell>
          <cell r="Z217" t="str">
            <v>0</v>
          </cell>
          <cell r="AA217">
            <v>382</v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>
            <v>2</v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>
            <v>40</v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>
            <v>300</v>
          </cell>
          <cell r="AT217" t="str">
            <v>蝙蝠1</v>
          </cell>
          <cell r="AU217" t="str">
            <v>火精灵1</v>
          </cell>
          <cell r="AV217" t="str">
            <v>鬼1</v>
          </cell>
          <cell r="AW217" t="str">
            <v>乌龟1</v>
          </cell>
          <cell r="AX217">
            <v>0</v>
          </cell>
          <cell r="AY217">
            <v>0</v>
          </cell>
          <cell r="AZ217" t="str">
            <v>怪物4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 t="str">
            <v>ResAudio_Music_game1;0.9</v>
          </cell>
          <cell r="BG217" t="str">
            <v>ResAudio_Music_game1;1.2</v>
          </cell>
        </row>
        <row r="218">
          <cell r="A218" t="str">
            <v>4_1_2</v>
          </cell>
          <cell r="B218">
            <v>4</v>
          </cell>
          <cell r="C218">
            <v>1</v>
          </cell>
          <cell r="D218">
            <v>2</v>
          </cell>
          <cell r="E218">
            <v>15</v>
          </cell>
          <cell r="G218" t="str">
            <v>标准关</v>
          </cell>
          <cell r="H218">
            <v>2.5</v>
          </cell>
          <cell r="I218">
            <v>224.3</v>
          </cell>
          <cell r="J218">
            <v>1</v>
          </cell>
          <cell r="K218">
            <v>0.63</v>
          </cell>
          <cell r="L218">
            <v>356</v>
          </cell>
          <cell r="M218">
            <v>300</v>
          </cell>
          <cell r="N218">
            <v>200</v>
          </cell>
          <cell r="O218" t="str">
            <v>乌龟1</v>
          </cell>
          <cell r="P218" t="str">
            <v>蝙蝠1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>
            <v>4</v>
          </cell>
          <cell r="V218">
            <v>4</v>
          </cell>
          <cell r="W218" t="str">
            <v>0</v>
          </cell>
          <cell r="X218" t="str">
            <v>0</v>
          </cell>
          <cell r="Y218" t="str">
            <v>0</v>
          </cell>
          <cell r="Z218" t="str">
            <v>0</v>
          </cell>
          <cell r="AA218">
            <v>668</v>
          </cell>
          <cell r="AB218">
            <v>668</v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>
            <v>2</v>
          </cell>
          <cell r="AH218">
            <v>2</v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>
            <v>25</v>
          </cell>
          <cell r="AN218">
            <v>25</v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>
            <v>600</v>
          </cell>
          <cell r="AT218" t="str">
            <v>蝙蝠1</v>
          </cell>
          <cell r="AU218" t="str">
            <v>火精灵1</v>
          </cell>
          <cell r="AV218" t="str">
            <v>鬼1</v>
          </cell>
          <cell r="AW218" t="str">
            <v>乌龟1</v>
          </cell>
          <cell r="AX218">
            <v>0</v>
          </cell>
          <cell r="AY218">
            <v>0</v>
          </cell>
          <cell r="AZ218" t="str">
            <v>怪物4</v>
          </cell>
          <cell r="BA218" t="str">
            <v>怪物1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 t="str">
            <v>ResAudio_Music_game1;0.9</v>
          </cell>
          <cell r="BG218" t="str">
            <v>ResAudio_Music_game1;1.2</v>
          </cell>
        </row>
        <row r="219">
          <cell r="A219" t="str">
            <v>4_1_3</v>
          </cell>
          <cell r="B219">
            <v>4</v>
          </cell>
          <cell r="C219">
            <v>1</v>
          </cell>
          <cell r="D219">
            <v>3</v>
          </cell>
          <cell r="E219">
            <v>20</v>
          </cell>
          <cell r="G219" t="str">
            <v>标准关</v>
          </cell>
          <cell r="H219">
            <v>2.5</v>
          </cell>
          <cell r="I219">
            <v>384.62</v>
          </cell>
          <cell r="J219">
            <v>1</v>
          </cell>
          <cell r="K219">
            <v>0.75</v>
          </cell>
          <cell r="L219">
            <v>513</v>
          </cell>
          <cell r="M219">
            <v>300</v>
          </cell>
          <cell r="N219">
            <v>200</v>
          </cell>
          <cell r="O219" t="str">
            <v>蝙蝠1</v>
          </cell>
          <cell r="P219" t="str">
            <v>火精灵1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>
            <v>7</v>
          </cell>
          <cell r="V219">
            <v>7</v>
          </cell>
          <cell r="W219" t="str">
            <v>0</v>
          </cell>
          <cell r="X219" t="str">
            <v>0</v>
          </cell>
          <cell r="Y219" t="str">
            <v>0</v>
          </cell>
          <cell r="Z219" t="str">
            <v>0</v>
          </cell>
          <cell r="AA219">
            <v>733</v>
          </cell>
          <cell r="AB219">
            <v>733</v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>
            <v>2</v>
          </cell>
          <cell r="AH219">
            <v>2</v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>
            <v>14</v>
          </cell>
          <cell r="AN219">
            <v>14</v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>
            <v>900</v>
          </cell>
          <cell r="AT219" t="str">
            <v>蝙蝠1</v>
          </cell>
          <cell r="AU219" t="str">
            <v>火精灵1</v>
          </cell>
          <cell r="AV219" t="str">
            <v>鬼1</v>
          </cell>
          <cell r="AW219" t="str">
            <v>乌龟1</v>
          </cell>
          <cell r="AX219">
            <v>0</v>
          </cell>
          <cell r="AY219">
            <v>0</v>
          </cell>
          <cell r="AZ219" t="str">
            <v>怪物1</v>
          </cell>
          <cell r="BA219" t="str">
            <v>怪物2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 t="str">
            <v>ResAudio_Music_game1;0.9</v>
          </cell>
          <cell r="BG219" t="str">
            <v>ResAudio_Music_game1;1.2</v>
          </cell>
        </row>
        <row r="220">
          <cell r="A220" t="str">
            <v>4_1_4</v>
          </cell>
          <cell r="B220">
            <v>4</v>
          </cell>
          <cell r="C220">
            <v>1</v>
          </cell>
          <cell r="D220">
            <v>4</v>
          </cell>
          <cell r="E220">
            <v>25</v>
          </cell>
          <cell r="G220" t="str">
            <v>标准关</v>
          </cell>
          <cell r="H220">
            <v>2.5</v>
          </cell>
          <cell r="I220">
            <v>584.65</v>
          </cell>
          <cell r="J220">
            <v>1</v>
          </cell>
          <cell r="K220">
            <v>0.88</v>
          </cell>
          <cell r="L220">
            <v>664</v>
          </cell>
          <cell r="M220">
            <v>300</v>
          </cell>
          <cell r="N220">
            <v>200</v>
          </cell>
          <cell r="O220" t="str">
            <v>蝙蝠1</v>
          </cell>
          <cell r="P220" t="str">
            <v>火精灵1</v>
          </cell>
          <cell r="Q220" t="str">
            <v>鬼1</v>
          </cell>
          <cell r="R220" t="str">
            <v/>
          </cell>
          <cell r="S220" t="str">
            <v/>
          </cell>
          <cell r="T220" t="str">
            <v/>
          </cell>
          <cell r="U220">
            <v>8</v>
          </cell>
          <cell r="V220">
            <v>8</v>
          </cell>
          <cell r="W220">
            <v>4</v>
          </cell>
          <cell r="X220" t="str">
            <v>0</v>
          </cell>
          <cell r="Y220" t="str">
            <v>0</v>
          </cell>
          <cell r="Z220" t="str">
            <v>0</v>
          </cell>
          <cell r="AA220">
            <v>830</v>
          </cell>
          <cell r="AB220">
            <v>830</v>
          </cell>
          <cell r="AC220">
            <v>830</v>
          </cell>
          <cell r="AD220" t="str">
            <v/>
          </cell>
          <cell r="AE220" t="str">
            <v/>
          </cell>
          <cell r="AF220" t="str">
            <v/>
          </cell>
          <cell r="AG220">
            <v>2</v>
          </cell>
          <cell r="AH220">
            <v>2</v>
          </cell>
          <cell r="AI220">
            <v>2</v>
          </cell>
          <cell r="AJ220" t="str">
            <v/>
          </cell>
          <cell r="AK220" t="str">
            <v/>
          </cell>
          <cell r="AL220" t="str">
            <v/>
          </cell>
          <cell r="AM220">
            <v>10</v>
          </cell>
          <cell r="AN220">
            <v>10</v>
          </cell>
          <cell r="AO220">
            <v>10</v>
          </cell>
          <cell r="AP220" t="str">
            <v/>
          </cell>
          <cell r="AQ220" t="str">
            <v/>
          </cell>
          <cell r="AR220" t="str">
            <v/>
          </cell>
          <cell r="AS220">
            <v>1200</v>
          </cell>
          <cell r="AT220" t="str">
            <v>蝙蝠1</v>
          </cell>
          <cell r="AU220" t="str">
            <v>火精灵1</v>
          </cell>
          <cell r="AV220" t="str">
            <v>鬼1</v>
          </cell>
          <cell r="AW220" t="str">
            <v>乌龟1</v>
          </cell>
          <cell r="AX220">
            <v>0</v>
          </cell>
          <cell r="AY220">
            <v>0</v>
          </cell>
          <cell r="AZ220" t="str">
            <v>怪物1</v>
          </cell>
          <cell r="BA220" t="str">
            <v>怪物2</v>
          </cell>
          <cell r="BB220" t="str">
            <v>怪物3</v>
          </cell>
          <cell r="BC220">
            <v>0</v>
          </cell>
          <cell r="BD220">
            <v>0</v>
          </cell>
          <cell r="BE220">
            <v>0</v>
          </cell>
          <cell r="BF220" t="str">
            <v>ResAudio_Music_game1;0.9</v>
          </cell>
          <cell r="BG220" t="str">
            <v>ResAudio_Music_game1;1.2</v>
          </cell>
        </row>
        <row r="221">
          <cell r="A221" t="str">
            <v>4_1_5</v>
          </cell>
          <cell r="B221">
            <v>4</v>
          </cell>
          <cell r="C221">
            <v>1</v>
          </cell>
          <cell r="D221">
            <v>5</v>
          </cell>
          <cell r="E221">
            <v>30</v>
          </cell>
          <cell r="G221" t="str">
            <v>标准关</v>
          </cell>
          <cell r="H221">
            <v>2.5</v>
          </cell>
          <cell r="I221">
            <v>812.15</v>
          </cell>
          <cell r="J221">
            <v>1</v>
          </cell>
          <cell r="K221">
            <v>1</v>
          </cell>
          <cell r="L221">
            <v>812</v>
          </cell>
          <cell r="M221">
            <v>300</v>
          </cell>
          <cell r="N221">
            <v>200</v>
          </cell>
          <cell r="O221" t="str">
            <v>火精灵1</v>
          </cell>
          <cell r="P221" t="str">
            <v>鬼1</v>
          </cell>
          <cell r="Q221" t="str">
            <v>乌龟1</v>
          </cell>
          <cell r="R221" t="str">
            <v/>
          </cell>
          <cell r="S221" t="str">
            <v/>
          </cell>
          <cell r="T221" t="str">
            <v/>
          </cell>
          <cell r="U221">
            <v>12</v>
          </cell>
          <cell r="V221">
            <v>12</v>
          </cell>
          <cell r="W221">
            <v>6</v>
          </cell>
          <cell r="X221" t="str">
            <v>0</v>
          </cell>
          <cell r="Y221" t="str">
            <v>0</v>
          </cell>
          <cell r="Z221" t="str">
            <v>0</v>
          </cell>
          <cell r="AA221">
            <v>812</v>
          </cell>
          <cell r="AB221">
            <v>812</v>
          </cell>
          <cell r="AC221">
            <v>812</v>
          </cell>
          <cell r="AD221" t="str">
            <v/>
          </cell>
          <cell r="AE221" t="str">
            <v/>
          </cell>
          <cell r="AF221" t="str">
            <v/>
          </cell>
          <cell r="AG221">
            <v>2</v>
          </cell>
          <cell r="AH221">
            <v>2</v>
          </cell>
          <cell r="AI221">
            <v>2</v>
          </cell>
          <cell r="AJ221" t="str">
            <v/>
          </cell>
          <cell r="AK221" t="str">
            <v/>
          </cell>
          <cell r="AL221" t="str">
            <v/>
          </cell>
          <cell r="AM221">
            <v>7</v>
          </cell>
          <cell r="AN221">
            <v>7</v>
          </cell>
          <cell r="AO221">
            <v>7</v>
          </cell>
          <cell r="AP221" t="str">
            <v/>
          </cell>
          <cell r="AQ221" t="str">
            <v/>
          </cell>
          <cell r="AR221" t="str">
            <v/>
          </cell>
          <cell r="AS221">
            <v>1500</v>
          </cell>
          <cell r="AT221" t="str">
            <v>蝙蝠1</v>
          </cell>
          <cell r="AU221" t="str">
            <v>火精灵1</v>
          </cell>
          <cell r="AV221" t="str">
            <v>鬼1</v>
          </cell>
          <cell r="AW221" t="str">
            <v>乌龟1</v>
          </cell>
          <cell r="AX221">
            <v>0</v>
          </cell>
          <cell r="AY221">
            <v>0</v>
          </cell>
          <cell r="AZ221" t="str">
            <v>怪物2</v>
          </cell>
          <cell r="BA221" t="str">
            <v>怪物3</v>
          </cell>
          <cell r="BB221" t="str">
            <v>怪物4</v>
          </cell>
          <cell r="BC221">
            <v>0</v>
          </cell>
          <cell r="BD221">
            <v>0</v>
          </cell>
          <cell r="BE221">
            <v>0</v>
          </cell>
          <cell r="BF221" t="str">
            <v>ResAudio_Music_game1;0.9</v>
          </cell>
          <cell r="BG221" t="str">
            <v>ResAudio_Music_game1;1.2</v>
          </cell>
        </row>
        <row r="222">
          <cell r="A222" t="str">
            <v>4_1_6</v>
          </cell>
          <cell r="B222">
            <v>4</v>
          </cell>
          <cell r="C222">
            <v>1</v>
          </cell>
          <cell r="D222">
            <v>6</v>
          </cell>
          <cell r="E222">
            <v>30</v>
          </cell>
          <cell r="G222" t="str">
            <v>标准关</v>
          </cell>
          <cell r="H222">
            <v>2.5</v>
          </cell>
          <cell r="I222">
            <v>1081.3699999999999</v>
          </cell>
          <cell r="J222">
            <v>1</v>
          </cell>
          <cell r="K222">
            <v>1.1299999999999999</v>
          </cell>
          <cell r="L222">
            <v>957</v>
          </cell>
          <cell r="M222">
            <v>300</v>
          </cell>
          <cell r="N222">
            <v>200</v>
          </cell>
          <cell r="O222" t="str">
            <v>蝙蝠1</v>
          </cell>
          <cell r="P222" t="str">
            <v>火精灵1</v>
          </cell>
          <cell r="Q222" t="str">
            <v>鬼1</v>
          </cell>
          <cell r="R222" t="str">
            <v>乌龟1</v>
          </cell>
          <cell r="S222" t="str">
            <v/>
          </cell>
          <cell r="T222" t="str">
            <v/>
          </cell>
          <cell r="U222">
            <v>11</v>
          </cell>
          <cell r="V222">
            <v>8</v>
          </cell>
          <cell r="W222">
            <v>8</v>
          </cell>
          <cell r="X222">
            <v>5</v>
          </cell>
          <cell r="Y222" t="str">
            <v>0</v>
          </cell>
          <cell r="Z222" t="str">
            <v>0</v>
          </cell>
          <cell r="AA222">
            <v>897</v>
          </cell>
          <cell r="AB222">
            <v>897</v>
          </cell>
          <cell r="AC222">
            <v>897</v>
          </cell>
          <cell r="AD222">
            <v>897</v>
          </cell>
          <cell r="AE222" t="str">
            <v/>
          </cell>
          <cell r="AF222" t="str">
            <v/>
          </cell>
          <cell r="AG222">
            <v>2</v>
          </cell>
          <cell r="AH222">
            <v>2</v>
          </cell>
          <cell r="AI222">
            <v>2</v>
          </cell>
          <cell r="AJ222">
            <v>2</v>
          </cell>
          <cell r="AK222" t="str">
            <v/>
          </cell>
          <cell r="AL222" t="str">
            <v/>
          </cell>
          <cell r="AM222">
            <v>6</v>
          </cell>
          <cell r="AN222">
            <v>6</v>
          </cell>
          <cell r="AO222">
            <v>6</v>
          </cell>
          <cell r="AP222">
            <v>6</v>
          </cell>
          <cell r="AQ222" t="str">
            <v/>
          </cell>
          <cell r="AR222" t="str">
            <v/>
          </cell>
          <cell r="AS222">
            <v>1800</v>
          </cell>
          <cell r="AT222" t="str">
            <v>蝙蝠1</v>
          </cell>
          <cell r="AU222" t="str">
            <v>火精灵1</v>
          </cell>
          <cell r="AV222" t="str">
            <v>鬼1</v>
          </cell>
          <cell r="AW222" t="str">
            <v>乌龟1</v>
          </cell>
          <cell r="AX222">
            <v>0</v>
          </cell>
          <cell r="AY222">
            <v>0</v>
          </cell>
          <cell r="AZ222" t="str">
            <v>怪物1</v>
          </cell>
          <cell r="BA222" t="str">
            <v>怪物2</v>
          </cell>
          <cell r="BB222" t="str">
            <v>怪物3</v>
          </cell>
          <cell r="BC222" t="str">
            <v>怪物4</v>
          </cell>
          <cell r="BD222">
            <v>0</v>
          </cell>
          <cell r="BE222">
            <v>0</v>
          </cell>
          <cell r="BF222" t="str">
            <v>ResAudio_Music_game1;0.9</v>
          </cell>
          <cell r="BG222" t="str">
            <v>ResAudio_Music_battle_danger1;1</v>
          </cell>
        </row>
        <row r="223">
          <cell r="A223" t="str">
            <v>4_2_1</v>
          </cell>
          <cell r="B223">
            <v>4</v>
          </cell>
          <cell r="C223">
            <v>2</v>
          </cell>
          <cell r="D223">
            <v>1</v>
          </cell>
          <cell r="E223">
            <v>10</v>
          </cell>
          <cell r="G223" t="str">
            <v>标准关</v>
          </cell>
          <cell r="H223">
            <v>2.5</v>
          </cell>
          <cell r="I223">
            <v>97.3</v>
          </cell>
          <cell r="J223">
            <v>1.03</v>
          </cell>
          <cell r="K223">
            <v>0.51</v>
          </cell>
          <cell r="L223">
            <v>191</v>
          </cell>
          <cell r="M223">
            <v>300</v>
          </cell>
          <cell r="N223">
            <v>200</v>
          </cell>
          <cell r="O223" t="str">
            <v>蜜蜂2</v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>
            <v>5</v>
          </cell>
          <cell r="V223" t="str">
            <v>0</v>
          </cell>
          <cell r="W223" t="str">
            <v>0</v>
          </cell>
          <cell r="X223" t="str">
            <v>0</v>
          </cell>
          <cell r="Y223" t="str">
            <v>0</v>
          </cell>
          <cell r="Z223" t="str">
            <v>0</v>
          </cell>
          <cell r="AA223">
            <v>382</v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>
            <v>2.06</v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>
            <v>40</v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>
            <v>300</v>
          </cell>
          <cell r="AT223" t="str">
            <v>火精灵1</v>
          </cell>
          <cell r="AU223" t="str">
            <v>鬼1</v>
          </cell>
          <cell r="AV223" t="str">
            <v>乌龟1</v>
          </cell>
          <cell r="AW223" t="str">
            <v>蜜蜂2</v>
          </cell>
          <cell r="AX223">
            <v>0</v>
          </cell>
          <cell r="AY223">
            <v>0</v>
          </cell>
          <cell r="AZ223" t="str">
            <v>怪物4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 t="str">
            <v>ResAudio_Music_game1;0.9</v>
          </cell>
          <cell r="BG223" t="str">
            <v>ResAudio_Music_game1;1.2</v>
          </cell>
        </row>
        <row r="224">
          <cell r="A224" t="str">
            <v>4_2_2</v>
          </cell>
          <cell r="B224">
            <v>4</v>
          </cell>
          <cell r="C224">
            <v>2</v>
          </cell>
          <cell r="D224">
            <v>2</v>
          </cell>
          <cell r="E224">
            <v>15</v>
          </cell>
          <cell r="G224" t="str">
            <v>标准关</v>
          </cell>
          <cell r="H224">
            <v>2.5130303501036897</v>
          </cell>
          <cell r="I224">
            <v>229.05</v>
          </cell>
          <cell r="J224">
            <v>1.03</v>
          </cell>
          <cell r="K224">
            <v>0.64</v>
          </cell>
          <cell r="L224">
            <v>358</v>
          </cell>
          <cell r="M224">
            <v>300</v>
          </cell>
          <cell r="N224">
            <v>200</v>
          </cell>
          <cell r="O224" t="str">
            <v>蜜蜂2</v>
          </cell>
          <cell r="P224" t="str">
            <v>火精灵1</v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>
            <v>4</v>
          </cell>
          <cell r="V224">
            <v>4</v>
          </cell>
          <cell r="W224" t="str">
            <v>0</v>
          </cell>
          <cell r="X224" t="str">
            <v>0</v>
          </cell>
          <cell r="Y224" t="str">
            <v>0</v>
          </cell>
          <cell r="Z224" t="str">
            <v>0</v>
          </cell>
          <cell r="AA224">
            <v>1074</v>
          </cell>
          <cell r="AB224">
            <v>269</v>
          </cell>
          <cell r="AC224" t="str">
            <v/>
          </cell>
          <cell r="AD224" t="str">
            <v/>
          </cell>
          <cell r="AE224" t="str">
            <v/>
          </cell>
          <cell r="AF224" t="str">
            <v/>
          </cell>
          <cell r="AG224">
            <v>2.06</v>
          </cell>
          <cell r="AH224">
            <v>2.06</v>
          </cell>
          <cell r="AI224" t="str">
            <v/>
          </cell>
          <cell r="AJ224" t="str">
            <v/>
          </cell>
          <cell r="AK224" t="str">
            <v/>
          </cell>
          <cell r="AL224" t="str">
            <v/>
          </cell>
          <cell r="AM224">
            <v>33</v>
          </cell>
          <cell r="AN224">
            <v>17</v>
          </cell>
          <cell r="AO224" t="str">
            <v/>
          </cell>
          <cell r="AP224" t="str">
            <v/>
          </cell>
          <cell r="AQ224" t="str">
            <v/>
          </cell>
          <cell r="AR224" t="str">
            <v/>
          </cell>
          <cell r="AS224">
            <v>600</v>
          </cell>
          <cell r="AT224" t="str">
            <v>火精灵1</v>
          </cell>
          <cell r="AU224" t="str">
            <v>鬼1</v>
          </cell>
          <cell r="AV224" t="str">
            <v>乌龟1</v>
          </cell>
          <cell r="AW224" t="str">
            <v>蜜蜂2</v>
          </cell>
          <cell r="AX224">
            <v>0</v>
          </cell>
          <cell r="AY224">
            <v>0</v>
          </cell>
          <cell r="AZ224" t="str">
            <v>怪物4</v>
          </cell>
          <cell r="BA224" t="str">
            <v>怪物1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 t="str">
            <v>ResAudio_Music_game1;0.9</v>
          </cell>
          <cell r="BG224" t="str">
            <v>ResAudio_Music_game1;1.2</v>
          </cell>
        </row>
        <row r="225">
          <cell r="A225" t="str">
            <v>4_2_3</v>
          </cell>
          <cell r="B225">
            <v>4</v>
          </cell>
          <cell r="C225">
            <v>2</v>
          </cell>
          <cell r="D225">
            <v>3</v>
          </cell>
          <cell r="E225">
            <v>20</v>
          </cell>
          <cell r="G225" t="str">
            <v>标准关</v>
          </cell>
          <cell r="H225">
            <v>2.5261286162169094</v>
          </cell>
          <cell r="I225">
            <v>393.82</v>
          </cell>
          <cell r="J225">
            <v>1.03</v>
          </cell>
          <cell r="K225">
            <v>0.76</v>
          </cell>
          <cell r="L225">
            <v>518</v>
          </cell>
          <cell r="M225">
            <v>300</v>
          </cell>
          <cell r="N225">
            <v>200</v>
          </cell>
          <cell r="O225" t="str">
            <v>火精灵1</v>
          </cell>
          <cell r="P225" t="str">
            <v>鬼1</v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>
            <v>7</v>
          </cell>
          <cell r="V225">
            <v>7</v>
          </cell>
          <cell r="W225" t="str">
            <v>0</v>
          </cell>
          <cell r="X225" t="str">
            <v>0</v>
          </cell>
          <cell r="Y225" t="str">
            <v>0</v>
          </cell>
          <cell r="Z225" t="str">
            <v>0</v>
          </cell>
          <cell r="AA225">
            <v>740</v>
          </cell>
          <cell r="AB225">
            <v>740</v>
          </cell>
          <cell r="AC225" t="str">
            <v/>
          </cell>
          <cell r="AD225" t="str">
            <v/>
          </cell>
          <cell r="AE225" t="str">
            <v/>
          </cell>
          <cell r="AF225" t="str">
            <v/>
          </cell>
          <cell r="AG225">
            <v>2.06</v>
          </cell>
          <cell r="AH225">
            <v>2.06</v>
          </cell>
          <cell r="AI225" t="str">
            <v/>
          </cell>
          <cell r="AJ225" t="str">
            <v/>
          </cell>
          <cell r="AK225" t="str">
            <v/>
          </cell>
          <cell r="AL225" t="str">
            <v/>
          </cell>
          <cell r="AM225">
            <v>14</v>
          </cell>
          <cell r="AN225">
            <v>14</v>
          </cell>
          <cell r="AO225" t="str">
            <v/>
          </cell>
          <cell r="AP225" t="str">
            <v/>
          </cell>
          <cell r="AQ225" t="str">
            <v/>
          </cell>
          <cell r="AR225" t="str">
            <v/>
          </cell>
          <cell r="AS225">
            <v>900</v>
          </cell>
          <cell r="AT225" t="str">
            <v>火精灵1</v>
          </cell>
          <cell r="AU225" t="str">
            <v>鬼1</v>
          </cell>
          <cell r="AV225" t="str">
            <v>乌龟1</v>
          </cell>
          <cell r="AW225" t="str">
            <v>蜜蜂2</v>
          </cell>
          <cell r="AX225">
            <v>0</v>
          </cell>
          <cell r="AY225">
            <v>0</v>
          </cell>
          <cell r="AZ225" t="str">
            <v>怪物1</v>
          </cell>
          <cell r="BA225" t="str">
            <v>怪物2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 t="str">
            <v>ResAudio_Music_game1;0.9</v>
          </cell>
          <cell r="BG225" t="str">
            <v>ResAudio_Music_game1;1.2</v>
          </cell>
        </row>
        <row r="226">
          <cell r="A226" t="str">
            <v>4_2_4</v>
          </cell>
          <cell r="B226">
            <v>4</v>
          </cell>
          <cell r="C226">
            <v>2</v>
          </cell>
          <cell r="D226">
            <v>4</v>
          </cell>
          <cell r="E226">
            <v>25</v>
          </cell>
          <cell r="G226" t="str">
            <v>标准关</v>
          </cell>
          <cell r="H226">
            <v>2.5392951523274117</v>
          </cell>
          <cell r="I226">
            <v>600.59</v>
          </cell>
          <cell r="J226">
            <v>1.03</v>
          </cell>
          <cell r="K226">
            <v>0.89</v>
          </cell>
          <cell r="L226">
            <v>675</v>
          </cell>
          <cell r="M226">
            <v>300</v>
          </cell>
          <cell r="N226">
            <v>200</v>
          </cell>
          <cell r="O226" t="str">
            <v>火精灵1</v>
          </cell>
          <cell r="P226" t="str">
            <v>鬼1</v>
          </cell>
          <cell r="Q226" t="str">
            <v>乌龟1</v>
          </cell>
          <cell r="R226" t="str">
            <v/>
          </cell>
          <cell r="S226" t="str">
            <v/>
          </cell>
          <cell r="T226" t="str">
            <v/>
          </cell>
          <cell r="U226">
            <v>8</v>
          </cell>
          <cell r="V226">
            <v>8</v>
          </cell>
          <cell r="W226">
            <v>4</v>
          </cell>
          <cell r="X226" t="str">
            <v>0</v>
          </cell>
          <cell r="Y226" t="str">
            <v>0</v>
          </cell>
          <cell r="Z226" t="str">
            <v>0</v>
          </cell>
          <cell r="AA226">
            <v>844</v>
          </cell>
          <cell r="AB226">
            <v>844</v>
          </cell>
          <cell r="AC226">
            <v>844</v>
          </cell>
          <cell r="AD226" t="str">
            <v/>
          </cell>
          <cell r="AE226" t="str">
            <v/>
          </cell>
          <cell r="AF226" t="str">
            <v/>
          </cell>
          <cell r="AG226">
            <v>2.06</v>
          </cell>
          <cell r="AH226">
            <v>2.06</v>
          </cell>
          <cell r="AI226">
            <v>2.06</v>
          </cell>
          <cell r="AJ226" t="str">
            <v/>
          </cell>
          <cell r="AK226" t="str">
            <v/>
          </cell>
          <cell r="AL226" t="str">
            <v/>
          </cell>
          <cell r="AM226">
            <v>10</v>
          </cell>
          <cell r="AN226">
            <v>10</v>
          </cell>
          <cell r="AO226">
            <v>10</v>
          </cell>
          <cell r="AP226" t="str">
            <v/>
          </cell>
          <cell r="AQ226" t="str">
            <v/>
          </cell>
          <cell r="AR226" t="str">
            <v/>
          </cell>
          <cell r="AS226">
            <v>1200</v>
          </cell>
          <cell r="AT226" t="str">
            <v>火精灵1</v>
          </cell>
          <cell r="AU226" t="str">
            <v>鬼1</v>
          </cell>
          <cell r="AV226" t="str">
            <v>乌龟1</v>
          </cell>
          <cell r="AW226" t="str">
            <v>蜜蜂2</v>
          </cell>
          <cell r="AX226">
            <v>0</v>
          </cell>
          <cell r="AY226">
            <v>0</v>
          </cell>
          <cell r="AZ226" t="str">
            <v>怪物1</v>
          </cell>
          <cell r="BA226" t="str">
            <v>怪物2</v>
          </cell>
          <cell r="BB226" t="str">
            <v>怪物3</v>
          </cell>
          <cell r="BC226">
            <v>0</v>
          </cell>
          <cell r="BD226">
            <v>0</v>
          </cell>
          <cell r="BE226">
            <v>0</v>
          </cell>
          <cell r="BF226" t="str">
            <v>ResAudio_Music_game1;0.9</v>
          </cell>
          <cell r="BG226" t="str">
            <v>ResAudio_Music_game1;1.2</v>
          </cell>
        </row>
        <row r="227">
          <cell r="A227" t="str">
            <v>4_2_5</v>
          </cell>
          <cell r="B227">
            <v>4</v>
          </cell>
          <cell r="C227">
            <v>2</v>
          </cell>
          <cell r="D227">
            <v>5</v>
          </cell>
          <cell r="E227">
            <v>30</v>
          </cell>
          <cell r="G227" t="str">
            <v>标准关</v>
          </cell>
          <cell r="H227">
            <v>2.5525303142679832</v>
          </cell>
          <cell r="I227">
            <v>837.5</v>
          </cell>
          <cell r="J227">
            <v>1.03</v>
          </cell>
          <cell r="K227">
            <v>1.01</v>
          </cell>
          <cell r="L227">
            <v>829</v>
          </cell>
          <cell r="M227">
            <v>300</v>
          </cell>
          <cell r="N227">
            <v>200</v>
          </cell>
          <cell r="O227" t="str">
            <v>鬼1</v>
          </cell>
          <cell r="P227" t="str">
            <v>乌龟1</v>
          </cell>
          <cell r="Q227" t="str">
            <v>蜜蜂2</v>
          </cell>
          <cell r="R227" t="str">
            <v/>
          </cell>
          <cell r="S227" t="str">
            <v/>
          </cell>
          <cell r="T227" t="str">
            <v/>
          </cell>
          <cell r="U227">
            <v>12</v>
          </cell>
          <cell r="V227">
            <v>12</v>
          </cell>
          <cell r="W227">
            <v>6</v>
          </cell>
          <cell r="X227" t="str">
            <v>0</v>
          </cell>
          <cell r="Y227" t="str">
            <v>0</v>
          </cell>
          <cell r="Z227" t="str">
            <v>0</v>
          </cell>
          <cell r="AA227">
            <v>518</v>
          </cell>
          <cell r="AB227">
            <v>518</v>
          </cell>
          <cell r="AC227">
            <v>2073</v>
          </cell>
          <cell r="AD227" t="str">
            <v/>
          </cell>
          <cell r="AE227" t="str">
            <v/>
          </cell>
          <cell r="AF227" t="str">
            <v/>
          </cell>
          <cell r="AG227">
            <v>2.06</v>
          </cell>
          <cell r="AH227">
            <v>2.06</v>
          </cell>
          <cell r="AI227">
            <v>2.06</v>
          </cell>
          <cell r="AJ227" t="str">
            <v/>
          </cell>
          <cell r="AK227" t="str">
            <v/>
          </cell>
          <cell r="AL227" t="str">
            <v/>
          </cell>
          <cell r="AM227">
            <v>6</v>
          </cell>
          <cell r="AN227">
            <v>6</v>
          </cell>
          <cell r="AO227">
            <v>11</v>
          </cell>
          <cell r="AP227" t="str">
            <v/>
          </cell>
          <cell r="AQ227" t="str">
            <v/>
          </cell>
          <cell r="AR227" t="str">
            <v/>
          </cell>
          <cell r="AS227">
            <v>1500</v>
          </cell>
          <cell r="AT227" t="str">
            <v>火精灵1</v>
          </cell>
          <cell r="AU227" t="str">
            <v>鬼1</v>
          </cell>
          <cell r="AV227" t="str">
            <v>乌龟1</v>
          </cell>
          <cell r="AW227" t="str">
            <v>蜜蜂2</v>
          </cell>
          <cell r="AX227">
            <v>0</v>
          </cell>
          <cell r="AY227">
            <v>0</v>
          </cell>
          <cell r="AZ227" t="str">
            <v>怪物2</v>
          </cell>
          <cell r="BA227" t="str">
            <v>怪物3</v>
          </cell>
          <cell r="BB227" t="str">
            <v>怪物4</v>
          </cell>
          <cell r="BC227">
            <v>0</v>
          </cell>
          <cell r="BD227">
            <v>0</v>
          </cell>
          <cell r="BE227">
            <v>0</v>
          </cell>
          <cell r="BF227" t="str">
            <v>ResAudio_Music_game1;0.9</v>
          </cell>
          <cell r="BG227" t="str">
            <v>ResAudio_Music_game1;1.2</v>
          </cell>
        </row>
        <row r="228">
          <cell r="A228" t="str">
            <v>4_2_6</v>
          </cell>
          <cell r="B228">
            <v>4</v>
          </cell>
          <cell r="C228">
            <v>2</v>
          </cell>
          <cell r="D228">
            <v>6</v>
          </cell>
          <cell r="E228">
            <v>30</v>
          </cell>
          <cell r="G228" t="str">
            <v>标准关</v>
          </cell>
          <cell r="H228">
            <v>2.5658344597260601</v>
          </cell>
          <cell r="I228">
            <v>1119.67</v>
          </cell>
          <cell r="J228">
            <v>1.03</v>
          </cell>
          <cell r="K228">
            <v>1.1399999999999999</v>
          </cell>
          <cell r="L228">
            <v>982</v>
          </cell>
          <cell r="M228">
            <v>300</v>
          </cell>
          <cell r="N228">
            <v>200</v>
          </cell>
          <cell r="O228" t="str">
            <v>火精灵1</v>
          </cell>
          <cell r="P228" t="str">
            <v>鬼1</v>
          </cell>
          <cell r="Q228" t="str">
            <v>乌龟1</v>
          </cell>
          <cell r="R228" t="str">
            <v>蜜蜂2</v>
          </cell>
          <cell r="S228" t="str">
            <v/>
          </cell>
          <cell r="T228" t="str">
            <v/>
          </cell>
          <cell r="U228">
            <v>11</v>
          </cell>
          <cell r="V228">
            <v>8</v>
          </cell>
          <cell r="W228">
            <v>8</v>
          </cell>
          <cell r="X228">
            <v>5</v>
          </cell>
          <cell r="Y228" t="str">
            <v>0</v>
          </cell>
          <cell r="Z228" t="str">
            <v>0</v>
          </cell>
          <cell r="AA228">
            <v>627</v>
          </cell>
          <cell r="AB228">
            <v>627</v>
          </cell>
          <cell r="AC228">
            <v>627</v>
          </cell>
          <cell r="AD228">
            <v>2507</v>
          </cell>
          <cell r="AE228" t="str">
            <v/>
          </cell>
          <cell r="AF228" t="str">
            <v/>
          </cell>
          <cell r="AG228">
            <v>2.06</v>
          </cell>
          <cell r="AH228">
            <v>2.06</v>
          </cell>
          <cell r="AI228">
            <v>2.06</v>
          </cell>
          <cell r="AJ228">
            <v>2.06</v>
          </cell>
          <cell r="AK228" t="str">
            <v/>
          </cell>
          <cell r="AL228" t="str">
            <v/>
          </cell>
          <cell r="AM228">
            <v>5</v>
          </cell>
          <cell r="AN228">
            <v>5</v>
          </cell>
          <cell r="AO228">
            <v>5</v>
          </cell>
          <cell r="AP228">
            <v>11</v>
          </cell>
          <cell r="AQ228" t="str">
            <v/>
          </cell>
          <cell r="AR228" t="str">
            <v/>
          </cell>
          <cell r="AS228">
            <v>1800</v>
          </cell>
          <cell r="AT228" t="str">
            <v>火精灵1</v>
          </cell>
          <cell r="AU228" t="str">
            <v>鬼1</v>
          </cell>
          <cell r="AV228" t="str">
            <v>乌龟1</v>
          </cell>
          <cell r="AW228" t="str">
            <v>蜜蜂2</v>
          </cell>
          <cell r="AX228">
            <v>0</v>
          </cell>
          <cell r="AY228">
            <v>0</v>
          </cell>
          <cell r="AZ228" t="str">
            <v>怪物1</v>
          </cell>
          <cell r="BA228" t="str">
            <v>怪物2</v>
          </cell>
          <cell r="BB228" t="str">
            <v>怪物3</v>
          </cell>
          <cell r="BC228" t="str">
            <v>怪物4</v>
          </cell>
          <cell r="BD228">
            <v>0</v>
          </cell>
          <cell r="BE228">
            <v>0</v>
          </cell>
          <cell r="BF228" t="str">
            <v>ResAudio_Music_game1;0.9</v>
          </cell>
          <cell r="BG228" t="str">
            <v>ResAudio_Music_battle_danger1;1</v>
          </cell>
        </row>
        <row r="229">
          <cell r="A229" t="str">
            <v>4_3_1</v>
          </cell>
          <cell r="B229">
            <v>4</v>
          </cell>
          <cell r="C229">
            <v>3</v>
          </cell>
          <cell r="D229">
            <v>1</v>
          </cell>
          <cell r="E229">
            <v>10</v>
          </cell>
          <cell r="G229" t="str">
            <v>标准关</v>
          </cell>
          <cell r="H229">
            <v>2.5</v>
          </cell>
          <cell r="I229">
            <v>99.21</v>
          </cell>
          <cell r="J229">
            <v>1.05</v>
          </cell>
          <cell r="K229">
            <v>0.52</v>
          </cell>
          <cell r="L229">
            <v>191</v>
          </cell>
          <cell r="M229">
            <v>300</v>
          </cell>
          <cell r="N229">
            <v>200</v>
          </cell>
          <cell r="O229" t="str">
            <v>乌龟2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>
            <v>5</v>
          </cell>
          <cell r="V229" t="str">
            <v>0</v>
          </cell>
          <cell r="W229" t="str">
            <v>0</v>
          </cell>
          <cell r="X229" t="str">
            <v>0</v>
          </cell>
          <cell r="Y229" t="str">
            <v>0</v>
          </cell>
          <cell r="Z229" t="str">
            <v>0</v>
          </cell>
          <cell r="AA229">
            <v>382</v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>
            <v>2.1</v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>
            <v>40</v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>
            <v>300</v>
          </cell>
          <cell r="AT229" t="str">
            <v>鬼1</v>
          </cell>
          <cell r="AU229" t="str">
            <v>乌龟1</v>
          </cell>
          <cell r="AV229" t="str">
            <v>蜜蜂2</v>
          </cell>
          <cell r="AW229" t="str">
            <v>乌龟2</v>
          </cell>
          <cell r="AX229">
            <v>0</v>
          </cell>
          <cell r="AY229">
            <v>0</v>
          </cell>
          <cell r="AZ229" t="str">
            <v>怪物4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 t="str">
            <v>ResAudio_Music_game2;0.9</v>
          </cell>
          <cell r="BG229" t="str">
            <v>ResAudio_Music_game2;1.2</v>
          </cell>
        </row>
        <row r="230">
          <cell r="A230" t="str">
            <v>4_3_2</v>
          </cell>
          <cell r="B230">
            <v>4</v>
          </cell>
          <cell r="C230">
            <v>3</v>
          </cell>
          <cell r="D230">
            <v>2</v>
          </cell>
          <cell r="E230">
            <v>15</v>
          </cell>
          <cell r="G230" t="str">
            <v>标准关</v>
          </cell>
          <cell r="H230">
            <v>2.5206840775727297</v>
          </cell>
          <cell r="I230">
            <v>233.34</v>
          </cell>
          <cell r="J230">
            <v>1.05</v>
          </cell>
          <cell r="K230">
            <v>0.65</v>
          </cell>
          <cell r="L230">
            <v>359</v>
          </cell>
          <cell r="M230">
            <v>300</v>
          </cell>
          <cell r="N230">
            <v>200</v>
          </cell>
          <cell r="O230" t="str">
            <v>乌龟2</v>
          </cell>
          <cell r="P230" t="str">
            <v>鬼1</v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>
            <v>4</v>
          </cell>
          <cell r="V230">
            <v>4</v>
          </cell>
          <cell r="W230" t="str">
            <v>0</v>
          </cell>
          <cell r="X230" t="str">
            <v>0</v>
          </cell>
          <cell r="Y230" t="str">
            <v>0</v>
          </cell>
          <cell r="Z230" t="str">
            <v>0</v>
          </cell>
          <cell r="AA230">
            <v>1077</v>
          </cell>
          <cell r="AB230">
            <v>269</v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>
            <v>2.1</v>
          </cell>
          <cell r="AH230">
            <v>2.1</v>
          </cell>
          <cell r="AI230" t="str">
            <v/>
          </cell>
          <cell r="AJ230" t="str">
            <v/>
          </cell>
          <cell r="AK230" t="str">
            <v/>
          </cell>
          <cell r="AL230" t="str">
            <v/>
          </cell>
          <cell r="AM230">
            <v>33</v>
          </cell>
          <cell r="AN230">
            <v>17</v>
          </cell>
          <cell r="AO230" t="str">
            <v/>
          </cell>
          <cell r="AP230" t="str">
            <v/>
          </cell>
          <cell r="AQ230" t="str">
            <v/>
          </cell>
          <cell r="AR230" t="str">
            <v/>
          </cell>
          <cell r="AS230">
            <v>600</v>
          </cell>
          <cell r="AT230" t="str">
            <v>鬼1</v>
          </cell>
          <cell r="AU230" t="str">
            <v>乌龟1</v>
          </cell>
          <cell r="AV230" t="str">
            <v>蜜蜂2</v>
          </cell>
          <cell r="AW230" t="str">
            <v>乌龟2</v>
          </cell>
          <cell r="AX230">
            <v>0</v>
          </cell>
          <cell r="AY230">
            <v>0</v>
          </cell>
          <cell r="AZ230" t="str">
            <v>怪物4</v>
          </cell>
          <cell r="BA230" t="str">
            <v>怪物1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 t="str">
            <v>ResAudio_Music_game2;0.9</v>
          </cell>
          <cell r="BG230" t="str">
            <v>ResAudio_Music_game2;1.2</v>
          </cell>
        </row>
        <row r="231">
          <cell r="A231" t="str">
            <v>4_3_3</v>
          </cell>
          <cell r="B231">
            <v>4</v>
          </cell>
          <cell r="C231">
            <v>3</v>
          </cell>
          <cell r="D231">
            <v>3</v>
          </cell>
          <cell r="E231">
            <v>20</v>
          </cell>
          <cell r="G231" t="str">
            <v>标准关</v>
          </cell>
          <cell r="H231">
            <v>2.5415392875714731</v>
          </cell>
          <cell r="I231">
            <v>401.44</v>
          </cell>
          <cell r="J231">
            <v>1.05</v>
          </cell>
          <cell r="K231">
            <v>0.77</v>
          </cell>
          <cell r="L231">
            <v>521</v>
          </cell>
          <cell r="M231">
            <v>300</v>
          </cell>
          <cell r="N231">
            <v>200</v>
          </cell>
          <cell r="O231" t="str">
            <v>鬼1</v>
          </cell>
          <cell r="P231" t="str">
            <v>乌龟1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>
            <v>7</v>
          </cell>
          <cell r="V231">
            <v>7</v>
          </cell>
          <cell r="W231" t="str">
            <v>0</v>
          </cell>
          <cell r="X231" t="str">
            <v>0</v>
          </cell>
          <cell r="Y231" t="str">
            <v>0</v>
          </cell>
          <cell r="Z231" t="str">
            <v>0</v>
          </cell>
          <cell r="AA231">
            <v>744</v>
          </cell>
          <cell r="AB231">
            <v>744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>
            <v>2.1</v>
          </cell>
          <cell r="AH231">
            <v>2.1</v>
          </cell>
          <cell r="AI231" t="str">
            <v/>
          </cell>
          <cell r="AJ231" t="str">
            <v/>
          </cell>
          <cell r="AK231" t="str">
            <v/>
          </cell>
          <cell r="AL231" t="str">
            <v/>
          </cell>
          <cell r="AM231">
            <v>14</v>
          </cell>
          <cell r="AN231">
            <v>14</v>
          </cell>
          <cell r="AO231" t="str">
            <v/>
          </cell>
          <cell r="AP231" t="str">
            <v/>
          </cell>
          <cell r="AQ231" t="str">
            <v/>
          </cell>
          <cell r="AR231" t="str">
            <v/>
          </cell>
          <cell r="AS231">
            <v>900</v>
          </cell>
          <cell r="AT231" t="str">
            <v>鬼1</v>
          </cell>
          <cell r="AU231" t="str">
            <v>乌龟1</v>
          </cell>
          <cell r="AV231" t="str">
            <v>蜜蜂2</v>
          </cell>
          <cell r="AW231" t="str">
            <v>乌龟2</v>
          </cell>
          <cell r="AX231">
            <v>0</v>
          </cell>
          <cell r="AY231">
            <v>0</v>
          </cell>
          <cell r="AZ231" t="str">
            <v>怪物1</v>
          </cell>
          <cell r="BA231" t="str">
            <v>怪物2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 t="str">
            <v>ResAudio_Music_game2;0.9</v>
          </cell>
          <cell r="BG231" t="str">
            <v>ResAudio_Music_game2;1.2</v>
          </cell>
        </row>
        <row r="232">
          <cell r="A232" t="str">
            <v>4_3_4</v>
          </cell>
          <cell r="B232">
            <v>4</v>
          </cell>
          <cell r="C232">
            <v>3</v>
          </cell>
          <cell r="D232">
            <v>4</v>
          </cell>
          <cell r="E232">
            <v>25</v>
          </cell>
          <cell r="G232" t="str">
            <v>标准关</v>
          </cell>
          <cell r="H232">
            <v>2.5625670458827807</v>
          </cell>
          <cell r="I232">
            <v>612.91</v>
          </cell>
          <cell r="J232">
            <v>1.05</v>
          </cell>
          <cell r="K232">
            <v>0.9</v>
          </cell>
          <cell r="L232">
            <v>681</v>
          </cell>
          <cell r="M232">
            <v>300</v>
          </cell>
          <cell r="N232">
            <v>200</v>
          </cell>
          <cell r="O232" t="str">
            <v>鬼1</v>
          </cell>
          <cell r="P232" t="str">
            <v>乌龟1</v>
          </cell>
          <cell r="Q232" t="str">
            <v>蜜蜂2</v>
          </cell>
          <cell r="R232" t="str">
            <v/>
          </cell>
          <cell r="S232" t="str">
            <v/>
          </cell>
          <cell r="T232" t="str">
            <v/>
          </cell>
          <cell r="U232">
            <v>9</v>
          </cell>
          <cell r="V232">
            <v>9</v>
          </cell>
          <cell r="W232">
            <v>4</v>
          </cell>
          <cell r="X232" t="str">
            <v>0</v>
          </cell>
          <cell r="Y232" t="str">
            <v>0</v>
          </cell>
          <cell r="Z232" t="str">
            <v>0</v>
          </cell>
          <cell r="AA232">
            <v>501</v>
          </cell>
          <cell r="AB232">
            <v>501</v>
          </cell>
          <cell r="AC232">
            <v>2003</v>
          </cell>
          <cell r="AD232" t="str">
            <v/>
          </cell>
          <cell r="AE232" t="str">
            <v/>
          </cell>
          <cell r="AF232" t="str">
            <v/>
          </cell>
          <cell r="AG232">
            <v>2.1</v>
          </cell>
          <cell r="AH232">
            <v>2.1</v>
          </cell>
          <cell r="AI232">
            <v>2.1</v>
          </cell>
          <cell r="AJ232" t="str">
            <v/>
          </cell>
          <cell r="AK232" t="str">
            <v/>
          </cell>
          <cell r="AL232" t="str">
            <v/>
          </cell>
          <cell r="AM232">
            <v>8</v>
          </cell>
          <cell r="AN232">
            <v>8</v>
          </cell>
          <cell r="AO232">
            <v>15</v>
          </cell>
          <cell r="AP232" t="str">
            <v/>
          </cell>
          <cell r="AQ232" t="str">
            <v/>
          </cell>
          <cell r="AR232" t="str">
            <v/>
          </cell>
          <cell r="AS232">
            <v>1200</v>
          </cell>
          <cell r="AT232" t="str">
            <v>鬼1</v>
          </cell>
          <cell r="AU232" t="str">
            <v>乌龟1</v>
          </cell>
          <cell r="AV232" t="str">
            <v>蜜蜂2</v>
          </cell>
          <cell r="AW232" t="str">
            <v>乌龟2</v>
          </cell>
          <cell r="AX232">
            <v>0</v>
          </cell>
          <cell r="AY232">
            <v>0</v>
          </cell>
          <cell r="AZ232" t="str">
            <v>怪物1</v>
          </cell>
          <cell r="BA232" t="str">
            <v>怪物2</v>
          </cell>
          <cell r="BB232" t="str">
            <v>怪物3</v>
          </cell>
          <cell r="BC232">
            <v>0</v>
          </cell>
          <cell r="BD232">
            <v>0</v>
          </cell>
          <cell r="BE232">
            <v>0</v>
          </cell>
          <cell r="BF232" t="str">
            <v>ResAudio_Music_game2;0.9</v>
          </cell>
          <cell r="BG232" t="str">
            <v>ResAudio_Music_game2;1.2</v>
          </cell>
        </row>
        <row r="233">
          <cell r="A233" t="str">
            <v>4_3_5</v>
          </cell>
          <cell r="B233">
            <v>4</v>
          </cell>
          <cell r="C233">
            <v>3</v>
          </cell>
          <cell r="D233">
            <v>5</v>
          </cell>
          <cell r="E233">
            <v>30</v>
          </cell>
          <cell r="G233" t="str">
            <v>标准关</v>
          </cell>
          <cell r="H233">
            <v>2.5837687801077251</v>
          </cell>
          <cell r="I233">
            <v>856.15</v>
          </cell>
          <cell r="J233">
            <v>1.05</v>
          </cell>
          <cell r="K233">
            <v>1.02</v>
          </cell>
          <cell r="L233">
            <v>839</v>
          </cell>
          <cell r="M233">
            <v>300</v>
          </cell>
          <cell r="N233">
            <v>200</v>
          </cell>
          <cell r="O233" t="str">
            <v>乌龟1</v>
          </cell>
          <cell r="P233" t="str">
            <v>蜜蜂2</v>
          </cell>
          <cell r="Q233" t="str">
            <v>乌龟2</v>
          </cell>
          <cell r="R233" t="str">
            <v/>
          </cell>
          <cell r="S233" t="str">
            <v/>
          </cell>
          <cell r="T233" t="str">
            <v/>
          </cell>
          <cell r="U233">
            <v>12</v>
          </cell>
          <cell r="V233">
            <v>12</v>
          </cell>
          <cell r="W233">
            <v>6</v>
          </cell>
          <cell r="X233" t="str">
            <v>0</v>
          </cell>
          <cell r="Y233" t="str">
            <v>0</v>
          </cell>
          <cell r="Z233" t="str">
            <v>0</v>
          </cell>
          <cell r="AA233">
            <v>300</v>
          </cell>
          <cell r="AB233">
            <v>1199</v>
          </cell>
          <cell r="AC233">
            <v>1199</v>
          </cell>
          <cell r="AD233" t="str">
            <v/>
          </cell>
          <cell r="AE233" t="str">
            <v/>
          </cell>
          <cell r="AF233" t="str">
            <v/>
          </cell>
          <cell r="AG233">
            <v>2.1</v>
          </cell>
          <cell r="AH233">
            <v>2.1</v>
          </cell>
          <cell r="AI233">
            <v>2.1</v>
          </cell>
          <cell r="AJ233" t="str">
            <v/>
          </cell>
          <cell r="AK233" t="str">
            <v/>
          </cell>
          <cell r="AL233" t="str">
            <v/>
          </cell>
          <cell r="AM233">
            <v>4</v>
          </cell>
          <cell r="AN233">
            <v>8</v>
          </cell>
          <cell r="AO233">
            <v>8</v>
          </cell>
          <cell r="AP233" t="str">
            <v/>
          </cell>
          <cell r="AQ233" t="str">
            <v/>
          </cell>
          <cell r="AR233" t="str">
            <v/>
          </cell>
          <cell r="AS233">
            <v>1500</v>
          </cell>
          <cell r="AT233" t="str">
            <v>鬼1</v>
          </cell>
          <cell r="AU233" t="str">
            <v>乌龟1</v>
          </cell>
          <cell r="AV233" t="str">
            <v>蜜蜂2</v>
          </cell>
          <cell r="AW233" t="str">
            <v>乌龟2</v>
          </cell>
          <cell r="AX233">
            <v>0</v>
          </cell>
          <cell r="AY233">
            <v>0</v>
          </cell>
          <cell r="AZ233" t="str">
            <v>怪物2</v>
          </cell>
          <cell r="BA233" t="str">
            <v>怪物3</v>
          </cell>
          <cell r="BB233" t="str">
            <v>怪物4</v>
          </cell>
          <cell r="BC233">
            <v>0</v>
          </cell>
          <cell r="BD233">
            <v>0</v>
          </cell>
          <cell r="BE233">
            <v>0</v>
          </cell>
          <cell r="BF233" t="str">
            <v>ResAudio_Music_game2;0.9</v>
          </cell>
          <cell r="BG233" t="str">
            <v>ResAudio_Music_game2;1.2</v>
          </cell>
        </row>
        <row r="234">
          <cell r="A234" t="str">
            <v>4_3_6</v>
          </cell>
          <cell r="B234">
            <v>4</v>
          </cell>
          <cell r="C234">
            <v>3</v>
          </cell>
          <cell r="D234">
            <v>6</v>
          </cell>
          <cell r="E234">
            <v>30</v>
          </cell>
          <cell r="G234" t="str">
            <v>标准关</v>
          </cell>
          <cell r="H234">
            <v>2.6051459296588235</v>
          </cell>
          <cell r="I234">
            <v>1146.8</v>
          </cell>
          <cell r="J234">
            <v>1.05</v>
          </cell>
          <cell r="K234">
            <v>1.1499999999999999</v>
          </cell>
          <cell r="L234">
            <v>997</v>
          </cell>
          <cell r="M234">
            <v>300</v>
          </cell>
          <cell r="N234">
            <v>200</v>
          </cell>
          <cell r="O234" t="str">
            <v>鬼1</v>
          </cell>
          <cell r="P234" t="str">
            <v>乌龟1</v>
          </cell>
          <cell r="Q234" t="str">
            <v>蜜蜂2</v>
          </cell>
          <cell r="R234" t="str">
            <v>乌龟2</v>
          </cell>
          <cell r="S234" t="str">
            <v/>
          </cell>
          <cell r="T234" t="str">
            <v/>
          </cell>
          <cell r="U234">
            <v>11</v>
          </cell>
          <cell r="V234">
            <v>8</v>
          </cell>
          <cell r="W234">
            <v>8</v>
          </cell>
          <cell r="X234">
            <v>5</v>
          </cell>
          <cell r="Y234" t="str">
            <v>0</v>
          </cell>
          <cell r="Z234" t="str">
            <v>0</v>
          </cell>
          <cell r="AA234">
            <v>421</v>
          </cell>
          <cell r="AB234">
            <v>421</v>
          </cell>
          <cell r="AC234">
            <v>1685</v>
          </cell>
          <cell r="AD234">
            <v>1685</v>
          </cell>
          <cell r="AE234" t="str">
            <v/>
          </cell>
          <cell r="AF234" t="str">
            <v/>
          </cell>
          <cell r="AG234">
            <v>2.1</v>
          </cell>
          <cell r="AH234">
            <v>2.1</v>
          </cell>
          <cell r="AI234">
            <v>2.1</v>
          </cell>
          <cell r="AJ234">
            <v>2.1</v>
          </cell>
          <cell r="AK234" t="str">
            <v/>
          </cell>
          <cell r="AL234" t="str">
            <v/>
          </cell>
          <cell r="AM234">
            <v>4</v>
          </cell>
          <cell r="AN234">
            <v>4</v>
          </cell>
          <cell r="AO234">
            <v>9</v>
          </cell>
          <cell r="AP234">
            <v>9</v>
          </cell>
          <cell r="AQ234" t="str">
            <v/>
          </cell>
          <cell r="AR234" t="str">
            <v/>
          </cell>
          <cell r="AS234">
            <v>1800</v>
          </cell>
          <cell r="AT234" t="str">
            <v>鬼1</v>
          </cell>
          <cell r="AU234" t="str">
            <v>乌龟1</v>
          </cell>
          <cell r="AV234" t="str">
            <v>蜜蜂2</v>
          </cell>
          <cell r="AW234" t="str">
            <v>乌龟2</v>
          </cell>
          <cell r="AX234">
            <v>0</v>
          </cell>
          <cell r="AY234">
            <v>0</v>
          </cell>
          <cell r="AZ234" t="str">
            <v>怪物1</v>
          </cell>
          <cell r="BA234" t="str">
            <v>怪物2</v>
          </cell>
          <cell r="BB234" t="str">
            <v>怪物3</v>
          </cell>
          <cell r="BC234" t="str">
            <v>怪物4</v>
          </cell>
          <cell r="BD234">
            <v>0</v>
          </cell>
          <cell r="BE234">
            <v>0</v>
          </cell>
          <cell r="BF234" t="str">
            <v>ResAudio_Music_game2;0.9</v>
          </cell>
          <cell r="BG234" t="str">
            <v>ResAudio_Music_battle_danger1;1</v>
          </cell>
        </row>
        <row r="235">
          <cell r="A235" t="str">
            <v>4_4_1</v>
          </cell>
          <cell r="B235">
            <v>4</v>
          </cell>
          <cell r="C235">
            <v>4</v>
          </cell>
          <cell r="D235">
            <v>1</v>
          </cell>
          <cell r="E235">
            <v>10</v>
          </cell>
          <cell r="G235" t="str">
            <v>标准关</v>
          </cell>
          <cell r="H235">
            <v>2.5</v>
          </cell>
          <cell r="I235">
            <v>101.12</v>
          </cell>
          <cell r="J235">
            <v>1.08</v>
          </cell>
          <cell r="K235">
            <v>0.53</v>
          </cell>
          <cell r="L235">
            <v>191</v>
          </cell>
          <cell r="M235">
            <v>300</v>
          </cell>
          <cell r="N235">
            <v>200</v>
          </cell>
          <cell r="O235" t="str">
            <v>鬼2</v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>
            <v>5</v>
          </cell>
          <cell r="V235" t="str">
            <v>0</v>
          </cell>
          <cell r="W235" t="str">
            <v>0</v>
          </cell>
          <cell r="X235" t="str">
            <v>0</v>
          </cell>
          <cell r="Y235" t="str">
            <v>0</v>
          </cell>
          <cell r="Z235" t="str">
            <v>0</v>
          </cell>
          <cell r="AA235">
            <v>382</v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>
            <v>2.16</v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>
            <v>40</v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>
            <v>300</v>
          </cell>
          <cell r="AT235" t="str">
            <v>乌龟1</v>
          </cell>
          <cell r="AU235" t="str">
            <v>蜜蜂2</v>
          </cell>
          <cell r="AV235" t="str">
            <v>乌龟2</v>
          </cell>
          <cell r="AW235" t="str">
            <v>鬼2</v>
          </cell>
          <cell r="AX235">
            <v>0</v>
          </cell>
          <cell r="AY235">
            <v>0</v>
          </cell>
          <cell r="AZ235" t="str">
            <v>怪物4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 t="str">
            <v>ResAudio_Music_game2;0.9</v>
          </cell>
          <cell r="BG235" t="str">
            <v>ResAudio_Music_game2;1.2</v>
          </cell>
        </row>
        <row r="236">
          <cell r="A236" t="str">
            <v>4_4_2</v>
          </cell>
          <cell r="B236">
            <v>4</v>
          </cell>
          <cell r="C236">
            <v>4</v>
          </cell>
          <cell r="D236">
            <v>2</v>
          </cell>
          <cell r="E236">
            <v>15</v>
          </cell>
          <cell r="G236" t="str">
            <v>标准关</v>
          </cell>
          <cell r="H236">
            <v>2.5261286162169094</v>
          </cell>
          <cell r="I236">
            <v>237.44</v>
          </cell>
          <cell r="J236">
            <v>1.08</v>
          </cell>
          <cell r="K236">
            <v>0.66</v>
          </cell>
          <cell r="L236">
            <v>360</v>
          </cell>
          <cell r="M236">
            <v>300</v>
          </cell>
          <cell r="N236">
            <v>200</v>
          </cell>
          <cell r="O236" t="str">
            <v>鬼2</v>
          </cell>
          <cell r="P236" t="str">
            <v>乌龟1</v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>
            <v>4</v>
          </cell>
          <cell r="V236">
            <v>4</v>
          </cell>
          <cell r="W236" t="str">
            <v>0</v>
          </cell>
          <cell r="X236" t="str">
            <v>0</v>
          </cell>
          <cell r="Y236" t="str">
            <v>0</v>
          </cell>
          <cell r="Z236" t="str">
            <v>0</v>
          </cell>
          <cell r="AA236">
            <v>1080</v>
          </cell>
          <cell r="AB236">
            <v>270</v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>
            <v>2.16</v>
          </cell>
          <cell r="AH236">
            <v>2.16</v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>
            <v>33</v>
          </cell>
          <cell r="AN236">
            <v>17</v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>
            <v>600</v>
          </cell>
          <cell r="AT236" t="str">
            <v>乌龟1</v>
          </cell>
          <cell r="AU236" t="str">
            <v>蜜蜂2</v>
          </cell>
          <cell r="AV236" t="str">
            <v>乌龟2</v>
          </cell>
          <cell r="AW236" t="str">
            <v>鬼2</v>
          </cell>
          <cell r="AX236">
            <v>0</v>
          </cell>
          <cell r="AY236">
            <v>0</v>
          </cell>
          <cell r="AZ236" t="str">
            <v>怪物4</v>
          </cell>
          <cell r="BA236" t="str">
            <v>怪物1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 t="str">
            <v>ResAudio_Music_game2;0.9</v>
          </cell>
          <cell r="BG236" t="str">
            <v>ResAudio_Music_game2;1.2</v>
          </cell>
        </row>
        <row r="237">
          <cell r="A237" t="str">
            <v>4_4_3</v>
          </cell>
          <cell r="B237">
            <v>4</v>
          </cell>
          <cell r="C237">
            <v>4</v>
          </cell>
          <cell r="D237">
            <v>3</v>
          </cell>
          <cell r="E237">
            <v>20</v>
          </cell>
          <cell r="G237" t="str">
            <v>标准关</v>
          </cell>
          <cell r="H237">
            <v>2.5525303142679832</v>
          </cell>
          <cell r="I237">
            <v>408.41</v>
          </cell>
          <cell r="J237">
            <v>1.08</v>
          </cell>
          <cell r="K237">
            <v>0.78</v>
          </cell>
          <cell r="L237">
            <v>524</v>
          </cell>
          <cell r="M237">
            <v>300</v>
          </cell>
          <cell r="N237">
            <v>200</v>
          </cell>
          <cell r="O237" t="str">
            <v>乌龟1</v>
          </cell>
          <cell r="P237" t="str">
            <v>蜜蜂2</v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>
            <v>7</v>
          </cell>
          <cell r="V237">
            <v>7</v>
          </cell>
          <cell r="W237" t="str">
            <v>0</v>
          </cell>
          <cell r="X237" t="str">
            <v>0</v>
          </cell>
          <cell r="Y237" t="str">
            <v>0</v>
          </cell>
          <cell r="Z237" t="str">
            <v>0</v>
          </cell>
          <cell r="AA237">
            <v>299</v>
          </cell>
          <cell r="AB237">
            <v>1198</v>
          </cell>
          <cell r="AC237" t="str">
            <v/>
          </cell>
          <cell r="AD237" t="str">
            <v/>
          </cell>
          <cell r="AE237" t="str">
            <v/>
          </cell>
          <cell r="AF237" t="str">
            <v/>
          </cell>
          <cell r="AG237">
            <v>2.16</v>
          </cell>
          <cell r="AH237">
            <v>2.16</v>
          </cell>
          <cell r="AI237" t="str">
            <v/>
          </cell>
          <cell r="AJ237" t="str">
            <v/>
          </cell>
          <cell r="AK237" t="str">
            <v/>
          </cell>
          <cell r="AL237" t="str">
            <v/>
          </cell>
          <cell r="AM237">
            <v>10</v>
          </cell>
          <cell r="AN237">
            <v>19</v>
          </cell>
          <cell r="AO237" t="str">
            <v/>
          </cell>
          <cell r="AP237" t="str">
            <v/>
          </cell>
          <cell r="AQ237" t="str">
            <v/>
          </cell>
          <cell r="AR237" t="str">
            <v/>
          </cell>
          <cell r="AS237">
            <v>900</v>
          </cell>
          <cell r="AT237" t="str">
            <v>乌龟1</v>
          </cell>
          <cell r="AU237" t="str">
            <v>蜜蜂2</v>
          </cell>
          <cell r="AV237" t="str">
            <v>乌龟2</v>
          </cell>
          <cell r="AW237" t="str">
            <v>鬼2</v>
          </cell>
          <cell r="AX237">
            <v>0</v>
          </cell>
          <cell r="AY237">
            <v>0</v>
          </cell>
          <cell r="AZ237" t="str">
            <v>怪物1</v>
          </cell>
          <cell r="BA237" t="str">
            <v>怪物2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 t="str">
            <v>ResAudio_Music_game2;0.9</v>
          </cell>
          <cell r="BG237" t="str">
            <v>ResAudio_Music_game2;1.2</v>
          </cell>
        </row>
        <row r="238">
          <cell r="A238" t="str">
            <v>4_4_4</v>
          </cell>
          <cell r="B238">
            <v>4</v>
          </cell>
          <cell r="C238">
            <v>4</v>
          </cell>
          <cell r="D238">
            <v>4</v>
          </cell>
          <cell r="E238">
            <v>25</v>
          </cell>
          <cell r="G238" t="str">
            <v>标准关</v>
          </cell>
          <cell r="H238">
            <v>2.5792079482533974</v>
          </cell>
          <cell r="I238">
            <v>623.74</v>
          </cell>
          <cell r="J238">
            <v>1.08</v>
          </cell>
          <cell r="K238">
            <v>0.91</v>
          </cell>
          <cell r="L238">
            <v>685</v>
          </cell>
          <cell r="M238">
            <v>300</v>
          </cell>
          <cell r="N238">
            <v>200</v>
          </cell>
          <cell r="O238" t="str">
            <v>乌龟1</v>
          </cell>
          <cell r="P238" t="str">
            <v>蜜蜂2</v>
          </cell>
          <cell r="Q238" t="str">
            <v>乌龟2</v>
          </cell>
          <cell r="R238" t="str">
            <v/>
          </cell>
          <cell r="S238" t="str">
            <v/>
          </cell>
          <cell r="T238" t="str">
            <v/>
          </cell>
          <cell r="U238">
            <v>9</v>
          </cell>
          <cell r="V238">
            <v>9</v>
          </cell>
          <cell r="W238">
            <v>4</v>
          </cell>
          <cell r="X238" t="str">
            <v>0</v>
          </cell>
          <cell r="Y238" t="str">
            <v>0</v>
          </cell>
          <cell r="Z238" t="str">
            <v>0</v>
          </cell>
          <cell r="AA238">
            <v>281</v>
          </cell>
          <cell r="AB238">
            <v>1123</v>
          </cell>
          <cell r="AC238">
            <v>1123</v>
          </cell>
          <cell r="AD238" t="str">
            <v/>
          </cell>
          <cell r="AE238" t="str">
            <v/>
          </cell>
          <cell r="AF238" t="str">
            <v/>
          </cell>
          <cell r="AG238">
            <v>2.16</v>
          </cell>
          <cell r="AH238">
            <v>2.16</v>
          </cell>
          <cell r="AI238">
            <v>2.16</v>
          </cell>
          <cell r="AJ238" t="str">
            <v/>
          </cell>
          <cell r="AK238" t="str">
            <v/>
          </cell>
          <cell r="AL238" t="str">
            <v/>
          </cell>
          <cell r="AM238">
            <v>6</v>
          </cell>
          <cell r="AN238">
            <v>11</v>
          </cell>
          <cell r="AO238">
            <v>11</v>
          </cell>
          <cell r="AP238" t="str">
            <v/>
          </cell>
          <cell r="AQ238" t="str">
            <v/>
          </cell>
          <cell r="AR238" t="str">
            <v/>
          </cell>
          <cell r="AS238">
            <v>1200</v>
          </cell>
          <cell r="AT238" t="str">
            <v>乌龟1</v>
          </cell>
          <cell r="AU238" t="str">
            <v>蜜蜂2</v>
          </cell>
          <cell r="AV238" t="str">
            <v>乌龟2</v>
          </cell>
          <cell r="AW238" t="str">
            <v>鬼2</v>
          </cell>
          <cell r="AX238">
            <v>0</v>
          </cell>
          <cell r="AY238">
            <v>0</v>
          </cell>
          <cell r="AZ238" t="str">
            <v>怪物1</v>
          </cell>
          <cell r="BA238" t="str">
            <v>怪物2</v>
          </cell>
          <cell r="BB238" t="str">
            <v>怪物3</v>
          </cell>
          <cell r="BC238">
            <v>0</v>
          </cell>
          <cell r="BD238">
            <v>0</v>
          </cell>
          <cell r="BE238">
            <v>0</v>
          </cell>
          <cell r="BF238" t="str">
            <v>ResAudio_Music_game2;0.9</v>
          </cell>
          <cell r="BG238" t="str">
            <v>ResAudio_Music_game2;1.2</v>
          </cell>
        </row>
        <row r="239">
          <cell r="A239" t="str">
            <v>4_4_5</v>
          </cell>
          <cell r="B239">
            <v>4</v>
          </cell>
          <cell r="C239">
            <v>4</v>
          </cell>
          <cell r="D239">
            <v>5</v>
          </cell>
          <cell r="E239">
            <v>30</v>
          </cell>
          <cell r="G239" t="str">
            <v>标准关</v>
          </cell>
          <cell r="H239">
            <v>2.6061644021028036</v>
          </cell>
          <cell r="I239">
            <v>872.03</v>
          </cell>
          <cell r="J239">
            <v>1.08</v>
          </cell>
          <cell r="K239">
            <v>1.03</v>
          </cell>
          <cell r="L239">
            <v>847</v>
          </cell>
          <cell r="M239">
            <v>300</v>
          </cell>
          <cell r="N239">
            <v>200</v>
          </cell>
          <cell r="O239" t="str">
            <v>蜜蜂2</v>
          </cell>
          <cell r="P239" t="str">
            <v>乌龟2</v>
          </cell>
          <cell r="Q239" t="str">
            <v>鬼2</v>
          </cell>
          <cell r="R239" t="str">
            <v/>
          </cell>
          <cell r="S239" t="str">
            <v/>
          </cell>
          <cell r="T239" t="str">
            <v/>
          </cell>
          <cell r="U239">
            <v>12</v>
          </cell>
          <cell r="V239">
            <v>12</v>
          </cell>
          <cell r="W239">
            <v>6</v>
          </cell>
          <cell r="X239" t="str">
            <v>0</v>
          </cell>
          <cell r="Y239" t="str">
            <v>0</v>
          </cell>
          <cell r="Z239" t="str">
            <v>0</v>
          </cell>
          <cell r="AA239">
            <v>847</v>
          </cell>
          <cell r="AB239">
            <v>847</v>
          </cell>
          <cell r="AC239">
            <v>847</v>
          </cell>
          <cell r="AD239" t="str">
            <v/>
          </cell>
          <cell r="AE239" t="str">
            <v/>
          </cell>
          <cell r="AF239" t="str">
            <v/>
          </cell>
          <cell r="AG239">
            <v>2.16</v>
          </cell>
          <cell r="AH239">
            <v>2.16</v>
          </cell>
          <cell r="AI239">
            <v>2.16</v>
          </cell>
          <cell r="AJ239" t="str">
            <v/>
          </cell>
          <cell r="AK239" t="str">
            <v/>
          </cell>
          <cell r="AL239" t="str">
            <v/>
          </cell>
          <cell r="AM239">
            <v>7</v>
          </cell>
          <cell r="AN239">
            <v>7</v>
          </cell>
          <cell r="AO239">
            <v>7</v>
          </cell>
          <cell r="AP239" t="str">
            <v/>
          </cell>
          <cell r="AQ239" t="str">
            <v/>
          </cell>
          <cell r="AR239" t="str">
            <v/>
          </cell>
          <cell r="AS239">
            <v>1500</v>
          </cell>
          <cell r="AT239" t="str">
            <v>乌龟1</v>
          </cell>
          <cell r="AU239" t="str">
            <v>蜜蜂2</v>
          </cell>
          <cell r="AV239" t="str">
            <v>乌龟2</v>
          </cell>
          <cell r="AW239" t="str">
            <v>鬼2</v>
          </cell>
          <cell r="AX239">
            <v>0</v>
          </cell>
          <cell r="AY239">
            <v>0</v>
          </cell>
          <cell r="AZ239" t="str">
            <v>怪物2</v>
          </cell>
          <cell r="BA239" t="str">
            <v>怪物3</v>
          </cell>
          <cell r="BB239" t="str">
            <v>怪物4</v>
          </cell>
          <cell r="BC239">
            <v>0</v>
          </cell>
          <cell r="BD239">
            <v>0</v>
          </cell>
          <cell r="BE239">
            <v>0</v>
          </cell>
          <cell r="BF239" t="str">
            <v>ResAudio_Music_game2;0.9</v>
          </cell>
          <cell r="BG239" t="str">
            <v>ResAudio_Music_game2;1.2</v>
          </cell>
        </row>
        <row r="240">
          <cell r="A240" t="str">
            <v>4_4_6</v>
          </cell>
          <cell r="B240">
            <v>4</v>
          </cell>
          <cell r="C240">
            <v>4</v>
          </cell>
          <cell r="D240">
            <v>6</v>
          </cell>
          <cell r="E240">
            <v>30</v>
          </cell>
          <cell r="G240" t="str">
            <v>标准关</v>
          </cell>
          <cell r="H240">
            <v>2.6334025898870896</v>
          </cell>
          <cell r="I240">
            <v>1169.32</v>
          </cell>
          <cell r="J240">
            <v>1.08</v>
          </cell>
          <cell r="K240">
            <v>1.1599999999999999</v>
          </cell>
          <cell r="L240">
            <v>1008</v>
          </cell>
          <cell r="M240">
            <v>300</v>
          </cell>
          <cell r="N240">
            <v>200</v>
          </cell>
          <cell r="O240" t="str">
            <v>乌龟1</v>
          </cell>
          <cell r="P240" t="str">
            <v>蜜蜂2</v>
          </cell>
          <cell r="Q240" t="str">
            <v>乌龟2</v>
          </cell>
          <cell r="R240" t="str">
            <v>鬼2</v>
          </cell>
          <cell r="S240" t="str">
            <v/>
          </cell>
          <cell r="T240" t="str">
            <v/>
          </cell>
          <cell r="U240">
            <v>11</v>
          </cell>
          <cell r="V240">
            <v>8</v>
          </cell>
          <cell r="W240">
            <v>8</v>
          </cell>
          <cell r="X240">
            <v>5</v>
          </cell>
          <cell r="Y240" t="str">
            <v>0</v>
          </cell>
          <cell r="Z240" t="str">
            <v>0</v>
          </cell>
          <cell r="AA240">
            <v>318</v>
          </cell>
          <cell r="AB240">
            <v>1273</v>
          </cell>
          <cell r="AC240">
            <v>1273</v>
          </cell>
          <cell r="AD240">
            <v>1273</v>
          </cell>
          <cell r="AE240" t="str">
            <v/>
          </cell>
          <cell r="AF240" t="str">
            <v/>
          </cell>
          <cell r="AG240">
            <v>2.16</v>
          </cell>
          <cell r="AH240">
            <v>2.16</v>
          </cell>
          <cell r="AI240">
            <v>2.16</v>
          </cell>
          <cell r="AJ240">
            <v>2.16</v>
          </cell>
          <cell r="AK240" t="str">
            <v/>
          </cell>
          <cell r="AL240" t="str">
            <v/>
          </cell>
          <cell r="AM240">
            <v>4</v>
          </cell>
          <cell r="AN240">
            <v>8</v>
          </cell>
          <cell r="AO240">
            <v>8</v>
          </cell>
          <cell r="AP240">
            <v>8</v>
          </cell>
          <cell r="AQ240" t="str">
            <v/>
          </cell>
          <cell r="AR240" t="str">
            <v/>
          </cell>
          <cell r="AS240">
            <v>1800</v>
          </cell>
          <cell r="AT240" t="str">
            <v>乌龟1</v>
          </cell>
          <cell r="AU240" t="str">
            <v>蜜蜂2</v>
          </cell>
          <cell r="AV240" t="str">
            <v>乌龟2</v>
          </cell>
          <cell r="AW240" t="str">
            <v>鬼2</v>
          </cell>
          <cell r="AX240">
            <v>0</v>
          </cell>
          <cell r="AY240">
            <v>0</v>
          </cell>
          <cell r="AZ240" t="str">
            <v>怪物1</v>
          </cell>
          <cell r="BA240" t="str">
            <v>怪物2</v>
          </cell>
          <cell r="BB240" t="str">
            <v>怪物3</v>
          </cell>
          <cell r="BC240" t="str">
            <v>怪物4</v>
          </cell>
          <cell r="BD240">
            <v>0</v>
          </cell>
          <cell r="BE240">
            <v>0</v>
          </cell>
          <cell r="BF240" t="str">
            <v>ResAudio_Music_game2;0.9</v>
          </cell>
          <cell r="BG240" t="str">
            <v>ResAudio_Music_battle_danger1;1</v>
          </cell>
        </row>
        <row r="241">
          <cell r="A241" t="str">
            <v>4_5_1</v>
          </cell>
          <cell r="B241">
            <v>4</v>
          </cell>
          <cell r="C241">
            <v>5</v>
          </cell>
          <cell r="D241">
            <v>1</v>
          </cell>
          <cell r="E241">
            <v>10</v>
          </cell>
          <cell r="G241" t="str">
            <v>困难关</v>
          </cell>
          <cell r="H241">
            <v>2.5</v>
          </cell>
          <cell r="I241">
            <v>103.03</v>
          </cell>
          <cell r="J241">
            <v>1.1000000000000001</v>
          </cell>
          <cell r="K241">
            <v>0.54</v>
          </cell>
          <cell r="L241">
            <v>191</v>
          </cell>
          <cell r="M241">
            <v>300</v>
          </cell>
          <cell r="N241">
            <v>200</v>
          </cell>
          <cell r="O241" t="str">
            <v>种子2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>
            <v>5</v>
          </cell>
          <cell r="V241" t="str">
            <v>0</v>
          </cell>
          <cell r="W241" t="str">
            <v>0</v>
          </cell>
          <cell r="X241" t="str">
            <v>0</v>
          </cell>
          <cell r="Y241" t="str">
            <v>0</v>
          </cell>
          <cell r="Z241" t="str">
            <v>0</v>
          </cell>
          <cell r="AA241">
            <v>382</v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>
            <v>2.2000000000000002</v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>
            <v>40</v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>
            <v>300</v>
          </cell>
          <cell r="AT241" t="str">
            <v>乌龟1</v>
          </cell>
          <cell r="AU241" t="str">
            <v>蜜蜂2</v>
          </cell>
          <cell r="AV241" t="str">
            <v>乌龟2</v>
          </cell>
          <cell r="AW241" t="str">
            <v>小恶魔2</v>
          </cell>
          <cell r="AX241" t="str">
            <v>种子2</v>
          </cell>
          <cell r="AY241" t="str">
            <v>乌龟3</v>
          </cell>
          <cell r="AZ241" t="str">
            <v>怪物5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 t="str">
            <v>ResAudio_Music_game3;0.9</v>
          </cell>
          <cell r="BG241" t="str">
            <v>ResAudio_Music_game3;1.1</v>
          </cell>
        </row>
        <row r="242">
          <cell r="A242" t="str">
            <v>4_5_2</v>
          </cell>
          <cell r="B242">
            <v>4</v>
          </cell>
          <cell r="C242">
            <v>5</v>
          </cell>
          <cell r="D242">
            <v>2</v>
          </cell>
          <cell r="E242">
            <v>15</v>
          </cell>
          <cell r="G242" t="str">
            <v>困难关</v>
          </cell>
          <cell r="H242">
            <v>2.5303598256847186</v>
          </cell>
          <cell r="I242">
            <v>241.44</v>
          </cell>
          <cell r="J242">
            <v>1.1000000000000001</v>
          </cell>
          <cell r="K242">
            <v>0.67</v>
          </cell>
          <cell r="L242">
            <v>360</v>
          </cell>
          <cell r="M242">
            <v>300</v>
          </cell>
          <cell r="N242">
            <v>200</v>
          </cell>
          <cell r="O242" t="str">
            <v>种子2</v>
          </cell>
          <cell r="P242" t="str">
            <v>乌龟1</v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>
            <v>5</v>
          </cell>
          <cell r="V242">
            <v>5</v>
          </cell>
          <cell r="W242" t="str">
            <v>0</v>
          </cell>
          <cell r="X242" t="str">
            <v>0</v>
          </cell>
          <cell r="Y242" t="str">
            <v>0</v>
          </cell>
          <cell r="Z242" t="str">
            <v>0</v>
          </cell>
          <cell r="AA242">
            <v>864</v>
          </cell>
          <cell r="AB242">
            <v>216</v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>
            <v>2.2000000000000002</v>
          </cell>
          <cell r="AH242">
            <v>2.2000000000000002</v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>
            <v>27</v>
          </cell>
          <cell r="AN242">
            <v>13</v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>
            <v>600</v>
          </cell>
          <cell r="AT242" t="str">
            <v>乌龟1</v>
          </cell>
          <cell r="AU242" t="str">
            <v>蜜蜂2</v>
          </cell>
          <cell r="AV242" t="str">
            <v>乌龟2</v>
          </cell>
          <cell r="AW242" t="str">
            <v>小恶魔2</v>
          </cell>
          <cell r="AX242" t="str">
            <v>种子2</v>
          </cell>
          <cell r="AY242" t="str">
            <v>乌龟3</v>
          </cell>
          <cell r="AZ242" t="str">
            <v>怪物5</v>
          </cell>
          <cell r="BA242" t="str">
            <v>怪物1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 t="str">
            <v>ResAudio_Music_game3;0.9</v>
          </cell>
          <cell r="BG242" t="str">
            <v>ResAudio_Music_game3;1.1</v>
          </cell>
        </row>
        <row r="243">
          <cell r="A243" t="str">
            <v>4_5_3</v>
          </cell>
          <cell r="B243">
            <v>4</v>
          </cell>
          <cell r="C243">
            <v>5</v>
          </cell>
          <cell r="D243">
            <v>3</v>
          </cell>
          <cell r="E243">
            <v>20</v>
          </cell>
          <cell r="G243" t="str">
            <v>困难关</v>
          </cell>
          <cell r="H243">
            <v>2.5610883389756807</v>
          </cell>
          <cell r="I243">
            <v>415.03</v>
          </cell>
          <cell r="J243">
            <v>1.1000000000000001</v>
          </cell>
          <cell r="K243">
            <v>0.79</v>
          </cell>
          <cell r="L243">
            <v>525</v>
          </cell>
          <cell r="M243">
            <v>300</v>
          </cell>
          <cell r="N243">
            <v>200</v>
          </cell>
          <cell r="O243" t="str">
            <v>乌龟1</v>
          </cell>
          <cell r="P243" t="str">
            <v>蜜蜂2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>
            <v>7</v>
          </cell>
          <cell r="V243">
            <v>7</v>
          </cell>
          <cell r="W243" t="str">
            <v>0</v>
          </cell>
          <cell r="X243" t="str">
            <v>0</v>
          </cell>
          <cell r="Y243" t="str">
            <v>0</v>
          </cell>
          <cell r="Z243" t="str">
            <v>0</v>
          </cell>
          <cell r="AA243">
            <v>300</v>
          </cell>
          <cell r="AB243">
            <v>1200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>
            <v>2.2000000000000002</v>
          </cell>
          <cell r="AH243">
            <v>2.2000000000000002</v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>
            <v>10</v>
          </cell>
          <cell r="AN243">
            <v>19</v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>
            <v>900</v>
          </cell>
          <cell r="AT243" t="str">
            <v>乌龟1</v>
          </cell>
          <cell r="AU243" t="str">
            <v>蜜蜂2</v>
          </cell>
          <cell r="AV243" t="str">
            <v>乌龟2</v>
          </cell>
          <cell r="AW243" t="str">
            <v>小恶魔2</v>
          </cell>
          <cell r="AX243" t="str">
            <v>种子2</v>
          </cell>
          <cell r="AY243" t="str">
            <v>乌龟3</v>
          </cell>
          <cell r="AZ243" t="str">
            <v>怪物1</v>
          </cell>
          <cell r="BA243" t="str">
            <v>怪物2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 t="str">
            <v>ResAudio_Music_game3;0.9</v>
          </cell>
          <cell r="BG243" t="str">
            <v>ResAudio_Music_game3;1.1</v>
          </cell>
        </row>
        <row r="244">
          <cell r="A244" t="str">
            <v>4_5_4</v>
          </cell>
          <cell r="B244">
            <v>4</v>
          </cell>
          <cell r="C244">
            <v>5</v>
          </cell>
          <cell r="D244">
            <v>4</v>
          </cell>
          <cell r="E244">
            <v>25</v>
          </cell>
          <cell r="G244" t="str">
            <v>困难关</v>
          </cell>
          <cell r="H244">
            <v>2.5921900171894672</v>
          </cell>
          <cell r="I244">
            <v>633.77</v>
          </cell>
          <cell r="J244">
            <v>1.1000000000000001</v>
          </cell>
          <cell r="K244">
            <v>0.92</v>
          </cell>
          <cell r="L244">
            <v>689</v>
          </cell>
          <cell r="M244">
            <v>300</v>
          </cell>
          <cell r="N244">
            <v>200</v>
          </cell>
          <cell r="O244" t="str">
            <v>乌龟1</v>
          </cell>
          <cell r="P244" t="str">
            <v>蜜蜂2</v>
          </cell>
          <cell r="Q244" t="str">
            <v>蜜蜂2</v>
          </cell>
          <cell r="R244" t="str">
            <v/>
          </cell>
          <cell r="S244" t="str">
            <v/>
          </cell>
          <cell r="T244" t="str">
            <v/>
          </cell>
          <cell r="U244">
            <v>9</v>
          </cell>
          <cell r="V244">
            <v>9</v>
          </cell>
          <cell r="W244">
            <v>4</v>
          </cell>
          <cell r="X244" t="str">
            <v>0</v>
          </cell>
          <cell r="Y244" t="str">
            <v>0</v>
          </cell>
          <cell r="Z244" t="str">
            <v>0</v>
          </cell>
          <cell r="AA244">
            <v>282</v>
          </cell>
          <cell r="AB244">
            <v>1130</v>
          </cell>
          <cell r="AC244">
            <v>1130</v>
          </cell>
          <cell r="AD244" t="str">
            <v/>
          </cell>
          <cell r="AE244" t="str">
            <v/>
          </cell>
          <cell r="AF244" t="str">
            <v/>
          </cell>
          <cell r="AG244">
            <v>2.2000000000000002</v>
          </cell>
          <cell r="AH244">
            <v>2.2000000000000002</v>
          </cell>
          <cell r="AI244">
            <v>2.2000000000000002</v>
          </cell>
          <cell r="AJ244" t="str">
            <v/>
          </cell>
          <cell r="AK244" t="str">
            <v/>
          </cell>
          <cell r="AL244" t="str">
            <v/>
          </cell>
          <cell r="AM244">
            <v>6</v>
          </cell>
          <cell r="AN244">
            <v>11</v>
          </cell>
          <cell r="AO244">
            <v>11</v>
          </cell>
          <cell r="AP244" t="str">
            <v/>
          </cell>
          <cell r="AQ244" t="str">
            <v/>
          </cell>
          <cell r="AR244" t="str">
            <v/>
          </cell>
          <cell r="AS244">
            <v>1200</v>
          </cell>
          <cell r="AT244" t="str">
            <v>乌龟1</v>
          </cell>
          <cell r="AU244" t="str">
            <v>蜜蜂2</v>
          </cell>
          <cell r="AV244" t="str">
            <v>乌龟2</v>
          </cell>
          <cell r="AW244" t="str">
            <v>小恶魔2</v>
          </cell>
          <cell r="AX244" t="str">
            <v>种子2</v>
          </cell>
          <cell r="AY244" t="str">
            <v>乌龟3</v>
          </cell>
          <cell r="AZ244" t="str">
            <v>怪物1</v>
          </cell>
          <cell r="BA244" t="str">
            <v>怪物2</v>
          </cell>
          <cell r="BB244" t="str">
            <v>怪物2</v>
          </cell>
          <cell r="BC244">
            <v>0</v>
          </cell>
          <cell r="BD244">
            <v>0</v>
          </cell>
          <cell r="BE244">
            <v>0</v>
          </cell>
          <cell r="BF244" t="str">
            <v>ResAudio_Music_game3;0.9</v>
          </cell>
          <cell r="BG244" t="str">
            <v>ResAudio_Music_game3;1.1</v>
          </cell>
        </row>
        <row r="245">
          <cell r="A245" t="str">
            <v>4_5_5</v>
          </cell>
          <cell r="B245">
            <v>4</v>
          </cell>
          <cell r="C245">
            <v>5</v>
          </cell>
          <cell r="D245">
            <v>5</v>
          </cell>
          <cell r="E245">
            <v>30</v>
          </cell>
          <cell r="G245" t="str">
            <v>困难关</v>
          </cell>
          <cell r="H245">
            <v>2.6236693920148841</v>
          </cell>
          <cell r="I245">
            <v>886.41</v>
          </cell>
          <cell r="J245">
            <v>1.1000000000000001</v>
          </cell>
          <cell r="K245">
            <v>1.04</v>
          </cell>
          <cell r="L245">
            <v>852</v>
          </cell>
          <cell r="M245">
            <v>300</v>
          </cell>
          <cell r="N245">
            <v>200</v>
          </cell>
          <cell r="O245" t="str">
            <v>蜜蜂2</v>
          </cell>
          <cell r="P245" t="str">
            <v>乌龟2</v>
          </cell>
          <cell r="Q245" t="str">
            <v>种子2</v>
          </cell>
          <cell r="R245" t="str">
            <v/>
          </cell>
          <cell r="S245" t="str">
            <v/>
          </cell>
          <cell r="T245" t="str">
            <v/>
          </cell>
          <cell r="U245">
            <v>12</v>
          </cell>
          <cell r="V245">
            <v>12</v>
          </cell>
          <cell r="W245">
            <v>6</v>
          </cell>
          <cell r="X245" t="str">
            <v>0</v>
          </cell>
          <cell r="Y245" t="str">
            <v>0</v>
          </cell>
          <cell r="Z245" t="str">
            <v>0</v>
          </cell>
          <cell r="AA245">
            <v>852</v>
          </cell>
          <cell r="AB245">
            <v>852</v>
          </cell>
          <cell r="AC245">
            <v>852</v>
          </cell>
          <cell r="AD245" t="str">
            <v/>
          </cell>
          <cell r="AE245" t="str">
            <v/>
          </cell>
          <cell r="AF245" t="str">
            <v/>
          </cell>
          <cell r="AG245">
            <v>2.2000000000000002</v>
          </cell>
          <cell r="AH245">
            <v>2.2000000000000002</v>
          </cell>
          <cell r="AI245">
            <v>2.2000000000000002</v>
          </cell>
          <cell r="AJ245" t="str">
            <v/>
          </cell>
          <cell r="AK245" t="str">
            <v/>
          </cell>
          <cell r="AL245" t="str">
            <v/>
          </cell>
          <cell r="AM245">
            <v>7</v>
          </cell>
          <cell r="AN245">
            <v>7</v>
          </cell>
          <cell r="AO245">
            <v>7</v>
          </cell>
          <cell r="AP245" t="str">
            <v/>
          </cell>
          <cell r="AQ245" t="str">
            <v/>
          </cell>
          <cell r="AR245" t="str">
            <v/>
          </cell>
          <cell r="AS245">
            <v>1500</v>
          </cell>
          <cell r="AT245" t="str">
            <v>乌龟1</v>
          </cell>
          <cell r="AU245" t="str">
            <v>蜜蜂2</v>
          </cell>
          <cell r="AV245" t="str">
            <v>乌龟2</v>
          </cell>
          <cell r="AW245" t="str">
            <v>小恶魔2</v>
          </cell>
          <cell r="AX245" t="str">
            <v>种子2</v>
          </cell>
          <cell r="AY245" t="str">
            <v>乌龟3</v>
          </cell>
          <cell r="AZ245" t="str">
            <v>怪物2</v>
          </cell>
          <cell r="BA245" t="str">
            <v>怪物3</v>
          </cell>
          <cell r="BB245" t="str">
            <v>怪物5</v>
          </cell>
          <cell r="BC245">
            <v>0</v>
          </cell>
          <cell r="BD245">
            <v>0</v>
          </cell>
          <cell r="BE245">
            <v>0</v>
          </cell>
          <cell r="BF245" t="str">
            <v>ResAudio_Music_game3;0.9</v>
          </cell>
          <cell r="BG245" t="str">
            <v>ResAudio_Music_game3;1.1</v>
          </cell>
        </row>
        <row r="246">
          <cell r="A246" t="str">
            <v>4_5_6</v>
          </cell>
          <cell r="B246">
            <v>4</v>
          </cell>
          <cell r="C246">
            <v>5</v>
          </cell>
          <cell r="D246">
            <v>6</v>
          </cell>
          <cell r="E246">
            <v>30</v>
          </cell>
          <cell r="G246" t="str">
            <v>困难关</v>
          </cell>
          <cell r="H246">
            <v>2.6555310501732459</v>
          </cell>
          <cell r="I246">
            <v>1189.31</v>
          </cell>
          <cell r="J246">
            <v>1.1000000000000001</v>
          </cell>
          <cell r="K246">
            <v>1.17</v>
          </cell>
          <cell r="L246">
            <v>1017</v>
          </cell>
          <cell r="M246">
            <v>300</v>
          </cell>
          <cell r="N246">
            <v>200</v>
          </cell>
          <cell r="O246" t="str">
            <v>乌龟1</v>
          </cell>
          <cell r="P246" t="str">
            <v>蜜蜂2</v>
          </cell>
          <cell r="Q246" t="str">
            <v>乌龟2</v>
          </cell>
          <cell r="R246" t="str">
            <v>小恶魔2</v>
          </cell>
          <cell r="S246" t="str">
            <v/>
          </cell>
          <cell r="T246" t="str">
            <v/>
          </cell>
          <cell r="U246">
            <v>10</v>
          </cell>
          <cell r="V246">
            <v>10</v>
          </cell>
          <cell r="W246">
            <v>10</v>
          </cell>
          <cell r="X246">
            <v>5</v>
          </cell>
          <cell r="Y246" t="str">
            <v>0</v>
          </cell>
          <cell r="Z246" t="str">
            <v>0</v>
          </cell>
          <cell r="AA246">
            <v>277</v>
          </cell>
          <cell r="AB246">
            <v>1109</v>
          </cell>
          <cell r="AC246">
            <v>1109</v>
          </cell>
          <cell r="AD246">
            <v>1109</v>
          </cell>
          <cell r="AE246" t="str">
            <v/>
          </cell>
          <cell r="AF246" t="str">
            <v/>
          </cell>
          <cell r="AG246">
            <v>2.2000000000000002</v>
          </cell>
          <cell r="AH246">
            <v>2.2000000000000002</v>
          </cell>
          <cell r="AI246">
            <v>2.2000000000000002</v>
          </cell>
          <cell r="AJ246">
            <v>2.2000000000000002</v>
          </cell>
          <cell r="AK246" t="str">
            <v/>
          </cell>
          <cell r="AL246" t="str">
            <v/>
          </cell>
          <cell r="AM246">
            <v>3</v>
          </cell>
          <cell r="AN246">
            <v>7</v>
          </cell>
          <cell r="AO246">
            <v>7</v>
          </cell>
          <cell r="AP246">
            <v>7</v>
          </cell>
          <cell r="AQ246" t="str">
            <v/>
          </cell>
          <cell r="AR246" t="str">
            <v/>
          </cell>
          <cell r="AS246">
            <v>1800</v>
          </cell>
          <cell r="AT246" t="str">
            <v>乌龟1</v>
          </cell>
          <cell r="AU246" t="str">
            <v>蜜蜂2</v>
          </cell>
          <cell r="AV246" t="str">
            <v>乌龟2</v>
          </cell>
          <cell r="AW246" t="str">
            <v>小恶魔2</v>
          </cell>
          <cell r="AX246" t="str">
            <v>种子2</v>
          </cell>
          <cell r="AY246" t="str">
            <v>乌龟3</v>
          </cell>
          <cell r="AZ246" t="str">
            <v>怪物1</v>
          </cell>
          <cell r="BA246" t="str">
            <v>怪物2</v>
          </cell>
          <cell r="BB246" t="str">
            <v>怪物3</v>
          </cell>
          <cell r="BC246" t="str">
            <v>怪物4</v>
          </cell>
          <cell r="BD246">
            <v>0</v>
          </cell>
          <cell r="BE246">
            <v>0</v>
          </cell>
          <cell r="BF246" t="str">
            <v>ResAudio_Music_game3;0.9</v>
          </cell>
          <cell r="BG246" t="str">
            <v>ResAudio_Music_game3;1.1</v>
          </cell>
        </row>
        <row r="247">
          <cell r="A247" t="str">
            <v>4_5_7</v>
          </cell>
          <cell r="B247">
            <v>4</v>
          </cell>
          <cell r="C247">
            <v>5</v>
          </cell>
          <cell r="D247">
            <v>7</v>
          </cell>
          <cell r="E247">
            <v>30</v>
          </cell>
          <cell r="G247" t="str">
            <v>困难关</v>
          </cell>
          <cell r="H247">
            <v>2.6877796340866933</v>
          </cell>
          <cell r="I247">
            <v>1524.73</v>
          </cell>
          <cell r="J247">
            <v>1.1000000000000001</v>
          </cell>
          <cell r="K247">
            <v>1.29</v>
          </cell>
          <cell r="L247">
            <v>1182</v>
          </cell>
          <cell r="M247">
            <v>300</v>
          </cell>
          <cell r="N247">
            <v>200</v>
          </cell>
          <cell r="O247" t="str">
            <v>蜜蜂2</v>
          </cell>
          <cell r="P247" t="str">
            <v>乌龟2</v>
          </cell>
          <cell r="Q247" t="str">
            <v>小恶魔2</v>
          </cell>
          <cell r="R247" t="str">
            <v>种子2</v>
          </cell>
          <cell r="S247" t="str">
            <v/>
          </cell>
          <cell r="T247" t="str">
            <v/>
          </cell>
          <cell r="U247">
            <v>11</v>
          </cell>
          <cell r="V247">
            <v>11</v>
          </cell>
          <cell r="W247">
            <v>11</v>
          </cell>
          <cell r="X247">
            <v>5</v>
          </cell>
          <cell r="Y247" t="str">
            <v>0</v>
          </cell>
          <cell r="Z247" t="str">
            <v>0</v>
          </cell>
          <cell r="AA247">
            <v>933</v>
          </cell>
          <cell r="AB247">
            <v>933</v>
          </cell>
          <cell r="AC247">
            <v>933</v>
          </cell>
          <cell r="AD247">
            <v>933</v>
          </cell>
          <cell r="AE247" t="str">
            <v/>
          </cell>
          <cell r="AF247" t="str">
            <v/>
          </cell>
          <cell r="AG247">
            <v>2.2000000000000002</v>
          </cell>
          <cell r="AH247">
            <v>2.2000000000000002</v>
          </cell>
          <cell r="AI247">
            <v>2.2000000000000002</v>
          </cell>
          <cell r="AJ247">
            <v>2.2000000000000002</v>
          </cell>
          <cell r="AK247" t="str">
            <v/>
          </cell>
          <cell r="AL247" t="str">
            <v/>
          </cell>
          <cell r="AM247">
            <v>5</v>
          </cell>
          <cell r="AN247">
            <v>5</v>
          </cell>
          <cell r="AO247">
            <v>5</v>
          </cell>
          <cell r="AP247">
            <v>5</v>
          </cell>
          <cell r="AQ247" t="str">
            <v/>
          </cell>
          <cell r="AR247" t="str">
            <v/>
          </cell>
          <cell r="AS247">
            <v>2100</v>
          </cell>
          <cell r="AT247" t="str">
            <v>乌龟1</v>
          </cell>
          <cell r="AU247" t="str">
            <v>蜜蜂2</v>
          </cell>
          <cell r="AV247" t="str">
            <v>乌龟2</v>
          </cell>
          <cell r="AW247" t="str">
            <v>小恶魔2</v>
          </cell>
          <cell r="AX247" t="str">
            <v>种子2</v>
          </cell>
          <cell r="AY247" t="str">
            <v>乌龟3</v>
          </cell>
          <cell r="AZ247" t="str">
            <v>怪物2</v>
          </cell>
          <cell r="BA247" t="str">
            <v>怪物3</v>
          </cell>
          <cell r="BB247" t="str">
            <v>怪物4</v>
          </cell>
          <cell r="BC247" t="str">
            <v>怪物5</v>
          </cell>
          <cell r="BD247">
            <v>0</v>
          </cell>
          <cell r="BE247">
            <v>0</v>
          </cell>
          <cell r="BF247" t="str">
            <v>ResAudio_Music_game3;0.9</v>
          </cell>
          <cell r="BG247" t="str">
            <v>ResAudio_Music_game3;1.1</v>
          </cell>
        </row>
        <row r="248">
          <cell r="A248" t="str">
            <v>4_5_8</v>
          </cell>
          <cell r="B248">
            <v>4</v>
          </cell>
          <cell r="C248">
            <v>5</v>
          </cell>
          <cell r="D248">
            <v>8</v>
          </cell>
          <cell r="E248">
            <v>30</v>
          </cell>
          <cell r="G248" t="str">
            <v>困难关</v>
          </cell>
          <cell r="H248">
            <v>2.7204198425546173</v>
          </cell>
          <cell r="I248">
            <v>1915.7</v>
          </cell>
          <cell r="J248">
            <v>1.1000000000000001</v>
          </cell>
          <cell r="K248">
            <v>1.42</v>
          </cell>
          <cell r="L248">
            <v>1349</v>
          </cell>
          <cell r="M248">
            <v>300</v>
          </cell>
          <cell r="N248">
            <v>200</v>
          </cell>
          <cell r="O248" t="str">
            <v>蜜蜂2</v>
          </cell>
          <cell r="P248" t="str">
            <v>乌龟2</v>
          </cell>
          <cell r="Q248" t="str">
            <v>小恶魔2</v>
          </cell>
          <cell r="R248" t="str">
            <v>种子2</v>
          </cell>
          <cell r="S248" t="str">
            <v>乌龟3</v>
          </cell>
          <cell r="T248" t="str">
            <v/>
          </cell>
          <cell r="U248">
            <v>10</v>
          </cell>
          <cell r="V248">
            <v>10</v>
          </cell>
          <cell r="W248">
            <v>10</v>
          </cell>
          <cell r="X248">
            <v>10</v>
          </cell>
          <cell r="Y248">
            <v>1</v>
          </cell>
          <cell r="Z248" t="str">
            <v>0</v>
          </cell>
          <cell r="AA248">
            <v>843</v>
          </cell>
          <cell r="AB248">
            <v>843</v>
          </cell>
          <cell r="AC248">
            <v>843</v>
          </cell>
          <cell r="AD248">
            <v>843</v>
          </cell>
          <cell r="AE248">
            <v>6745</v>
          </cell>
          <cell r="AF248" t="str">
            <v/>
          </cell>
          <cell r="AG248">
            <v>2.2000000000000002</v>
          </cell>
          <cell r="AH248">
            <v>2.2000000000000002</v>
          </cell>
          <cell r="AI248">
            <v>2.2000000000000002</v>
          </cell>
          <cell r="AJ248">
            <v>2.2000000000000002</v>
          </cell>
          <cell r="AK248">
            <v>0.88000000000000012</v>
          </cell>
          <cell r="AL248" t="str">
            <v/>
          </cell>
          <cell r="AM248">
            <v>5</v>
          </cell>
          <cell r="AN248">
            <v>5</v>
          </cell>
          <cell r="AO248">
            <v>5</v>
          </cell>
          <cell r="AP248">
            <v>5</v>
          </cell>
          <cell r="AQ248">
            <v>7</v>
          </cell>
          <cell r="AR248" t="str">
            <v/>
          </cell>
          <cell r="AS248">
            <v>2400</v>
          </cell>
          <cell r="AT248" t="str">
            <v>乌龟1</v>
          </cell>
          <cell r="AU248" t="str">
            <v>蜜蜂2</v>
          </cell>
          <cell r="AV248" t="str">
            <v>乌龟2</v>
          </cell>
          <cell r="AW248" t="str">
            <v>小恶魔2</v>
          </cell>
          <cell r="AX248" t="str">
            <v>种子2</v>
          </cell>
          <cell r="AY248" t="str">
            <v>乌龟3</v>
          </cell>
          <cell r="AZ248" t="str">
            <v>怪物2</v>
          </cell>
          <cell r="BA248" t="str">
            <v>怪物3</v>
          </cell>
          <cell r="BB248" t="str">
            <v>怪物4</v>
          </cell>
          <cell r="BC248" t="str">
            <v>怪物5</v>
          </cell>
          <cell r="BD248" t="str">
            <v>怪物6</v>
          </cell>
          <cell r="BE248">
            <v>0</v>
          </cell>
          <cell r="BF248" t="str">
            <v>ResAudio_Music_game3;0.9</v>
          </cell>
          <cell r="BG248" t="str">
            <v>ResAudio_Music_game3;1.1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21"/>
  <sheetViews>
    <sheetView zoomScale="85" zoomScaleNormal="85" workbookViewId="0">
      <pane xSplit="2" ySplit="6" topLeftCell="C481" activePane="bottomRight" state="frozen"/>
      <selection pane="topRight" activeCell="C1" sqref="C1"/>
      <selection pane="bottomLeft" activeCell="A7" sqref="A7"/>
      <selection pane="bottomRight" activeCell="I486" sqref="I486"/>
    </sheetView>
  </sheetViews>
  <sheetFormatPr defaultColWidth="9" defaultRowHeight="14.25" x14ac:dyDescent="0.2"/>
  <cols>
    <col min="1" max="1" width="9.25" style="10" customWidth="1"/>
    <col min="2" max="2" width="39.5" style="10" bestFit="1" customWidth="1"/>
    <col min="3" max="3" width="10.25" style="10" bestFit="1" customWidth="1"/>
    <col min="4" max="4" width="11" style="10" customWidth="1"/>
    <col min="5" max="5" width="8.5" style="10" customWidth="1"/>
    <col min="6" max="7" width="7.25" style="10" customWidth="1"/>
    <col min="8" max="8" width="23.625" customWidth="1"/>
    <col min="9" max="9" width="24.25" customWidth="1"/>
    <col min="10" max="10" width="9.375" style="10" customWidth="1"/>
    <col min="11" max="12" width="11.125" style="10" customWidth="1"/>
    <col min="13" max="13" width="16.5" style="10" customWidth="1"/>
    <col min="14" max="14" width="31.25" style="10" bestFit="1" customWidth="1"/>
    <col min="15" max="16" width="9.5" style="10" customWidth="1"/>
    <col min="17" max="17" width="12.375" style="10" customWidth="1"/>
    <col min="18" max="16384" width="9" style="10"/>
  </cols>
  <sheetData>
    <row r="1" spans="1:20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5" t="s">
        <v>115</v>
      </c>
      <c r="I1" s="15" t="s">
        <v>113</v>
      </c>
      <c r="J1" s="18" t="s">
        <v>7</v>
      </c>
      <c r="K1" s="19"/>
      <c r="L1" s="19"/>
      <c r="M1" s="19"/>
      <c r="N1" s="19"/>
      <c r="O1" s="19"/>
      <c r="P1" s="19"/>
      <c r="Q1" s="19"/>
    </row>
    <row r="2" spans="1:20" s="4" customFormat="1" x14ac:dyDescent="0.2">
      <c r="A2" s="1" t="s">
        <v>0</v>
      </c>
      <c r="B2" s="1"/>
      <c r="C2" s="1"/>
      <c r="D2" s="1"/>
      <c r="E2" s="1"/>
      <c r="F2" s="1"/>
      <c r="G2" s="1"/>
      <c r="H2" s="15"/>
      <c r="I2" s="15"/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38</v>
      </c>
      <c r="Q2" s="2" t="s">
        <v>14</v>
      </c>
    </row>
    <row r="3" spans="1:20" s="4" customFormat="1" x14ac:dyDescent="0.2">
      <c r="A3" s="1" t="s">
        <v>0</v>
      </c>
      <c r="B3" s="1"/>
      <c r="C3" s="1"/>
      <c r="D3" s="1"/>
      <c r="E3" s="1"/>
      <c r="F3" s="1"/>
      <c r="G3" s="1"/>
      <c r="J3" s="2"/>
      <c r="K3" s="3"/>
      <c r="L3" s="3"/>
      <c r="M3" s="3"/>
      <c r="N3" s="3"/>
      <c r="O3" s="3"/>
      <c r="P3" s="3"/>
      <c r="Q3" s="3"/>
    </row>
    <row r="4" spans="1:20" s="7" customFormat="1" x14ac:dyDescent="0.2">
      <c r="A4" s="5" t="s">
        <v>15</v>
      </c>
      <c r="B4" s="5" t="s">
        <v>16</v>
      </c>
      <c r="C4" s="5" t="s">
        <v>17</v>
      </c>
      <c r="D4" s="5" t="s">
        <v>16</v>
      </c>
      <c r="E4" s="5" t="s">
        <v>16</v>
      </c>
      <c r="F4" s="5" t="s">
        <v>17</v>
      </c>
      <c r="G4" s="5" t="s">
        <v>18</v>
      </c>
      <c r="H4" s="16" t="s">
        <v>112</v>
      </c>
      <c r="I4" s="16" t="s">
        <v>112</v>
      </c>
      <c r="J4" s="20" t="s">
        <v>19</v>
      </c>
      <c r="K4" s="21"/>
      <c r="L4" s="21"/>
      <c r="M4" s="21"/>
      <c r="N4" s="21"/>
      <c r="O4" s="21"/>
      <c r="P4" s="21"/>
      <c r="Q4" s="21"/>
    </row>
    <row r="5" spans="1:20" s="7" customFormat="1" x14ac:dyDescent="0.2">
      <c r="A5" s="5" t="s">
        <v>20</v>
      </c>
      <c r="B5" s="5"/>
      <c r="C5" s="5"/>
      <c r="D5" s="5"/>
      <c r="E5" s="5" t="s">
        <v>21</v>
      </c>
      <c r="F5" s="5"/>
      <c r="G5" s="5"/>
      <c r="H5" s="16"/>
      <c r="I5" s="16"/>
      <c r="J5" s="5"/>
      <c r="K5" s="5"/>
      <c r="L5" s="5"/>
      <c r="M5" s="5"/>
      <c r="N5" s="5"/>
      <c r="O5" s="5"/>
      <c r="P5" s="6"/>
      <c r="Q5" s="6"/>
      <c r="R5" s="7" t="s">
        <v>102</v>
      </c>
      <c r="S5" s="7" t="s">
        <v>102</v>
      </c>
      <c r="T5" s="7" t="s">
        <v>102</v>
      </c>
    </row>
    <row r="6" spans="1:20" s="4" customFormat="1" x14ac:dyDescent="0.2">
      <c r="A6" s="8" t="s">
        <v>22</v>
      </c>
      <c r="B6" s="8" t="s">
        <v>23</v>
      </c>
      <c r="C6" s="8" t="s">
        <v>24</v>
      </c>
      <c r="D6" s="8" t="s">
        <v>25</v>
      </c>
      <c r="E6" s="8" t="s">
        <v>26</v>
      </c>
      <c r="F6" s="8" t="s">
        <v>27</v>
      </c>
      <c r="G6" s="8" t="s">
        <v>36</v>
      </c>
      <c r="H6" s="17" t="s">
        <v>116</v>
      </c>
      <c r="I6" s="17" t="s">
        <v>114</v>
      </c>
      <c r="J6" s="8" t="s">
        <v>28</v>
      </c>
      <c r="K6" s="8" t="s">
        <v>29</v>
      </c>
      <c r="L6" s="8" t="s">
        <v>30</v>
      </c>
      <c r="M6" s="8" t="s">
        <v>31</v>
      </c>
      <c r="N6" s="8" t="s">
        <v>32</v>
      </c>
      <c r="O6" s="8" t="s">
        <v>33</v>
      </c>
      <c r="P6" s="9" t="s">
        <v>37</v>
      </c>
      <c r="Q6" s="9" t="s">
        <v>34</v>
      </c>
      <c r="R6" s="4" t="s">
        <v>103</v>
      </c>
      <c r="S6" s="4" t="s">
        <v>104</v>
      </c>
      <c r="T6" s="4" t="s">
        <v>105</v>
      </c>
    </row>
    <row r="7" spans="1:20" x14ac:dyDescent="0.2">
      <c r="B7" s="13" t="s">
        <v>108</v>
      </c>
      <c r="C7" s="10">
        <f>IF(B7="","",S7)</f>
        <v>1</v>
      </c>
      <c r="D7" s="10" t="str">
        <f>IF(B7="","","赛季"&amp;R7&amp;"无限模式第"&amp;S7&amp;"波")</f>
        <v>赛季1无限模式第1波</v>
      </c>
      <c r="F7" s="10">
        <f>IF(B7="","",VLOOKUP(R7&amp;"_"&amp;S7,[1]无限模式!A:AQ,12,FALSE)-VLOOKUP(R7&amp;"_"&amp;S7,[1]无限模式!A:AQ,13,FALSE))</f>
        <v>100</v>
      </c>
      <c r="G7" s="10">
        <f>IF(B7="","",180)</f>
        <v>180</v>
      </c>
      <c r="H7" s="13" t="str">
        <f>IF(C7="","",VLOOKUP(R7&amp;"_"&amp;S7,[1]无限模式!$A:$BA,52,FALSE))</f>
        <v>ResAudio_Music_game1;0.9</v>
      </c>
      <c r="I7" s="13" t="str">
        <f>IF(C7="","",VLOOKUP(R7&amp;"_"&amp;S7,[1]无限模式!$A:$BA,53,FALSE))</f>
        <v>ResAudio_Music_game1;1.2</v>
      </c>
      <c r="J7" s="10">
        <f>IF(VLOOKUP(R7&amp;"_"&amp;S7,[1]无限模式!A:AQ,25+T7,FALSE)="","",0)</f>
        <v>0</v>
      </c>
      <c r="K7" s="10">
        <f>IF(VLOOKUP(R7&amp;"_"&amp;S7,[1]无限模式!A:AQ,19+T7,FALSE)=0,"",VLOOKUP(R7&amp;"_"&amp;S7,[1]无限模式!A:AQ,19+T7,FALSE))</f>
        <v>5</v>
      </c>
      <c r="L7" s="10">
        <f>IF(VLOOKUP(R7&amp;"_"&amp;S7,[1]无限模式!A:AQ,19+T7,FALSE)=0,"",ROUND(VLOOKUP(R7&amp;"_"&amp;S7,[1]无限模式!A:AQ,4,FALSE)/VLOOKUP(R7&amp;"_"&amp;S7,[1]无限模式!A:AQ,19+T7,FALSE),2))</f>
        <v>2</v>
      </c>
      <c r="M7" s="10">
        <f>IF(VLOOKUP(R7&amp;"_"&amp;S7,[1]无限模式!A:AQ,25+T7,FALSE)="","",1)</f>
        <v>1</v>
      </c>
      <c r="N7" s="10" t="str">
        <f>IF(VLOOKUP(R7&amp;"_"&amp;S7,[1]无限模式!A:AQ,25+T7,FALSE)="","","Monster_Season"&amp;R7&amp;"_Infinite_"&amp;S7&amp;"_"&amp;T7)</f>
        <v>Monster_Season1_Infinite_1_1</v>
      </c>
      <c r="O7" s="10">
        <f>IF(VLOOKUP(R7&amp;"_"&amp;S7,[1]无限模式!A:AQ,25+T7,FALSE)="","",1)</f>
        <v>1</v>
      </c>
      <c r="Q7" s="10">
        <f>IF(VLOOKUP(R7&amp;"_"&amp;S7,[1]无限模式!A:AQ,19+T7,FALSE)="","",VLOOKUP(R7&amp;"_"&amp;S7,[1]无限模式!A:AQ,37+T7,FALSE))</f>
        <v>40</v>
      </c>
      <c r="R7" s="10">
        <v>1</v>
      </c>
      <c r="S7" s="10">
        <v>1</v>
      </c>
      <c r="T7" s="10">
        <v>1</v>
      </c>
    </row>
    <row r="8" spans="1:20" x14ac:dyDescent="0.2">
      <c r="B8" s="13" t="str">
        <f t="shared" ref="B8:B71" si="0">IF(S8-S7=1,"MonsterWaveCallRule_Season"&amp;R8&amp;"_Infinite","")</f>
        <v/>
      </c>
      <c r="C8" s="10" t="str">
        <f t="shared" ref="C8:C71" si="1">IF(B8="","",S8)</f>
        <v/>
      </c>
      <c r="D8" s="10" t="str">
        <f t="shared" ref="D8:D71" si="2">IF(B8="","","赛季"&amp;R8&amp;"无限模式第"&amp;S8&amp;"波")</f>
        <v/>
      </c>
      <c r="F8" s="10" t="str">
        <f>IF(B8="","",VLOOKUP(R8&amp;"_"&amp;S8,[1]无限模式!A:AQ,12,FALSE)-VLOOKUP(R8&amp;"_"&amp;S8,[1]无限模式!A:AQ,13,FALSE))</f>
        <v/>
      </c>
      <c r="G8" s="10" t="str">
        <f t="shared" ref="G8:G71" si="3">IF(B8="","",180)</f>
        <v/>
      </c>
      <c r="H8" s="13" t="str">
        <f>IF(C8="","",VLOOKUP(R8&amp;"_"&amp;S8,[1]无限模式!$A:$BA,52,FALSE))</f>
        <v/>
      </c>
      <c r="I8" s="13" t="str">
        <f>IF(C8="","",VLOOKUP(R8&amp;"_"&amp;S8,[1]无限模式!$A:$BA,53,FALSE))</f>
        <v/>
      </c>
      <c r="J8" s="10" t="str">
        <f>IF(VLOOKUP(R8&amp;"_"&amp;S8,[1]无限模式!A:AQ,25+T8,FALSE)="","",0)</f>
        <v/>
      </c>
      <c r="K8" s="10" t="str">
        <f>IF(VLOOKUP(R8&amp;"_"&amp;S8,[1]无限模式!A:AQ,19+T8,FALSE)=0,"",VLOOKUP(R8&amp;"_"&amp;S8,[1]无限模式!A:AQ,19+T8,FALSE))</f>
        <v/>
      </c>
      <c r="L8" s="10" t="str">
        <f>IF(VLOOKUP(R8&amp;"_"&amp;S8,[1]无限模式!A:AQ,19+T8,FALSE)=0,"",ROUND(VLOOKUP(R8&amp;"_"&amp;S8,[1]无限模式!A:AQ,4,FALSE)/VLOOKUP(R8&amp;"_"&amp;S8,[1]无限模式!A:AQ,19+T8,FALSE),2))</f>
        <v/>
      </c>
      <c r="M8" s="10" t="str">
        <f>IF(VLOOKUP(R8&amp;"_"&amp;S8,[1]无限模式!A:AQ,25+T8,FALSE)="","",1)</f>
        <v/>
      </c>
      <c r="N8" s="10" t="str">
        <f>IF(VLOOKUP(R8&amp;"_"&amp;S8,[1]无限模式!A:AQ,25+T8,FALSE)="","","Monster_Season"&amp;R8&amp;"_Infinite_"&amp;S8&amp;"_"&amp;T8)</f>
        <v/>
      </c>
      <c r="O8" s="10" t="str">
        <f>IF(VLOOKUP(R8&amp;"_"&amp;S8,[1]无限模式!A:AQ,25+T8,FALSE)="","",1)</f>
        <v/>
      </c>
      <c r="Q8" s="10" t="str">
        <f>IF(VLOOKUP(R8&amp;"_"&amp;S8,[1]无限模式!A:AQ,19+T8,FALSE)="","",VLOOKUP(R8&amp;"_"&amp;S8,[1]无限模式!A:AQ,37+T8,FALSE))</f>
        <v/>
      </c>
      <c r="R8" s="10">
        <v>1</v>
      </c>
      <c r="S8" s="10">
        <v>1</v>
      </c>
      <c r="T8" s="10">
        <v>2</v>
      </c>
    </row>
    <row r="9" spans="1:20" x14ac:dyDescent="0.2">
      <c r="B9" s="13" t="str">
        <f t="shared" si="0"/>
        <v/>
      </c>
      <c r="C9" s="10" t="str">
        <f t="shared" si="1"/>
        <v/>
      </c>
      <c r="D9" s="10" t="str">
        <f t="shared" si="2"/>
        <v/>
      </c>
      <c r="F9" s="10" t="str">
        <f>IF(B9="","",VLOOKUP(R9&amp;"_"&amp;S9,[1]无限模式!A:AQ,12,FALSE)-VLOOKUP(R9&amp;"_"&amp;S9,[1]无限模式!A:AQ,13,FALSE))</f>
        <v/>
      </c>
      <c r="G9" s="10" t="str">
        <f t="shared" si="3"/>
        <v/>
      </c>
      <c r="H9" s="13" t="str">
        <f>IF(C9="","",VLOOKUP(R9&amp;"_"&amp;S9,[1]无限模式!$A:$BA,52,FALSE))</f>
        <v/>
      </c>
      <c r="I9" s="13" t="str">
        <f>IF(C9="","",VLOOKUP(R9&amp;"_"&amp;S9,[1]无限模式!$A:$BA,53,FALSE))</f>
        <v/>
      </c>
      <c r="J9" s="10" t="str">
        <f>IF(VLOOKUP(R9&amp;"_"&amp;S9,[1]无限模式!A:AQ,25+T9,FALSE)="","",0)</f>
        <v/>
      </c>
      <c r="K9" s="10" t="str">
        <f>IF(VLOOKUP(R9&amp;"_"&amp;S9,[1]无限模式!A:AQ,19+T9,FALSE)=0,"",VLOOKUP(R9&amp;"_"&amp;S9,[1]无限模式!A:AQ,19+T9,FALSE))</f>
        <v/>
      </c>
      <c r="L9" s="10" t="str">
        <f>IF(VLOOKUP(R9&amp;"_"&amp;S9,[1]无限模式!A:AQ,19+T9,FALSE)=0,"",ROUND(VLOOKUP(R9&amp;"_"&amp;S9,[1]无限模式!A:AQ,4,FALSE)/VLOOKUP(R9&amp;"_"&amp;S9,[1]无限模式!A:AQ,19+T9,FALSE),2))</f>
        <v/>
      </c>
      <c r="M9" s="10" t="str">
        <f>IF(VLOOKUP(R9&amp;"_"&amp;S9,[1]无限模式!A:AQ,25+T9,FALSE)="","",1)</f>
        <v/>
      </c>
      <c r="N9" s="10" t="str">
        <f>IF(VLOOKUP(R9&amp;"_"&amp;S9,[1]无限模式!A:AQ,25+T9,FALSE)="","","Monster_Season"&amp;R9&amp;"_Infinite_"&amp;S9&amp;"_"&amp;T9)</f>
        <v/>
      </c>
      <c r="O9" s="10" t="str">
        <f>IF(VLOOKUP(R9&amp;"_"&amp;S9,[1]无限模式!A:AQ,25+T9,FALSE)="","",1)</f>
        <v/>
      </c>
      <c r="Q9" s="10" t="str">
        <f>IF(VLOOKUP(R9&amp;"_"&amp;S9,[1]无限模式!A:AQ,19+T9,FALSE)="","",VLOOKUP(R9&amp;"_"&amp;S9,[1]无限模式!A:AQ,37+T9,FALSE))</f>
        <v/>
      </c>
      <c r="R9" s="10">
        <v>1</v>
      </c>
      <c r="S9" s="10">
        <v>1</v>
      </c>
      <c r="T9" s="10">
        <v>3</v>
      </c>
    </row>
    <row r="10" spans="1:20" x14ac:dyDescent="0.2">
      <c r="B10" s="13" t="str">
        <f t="shared" si="0"/>
        <v/>
      </c>
      <c r="C10" s="10" t="str">
        <f t="shared" si="1"/>
        <v/>
      </c>
      <c r="D10" s="10" t="str">
        <f t="shared" si="2"/>
        <v/>
      </c>
      <c r="F10" s="10" t="str">
        <f>IF(B10="","",VLOOKUP(R10&amp;"_"&amp;S10,[1]无限模式!A:AQ,12,FALSE)-VLOOKUP(R10&amp;"_"&amp;S10,[1]无限模式!A:AQ,13,FALSE))</f>
        <v/>
      </c>
      <c r="G10" s="10" t="str">
        <f t="shared" si="3"/>
        <v/>
      </c>
      <c r="H10" s="13" t="str">
        <f>IF(C10="","",VLOOKUP(R10&amp;"_"&amp;S10,[1]无限模式!$A:$BA,52,FALSE))</f>
        <v/>
      </c>
      <c r="I10" s="13" t="str">
        <f>IF(C10="","",VLOOKUP(R10&amp;"_"&amp;S10,[1]无限模式!$A:$BA,53,FALSE))</f>
        <v/>
      </c>
      <c r="J10" s="10" t="str">
        <f>IF(VLOOKUP(R10&amp;"_"&amp;S10,[1]无限模式!A:AQ,25+T10,FALSE)="","",0)</f>
        <v/>
      </c>
      <c r="K10" s="10" t="str">
        <f>IF(VLOOKUP(R10&amp;"_"&amp;S10,[1]无限模式!A:AQ,19+T10,FALSE)=0,"",VLOOKUP(R10&amp;"_"&amp;S10,[1]无限模式!A:AQ,19+T10,FALSE))</f>
        <v/>
      </c>
      <c r="L10" s="10" t="str">
        <f>IF(VLOOKUP(R10&amp;"_"&amp;S10,[1]无限模式!A:AQ,19+T10,FALSE)=0,"",ROUND(VLOOKUP(R10&amp;"_"&amp;S10,[1]无限模式!A:AQ,4,FALSE)/VLOOKUP(R10&amp;"_"&amp;S10,[1]无限模式!A:AQ,19+T10,FALSE),2))</f>
        <v/>
      </c>
      <c r="M10" s="10" t="str">
        <f>IF(VLOOKUP(R10&amp;"_"&amp;S10,[1]无限模式!A:AQ,25+T10,FALSE)="","",1)</f>
        <v/>
      </c>
      <c r="N10" s="10" t="str">
        <f>IF(VLOOKUP(R10&amp;"_"&amp;S10,[1]无限模式!A:AQ,25+T10,FALSE)="","","Monster_Season"&amp;R10&amp;"_Infinite_"&amp;S10&amp;"_"&amp;T10)</f>
        <v/>
      </c>
      <c r="O10" s="10" t="str">
        <f>IF(VLOOKUP(R10&amp;"_"&amp;S10,[1]无限模式!A:AQ,25+T10,FALSE)="","",1)</f>
        <v/>
      </c>
      <c r="Q10" s="10" t="str">
        <f>IF(VLOOKUP(R10&amp;"_"&amp;S10,[1]无限模式!A:AQ,19+T10,FALSE)="","",VLOOKUP(R10&amp;"_"&amp;S10,[1]无限模式!A:AQ,37+T10,FALSE))</f>
        <v/>
      </c>
      <c r="R10" s="10">
        <v>1</v>
      </c>
      <c r="S10" s="10">
        <v>1</v>
      </c>
      <c r="T10" s="10">
        <v>4</v>
      </c>
    </row>
    <row r="11" spans="1:20" x14ac:dyDescent="0.2">
      <c r="B11" s="13" t="str">
        <f t="shared" si="0"/>
        <v/>
      </c>
      <c r="C11" s="10" t="str">
        <f t="shared" si="1"/>
        <v/>
      </c>
      <c r="D11" s="10" t="str">
        <f t="shared" si="2"/>
        <v/>
      </c>
      <c r="F11" s="10" t="str">
        <f>IF(B11="","",VLOOKUP(R11&amp;"_"&amp;S11,[1]无限模式!A:AQ,12,FALSE)-VLOOKUP(R11&amp;"_"&amp;S11,[1]无限模式!A:AQ,13,FALSE))</f>
        <v/>
      </c>
      <c r="G11" s="10" t="str">
        <f t="shared" si="3"/>
        <v/>
      </c>
      <c r="H11" s="13" t="str">
        <f>IF(C11="","",VLOOKUP(R11&amp;"_"&amp;S11,[1]无限模式!$A:$BA,52,FALSE))</f>
        <v/>
      </c>
      <c r="I11" s="13" t="str">
        <f>IF(C11="","",VLOOKUP(R11&amp;"_"&amp;S11,[1]无限模式!$A:$BA,53,FALSE))</f>
        <v/>
      </c>
      <c r="J11" s="10" t="str">
        <f>IF(VLOOKUP(R11&amp;"_"&amp;S11,[1]无限模式!A:AQ,25+T11,FALSE)="","",0)</f>
        <v/>
      </c>
      <c r="K11" s="10" t="str">
        <f>IF(VLOOKUP(R11&amp;"_"&amp;S11,[1]无限模式!A:AQ,19+T11,FALSE)=0,"",VLOOKUP(R11&amp;"_"&amp;S11,[1]无限模式!A:AQ,19+T11,FALSE))</f>
        <v/>
      </c>
      <c r="L11" s="10" t="str">
        <f>IF(VLOOKUP(R11&amp;"_"&amp;S11,[1]无限模式!A:AQ,19+T11,FALSE)=0,"",ROUND(VLOOKUP(R11&amp;"_"&amp;S11,[1]无限模式!A:AQ,4,FALSE)/VLOOKUP(R11&amp;"_"&amp;S11,[1]无限模式!A:AQ,19+T11,FALSE),2))</f>
        <v/>
      </c>
      <c r="M11" s="10" t="str">
        <f>IF(VLOOKUP(R11&amp;"_"&amp;S11,[1]无限模式!A:AQ,25+T11,FALSE)="","",1)</f>
        <v/>
      </c>
      <c r="N11" s="10" t="str">
        <f>IF(VLOOKUP(R11&amp;"_"&amp;S11,[1]无限模式!A:AQ,25+T11,FALSE)="","","Monster_Season"&amp;R11&amp;"_Infinite_"&amp;S11&amp;"_"&amp;T11)</f>
        <v/>
      </c>
      <c r="O11" s="10" t="str">
        <f>IF(VLOOKUP(R11&amp;"_"&amp;S11,[1]无限模式!A:AQ,25+T11,FALSE)="","",1)</f>
        <v/>
      </c>
      <c r="Q11" s="10" t="str">
        <f>IF(VLOOKUP(R11&amp;"_"&amp;S11,[1]无限模式!A:AQ,19+T11,FALSE)="","",VLOOKUP(R11&amp;"_"&amp;S11,[1]无限模式!A:AQ,37+T11,FALSE))</f>
        <v/>
      </c>
      <c r="R11" s="10">
        <v>1</v>
      </c>
      <c r="S11" s="10">
        <v>1</v>
      </c>
      <c r="T11" s="10">
        <v>5</v>
      </c>
    </row>
    <row r="12" spans="1:20" x14ac:dyDescent="0.2">
      <c r="B12" s="13" t="str">
        <f t="shared" si="0"/>
        <v/>
      </c>
      <c r="C12" s="10" t="str">
        <f t="shared" si="1"/>
        <v/>
      </c>
      <c r="D12" s="10" t="str">
        <f t="shared" si="2"/>
        <v/>
      </c>
      <c r="F12" s="10" t="str">
        <f>IF(B12="","",VLOOKUP(R12&amp;"_"&amp;S12,[1]无限模式!A:AQ,12,FALSE)-VLOOKUP(R12&amp;"_"&amp;S12,[1]无限模式!A:AQ,13,FALSE))</f>
        <v/>
      </c>
      <c r="G12" s="10" t="str">
        <f t="shared" si="3"/>
        <v/>
      </c>
      <c r="H12" s="13" t="str">
        <f>IF(C12="","",VLOOKUP(R12&amp;"_"&amp;S12,[1]无限模式!$A:$BA,52,FALSE))</f>
        <v/>
      </c>
      <c r="I12" s="13" t="str">
        <f>IF(C12="","",VLOOKUP(R12&amp;"_"&amp;S12,[1]无限模式!$A:$BA,53,FALSE))</f>
        <v/>
      </c>
      <c r="J12" s="10" t="str">
        <f>IF(VLOOKUP(R12&amp;"_"&amp;S12,[1]无限模式!A:AQ,25+T12,FALSE)="","",0)</f>
        <v/>
      </c>
      <c r="K12" s="10" t="str">
        <f>IF(VLOOKUP(R12&amp;"_"&amp;S12,[1]无限模式!A:AQ,19+T12,FALSE)=0,"",VLOOKUP(R12&amp;"_"&amp;S12,[1]无限模式!A:AQ,19+T12,FALSE))</f>
        <v/>
      </c>
      <c r="L12" s="10" t="str">
        <f>IF(VLOOKUP(R12&amp;"_"&amp;S12,[1]无限模式!A:AQ,19+T12,FALSE)=0,"",ROUND(VLOOKUP(R12&amp;"_"&amp;S12,[1]无限模式!A:AQ,4,FALSE)/VLOOKUP(R12&amp;"_"&amp;S12,[1]无限模式!A:AQ,19+T12,FALSE),2))</f>
        <v/>
      </c>
      <c r="M12" s="10" t="str">
        <f>IF(VLOOKUP(R12&amp;"_"&amp;S12,[1]无限模式!A:AQ,25+T12,FALSE)="","",1)</f>
        <v/>
      </c>
      <c r="N12" s="10" t="str">
        <f>IF(VLOOKUP(R12&amp;"_"&amp;S12,[1]无限模式!A:AQ,25+T12,FALSE)="","","Monster_Season"&amp;R12&amp;"_Infinite_"&amp;S12&amp;"_"&amp;T12)</f>
        <v/>
      </c>
      <c r="O12" s="10" t="str">
        <f>IF(VLOOKUP(R12&amp;"_"&amp;S12,[1]无限模式!A:AQ,25+T12,FALSE)="","",1)</f>
        <v/>
      </c>
      <c r="Q12" s="10" t="str">
        <f>IF(VLOOKUP(R12&amp;"_"&amp;S12,[1]无限模式!A:AQ,19+T12,FALSE)="","",VLOOKUP(R12&amp;"_"&amp;S12,[1]无限模式!A:AQ,37+T12,FALSE))</f>
        <v/>
      </c>
      <c r="R12" s="10">
        <v>1</v>
      </c>
      <c r="S12" s="10">
        <v>1</v>
      </c>
      <c r="T12" s="10">
        <v>6</v>
      </c>
    </row>
    <row r="13" spans="1:20" x14ac:dyDescent="0.2">
      <c r="B13" s="13" t="str">
        <f>IF(S13-S12=1,"MonsterWaveCallRule_Season"&amp;R13&amp;"_Infinite","")</f>
        <v>MonsterWaveCallRule_Season1_Infinite</v>
      </c>
      <c r="C13" s="10">
        <f t="shared" si="1"/>
        <v>2</v>
      </c>
      <c r="D13" s="10" t="str">
        <f t="shared" si="2"/>
        <v>赛季1无限模式第2波</v>
      </c>
      <c r="F13" s="10">
        <f>IF(B13="","",VLOOKUP(R13&amp;"_"&amp;S13,[1]无限模式!A:AQ,12,FALSE)-VLOOKUP(R13&amp;"_"&amp;S13,[1]无限模式!A:AQ,13,FALSE))</f>
        <v>100</v>
      </c>
      <c r="G13" s="10">
        <f t="shared" si="3"/>
        <v>180</v>
      </c>
      <c r="H13" s="13" t="str">
        <f>IF(C13="","",VLOOKUP(R13&amp;"_"&amp;S13,[1]无限模式!$A:$BA,52,FALSE))</f>
        <v>ResAudio_Music_game1;0.9</v>
      </c>
      <c r="I13" s="13" t="str">
        <f>IF(C13="","",VLOOKUP(R13&amp;"_"&amp;S13,[1]无限模式!$A:$BA,53,FALSE))</f>
        <v>ResAudio_Music_game1;1.2</v>
      </c>
      <c r="J13" s="10">
        <f>IF(VLOOKUP(R13&amp;"_"&amp;S13,[1]无限模式!A:AQ,25+T13,FALSE)="","",0)</f>
        <v>0</v>
      </c>
      <c r="K13" s="10">
        <f>IF(VLOOKUP(R13&amp;"_"&amp;S13,[1]无限模式!A:AQ,19+T13,FALSE)=0,"",VLOOKUP(R13&amp;"_"&amp;S13,[1]无限模式!A:AQ,19+T13,FALSE))</f>
        <v>4</v>
      </c>
      <c r="L13" s="10">
        <f>IF(VLOOKUP(R13&amp;"_"&amp;S13,[1]无限模式!A:AQ,19+T13,FALSE)=0,"",ROUND(VLOOKUP(R13&amp;"_"&amp;S13,[1]无限模式!A:AQ,4,FALSE)/VLOOKUP(R13&amp;"_"&amp;S13,[1]无限模式!A:AQ,19+T13,FALSE),2))</f>
        <v>3.75</v>
      </c>
      <c r="M13" s="10">
        <f>IF(VLOOKUP(R13&amp;"_"&amp;S13,[1]无限模式!A:AQ,25+T13,FALSE)="","",1)</f>
        <v>1</v>
      </c>
      <c r="N13" s="10" t="str">
        <f>IF(VLOOKUP(R13&amp;"_"&amp;S13,[1]无限模式!A:AQ,25+T13,FALSE)="","","Monster_Season"&amp;R13&amp;"_Infinite_"&amp;S13&amp;"_"&amp;T13)</f>
        <v>Monster_Season1_Infinite_2_1</v>
      </c>
      <c r="O13" s="10">
        <f>IF(VLOOKUP(R13&amp;"_"&amp;S13,[1]无限模式!A:AQ,25+T13,FALSE)="","",1)</f>
        <v>1</v>
      </c>
      <c r="Q13" s="10">
        <f>IF(VLOOKUP(R13&amp;"_"&amp;S13,[1]无限模式!A:AQ,19+T13,FALSE)="","",VLOOKUP(R13&amp;"_"&amp;S13,[1]无限模式!A:AQ,37+T13,FALSE))</f>
        <v>25</v>
      </c>
      <c r="R13" s="10">
        <v>1</v>
      </c>
      <c r="S13" s="10">
        <v>2</v>
      </c>
      <c r="T13" s="10">
        <v>1</v>
      </c>
    </row>
    <row r="14" spans="1:20" x14ac:dyDescent="0.2">
      <c r="B14" s="13" t="str">
        <f t="shared" si="0"/>
        <v/>
      </c>
      <c r="C14" s="10" t="str">
        <f t="shared" si="1"/>
        <v/>
      </c>
      <c r="D14" s="10" t="str">
        <f t="shared" si="2"/>
        <v/>
      </c>
      <c r="F14" s="10" t="str">
        <f>IF(B14="","",VLOOKUP(R14&amp;"_"&amp;S14,[1]无限模式!A:AQ,12,FALSE)-VLOOKUP(R14&amp;"_"&amp;S14,[1]无限模式!A:AQ,13,FALSE))</f>
        <v/>
      </c>
      <c r="G14" s="10" t="str">
        <f t="shared" si="3"/>
        <v/>
      </c>
      <c r="H14" s="13" t="str">
        <f>IF(C14="","",VLOOKUP(R14&amp;"_"&amp;S14,[1]无限模式!$A:$BA,52,FALSE))</f>
        <v/>
      </c>
      <c r="I14" s="13" t="str">
        <f>IF(C14="","",VLOOKUP(R14&amp;"_"&amp;S14,[1]无限模式!$A:$BA,53,FALSE))</f>
        <v/>
      </c>
      <c r="J14" s="10">
        <f>IF(VLOOKUP(R14&amp;"_"&amp;S14,[1]无限模式!A:AQ,25+T14,FALSE)="","",0)</f>
        <v>0</v>
      </c>
      <c r="K14" s="10">
        <f>IF(VLOOKUP(R14&amp;"_"&amp;S14,[1]无限模式!A:AQ,19+T14,FALSE)=0,"",VLOOKUP(R14&amp;"_"&amp;S14,[1]无限模式!A:AQ,19+T14,FALSE))</f>
        <v>4</v>
      </c>
      <c r="L14" s="10">
        <f>IF(VLOOKUP(R14&amp;"_"&amp;S14,[1]无限模式!A:AQ,19+T14,FALSE)=0,"",ROUND(VLOOKUP(R14&amp;"_"&amp;S14,[1]无限模式!A:AQ,4,FALSE)/VLOOKUP(R14&amp;"_"&amp;S14,[1]无限模式!A:AQ,19+T14,FALSE),2))</f>
        <v>3.75</v>
      </c>
      <c r="M14" s="10">
        <f>IF(VLOOKUP(R14&amp;"_"&amp;S14,[1]无限模式!A:AQ,25+T14,FALSE)="","",1)</f>
        <v>1</v>
      </c>
      <c r="N14" s="10" t="str">
        <f>IF(VLOOKUP(R14&amp;"_"&amp;S14,[1]无限模式!A:AQ,25+T14,FALSE)="","","Monster_Season"&amp;R14&amp;"_Infinite_"&amp;S14&amp;"_"&amp;T14)</f>
        <v>Monster_Season1_Infinite_2_2</v>
      </c>
      <c r="O14" s="10">
        <f>IF(VLOOKUP(R14&amp;"_"&amp;S14,[1]无限模式!A:AQ,25+T14,FALSE)="","",1)</f>
        <v>1</v>
      </c>
      <c r="Q14" s="10">
        <f>IF(VLOOKUP(R14&amp;"_"&amp;S14,[1]无限模式!A:AQ,19+T14,FALSE)="","",VLOOKUP(R14&amp;"_"&amp;S14,[1]无限模式!A:AQ,37+T14,FALSE))</f>
        <v>25</v>
      </c>
      <c r="R14" s="10">
        <v>1</v>
      </c>
      <c r="S14" s="10">
        <v>2</v>
      </c>
      <c r="T14" s="10">
        <v>2</v>
      </c>
    </row>
    <row r="15" spans="1:20" x14ac:dyDescent="0.2">
      <c r="B15" s="13" t="str">
        <f t="shared" si="0"/>
        <v/>
      </c>
      <c r="C15" s="10" t="str">
        <f t="shared" si="1"/>
        <v/>
      </c>
      <c r="D15" s="10" t="str">
        <f t="shared" si="2"/>
        <v/>
      </c>
      <c r="F15" s="10" t="str">
        <f>IF(B15="","",VLOOKUP(R15&amp;"_"&amp;S15,[1]无限模式!A:AQ,12,FALSE)-VLOOKUP(R15&amp;"_"&amp;S15,[1]无限模式!A:AQ,13,FALSE))</f>
        <v/>
      </c>
      <c r="G15" s="10" t="str">
        <f t="shared" si="3"/>
        <v/>
      </c>
      <c r="H15" s="13" t="str">
        <f>IF(C15="","",VLOOKUP(R15&amp;"_"&amp;S15,[1]无限模式!$A:$BA,52,FALSE))</f>
        <v/>
      </c>
      <c r="I15" s="13" t="str">
        <f>IF(C15="","",VLOOKUP(R15&amp;"_"&amp;S15,[1]无限模式!$A:$BA,53,FALSE))</f>
        <v/>
      </c>
      <c r="J15" s="10" t="str">
        <f>IF(VLOOKUP(R15&amp;"_"&amp;S15,[1]无限模式!A:AQ,25+T15,FALSE)="","",0)</f>
        <v/>
      </c>
      <c r="K15" s="10" t="str">
        <f>IF(VLOOKUP(R15&amp;"_"&amp;S15,[1]无限模式!A:AQ,19+T15,FALSE)=0,"",VLOOKUP(R15&amp;"_"&amp;S15,[1]无限模式!A:AQ,19+T15,FALSE))</f>
        <v/>
      </c>
      <c r="L15" s="10" t="str">
        <f>IF(VLOOKUP(R15&amp;"_"&amp;S15,[1]无限模式!A:AQ,19+T15,FALSE)=0,"",ROUND(VLOOKUP(R15&amp;"_"&amp;S15,[1]无限模式!A:AQ,4,FALSE)/VLOOKUP(R15&amp;"_"&amp;S15,[1]无限模式!A:AQ,19+T15,FALSE),2))</f>
        <v/>
      </c>
      <c r="M15" s="10" t="str">
        <f>IF(VLOOKUP(R15&amp;"_"&amp;S15,[1]无限模式!A:AQ,25+T15,FALSE)="","",1)</f>
        <v/>
      </c>
      <c r="N15" s="10" t="str">
        <f>IF(VLOOKUP(R15&amp;"_"&amp;S15,[1]无限模式!A:AQ,25+T15,FALSE)="","","Monster_Season"&amp;R15&amp;"_Infinite_"&amp;S15&amp;"_"&amp;T15)</f>
        <v/>
      </c>
      <c r="O15" s="10" t="str">
        <f>IF(VLOOKUP(R15&amp;"_"&amp;S15,[1]无限模式!A:AQ,25+T15,FALSE)="","",1)</f>
        <v/>
      </c>
      <c r="Q15" s="10" t="str">
        <f>IF(VLOOKUP(R15&amp;"_"&amp;S15,[1]无限模式!A:AQ,19+T15,FALSE)="","",VLOOKUP(R15&amp;"_"&amp;S15,[1]无限模式!A:AQ,37+T15,FALSE))</f>
        <v/>
      </c>
      <c r="R15" s="10">
        <v>1</v>
      </c>
      <c r="S15" s="10">
        <v>2</v>
      </c>
      <c r="T15" s="10">
        <v>3</v>
      </c>
    </row>
    <row r="16" spans="1:20" x14ac:dyDescent="0.2">
      <c r="B16" s="13" t="str">
        <f t="shared" si="0"/>
        <v/>
      </c>
      <c r="C16" s="10" t="str">
        <f t="shared" si="1"/>
        <v/>
      </c>
      <c r="D16" s="10" t="str">
        <f t="shared" si="2"/>
        <v/>
      </c>
      <c r="F16" s="10" t="str">
        <f>IF(B16="","",VLOOKUP(R16&amp;"_"&amp;S16,[1]无限模式!A:AQ,12,FALSE)-VLOOKUP(R16&amp;"_"&amp;S16,[1]无限模式!A:AQ,13,FALSE))</f>
        <v/>
      </c>
      <c r="G16" s="10" t="str">
        <f t="shared" si="3"/>
        <v/>
      </c>
      <c r="H16" s="13" t="str">
        <f>IF(C16="","",VLOOKUP(R16&amp;"_"&amp;S16,[1]无限模式!$A:$BA,52,FALSE))</f>
        <v/>
      </c>
      <c r="I16" s="13" t="str">
        <f>IF(C16="","",VLOOKUP(R16&amp;"_"&amp;S16,[1]无限模式!$A:$BA,53,FALSE))</f>
        <v/>
      </c>
      <c r="J16" s="10" t="str">
        <f>IF(VLOOKUP(R16&amp;"_"&amp;S16,[1]无限模式!A:AQ,25+T16,FALSE)="","",0)</f>
        <v/>
      </c>
      <c r="K16" s="10" t="str">
        <f>IF(VLOOKUP(R16&amp;"_"&amp;S16,[1]无限模式!A:AQ,19+T16,FALSE)=0,"",VLOOKUP(R16&amp;"_"&amp;S16,[1]无限模式!A:AQ,19+T16,FALSE))</f>
        <v/>
      </c>
      <c r="L16" s="10" t="str">
        <f>IF(VLOOKUP(R16&amp;"_"&amp;S16,[1]无限模式!A:AQ,19+T16,FALSE)=0,"",ROUND(VLOOKUP(R16&amp;"_"&amp;S16,[1]无限模式!A:AQ,4,FALSE)/VLOOKUP(R16&amp;"_"&amp;S16,[1]无限模式!A:AQ,19+T16,FALSE),2))</f>
        <v/>
      </c>
      <c r="M16" s="10" t="str">
        <f>IF(VLOOKUP(R16&amp;"_"&amp;S16,[1]无限模式!A:AQ,25+T16,FALSE)="","",1)</f>
        <v/>
      </c>
      <c r="N16" s="10" t="str">
        <f>IF(VLOOKUP(R16&amp;"_"&amp;S16,[1]无限模式!A:AQ,25+T16,FALSE)="","","Monster_Season"&amp;R16&amp;"_Infinite_"&amp;S16&amp;"_"&amp;T16)</f>
        <v/>
      </c>
      <c r="O16" s="10" t="str">
        <f>IF(VLOOKUP(R16&amp;"_"&amp;S16,[1]无限模式!A:AQ,25+T16,FALSE)="","",1)</f>
        <v/>
      </c>
      <c r="Q16" s="10" t="str">
        <f>IF(VLOOKUP(R16&amp;"_"&amp;S16,[1]无限模式!A:AQ,19+T16,FALSE)="","",VLOOKUP(R16&amp;"_"&amp;S16,[1]无限模式!A:AQ,37+T16,FALSE))</f>
        <v/>
      </c>
      <c r="R16" s="10">
        <v>1</v>
      </c>
      <c r="S16" s="10">
        <v>2</v>
      </c>
      <c r="T16" s="10">
        <v>4</v>
      </c>
    </row>
    <row r="17" spans="2:20" x14ac:dyDescent="0.2">
      <c r="B17" s="13" t="str">
        <f t="shared" si="0"/>
        <v/>
      </c>
      <c r="C17" s="10" t="str">
        <f t="shared" si="1"/>
        <v/>
      </c>
      <c r="D17" s="10" t="str">
        <f t="shared" si="2"/>
        <v/>
      </c>
      <c r="F17" s="10" t="str">
        <f>IF(B17="","",VLOOKUP(R17&amp;"_"&amp;S17,[1]无限模式!A:AQ,12,FALSE)-VLOOKUP(R17&amp;"_"&amp;S17,[1]无限模式!A:AQ,13,FALSE))</f>
        <v/>
      </c>
      <c r="G17" s="10" t="str">
        <f t="shared" si="3"/>
        <v/>
      </c>
      <c r="H17" s="13" t="str">
        <f>IF(C17="","",VLOOKUP(R17&amp;"_"&amp;S17,[1]无限模式!$A:$BA,52,FALSE))</f>
        <v/>
      </c>
      <c r="I17" s="13" t="str">
        <f>IF(C17="","",VLOOKUP(R17&amp;"_"&amp;S17,[1]无限模式!$A:$BA,53,FALSE))</f>
        <v/>
      </c>
      <c r="J17" s="10" t="str">
        <f>IF(VLOOKUP(R17&amp;"_"&amp;S17,[1]无限模式!A:AQ,25+T17,FALSE)="","",0)</f>
        <v/>
      </c>
      <c r="K17" s="10" t="str">
        <f>IF(VLOOKUP(R17&amp;"_"&amp;S17,[1]无限模式!A:AQ,19+T17,FALSE)=0,"",VLOOKUP(R17&amp;"_"&amp;S17,[1]无限模式!A:AQ,19+T17,FALSE))</f>
        <v/>
      </c>
      <c r="L17" s="10" t="str">
        <f>IF(VLOOKUP(R17&amp;"_"&amp;S17,[1]无限模式!A:AQ,19+T17,FALSE)=0,"",ROUND(VLOOKUP(R17&amp;"_"&amp;S17,[1]无限模式!A:AQ,4,FALSE)/VLOOKUP(R17&amp;"_"&amp;S17,[1]无限模式!A:AQ,19+T17,FALSE),2))</f>
        <v/>
      </c>
      <c r="M17" s="10" t="str">
        <f>IF(VLOOKUP(R17&amp;"_"&amp;S17,[1]无限模式!A:AQ,25+T17,FALSE)="","",1)</f>
        <v/>
      </c>
      <c r="N17" s="10" t="str">
        <f>IF(VLOOKUP(R17&amp;"_"&amp;S17,[1]无限模式!A:AQ,25+T17,FALSE)="","","Monster_Season"&amp;R17&amp;"_Infinite_"&amp;S17&amp;"_"&amp;T17)</f>
        <v/>
      </c>
      <c r="O17" s="10" t="str">
        <f>IF(VLOOKUP(R17&amp;"_"&amp;S17,[1]无限模式!A:AQ,25+T17,FALSE)="","",1)</f>
        <v/>
      </c>
      <c r="Q17" s="10" t="str">
        <f>IF(VLOOKUP(R17&amp;"_"&amp;S17,[1]无限模式!A:AQ,19+T17,FALSE)="","",VLOOKUP(R17&amp;"_"&amp;S17,[1]无限模式!A:AQ,37+T17,FALSE))</f>
        <v/>
      </c>
      <c r="R17" s="10">
        <v>1</v>
      </c>
      <c r="S17" s="10">
        <v>2</v>
      </c>
      <c r="T17" s="10">
        <v>5</v>
      </c>
    </row>
    <row r="18" spans="2:20" x14ac:dyDescent="0.2">
      <c r="B18" s="13" t="str">
        <f t="shared" si="0"/>
        <v/>
      </c>
      <c r="C18" s="10" t="str">
        <f t="shared" si="1"/>
        <v/>
      </c>
      <c r="D18" s="10" t="str">
        <f t="shared" si="2"/>
        <v/>
      </c>
      <c r="F18" s="10" t="str">
        <f>IF(B18="","",VLOOKUP(R18&amp;"_"&amp;S18,[1]无限模式!A:AQ,12,FALSE)-VLOOKUP(R18&amp;"_"&amp;S18,[1]无限模式!A:AQ,13,FALSE))</f>
        <v/>
      </c>
      <c r="G18" s="10" t="str">
        <f t="shared" si="3"/>
        <v/>
      </c>
      <c r="H18" s="13" t="str">
        <f>IF(C18="","",VLOOKUP(R18&amp;"_"&amp;S18,[1]无限模式!$A:$BA,52,FALSE))</f>
        <v/>
      </c>
      <c r="I18" s="13" t="str">
        <f>IF(C18="","",VLOOKUP(R18&amp;"_"&amp;S18,[1]无限模式!$A:$BA,53,FALSE))</f>
        <v/>
      </c>
      <c r="J18" s="10" t="str">
        <f>IF(VLOOKUP(R18&amp;"_"&amp;S18,[1]无限模式!A:AQ,25+T18,FALSE)="","",0)</f>
        <v/>
      </c>
      <c r="K18" s="10" t="str">
        <f>IF(VLOOKUP(R18&amp;"_"&amp;S18,[1]无限模式!A:AQ,19+T18,FALSE)=0,"",VLOOKUP(R18&amp;"_"&amp;S18,[1]无限模式!A:AQ,19+T18,FALSE))</f>
        <v/>
      </c>
      <c r="L18" s="10" t="str">
        <f>IF(VLOOKUP(R18&amp;"_"&amp;S18,[1]无限模式!A:AQ,19+T18,FALSE)=0,"",ROUND(VLOOKUP(R18&amp;"_"&amp;S18,[1]无限模式!A:AQ,4,FALSE)/VLOOKUP(R18&amp;"_"&amp;S18,[1]无限模式!A:AQ,19+T18,FALSE),2))</f>
        <v/>
      </c>
      <c r="M18" s="10" t="str">
        <f>IF(VLOOKUP(R18&amp;"_"&amp;S18,[1]无限模式!A:AQ,25+T18,FALSE)="","",1)</f>
        <v/>
      </c>
      <c r="N18" s="10" t="str">
        <f>IF(VLOOKUP(R18&amp;"_"&amp;S18,[1]无限模式!A:AQ,25+T18,FALSE)="","","Monster_Season"&amp;R18&amp;"_Infinite_"&amp;S18&amp;"_"&amp;T18)</f>
        <v/>
      </c>
      <c r="O18" s="10" t="str">
        <f>IF(VLOOKUP(R18&amp;"_"&amp;S18,[1]无限模式!A:AQ,25+T18,FALSE)="","",1)</f>
        <v/>
      </c>
      <c r="Q18" s="10" t="str">
        <f>IF(VLOOKUP(R18&amp;"_"&amp;S18,[1]无限模式!A:AQ,19+T18,FALSE)="","",VLOOKUP(R18&amp;"_"&amp;S18,[1]无限模式!A:AQ,37+T18,FALSE))</f>
        <v/>
      </c>
      <c r="R18" s="10">
        <v>1</v>
      </c>
      <c r="S18" s="10">
        <v>2</v>
      </c>
      <c r="T18" s="10">
        <v>6</v>
      </c>
    </row>
    <row r="19" spans="2:20" x14ac:dyDescent="0.2">
      <c r="B19" s="13" t="str">
        <f t="shared" si="0"/>
        <v>MonsterWaveCallRule_Season1_Infinite</v>
      </c>
      <c r="C19" s="10">
        <f t="shared" si="1"/>
        <v>3</v>
      </c>
      <c r="D19" s="10" t="str">
        <f t="shared" si="2"/>
        <v>赛季1无限模式第3波</v>
      </c>
      <c r="F19" s="10">
        <f>IF(B19="","",VLOOKUP(R19&amp;"_"&amp;S19,[1]无限模式!A:AQ,12,FALSE)-VLOOKUP(R19&amp;"_"&amp;S19,[1]无限模式!A:AQ,13,FALSE))</f>
        <v>100</v>
      </c>
      <c r="G19" s="10">
        <f t="shared" si="3"/>
        <v>180</v>
      </c>
      <c r="H19" s="13" t="str">
        <f>IF(C19="","",VLOOKUP(R19&amp;"_"&amp;S19,[1]无限模式!$A:$BA,52,FALSE))</f>
        <v>ResAudio_Music_game1;0.9</v>
      </c>
      <c r="I19" s="13" t="str">
        <f>IF(C19="","",VLOOKUP(R19&amp;"_"&amp;S19,[1]无限模式!$A:$BA,53,FALSE))</f>
        <v>ResAudio_Music_game1;1.2</v>
      </c>
      <c r="J19" s="10">
        <f>IF(VLOOKUP(R19&amp;"_"&amp;S19,[1]无限模式!A:AQ,25+T19,FALSE)="","",0)</f>
        <v>0</v>
      </c>
      <c r="K19" s="10">
        <f>IF(VLOOKUP(R19&amp;"_"&amp;S19,[1]无限模式!A:AQ,19+T19,FALSE)=0,"",VLOOKUP(R19&amp;"_"&amp;S19,[1]无限模式!A:AQ,19+T19,FALSE))</f>
        <v>6</v>
      </c>
      <c r="L19" s="10">
        <f>IF(VLOOKUP(R19&amp;"_"&amp;S19,[1]无限模式!A:AQ,19+T19,FALSE)=0,"",ROUND(VLOOKUP(R19&amp;"_"&amp;S19,[1]无限模式!A:AQ,4,FALSE)/VLOOKUP(R19&amp;"_"&amp;S19,[1]无限模式!A:AQ,19+T19,FALSE),2))</f>
        <v>3.33</v>
      </c>
      <c r="M19" s="10">
        <f>IF(VLOOKUP(R19&amp;"_"&amp;S19,[1]无限模式!A:AQ,25+T19,FALSE)="","",1)</f>
        <v>1</v>
      </c>
      <c r="N19" s="10" t="str">
        <f>IF(VLOOKUP(R19&amp;"_"&amp;S19,[1]无限模式!A:AQ,25+T19,FALSE)="","","Monster_Season"&amp;R19&amp;"_Infinite_"&amp;S19&amp;"_"&amp;T19)</f>
        <v>Monster_Season1_Infinite_3_1</v>
      </c>
      <c r="O19" s="10">
        <f>IF(VLOOKUP(R19&amp;"_"&amp;S19,[1]无限模式!A:AQ,25+T19,FALSE)="","",1)</f>
        <v>1</v>
      </c>
      <c r="Q19" s="10">
        <f>IF(VLOOKUP(R19&amp;"_"&amp;S19,[1]无限模式!A:AQ,19+T19,FALSE)="","",VLOOKUP(R19&amp;"_"&amp;S19,[1]无限模式!A:AQ,37+T19,FALSE))</f>
        <v>13</v>
      </c>
      <c r="R19" s="10">
        <v>1</v>
      </c>
      <c r="S19" s="10">
        <v>3</v>
      </c>
      <c r="T19" s="10">
        <v>1</v>
      </c>
    </row>
    <row r="20" spans="2:20" x14ac:dyDescent="0.2">
      <c r="B20" s="13" t="str">
        <f t="shared" si="0"/>
        <v/>
      </c>
      <c r="C20" s="10" t="str">
        <f t="shared" si="1"/>
        <v/>
      </c>
      <c r="D20" s="10" t="str">
        <f t="shared" si="2"/>
        <v/>
      </c>
      <c r="F20" s="10" t="str">
        <f>IF(B20="","",VLOOKUP(R20&amp;"_"&amp;S20,[1]无限模式!A:AQ,12,FALSE)-VLOOKUP(R20&amp;"_"&amp;S20,[1]无限模式!A:AQ,13,FALSE))</f>
        <v/>
      </c>
      <c r="G20" s="10" t="str">
        <f t="shared" si="3"/>
        <v/>
      </c>
      <c r="H20" s="13" t="str">
        <f>IF(C20="","",VLOOKUP(R20&amp;"_"&amp;S20,[1]无限模式!$A:$BA,52,FALSE))</f>
        <v/>
      </c>
      <c r="I20" s="13" t="str">
        <f>IF(C20="","",VLOOKUP(R20&amp;"_"&amp;S20,[1]无限模式!$A:$BA,53,FALSE))</f>
        <v/>
      </c>
      <c r="J20" s="10">
        <f>IF(VLOOKUP(R20&amp;"_"&amp;S20,[1]无限模式!A:AQ,25+T20,FALSE)="","",0)</f>
        <v>0</v>
      </c>
      <c r="K20" s="10">
        <f>IF(VLOOKUP(R20&amp;"_"&amp;S20,[1]无限模式!A:AQ,19+T20,FALSE)=0,"",VLOOKUP(R20&amp;"_"&amp;S20,[1]无限模式!A:AQ,19+T20,FALSE))</f>
        <v>3</v>
      </c>
      <c r="L20" s="10">
        <f>IF(VLOOKUP(R20&amp;"_"&amp;S20,[1]无限模式!A:AQ,19+T20,FALSE)=0,"",ROUND(VLOOKUP(R20&amp;"_"&amp;S20,[1]无限模式!A:AQ,4,FALSE)/VLOOKUP(R20&amp;"_"&amp;S20,[1]无限模式!A:AQ,19+T20,FALSE),2))</f>
        <v>6.67</v>
      </c>
      <c r="M20" s="10">
        <f>IF(VLOOKUP(R20&amp;"_"&amp;S20,[1]无限模式!A:AQ,25+T20,FALSE)="","",1)</f>
        <v>1</v>
      </c>
      <c r="N20" s="10" t="str">
        <f>IF(VLOOKUP(R20&amp;"_"&amp;S20,[1]无限模式!A:AQ,25+T20,FALSE)="","","Monster_Season"&amp;R20&amp;"_Infinite_"&amp;S20&amp;"_"&amp;T20)</f>
        <v>Monster_Season1_Infinite_3_2</v>
      </c>
      <c r="O20" s="10">
        <f>IF(VLOOKUP(R20&amp;"_"&amp;S20,[1]无限模式!A:AQ,25+T20,FALSE)="","",1)</f>
        <v>1</v>
      </c>
      <c r="Q20" s="10">
        <f>IF(VLOOKUP(R20&amp;"_"&amp;S20,[1]无限模式!A:AQ,19+T20,FALSE)="","",VLOOKUP(R20&amp;"_"&amp;S20,[1]无限模式!A:AQ,37+T20,FALSE))</f>
        <v>13</v>
      </c>
      <c r="R20" s="10">
        <v>1</v>
      </c>
      <c r="S20" s="10">
        <v>3</v>
      </c>
      <c r="T20" s="10">
        <v>2</v>
      </c>
    </row>
    <row r="21" spans="2:20" x14ac:dyDescent="0.2">
      <c r="B21" s="13" t="str">
        <f t="shared" si="0"/>
        <v/>
      </c>
      <c r="C21" s="10" t="str">
        <f t="shared" si="1"/>
        <v/>
      </c>
      <c r="D21" s="10" t="str">
        <f t="shared" si="2"/>
        <v/>
      </c>
      <c r="F21" s="10" t="str">
        <f>IF(B21="","",VLOOKUP(R21&amp;"_"&amp;S21,[1]无限模式!A:AQ,12,FALSE)-VLOOKUP(R21&amp;"_"&amp;S21,[1]无限模式!A:AQ,13,FALSE))</f>
        <v/>
      </c>
      <c r="G21" s="10" t="str">
        <f t="shared" si="3"/>
        <v/>
      </c>
      <c r="H21" s="13" t="str">
        <f>IF(C21="","",VLOOKUP(R21&amp;"_"&amp;S21,[1]无限模式!$A:$BA,52,FALSE))</f>
        <v/>
      </c>
      <c r="I21" s="13" t="str">
        <f>IF(C21="","",VLOOKUP(R21&amp;"_"&amp;S21,[1]无限模式!$A:$BA,53,FALSE))</f>
        <v/>
      </c>
      <c r="J21" s="10">
        <f>IF(VLOOKUP(R21&amp;"_"&amp;S21,[1]无限模式!A:AQ,25+T21,FALSE)="","",0)</f>
        <v>0</v>
      </c>
      <c r="K21" s="10">
        <f>IF(VLOOKUP(R21&amp;"_"&amp;S21,[1]无限模式!A:AQ,19+T21,FALSE)=0,"",VLOOKUP(R21&amp;"_"&amp;S21,[1]无限模式!A:AQ,19+T21,FALSE))</f>
        <v>3</v>
      </c>
      <c r="L21" s="10">
        <f>IF(VLOOKUP(R21&amp;"_"&amp;S21,[1]无限模式!A:AQ,19+T21,FALSE)=0,"",ROUND(VLOOKUP(R21&amp;"_"&amp;S21,[1]无限模式!A:AQ,4,FALSE)/VLOOKUP(R21&amp;"_"&amp;S21,[1]无限模式!A:AQ,19+T21,FALSE),2))</f>
        <v>6.67</v>
      </c>
      <c r="M21" s="10">
        <f>IF(VLOOKUP(R21&amp;"_"&amp;S21,[1]无限模式!A:AQ,25+T21,FALSE)="","",1)</f>
        <v>1</v>
      </c>
      <c r="N21" s="10" t="str">
        <f>IF(VLOOKUP(R21&amp;"_"&amp;S21,[1]无限模式!A:AQ,25+T21,FALSE)="","","Monster_Season"&amp;R21&amp;"_Infinite_"&amp;S21&amp;"_"&amp;T21)</f>
        <v>Monster_Season1_Infinite_3_3</v>
      </c>
      <c r="O21" s="10">
        <f>IF(VLOOKUP(R21&amp;"_"&amp;S21,[1]无限模式!A:AQ,25+T21,FALSE)="","",1)</f>
        <v>1</v>
      </c>
      <c r="Q21" s="10">
        <f>IF(VLOOKUP(R21&amp;"_"&amp;S21,[1]无限模式!A:AQ,19+T21,FALSE)="","",VLOOKUP(R21&amp;"_"&amp;S21,[1]无限模式!A:AQ,37+T21,FALSE))</f>
        <v>27</v>
      </c>
      <c r="R21" s="10">
        <v>1</v>
      </c>
      <c r="S21" s="10">
        <v>3</v>
      </c>
      <c r="T21" s="10">
        <v>3</v>
      </c>
    </row>
    <row r="22" spans="2:20" x14ac:dyDescent="0.2">
      <c r="B22" s="13" t="str">
        <f t="shared" si="0"/>
        <v/>
      </c>
      <c r="C22" s="10" t="str">
        <f t="shared" si="1"/>
        <v/>
      </c>
      <c r="D22" s="10" t="str">
        <f t="shared" si="2"/>
        <v/>
      </c>
      <c r="F22" s="10" t="str">
        <f>IF(B22="","",VLOOKUP(R22&amp;"_"&amp;S22,[1]无限模式!A:AQ,12,FALSE)-VLOOKUP(R22&amp;"_"&amp;S22,[1]无限模式!A:AQ,13,FALSE))</f>
        <v/>
      </c>
      <c r="G22" s="10" t="str">
        <f t="shared" si="3"/>
        <v/>
      </c>
      <c r="H22" s="13" t="str">
        <f>IF(C22="","",VLOOKUP(R22&amp;"_"&amp;S22,[1]无限模式!$A:$BA,52,FALSE))</f>
        <v/>
      </c>
      <c r="I22" s="13" t="str">
        <f>IF(C22="","",VLOOKUP(R22&amp;"_"&amp;S22,[1]无限模式!$A:$BA,53,FALSE))</f>
        <v/>
      </c>
      <c r="J22" s="10" t="str">
        <f>IF(VLOOKUP(R22&amp;"_"&amp;S22,[1]无限模式!A:AQ,25+T22,FALSE)="","",0)</f>
        <v/>
      </c>
      <c r="K22" s="10" t="str">
        <f>IF(VLOOKUP(R22&amp;"_"&amp;S22,[1]无限模式!A:AQ,19+T22,FALSE)=0,"",VLOOKUP(R22&amp;"_"&amp;S22,[1]无限模式!A:AQ,19+T22,FALSE))</f>
        <v/>
      </c>
      <c r="L22" s="10" t="str">
        <f>IF(VLOOKUP(R22&amp;"_"&amp;S22,[1]无限模式!A:AQ,19+T22,FALSE)=0,"",ROUND(VLOOKUP(R22&amp;"_"&amp;S22,[1]无限模式!A:AQ,4,FALSE)/VLOOKUP(R22&amp;"_"&amp;S22,[1]无限模式!A:AQ,19+T22,FALSE),2))</f>
        <v/>
      </c>
      <c r="M22" s="10" t="str">
        <f>IF(VLOOKUP(R22&amp;"_"&amp;S22,[1]无限模式!A:AQ,25+T22,FALSE)="","",1)</f>
        <v/>
      </c>
      <c r="N22" s="10" t="str">
        <f>IF(VLOOKUP(R22&amp;"_"&amp;S22,[1]无限模式!A:AQ,25+T22,FALSE)="","","Monster_Season"&amp;R22&amp;"_Infinite_"&amp;S22&amp;"_"&amp;T22)</f>
        <v/>
      </c>
      <c r="O22" s="10" t="str">
        <f>IF(VLOOKUP(R22&amp;"_"&amp;S22,[1]无限模式!A:AQ,25+T22,FALSE)="","",1)</f>
        <v/>
      </c>
      <c r="Q22" s="10" t="str">
        <f>IF(VLOOKUP(R22&amp;"_"&amp;S22,[1]无限模式!A:AQ,19+T22,FALSE)="","",VLOOKUP(R22&amp;"_"&amp;S22,[1]无限模式!A:AQ,37+T22,FALSE))</f>
        <v/>
      </c>
      <c r="R22" s="10">
        <v>1</v>
      </c>
      <c r="S22" s="10">
        <v>3</v>
      </c>
      <c r="T22" s="10">
        <v>4</v>
      </c>
    </row>
    <row r="23" spans="2:20" x14ac:dyDescent="0.2">
      <c r="B23" s="13" t="str">
        <f t="shared" si="0"/>
        <v/>
      </c>
      <c r="C23" s="10" t="str">
        <f t="shared" si="1"/>
        <v/>
      </c>
      <c r="D23" s="10" t="str">
        <f t="shared" si="2"/>
        <v/>
      </c>
      <c r="F23" s="10" t="str">
        <f>IF(B23="","",VLOOKUP(R23&amp;"_"&amp;S23,[1]无限模式!A:AQ,12,FALSE)-VLOOKUP(R23&amp;"_"&amp;S23,[1]无限模式!A:AQ,13,FALSE))</f>
        <v/>
      </c>
      <c r="G23" s="10" t="str">
        <f t="shared" si="3"/>
        <v/>
      </c>
      <c r="H23" s="13" t="str">
        <f>IF(C23="","",VLOOKUP(R23&amp;"_"&amp;S23,[1]无限模式!$A:$BA,52,FALSE))</f>
        <v/>
      </c>
      <c r="I23" s="13" t="str">
        <f>IF(C23="","",VLOOKUP(R23&amp;"_"&amp;S23,[1]无限模式!$A:$BA,53,FALSE))</f>
        <v/>
      </c>
      <c r="J23" s="10" t="str">
        <f>IF(VLOOKUP(R23&amp;"_"&amp;S23,[1]无限模式!A:AQ,25+T23,FALSE)="","",0)</f>
        <v/>
      </c>
      <c r="K23" s="10" t="str">
        <f>IF(VLOOKUP(R23&amp;"_"&amp;S23,[1]无限模式!A:AQ,19+T23,FALSE)=0,"",VLOOKUP(R23&amp;"_"&amp;S23,[1]无限模式!A:AQ,19+T23,FALSE))</f>
        <v/>
      </c>
      <c r="L23" s="10" t="str">
        <f>IF(VLOOKUP(R23&amp;"_"&amp;S23,[1]无限模式!A:AQ,19+T23,FALSE)=0,"",ROUND(VLOOKUP(R23&amp;"_"&amp;S23,[1]无限模式!A:AQ,4,FALSE)/VLOOKUP(R23&amp;"_"&amp;S23,[1]无限模式!A:AQ,19+T23,FALSE),2))</f>
        <v/>
      </c>
      <c r="M23" s="10" t="str">
        <f>IF(VLOOKUP(R23&amp;"_"&amp;S23,[1]无限模式!A:AQ,25+T23,FALSE)="","",1)</f>
        <v/>
      </c>
      <c r="N23" s="10" t="str">
        <f>IF(VLOOKUP(R23&amp;"_"&amp;S23,[1]无限模式!A:AQ,25+T23,FALSE)="","","Monster_Season"&amp;R23&amp;"_Infinite_"&amp;S23&amp;"_"&amp;T23)</f>
        <v/>
      </c>
      <c r="O23" s="10" t="str">
        <f>IF(VLOOKUP(R23&amp;"_"&amp;S23,[1]无限模式!A:AQ,25+T23,FALSE)="","",1)</f>
        <v/>
      </c>
      <c r="Q23" s="10" t="str">
        <f>IF(VLOOKUP(R23&amp;"_"&amp;S23,[1]无限模式!A:AQ,19+T23,FALSE)="","",VLOOKUP(R23&amp;"_"&amp;S23,[1]无限模式!A:AQ,37+T23,FALSE))</f>
        <v/>
      </c>
      <c r="R23" s="10">
        <v>1</v>
      </c>
      <c r="S23" s="10">
        <v>3</v>
      </c>
      <c r="T23" s="10">
        <v>5</v>
      </c>
    </row>
    <row r="24" spans="2:20" x14ac:dyDescent="0.2">
      <c r="B24" s="13" t="str">
        <f t="shared" si="0"/>
        <v/>
      </c>
      <c r="C24" s="10" t="str">
        <f t="shared" si="1"/>
        <v/>
      </c>
      <c r="D24" s="10" t="str">
        <f t="shared" si="2"/>
        <v/>
      </c>
      <c r="F24" s="10" t="str">
        <f>IF(B24="","",VLOOKUP(R24&amp;"_"&amp;S24,[1]无限模式!A:AQ,12,FALSE)-VLOOKUP(R24&amp;"_"&amp;S24,[1]无限模式!A:AQ,13,FALSE))</f>
        <v/>
      </c>
      <c r="G24" s="10" t="str">
        <f t="shared" si="3"/>
        <v/>
      </c>
      <c r="H24" s="13" t="str">
        <f>IF(C24="","",VLOOKUP(R24&amp;"_"&amp;S24,[1]无限模式!$A:$BA,52,FALSE))</f>
        <v/>
      </c>
      <c r="I24" s="13" t="str">
        <f>IF(C24="","",VLOOKUP(R24&amp;"_"&amp;S24,[1]无限模式!$A:$BA,53,FALSE))</f>
        <v/>
      </c>
      <c r="J24" s="10" t="str">
        <f>IF(VLOOKUP(R24&amp;"_"&amp;S24,[1]无限模式!A:AQ,25+T24,FALSE)="","",0)</f>
        <v/>
      </c>
      <c r="K24" s="10" t="str">
        <f>IF(VLOOKUP(R24&amp;"_"&amp;S24,[1]无限模式!A:AQ,19+T24,FALSE)=0,"",VLOOKUP(R24&amp;"_"&amp;S24,[1]无限模式!A:AQ,19+T24,FALSE))</f>
        <v/>
      </c>
      <c r="L24" s="10" t="str">
        <f>IF(VLOOKUP(R24&amp;"_"&amp;S24,[1]无限模式!A:AQ,19+T24,FALSE)=0,"",ROUND(VLOOKUP(R24&amp;"_"&amp;S24,[1]无限模式!A:AQ,4,FALSE)/VLOOKUP(R24&amp;"_"&amp;S24,[1]无限模式!A:AQ,19+T24,FALSE),2))</f>
        <v/>
      </c>
      <c r="M24" s="10" t="str">
        <f>IF(VLOOKUP(R24&amp;"_"&amp;S24,[1]无限模式!A:AQ,25+T24,FALSE)="","",1)</f>
        <v/>
      </c>
      <c r="N24" s="10" t="str">
        <f>IF(VLOOKUP(R24&amp;"_"&amp;S24,[1]无限模式!A:AQ,25+T24,FALSE)="","","Monster_Season"&amp;R24&amp;"_Infinite_"&amp;S24&amp;"_"&amp;T24)</f>
        <v/>
      </c>
      <c r="O24" s="10" t="str">
        <f>IF(VLOOKUP(R24&amp;"_"&amp;S24,[1]无限模式!A:AQ,25+T24,FALSE)="","",1)</f>
        <v/>
      </c>
      <c r="Q24" s="10" t="str">
        <f>IF(VLOOKUP(R24&amp;"_"&amp;S24,[1]无限模式!A:AQ,19+T24,FALSE)="","",VLOOKUP(R24&amp;"_"&amp;S24,[1]无限模式!A:AQ,37+T24,FALSE))</f>
        <v/>
      </c>
      <c r="R24" s="10">
        <v>1</v>
      </c>
      <c r="S24" s="10">
        <v>3</v>
      </c>
      <c r="T24" s="10">
        <v>6</v>
      </c>
    </row>
    <row r="25" spans="2:20" x14ac:dyDescent="0.2">
      <c r="B25" s="13" t="str">
        <f t="shared" si="0"/>
        <v>MonsterWaveCallRule_Season1_Infinite</v>
      </c>
      <c r="C25" s="10">
        <f t="shared" si="1"/>
        <v>4</v>
      </c>
      <c r="D25" s="10" t="str">
        <f t="shared" si="2"/>
        <v>赛季1无限模式第4波</v>
      </c>
      <c r="F25" s="10">
        <f>IF(B25="","",VLOOKUP(R25&amp;"_"&amp;S25,[1]无限模式!A:AQ,12,FALSE)-VLOOKUP(R25&amp;"_"&amp;S25,[1]无限模式!A:AQ,13,FALSE))</f>
        <v>100</v>
      </c>
      <c r="G25" s="10">
        <f t="shared" si="3"/>
        <v>180</v>
      </c>
      <c r="H25" s="13" t="str">
        <f>IF(C25="","",VLOOKUP(R25&amp;"_"&amp;S25,[1]无限模式!$A:$BA,52,FALSE))</f>
        <v>ResAudio_Music_game1;0.9</v>
      </c>
      <c r="I25" s="13" t="str">
        <f>IF(C25="","",VLOOKUP(R25&amp;"_"&amp;S25,[1]无限模式!$A:$BA,53,FALSE))</f>
        <v>ResAudio_Music_game1;1.2</v>
      </c>
      <c r="J25" s="10">
        <f>IF(VLOOKUP(R25&amp;"_"&amp;S25,[1]无限模式!A:AQ,25+T25,FALSE)="","",0)</f>
        <v>0</v>
      </c>
      <c r="K25" s="10">
        <f>IF(VLOOKUP(R25&amp;"_"&amp;S25,[1]无限模式!A:AQ,19+T25,FALSE)=0,"",VLOOKUP(R25&amp;"_"&amp;S25,[1]无限模式!A:AQ,19+T25,FALSE))</f>
        <v>7</v>
      </c>
      <c r="L25" s="10">
        <f>IF(VLOOKUP(R25&amp;"_"&amp;S25,[1]无限模式!A:AQ,19+T25,FALSE)=0,"",ROUND(VLOOKUP(R25&amp;"_"&amp;S25,[1]无限模式!A:AQ,4,FALSE)/VLOOKUP(R25&amp;"_"&amp;S25,[1]无限模式!A:AQ,19+T25,FALSE),2))</f>
        <v>3.57</v>
      </c>
      <c r="M25" s="10">
        <f>IF(VLOOKUP(R25&amp;"_"&amp;S25,[1]无限模式!A:AQ,25+T25,FALSE)="","",1)</f>
        <v>1</v>
      </c>
      <c r="N25" s="10" t="str">
        <f>IF(VLOOKUP(R25&amp;"_"&amp;S25,[1]无限模式!A:AQ,25+T25,FALSE)="","","Monster_Season"&amp;R25&amp;"_Infinite_"&amp;S25&amp;"_"&amp;T25)</f>
        <v>Monster_Season1_Infinite_4_1</v>
      </c>
      <c r="O25" s="10">
        <f>IF(VLOOKUP(R25&amp;"_"&amp;S25,[1]无限模式!A:AQ,25+T25,FALSE)="","",1)</f>
        <v>1</v>
      </c>
      <c r="Q25" s="10">
        <f>IF(VLOOKUP(R25&amp;"_"&amp;S25,[1]无限模式!A:AQ,19+T25,FALSE)="","",VLOOKUP(R25&amp;"_"&amp;S25,[1]无限模式!A:AQ,37+T25,FALSE))</f>
        <v>8</v>
      </c>
      <c r="R25" s="10">
        <v>1</v>
      </c>
      <c r="S25" s="10">
        <v>4</v>
      </c>
      <c r="T25" s="10">
        <v>1</v>
      </c>
    </row>
    <row r="26" spans="2:20" x14ac:dyDescent="0.2">
      <c r="B26" s="13" t="str">
        <f t="shared" si="0"/>
        <v/>
      </c>
      <c r="C26" s="10" t="str">
        <f t="shared" si="1"/>
        <v/>
      </c>
      <c r="D26" s="10" t="str">
        <f t="shared" si="2"/>
        <v/>
      </c>
      <c r="F26" s="10" t="str">
        <f>IF(B26="","",VLOOKUP(R26&amp;"_"&amp;S26,[1]无限模式!A:AQ,12,FALSE)-VLOOKUP(R26&amp;"_"&amp;S26,[1]无限模式!A:AQ,13,FALSE))</f>
        <v/>
      </c>
      <c r="G26" s="10" t="str">
        <f t="shared" si="3"/>
        <v/>
      </c>
      <c r="H26" s="13" t="str">
        <f>IF(C26="","",VLOOKUP(R26&amp;"_"&amp;S26,[1]无限模式!$A:$BA,52,FALSE))</f>
        <v/>
      </c>
      <c r="I26" s="13" t="str">
        <f>IF(C26="","",VLOOKUP(R26&amp;"_"&amp;S26,[1]无限模式!$A:$BA,53,FALSE))</f>
        <v/>
      </c>
      <c r="J26" s="10">
        <f>IF(VLOOKUP(R26&amp;"_"&amp;S26,[1]无限模式!A:AQ,25+T26,FALSE)="","",0)</f>
        <v>0</v>
      </c>
      <c r="K26" s="10">
        <f>IF(VLOOKUP(R26&amp;"_"&amp;S26,[1]无限模式!A:AQ,19+T26,FALSE)=0,"",VLOOKUP(R26&amp;"_"&amp;S26,[1]无限模式!A:AQ,19+T26,FALSE))</f>
        <v>7</v>
      </c>
      <c r="L26" s="10">
        <f>IF(VLOOKUP(R26&amp;"_"&amp;S26,[1]无限模式!A:AQ,19+T26,FALSE)=0,"",ROUND(VLOOKUP(R26&amp;"_"&amp;S26,[1]无限模式!A:AQ,4,FALSE)/VLOOKUP(R26&amp;"_"&amp;S26,[1]无限模式!A:AQ,19+T26,FALSE),2))</f>
        <v>3.57</v>
      </c>
      <c r="M26" s="10">
        <f>IF(VLOOKUP(R26&amp;"_"&amp;S26,[1]无限模式!A:AQ,25+T26,FALSE)="","",1)</f>
        <v>1</v>
      </c>
      <c r="N26" s="10" t="str">
        <f>IF(VLOOKUP(R26&amp;"_"&amp;S26,[1]无限模式!A:AQ,25+T26,FALSE)="","","Monster_Season"&amp;R26&amp;"_Infinite_"&amp;S26&amp;"_"&amp;T26)</f>
        <v>Monster_Season1_Infinite_4_2</v>
      </c>
      <c r="O26" s="10">
        <f>IF(VLOOKUP(R26&amp;"_"&amp;S26,[1]无限模式!A:AQ,25+T26,FALSE)="","",1)</f>
        <v>1</v>
      </c>
      <c r="Q26" s="10">
        <f>IF(VLOOKUP(R26&amp;"_"&amp;S26,[1]无限模式!A:AQ,19+T26,FALSE)="","",VLOOKUP(R26&amp;"_"&amp;S26,[1]无限模式!A:AQ,37+T26,FALSE))</f>
        <v>17</v>
      </c>
      <c r="R26" s="10">
        <v>1</v>
      </c>
      <c r="S26" s="10">
        <v>4</v>
      </c>
      <c r="T26" s="10">
        <v>2</v>
      </c>
    </row>
    <row r="27" spans="2:20" x14ac:dyDescent="0.2">
      <c r="B27" s="13" t="str">
        <f t="shared" si="0"/>
        <v/>
      </c>
      <c r="C27" s="10" t="str">
        <f t="shared" si="1"/>
        <v/>
      </c>
      <c r="D27" s="10" t="str">
        <f t="shared" si="2"/>
        <v/>
      </c>
      <c r="F27" s="10" t="str">
        <f>IF(B27="","",VLOOKUP(R27&amp;"_"&amp;S27,[1]无限模式!A:AQ,12,FALSE)-VLOOKUP(R27&amp;"_"&amp;S27,[1]无限模式!A:AQ,13,FALSE))</f>
        <v/>
      </c>
      <c r="G27" s="10" t="str">
        <f t="shared" si="3"/>
        <v/>
      </c>
      <c r="H27" s="13" t="str">
        <f>IF(C27="","",VLOOKUP(R27&amp;"_"&amp;S27,[1]无限模式!$A:$BA,52,FALSE))</f>
        <v/>
      </c>
      <c r="I27" s="13" t="str">
        <f>IF(C27="","",VLOOKUP(R27&amp;"_"&amp;S27,[1]无限模式!$A:$BA,53,FALSE))</f>
        <v/>
      </c>
      <c r="J27" s="10">
        <f>IF(VLOOKUP(R27&amp;"_"&amp;S27,[1]无限模式!A:AQ,25+T27,FALSE)="","",0)</f>
        <v>0</v>
      </c>
      <c r="K27" s="10">
        <f>IF(VLOOKUP(R27&amp;"_"&amp;S27,[1]无限模式!A:AQ,19+T27,FALSE)=0,"",VLOOKUP(R27&amp;"_"&amp;S27,[1]无限模式!A:AQ,19+T27,FALSE))</f>
        <v>3</v>
      </c>
      <c r="L27" s="10">
        <f>IF(VLOOKUP(R27&amp;"_"&amp;S27,[1]无限模式!A:AQ,19+T27,FALSE)=0,"",ROUND(VLOOKUP(R27&amp;"_"&amp;S27,[1]无限模式!A:AQ,4,FALSE)/VLOOKUP(R27&amp;"_"&amp;S27,[1]无限模式!A:AQ,19+T27,FALSE),2))</f>
        <v>8.33</v>
      </c>
      <c r="M27" s="10">
        <f>IF(VLOOKUP(R27&amp;"_"&amp;S27,[1]无限模式!A:AQ,25+T27,FALSE)="","",1)</f>
        <v>1</v>
      </c>
      <c r="N27" s="10" t="str">
        <f>IF(VLOOKUP(R27&amp;"_"&amp;S27,[1]无限模式!A:AQ,25+T27,FALSE)="","","Monster_Season"&amp;R27&amp;"_Infinite_"&amp;S27&amp;"_"&amp;T27)</f>
        <v>Monster_Season1_Infinite_4_3</v>
      </c>
      <c r="O27" s="10">
        <f>IF(VLOOKUP(R27&amp;"_"&amp;S27,[1]无限模式!A:AQ,25+T27,FALSE)="","",1)</f>
        <v>1</v>
      </c>
      <c r="Q27" s="10">
        <f>IF(VLOOKUP(R27&amp;"_"&amp;S27,[1]无限模式!A:AQ,19+T27,FALSE)="","",VLOOKUP(R27&amp;"_"&amp;S27,[1]无限模式!A:AQ,37+T27,FALSE))</f>
        <v>8</v>
      </c>
      <c r="R27" s="10">
        <v>1</v>
      </c>
      <c r="S27" s="10">
        <v>4</v>
      </c>
      <c r="T27" s="10">
        <v>3</v>
      </c>
    </row>
    <row r="28" spans="2:20" x14ac:dyDescent="0.2">
      <c r="B28" s="13" t="str">
        <f t="shared" si="0"/>
        <v/>
      </c>
      <c r="C28" s="10" t="str">
        <f t="shared" si="1"/>
        <v/>
      </c>
      <c r="D28" s="10" t="str">
        <f t="shared" si="2"/>
        <v/>
      </c>
      <c r="F28" s="10" t="str">
        <f>IF(B28="","",VLOOKUP(R28&amp;"_"&amp;S28,[1]无限模式!A:AQ,12,FALSE)-VLOOKUP(R28&amp;"_"&amp;S28,[1]无限模式!A:AQ,13,FALSE))</f>
        <v/>
      </c>
      <c r="G28" s="10" t="str">
        <f t="shared" si="3"/>
        <v/>
      </c>
      <c r="H28" s="13" t="str">
        <f>IF(C28="","",VLOOKUP(R28&amp;"_"&amp;S28,[1]无限模式!$A:$BA,52,FALSE))</f>
        <v/>
      </c>
      <c r="I28" s="13" t="str">
        <f>IF(C28="","",VLOOKUP(R28&amp;"_"&amp;S28,[1]无限模式!$A:$BA,53,FALSE))</f>
        <v/>
      </c>
      <c r="J28" s="10" t="str">
        <f>IF(VLOOKUP(R28&amp;"_"&amp;S28,[1]无限模式!A:AQ,25+T28,FALSE)="","",0)</f>
        <v/>
      </c>
      <c r="K28" s="10" t="str">
        <f>IF(VLOOKUP(R28&amp;"_"&amp;S28,[1]无限模式!A:AQ,19+T28,FALSE)=0,"",VLOOKUP(R28&amp;"_"&amp;S28,[1]无限模式!A:AQ,19+T28,FALSE))</f>
        <v/>
      </c>
      <c r="L28" s="10" t="str">
        <f>IF(VLOOKUP(R28&amp;"_"&amp;S28,[1]无限模式!A:AQ,19+T28,FALSE)=0,"",ROUND(VLOOKUP(R28&amp;"_"&amp;S28,[1]无限模式!A:AQ,4,FALSE)/VLOOKUP(R28&amp;"_"&amp;S28,[1]无限模式!A:AQ,19+T28,FALSE),2))</f>
        <v/>
      </c>
      <c r="M28" s="10" t="str">
        <f>IF(VLOOKUP(R28&amp;"_"&amp;S28,[1]无限模式!A:AQ,25+T28,FALSE)="","",1)</f>
        <v/>
      </c>
      <c r="N28" s="10" t="str">
        <f>IF(VLOOKUP(R28&amp;"_"&amp;S28,[1]无限模式!A:AQ,25+T28,FALSE)="","","Monster_Season"&amp;R28&amp;"_Infinite_"&amp;S28&amp;"_"&amp;T28)</f>
        <v/>
      </c>
      <c r="O28" s="10" t="str">
        <f>IF(VLOOKUP(R28&amp;"_"&amp;S28,[1]无限模式!A:AQ,25+T28,FALSE)="","",1)</f>
        <v/>
      </c>
      <c r="Q28" s="10" t="str">
        <f>IF(VLOOKUP(R28&amp;"_"&amp;S28,[1]无限模式!A:AQ,19+T28,FALSE)="","",VLOOKUP(R28&amp;"_"&amp;S28,[1]无限模式!A:AQ,37+T28,FALSE))</f>
        <v/>
      </c>
      <c r="R28" s="10">
        <v>1</v>
      </c>
      <c r="S28" s="10">
        <v>4</v>
      </c>
      <c r="T28" s="10">
        <v>4</v>
      </c>
    </row>
    <row r="29" spans="2:20" x14ac:dyDescent="0.2">
      <c r="B29" s="13" t="str">
        <f t="shared" si="0"/>
        <v/>
      </c>
      <c r="C29" s="10" t="str">
        <f t="shared" si="1"/>
        <v/>
      </c>
      <c r="D29" s="10" t="str">
        <f t="shared" si="2"/>
        <v/>
      </c>
      <c r="F29" s="10" t="str">
        <f>IF(B29="","",VLOOKUP(R29&amp;"_"&amp;S29,[1]无限模式!A:AQ,12,FALSE)-VLOOKUP(R29&amp;"_"&amp;S29,[1]无限模式!A:AQ,13,FALSE))</f>
        <v/>
      </c>
      <c r="G29" s="10" t="str">
        <f t="shared" si="3"/>
        <v/>
      </c>
      <c r="H29" s="13" t="str">
        <f>IF(C29="","",VLOOKUP(R29&amp;"_"&amp;S29,[1]无限模式!$A:$BA,52,FALSE))</f>
        <v/>
      </c>
      <c r="I29" s="13" t="str">
        <f>IF(C29="","",VLOOKUP(R29&amp;"_"&amp;S29,[1]无限模式!$A:$BA,53,FALSE))</f>
        <v/>
      </c>
      <c r="J29" s="10" t="str">
        <f>IF(VLOOKUP(R29&amp;"_"&amp;S29,[1]无限模式!A:AQ,25+T29,FALSE)="","",0)</f>
        <v/>
      </c>
      <c r="K29" s="10" t="str">
        <f>IF(VLOOKUP(R29&amp;"_"&amp;S29,[1]无限模式!A:AQ,19+T29,FALSE)=0,"",VLOOKUP(R29&amp;"_"&amp;S29,[1]无限模式!A:AQ,19+T29,FALSE))</f>
        <v/>
      </c>
      <c r="L29" s="10" t="str">
        <f>IF(VLOOKUP(R29&amp;"_"&amp;S29,[1]无限模式!A:AQ,19+T29,FALSE)=0,"",ROUND(VLOOKUP(R29&amp;"_"&amp;S29,[1]无限模式!A:AQ,4,FALSE)/VLOOKUP(R29&amp;"_"&amp;S29,[1]无限模式!A:AQ,19+T29,FALSE),2))</f>
        <v/>
      </c>
      <c r="M29" s="10" t="str">
        <f>IF(VLOOKUP(R29&amp;"_"&amp;S29,[1]无限模式!A:AQ,25+T29,FALSE)="","",1)</f>
        <v/>
      </c>
      <c r="N29" s="10" t="str">
        <f>IF(VLOOKUP(R29&amp;"_"&amp;S29,[1]无限模式!A:AQ,25+T29,FALSE)="","","Monster_Season"&amp;R29&amp;"_Infinite_"&amp;S29&amp;"_"&amp;T29)</f>
        <v/>
      </c>
      <c r="O29" s="10" t="str">
        <f>IF(VLOOKUP(R29&amp;"_"&amp;S29,[1]无限模式!A:AQ,25+T29,FALSE)="","",1)</f>
        <v/>
      </c>
      <c r="Q29" s="10" t="str">
        <f>IF(VLOOKUP(R29&amp;"_"&amp;S29,[1]无限模式!A:AQ,19+T29,FALSE)="","",VLOOKUP(R29&amp;"_"&amp;S29,[1]无限模式!A:AQ,37+T29,FALSE))</f>
        <v/>
      </c>
      <c r="R29" s="10">
        <v>1</v>
      </c>
      <c r="S29" s="10">
        <v>4</v>
      </c>
      <c r="T29" s="10">
        <v>5</v>
      </c>
    </row>
    <row r="30" spans="2:20" x14ac:dyDescent="0.2">
      <c r="B30" s="13" t="str">
        <f t="shared" si="0"/>
        <v/>
      </c>
      <c r="C30" s="10" t="str">
        <f t="shared" si="1"/>
        <v/>
      </c>
      <c r="D30" s="10" t="str">
        <f t="shared" si="2"/>
        <v/>
      </c>
      <c r="F30" s="10" t="str">
        <f>IF(B30="","",VLOOKUP(R30&amp;"_"&amp;S30,[1]无限模式!A:AQ,12,FALSE)-VLOOKUP(R30&amp;"_"&amp;S30,[1]无限模式!A:AQ,13,FALSE))</f>
        <v/>
      </c>
      <c r="G30" s="10" t="str">
        <f t="shared" si="3"/>
        <v/>
      </c>
      <c r="H30" s="13" t="str">
        <f>IF(C30="","",VLOOKUP(R30&amp;"_"&amp;S30,[1]无限模式!$A:$BA,52,FALSE))</f>
        <v/>
      </c>
      <c r="I30" s="13" t="str">
        <f>IF(C30="","",VLOOKUP(R30&amp;"_"&amp;S30,[1]无限模式!$A:$BA,53,FALSE))</f>
        <v/>
      </c>
      <c r="J30" s="10" t="str">
        <f>IF(VLOOKUP(R30&amp;"_"&amp;S30,[1]无限模式!A:AQ,25+T30,FALSE)="","",0)</f>
        <v/>
      </c>
      <c r="K30" s="10" t="str">
        <f>IF(VLOOKUP(R30&amp;"_"&amp;S30,[1]无限模式!A:AQ,19+T30,FALSE)=0,"",VLOOKUP(R30&amp;"_"&amp;S30,[1]无限模式!A:AQ,19+T30,FALSE))</f>
        <v/>
      </c>
      <c r="L30" s="10" t="str">
        <f>IF(VLOOKUP(R30&amp;"_"&amp;S30,[1]无限模式!A:AQ,19+T30,FALSE)=0,"",ROUND(VLOOKUP(R30&amp;"_"&amp;S30,[1]无限模式!A:AQ,4,FALSE)/VLOOKUP(R30&amp;"_"&amp;S30,[1]无限模式!A:AQ,19+T30,FALSE),2))</f>
        <v/>
      </c>
      <c r="M30" s="10" t="str">
        <f>IF(VLOOKUP(R30&amp;"_"&amp;S30,[1]无限模式!A:AQ,25+T30,FALSE)="","",1)</f>
        <v/>
      </c>
      <c r="N30" s="10" t="str">
        <f>IF(VLOOKUP(R30&amp;"_"&amp;S30,[1]无限模式!A:AQ,25+T30,FALSE)="","","Monster_Season"&amp;R30&amp;"_Infinite_"&amp;S30&amp;"_"&amp;T30)</f>
        <v/>
      </c>
      <c r="O30" s="10" t="str">
        <f>IF(VLOOKUP(R30&amp;"_"&amp;S30,[1]无限模式!A:AQ,25+T30,FALSE)="","",1)</f>
        <v/>
      </c>
      <c r="Q30" s="10" t="str">
        <f>IF(VLOOKUP(R30&amp;"_"&amp;S30,[1]无限模式!A:AQ,19+T30,FALSE)="","",VLOOKUP(R30&amp;"_"&amp;S30,[1]无限模式!A:AQ,37+T30,FALSE))</f>
        <v/>
      </c>
      <c r="R30" s="10">
        <v>1</v>
      </c>
      <c r="S30" s="10">
        <v>4</v>
      </c>
      <c r="T30" s="10">
        <v>6</v>
      </c>
    </row>
    <row r="31" spans="2:20" x14ac:dyDescent="0.2">
      <c r="B31" s="13" t="str">
        <f t="shared" si="0"/>
        <v>MonsterWaveCallRule_Season1_Infinite</v>
      </c>
      <c r="C31" s="10">
        <f t="shared" si="1"/>
        <v>5</v>
      </c>
      <c r="D31" s="10" t="str">
        <f t="shared" si="2"/>
        <v>赛季1无限模式第5波</v>
      </c>
      <c r="F31" s="10">
        <f>IF(B31="","",VLOOKUP(R31&amp;"_"&amp;S31,[1]无限模式!A:AQ,12,FALSE)-VLOOKUP(R31&amp;"_"&amp;S31,[1]无限模式!A:AQ,13,FALSE))</f>
        <v>100</v>
      </c>
      <c r="G31" s="10">
        <f t="shared" si="3"/>
        <v>180</v>
      </c>
      <c r="H31" s="13" t="str">
        <f>IF(C31="","",VLOOKUP(R31&amp;"_"&amp;S31,[1]无限模式!$A:$BA,52,FALSE))</f>
        <v>ResAudio_Music_game1;0.9</v>
      </c>
      <c r="I31" s="13" t="str">
        <f>IF(C31="","",VLOOKUP(R31&amp;"_"&amp;S31,[1]无限模式!$A:$BA,53,FALSE))</f>
        <v>ResAudio_Music_battle_danger1;1</v>
      </c>
      <c r="J31" s="10">
        <f>IF(VLOOKUP(R31&amp;"_"&amp;S31,[1]无限模式!A:AQ,25+T31,FALSE)="","",0)</f>
        <v>0</v>
      </c>
      <c r="K31" s="10">
        <f>IF(VLOOKUP(R31&amp;"_"&amp;S31,[1]无限模式!A:AQ,19+T31,FALSE)=0,"",VLOOKUP(R31&amp;"_"&amp;S31,[1]无限模式!A:AQ,19+T31,FALSE))</f>
        <v>8</v>
      </c>
      <c r="L31" s="10">
        <f>IF(VLOOKUP(R31&amp;"_"&amp;S31,[1]无限模式!A:AQ,19+T31,FALSE)=0,"",ROUND(VLOOKUP(R31&amp;"_"&amp;S31,[1]无限模式!A:AQ,4,FALSE)/VLOOKUP(R31&amp;"_"&amp;S31,[1]无限模式!A:AQ,19+T31,FALSE),2))</f>
        <v>3.75</v>
      </c>
      <c r="M31" s="10">
        <f>IF(VLOOKUP(R31&amp;"_"&amp;S31,[1]无限模式!A:AQ,25+T31,FALSE)="","",1)</f>
        <v>1</v>
      </c>
      <c r="N31" s="10" t="str">
        <f>IF(VLOOKUP(R31&amp;"_"&amp;S31,[1]无限模式!A:AQ,25+T31,FALSE)="","","Monster_Season"&amp;R31&amp;"_Infinite_"&amp;S31&amp;"_"&amp;T31)</f>
        <v>Monster_Season1_Infinite_5_1</v>
      </c>
      <c r="O31" s="10">
        <f>IF(VLOOKUP(R31&amp;"_"&amp;S31,[1]无限模式!A:AQ,25+T31,FALSE)="","",1)</f>
        <v>1</v>
      </c>
      <c r="Q31" s="10">
        <f>IF(VLOOKUP(R31&amp;"_"&amp;S31,[1]无限模式!A:AQ,19+T31,FALSE)="","",VLOOKUP(R31&amp;"_"&amp;S31,[1]无限模式!A:AQ,37+T31,FALSE))</f>
        <v>6</v>
      </c>
      <c r="R31" s="10">
        <v>1</v>
      </c>
      <c r="S31" s="10">
        <v>5</v>
      </c>
      <c r="T31" s="10">
        <v>1</v>
      </c>
    </row>
    <row r="32" spans="2:20" x14ac:dyDescent="0.2">
      <c r="B32" s="13" t="str">
        <f t="shared" si="0"/>
        <v/>
      </c>
      <c r="C32" s="10" t="str">
        <f t="shared" si="1"/>
        <v/>
      </c>
      <c r="D32" s="10" t="str">
        <f t="shared" si="2"/>
        <v/>
      </c>
      <c r="F32" s="10" t="str">
        <f>IF(B32="","",VLOOKUP(R32&amp;"_"&amp;S32,[1]无限模式!A:AQ,12,FALSE)-VLOOKUP(R32&amp;"_"&amp;S32,[1]无限模式!A:AQ,13,FALSE))</f>
        <v/>
      </c>
      <c r="G32" s="10" t="str">
        <f t="shared" si="3"/>
        <v/>
      </c>
      <c r="H32" s="13" t="str">
        <f>IF(C32="","",VLOOKUP(R32&amp;"_"&amp;S32,[1]无限模式!$A:$BA,52,FALSE))</f>
        <v/>
      </c>
      <c r="I32" s="13" t="str">
        <f>IF(C32="","",VLOOKUP(R32&amp;"_"&amp;S32,[1]无限模式!$A:$BA,53,FALSE))</f>
        <v/>
      </c>
      <c r="J32" s="10">
        <f>IF(VLOOKUP(R32&amp;"_"&amp;S32,[1]无限模式!A:AQ,25+T32,FALSE)="","",0)</f>
        <v>0</v>
      </c>
      <c r="K32" s="10">
        <f>IF(VLOOKUP(R32&amp;"_"&amp;S32,[1]无限模式!A:AQ,19+T32,FALSE)=0,"",VLOOKUP(R32&amp;"_"&amp;S32,[1]无限模式!A:AQ,19+T32,FALSE))</f>
        <v>8</v>
      </c>
      <c r="L32" s="10">
        <f>IF(VLOOKUP(R32&amp;"_"&amp;S32,[1]无限模式!A:AQ,19+T32,FALSE)=0,"",ROUND(VLOOKUP(R32&amp;"_"&amp;S32,[1]无限模式!A:AQ,4,FALSE)/VLOOKUP(R32&amp;"_"&amp;S32,[1]无限模式!A:AQ,19+T32,FALSE),2))</f>
        <v>3.75</v>
      </c>
      <c r="M32" s="10">
        <f>IF(VLOOKUP(R32&amp;"_"&amp;S32,[1]无限模式!A:AQ,25+T32,FALSE)="","",1)</f>
        <v>1</v>
      </c>
      <c r="N32" s="10" t="str">
        <f>IF(VLOOKUP(R32&amp;"_"&amp;S32,[1]无限模式!A:AQ,25+T32,FALSE)="","","Monster_Season"&amp;R32&amp;"_Infinite_"&amp;S32&amp;"_"&amp;T32)</f>
        <v>Monster_Season1_Infinite_5_2</v>
      </c>
      <c r="O32" s="10">
        <f>IF(VLOOKUP(R32&amp;"_"&amp;S32,[1]无限模式!A:AQ,25+T32,FALSE)="","",1)</f>
        <v>1</v>
      </c>
      <c r="Q32" s="10">
        <f>IF(VLOOKUP(R32&amp;"_"&amp;S32,[1]无限模式!A:AQ,19+T32,FALSE)="","",VLOOKUP(R32&amp;"_"&amp;S32,[1]无限模式!A:AQ,37+T32,FALSE))</f>
        <v>13</v>
      </c>
      <c r="R32" s="10">
        <v>1</v>
      </c>
      <c r="S32" s="10">
        <v>5</v>
      </c>
      <c r="T32" s="10">
        <v>2</v>
      </c>
    </row>
    <row r="33" spans="2:20" x14ac:dyDescent="0.2">
      <c r="B33" s="13" t="str">
        <f t="shared" si="0"/>
        <v/>
      </c>
      <c r="C33" s="10" t="str">
        <f t="shared" si="1"/>
        <v/>
      </c>
      <c r="D33" s="10" t="str">
        <f t="shared" si="2"/>
        <v/>
      </c>
      <c r="F33" s="10" t="str">
        <f>IF(B33="","",VLOOKUP(R33&amp;"_"&amp;S33,[1]无限模式!A:AQ,12,FALSE)-VLOOKUP(R33&amp;"_"&amp;S33,[1]无限模式!A:AQ,13,FALSE))</f>
        <v/>
      </c>
      <c r="G33" s="10" t="str">
        <f t="shared" si="3"/>
        <v/>
      </c>
      <c r="H33" s="13" t="str">
        <f>IF(C33="","",VLOOKUP(R33&amp;"_"&amp;S33,[1]无限模式!$A:$BA,52,FALSE))</f>
        <v/>
      </c>
      <c r="I33" s="13" t="str">
        <f>IF(C33="","",VLOOKUP(R33&amp;"_"&amp;S33,[1]无限模式!$A:$BA,53,FALSE))</f>
        <v/>
      </c>
      <c r="J33" s="10">
        <f>IF(VLOOKUP(R33&amp;"_"&amp;S33,[1]无限模式!A:AQ,25+T33,FALSE)="","",0)</f>
        <v>0</v>
      </c>
      <c r="K33" s="10">
        <f>IF(VLOOKUP(R33&amp;"_"&amp;S33,[1]无限模式!A:AQ,19+T33,FALSE)=0,"",VLOOKUP(R33&amp;"_"&amp;S33,[1]无限模式!A:AQ,19+T33,FALSE))</f>
        <v>4</v>
      </c>
      <c r="L33" s="10">
        <f>IF(VLOOKUP(R33&amp;"_"&amp;S33,[1]无限模式!A:AQ,19+T33,FALSE)=0,"",ROUND(VLOOKUP(R33&amp;"_"&amp;S33,[1]无限模式!A:AQ,4,FALSE)/VLOOKUP(R33&amp;"_"&amp;S33,[1]无限模式!A:AQ,19+T33,FALSE),2))</f>
        <v>7.5</v>
      </c>
      <c r="M33" s="10">
        <f>IF(VLOOKUP(R33&amp;"_"&amp;S33,[1]无限模式!A:AQ,25+T33,FALSE)="","",1)</f>
        <v>1</v>
      </c>
      <c r="N33" s="10" t="str">
        <f>IF(VLOOKUP(R33&amp;"_"&amp;S33,[1]无限模式!A:AQ,25+T33,FALSE)="","","Monster_Season"&amp;R33&amp;"_Infinite_"&amp;S33&amp;"_"&amp;T33)</f>
        <v>Monster_Season1_Infinite_5_3</v>
      </c>
      <c r="O33" s="10">
        <f>IF(VLOOKUP(R33&amp;"_"&amp;S33,[1]无限模式!A:AQ,25+T33,FALSE)="","",1)</f>
        <v>1</v>
      </c>
      <c r="Q33" s="10">
        <f>IF(VLOOKUP(R33&amp;"_"&amp;S33,[1]无限模式!A:AQ,19+T33,FALSE)="","",VLOOKUP(R33&amp;"_"&amp;S33,[1]无限模式!A:AQ,37+T33,FALSE))</f>
        <v>6</v>
      </c>
      <c r="R33" s="10">
        <v>1</v>
      </c>
      <c r="S33" s="10">
        <v>5</v>
      </c>
      <c r="T33" s="10">
        <v>3</v>
      </c>
    </row>
    <row r="34" spans="2:20" x14ac:dyDescent="0.2">
      <c r="B34" s="13" t="str">
        <f t="shared" si="0"/>
        <v/>
      </c>
      <c r="C34" s="10" t="str">
        <f t="shared" si="1"/>
        <v/>
      </c>
      <c r="D34" s="10" t="str">
        <f t="shared" si="2"/>
        <v/>
      </c>
      <c r="F34" s="10" t="str">
        <f>IF(B34="","",VLOOKUP(R34&amp;"_"&amp;S34,[1]无限模式!A:AQ,12,FALSE)-VLOOKUP(R34&amp;"_"&amp;S34,[1]无限模式!A:AQ,13,FALSE))</f>
        <v/>
      </c>
      <c r="G34" s="10" t="str">
        <f t="shared" si="3"/>
        <v/>
      </c>
      <c r="H34" s="13" t="str">
        <f>IF(C34="","",VLOOKUP(R34&amp;"_"&amp;S34,[1]无限模式!$A:$BA,52,FALSE))</f>
        <v/>
      </c>
      <c r="I34" s="13" t="str">
        <f>IF(C34="","",VLOOKUP(R34&amp;"_"&amp;S34,[1]无限模式!$A:$BA,53,FALSE))</f>
        <v/>
      </c>
      <c r="J34" s="10">
        <f>IF(VLOOKUP(R34&amp;"_"&amp;S34,[1]无限模式!A:AQ,25+T34,FALSE)="","",0)</f>
        <v>0</v>
      </c>
      <c r="K34" s="10">
        <f>IF(VLOOKUP(R34&amp;"_"&amp;S34,[1]无限模式!A:AQ,19+T34,FALSE)=0,"",VLOOKUP(R34&amp;"_"&amp;S34,[1]无限模式!A:AQ,19+T34,FALSE))</f>
        <v>1</v>
      </c>
      <c r="L34" s="10">
        <f>IF(VLOOKUP(R34&amp;"_"&amp;S34,[1]无限模式!A:AQ,19+T34,FALSE)=0,"",ROUND(VLOOKUP(R34&amp;"_"&amp;S34,[1]无限模式!A:AQ,4,FALSE)/VLOOKUP(R34&amp;"_"&amp;S34,[1]无限模式!A:AQ,19+T34,FALSE),2))</f>
        <v>30</v>
      </c>
      <c r="M34" s="10">
        <f>IF(VLOOKUP(R34&amp;"_"&amp;S34,[1]无限模式!A:AQ,25+T34,FALSE)="","",1)</f>
        <v>1</v>
      </c>
      <c r="N34" s="10" t="str">
        <f>IF(VLOOKUP(R34&amp;"_"&amp;S34,[1]无限模式!A:AQ,25+T34,FALSE)="","","Monster_Season"&amp;R34&amp;"_Infinite_"&amp;S34&amp;"_"&amp;T34)</f>
        <v>Monster_Season1_Infinite_5_4</v>
      </c>
      <c r="O34" s="10">
        <f>IF(VLOOKUP(R34&amp;"_"&amp;S34,[1]无限模式!A:AQ,25+T34,FALSE)="","",1)</f>
        <v>1</v>
      </c>
      <c r="Q34" s="10">
        <f>IF(VLOOKUP(R34&amp;"_"&amp;S34,[1]无限模式!A:AQ,19+T34,FALSE)="","",VLOOKUP(R34&amp;"_"&amp;S34,[1]无限模式!A:AQ,37+T34,FALSE))</f>
        <v>19</v>
      </c>
      <c r="R34" s="10">
        <v>1</v>
      </c>
      <c r="S34" s="10">
        <v>5</v>
      </c>
      <c r="T34" s="10">
        <v>4</v>
      </c>
    </row>
    <row r="35" spans="2:20" x14ac:dyDescent="0.2">
      <c r="B35" s="13" t="str">
        <f t="shared" si="0"/>
        <v/>
      </c>
      <c r="C35" s="10" t="str">
        <f t="shared" si="1"/>
        <v/>
      </c>
      <c r="D35" s="10" t="str">
        <f t="shared" si="2"/>
        <v/>
      </c>
      <c r="F35" s="10" t="str">
        <f>IF(B35="","",VLOOKUP(R35&amp;"_"&amp;S35,[1]无限模式!A:AQ,12,FALSE)-VLOOKUP(R35&amp;"_"&amp;S35,[1]无限模式!A:AQ,13,FALSE))</f>
        <v/>
      </c>
      <c r="G35" s="10" t="str">
        <f t="shared" si="3"/>
        <v/>
      </c>
      <c r="H35" s="13" t="str">
        <f>IF(C35="","",VLOOKUP(R35&amp;"_"&amp;S35,[1]无限模式!$A:$BA,52,FALSE))</f>
        <v/>
      </c>
      <c r="I35" s="13" t="str">
        <f>IF(C35="","",VLOOKUP(R35&amp;"_"&amp;S35,[1]无限模式!$A:$BA,53,FALSE))</f>
        <v/>
      </c>
      <c r="J35" s="10" t="str">
        <f>IF(VLOOKUP(R35&amp;"_"&amp;S35,[1]无限模式!A:AQ,25+T35,FALSE)="","",0)</f>
        <v/>
      </c>
      <c r="K35" s="10" t="str">
        <f>IF(VLOOKUP(R35&amp;"_"&amp;S35,[1]无限模式!A:AQ,19+T35,FALSE)=0,"",VLOOKUP(R35&amp;"_"&amp;S35,[1]无限模式!A:AQ,19+T35,FALSE))</f>
        <v/>
      </c>
      <c r="L35" s="10" t="str">
        <f>IF(VLOOKUP(R35&amp;"_"&amp;S35,[1]无限模式!A:AQ,19+T35,FALSE)=0,"",ROUND(VLOOKUP(R35&amp;"_"&amp;S35,[1]无限模式!A:AQ,4,FALSE)/VLOOKUP(R35&amp;"_"&amp;S35,[1]无限模式!A:AQ,19+T35,FALSE),2))</f>
        <v/>
      </c>
      <c r="M35" s="10" t="str">
        <f>IF(VLOOKUP(R35&amp;"_"&amp;S35,[1]无限模式!A:AQ,25+T35,FALSE)="","",1)</f>
        <v/>
      </c>
      <c r="N35" s="10" t="str">
        <f>IF(VLOOKUP(R35&amp;"_"&amp;S35,[1]无限模式!A:AQ,25+T35,FALSE)="","","Monster_Season"&amp;R35&amp;"_Infinite_"&amp;S35&amp;"_"&amp;T35)</f>
        <v/>
      </c>
      <c r="O35" s="10" t="str">
        <f>IF(VLOOKUP(R35&amp;"_"&amp;S35,[1]无限模式!A:AQ,25+T35,FALSE)="","",1)</f>
        <v/>
      </c>
      <c r="Q35" s="10" t="str">
        <f>IF(VLOOKUP(R35&amp;"_"&amp;S35,[1]无限模式!A:AQ,19+T35,FALSE)="","",VLOOKUP(R35&amp;"_"&amp;S35,[1]无限模式!A:AQ,37+T35,FALSE))</f>
        <v/>
      </c>
      <c r="R35" s="10">
        <v>1</v>
      </c>
      <c r="S35" s="10">
        <v>5</v>
      </c>
      <c r="T35" s="10">
        <v>5</v>
      </c>
    </row>
    <row r="36" spans="2:20" x14ac:dyDescent="0.2">
      <c r="B36" s="13" t="str">
        <f t="shared" si="0"/>
        <v/>
      </c>
      <c r="C36" s="10" t="str">
        <f t="shared" si="1"/>
        <v/>
      </c>
      <c r="D36" s="10" t="str">
        <f t="shared" si="2"/>
        <v/>
      </c>
      <c r="F36" s="10" t="str">
        <f>IF(B36="","",VLOOKUP(R36&amp;"_"&amp;S36,[1]无限模式!A:AQ,12,FALSE)-VLOOKUP(R36&amp;"_"&amp;S36,[1]无限模式!A:AQ,13,FALSE))</f>
        <v/>
      </c>
      <c r="G36" s="10" t="str">
        <f t="shared" si="3"/>
        <v/>
      </c>
      <c r="H36" s="13" t="str">
        <f>IF(C36="","",VLOOKUP(R36&amp;"_"&amp;S36,[1]无限模式!$A:$BA,52,FALSE))</f>
        <v/>
      </c>
      <c r="I36" s="13" t="str">
        <f>IF(C36="","",VLOOKUP(R36&amp;"_"&amp;S36,[1]无限模式!$A:$BA,53,FALSE))</f>
        <v/>
      </c>
      <c r="J36" s="10" t="str">
        <f>IF(VLOOKUP(R36&amp;"_"&amp;S36,[1]无限模式!A:AQ,25+T36,FALSE)="","",0)</f>
        <v/>
      </c>
      <c r="K36" s="10" t="str">
        <f>IF(VLOOKUP(R36&amp;"_"&amp;S36,[1]无限模式!A:AQ,19+T36,FALSE)=0,"",VLOOKUP(R36&amp;"_"&amp;S36,[1]无限模式!A:AQ,19+T36,FALSE))</f>
        <v/>
      </c>
      <c r="L36" s="10" t="str">
        <f>IF(VLOOKUP(R36&amp;"_"&amp;S36,[1]无限模式!A:AQ,19+T36,FALSE)=0,"",ROUND(VLOOKUP(R36&amp;"_"&amp;S36,[1]无限模式!A:AQ,4,FALSE)/VLOOKUP(R36&amp;"_"&amp;S36,[1]无限模式!A:AQ,19+T36,FALSE),2))</f>
        <v/>
      </c>
      <c r="M36" s="10" t="str">
        <f>IF(VLOOKUP(R36&amp;"_"&amp;S36,[1]无限模式!A:AQ,25+T36,FALSE)="","",1)</f>
        <v/>
      </c>
      <c r="N36" s="10" t="str">
        <f>IF(VLOOKUP(R36&amp;"_"&amp;S36,[1]无限模式!A:AQ,25+T36,FALSE)="","","Monster_Season"&amp;R36&amp;"_Infinite_"&amp;S36&amp;"_"&amp;T36)</f>
        <v/>
      </c>
      <c r="O36" s="10" t="str">
        <f>IF(VLOOKUP(R36&amp;"_"&amp;S36,[1]无限模式!A:AQ,25+T36,FALSE)="","",1)</f>
        <v/>
      </c>
      <c r="Q36" s="10" t="str">
        <f>IF(VLOOKUP(R36&amp;"_"&amp;S36,[1]无限模式!A:AQ,19+T36,FALSE)="","",VLOOKUP(R36&amp;"_"&amp;S36,[1]无限模式!A:AQ,37+T36,FALSE))</f>
        <v/>
      </c>
      <c r="R36" s="10">
        <v>1</v>
      </c>
      <c r="S36" s="10">
        <v>5</v>
      </c>
      <c r="T36" s="10">
        <v>6</v>
      </c>
    </row>
    <row r="37" spans="2:20" x14ac:dyDescent="0.2">
      <c r="B37" s="13" t="str">
        <f t="shared" si="0"/>
        <v>MonsterWaveCallRule_Season1_Infinite</v>
      </c>
      <c r="C37" s="10">
        <f t="shared" si="1"/>
        <v>6</v>
      </c>
      <c r="D37" s="10" t="str">
        <f t="shared" si="2"/>
        <v>赛季1无限模式第6波</v>
      </c>
      <c r="F37" s="10">
        <f>IF(B37="","",VLOOKUP(R37&amp;"_"&amp;S37,[1]无限模式!A:AQ,12,FALSE)-VLOOKUP(R37&amp;"_"&amp;S37,[1]无限模式!A:AQ,13,FALSE))</f>
        <v>100</v>
      </c>
      <c r="G37" s="10">
        <f t="shared" si="3"/>
        <v>180</v>
      </c>
      <c r="H37" s="13" t="str">
        <f>IF(C37="","",VLOOKUP(R37&amp;"_"&amp;S37,[1]无限模式!$A:$BA,52,FALSE))</f>
        <v>ResAudio_Music_game1;0.9</v>
      </c>
      <c r="I37" s="13" t="str">
        <f>IF(C37="","",VLOOKUP(R37&amp;"_"&amp;S37,[1]无限模式!$A:$BA,53,FALSE))</f>
        <v>ResAudio_Music_game1;1.2</v>
      </c>
      <c r="J37" s="10">
        <f>IF(VLOOKUP(R37&amp;"_"&amp;S37,[1]无限模式!A:AQ,25+T37,FALSE)="","",0)</f>
        <v>0</v>
      </c>
      <c r="K37" s="10">
        <f>IF(VLOOKUP(R37&amp;"_"&amp;S37,[1]无限模式!A:AQ,19+T37,FALSE)=0,"",VLOOKUP(R37&amp;"_"&amp;S37,[1]无限模式!A:AQ,19+T37,FALSE))</f>
        <v>11</v>
      </c>
      <c r="L37" s="10">
        <f>IF(VLOOKUP(R37&amp;"_"&amp;S37,[1]无限模式!A:AQ,19+T37,FALSE)=0,"",ROUND(VLOOKUP(R37&amp;"_"&amp;S37,[1]无限模式!A:AQ,4,FALSE)/VLOOKUP(R37&amp;"_"&amp;S37,[1]无限模式!A:AQ,19+T37,FALSE),2))</f>
        <v>2.73</v>
      </c>
      <c r="M37" s="10">
        <f>IF(VLOOKUP(R37&amp;"_"&amp;S37,[1]无限模式!A:AQ,25+T37,FALSE)="","",1)</f>
        <v>1</v>
      </c>
      <c r="N37" s="10" t="str">
        <f>IF(VLOOKUP(R37&amp;"_"&amp;S37,[1]无限模式!A:AQ,25+T37,FALSE)="","","Monster_Season"&amp;R37&amp;"_Infinite_"&amp;S37&amp;"_"&amp;T37)</f>
        <v>Monster_Season1_Infinite_6_1</v>
      </c>
      <c r="O37" s="10">
        <f>IF(VLOOKUP(R37&amp;"_"&amp;S37,[1]无限模式!A:AQ,25+T37,FALSE)="","",1)</f>
        <v>1</v>
      </c>
      <c r="Q37" s="10">
        <f>IF(VLOOKUP(R37&amp;"_"&amp;S37,[1]无限模式!A:AQ,19+T37,FALSE)="","",VLOOKUP(R37&amp;"_"&amp;S37,[1]无限模式!A:AQ,37+T37,FALSE))</f>
        <v>9</v>
      </c>
      <c r="R37" s="10">
        <v>1</v>
      </c>
      <c r="S37" s="10">
        <v>6</v>
      </c>
      <c r="T37" s="10">
        <v>1</v>
      </c>
    </row>
    <row r="38" spans="2:20" x14ac:dyDescent="0.2">
      <c r="B38" s="13" t="str">
        <f t="shared" si="0"/>
        <v/>
      </c>
      <c r="C38" s="10" t="str">
        <f t="shared" si="1"/>
        <v/>
      </c>
      <c r="D38" s="10" t="str">
        <f t="shared" si="2"/>
        <v/>
      </c>
      <c r="F38" s="10" t="str">
        <f>IF(B38="","",VLOOKUP(R38&amp;"_"&amp;S38,[1]无限模式!A:AQ,12,FALSE)-VLOOKUP(R38&amp;"_"&amp;S38,[1]无限模式!A:AQ,13,FALSE))</f>
        <v/>
      </c>
      <c r="G38" s="10" t="str">
        <f t="shared" si="3"/>
        <v/>
      </c>
      <c r="H38" s="13" t="str">
        <f>IF(C38="","",VLOOKUP(R38&amp;"_"&amp;S38,[1]无限模式!$A:$BA,52,FALSE))</f>
        <v/>
      </c>
      <c r="I38" s="13" t="str">
        <f>IF(C38="","",VLOOKUP(R38&amp;"_"&amp;S38,[1]无限模式!$A:$BA,53,FALSE))</f>
        <v/>
      </c>
      <c r="J38" s="10">
        <f>IF(VLOOKUP(R38&amp;"_"&amp;S38,[1]无限模式!A:AQ,25+T38,FALSE)="","",0)</f>
        <v>0</v>
      </c>
      <c r="K38" s="10">
        <f>IF(VLOOKUP(R38&amp;"_"&amp;S38,[1]无限模式!A:AQ,19+T38,FALSE)=0,"",VLOOKUP(R38&amp;"_"&amp;S38,[1]无限模式!A:AQ,19+T38,FALSE))</f>
        <v>11</v>
      </c>
      <c r="L38" s="10">
        <f>IF(VLOOKUP(R38&amp;"_"&amp;S38,[1]无限模式!A:AQ,19+T38,FALSE)=0,"",ROUND(VLOOKUP(R38&amp;"_"&amp;S38,[1]无限模式!A:AQ,4,FALSE)/VLOOKUP(R38&amp;"_"&amp;S38,[1]无限模式!A:AQ,19+T38,FALSE),2))</f>
        <v>2.73</v>
      </c>
      <c r="M38" s="10">
        <f>IF(VLOOKUP(R38&amp;"_"&amp;S38,[1]无限模式!A:AQ,25+T38,FALSE)="","",1)</f>
        <v>1</v>
      </c>
      <c r="N38" s="10" t="str">
        <f>IF(VLOOKUP(R38&amp;"_"&amp;S38,[1]无限模式!A:AQ,25+T38,FALSE)="","","Monster_Season"&amp;R38&amp;"_Infinite_"&amp;S38&amp;"_"&amp;T38)</f>
        <v>Monster_Season1_Infinite_6_2</v>
      </c>
      <c r="O38" s="10">
        <f>IF(VLOOKUP(R38&amp;"_"&amp;S38,[1]无限模式!A:AQ,25+T38,FALSE)="","",1)</f>
        <v>1</v>
      </c>
      <c r="Q38" s="10">
        <f>IF(VLOOKUP(R38&amp;"_"&amp;S38,[1]无限模式!A:AQ,19+T38,FALSE)="","",VLOOKUP(R38&amp;"_"&amp;S38,[1]无限模式!A:AQ,37+T38,FALSE))</f>
        <v>9</v>
      </c>
      <c r="R38" s="10">
        <v>1</v>
      </c>
      <c r="S38" s="10">
        <v>6</v>
      </c>
      <c r="T38" s="10">
        <v>2</v>
      </c>
    </row>
    <row r="39" spans="2:20" x14ac:dyDescent="0.2">
      <c r="B39" s="13" t="str">
        <f t="shared" si="0"/>
        <v/>
      </c>
      <c r="C39" s="10" t="str">
        <f t="shared" si="1"/>
        <v/>
      </c>
      <c r="D39" s="10" t="str">
        <f t="shared" si="2"/>
        <v/>
      </c>
      <c r="F39" s="10" t="str">
        <f>IF(B39="","",VLOOKUP(R39&amp;"_"&amp;S39,[1]无限模式!A:AQ,12,FALSE)-VLOOKUP(R39&amp;"_"&amp;S39,[1]无限模式!A:AQ,13,FALSE))</f>
        <v/>
      </c>
      <c r="G39" s="10" t="str">
        <f t="shared" si="3"/>
        <v/>
      </c>
      <c r="H39" s="13" t="str">
        <f>IF(C39="","",VLOOKUP(R39&amp;"_"&amp;S39,[1]无限模式!$A:$BA,52,FALSE))</f>
        <v/>
      </c>
      <c r="I39" s="13" t="str">
        <f>IF(C39="","",VLOOKUP(R39&amp;"_"&amp;S39,[1]无限模式!$A:$BA,53,FALSE))</f>
        <v/>
      </c>
      <c r="J39" s="10" t="str">
        <f>IF(VLOOKUP(R39&amp;"_"&amp;S39,[1]无限模式!A:AQ,25+T39,FALSE)="","",0)</f>
        <v/>
      </c>
      <c r="K39" s="10" t="str">
        <f>IF(VLOOKUP(R39&amp;"_"&amp;S39,[1]无限模式!A:AQ,19+T39,FALSE)=0,"",VLOOKUP(R39&amp;"_"&amp;S39,[1]无限模式!A:AQ,19+T39,FALSE))</f>
        <v/>
      </c>
      <c r="L39" s="10" t="str">
        <f>IF(VLOOKUP(R39&amp;"_"&amp;S39,[1]无限模式!A:AQ,19+T39,FALSE)=0,"",ROUND(VLOOKUP(R39&amp;"_"&amp;S39,[1]无限模式!A:AQ,4,FALSE)/VLOOKUP(R39&amp;"_"&amp;S39,[1]无限模式!A:AQ,19+T39,FALSE),2))</f>
        <v/>
      </c>
      <c r="M39" s="10" t="str">
        <f>IF(VLOOKUP(R39&amp;"_"&amp;S39,[1]无限模式!A:AQ,25+T39,FALSE)="","",1)</f>
        <v/>
      </c>
      <c r="N39" s="10" t="str">
        <f>IF(VLOOKUP(R39&amp;"_"&amp;S39,[1]无限模式!A:AQ,25+T39,FALSE)="","","Monster_Season"&amp;R39&amp;"_Infinite_"&amp;S39&amp;"_"&amp;T39)</f>
        <v/>
      </c>
      <c r="O39" s="10" t="str">
        <f>IF(VLOOKUP(R39&amp;"_"&amp;S39,[1]无限模式!A:AQ,25+T39,FALSE)="","",1)</f>
        <v/>
      </c>
      <c r="Q39" s="10" t="str">
        <f>IF(VLOOKUP(R39&amp;"_"&amp;S39,[1]无限模式!A:AQ,19+T39,FALSE)="","",VLOOKUP(R39&amp;"_"&amp;S39,[1]无限模式!A:AQ,37+T39,FALSE))</f>
        <v/>
      </c>
      <c r="R39" s="10">
        <v>1</v>
      </c>
      <c r="S39" s="10">
        <v>6</v>
      </c>
      <c r="T39" s="10">
        <v>3</v>
      </c>
    </row>
    <row r="40" spans="2:20" x14ac:dyDescent="0.2">
      <c r="B40" s="13" t="str">
        <f t="shared" si="0"/>
        <v/>
      </c>
      <c r="C40" s="10" t="str">
        <f t="shared" si="1"/>
        <v/>
      </c>
      <c r="D40" s="10" t="str">
        <f t="shared" si="2"/>
        <v/>
      </c>
      <c r="F40" s="10" t="str">
        <f>IF(B40="","",VLOOKUP(R40&amp;"_"&amp;S40,[1]无限模式!A:AQ,12,FALSE)-VLOOKUP(R40&amp;"_"&amp;S40,[1]无限模式!A:AQ,13,FALSE))</f>
        <v/>
      </c>
      <c r="G40" s="10" t="str">
        <f t="shared" si="3"/>
        <v/>
      </c>
      <c r="H40" s="13" t="str">
        <f>IF(C40="","",VLOOKUP(R40&amp;"_"&amp;S40,[1]无限模式!$A:$BA,52,FALSE))</f>
        <v/>
      </c>
      <c r="I40" s="13" t="str">
        <f>IF(C40="","",VLOOKUP(R40&amp;"_"&amp;S40,[1]无限模式!$A:$BA,53,FALSE))</f>
        <v/>
      </c>
      <c r="J40" s="10" t="str">
        <f>IF(VLOOKUP(R40&amp;"_"&amp;S40,[1]无限模式!A:AQ,25+T40,FALSE)="","",0)</f>
        <v/>
      </c>
      <c r="K40" s="10" t="str">
        <f>IF(VLOOKUP(R40&amp;"_"&amp;S40,[1]无限模式!A:AQ,19+T40,FALSE)=0,"",VLOOKUP(R40&amp;"_"&amp;S40,[1]无限模式!A:AQ,19+T40,FALSE))</f>
        <v/>
      </c>
      <c r="L40" s="10" t="str">
        <f>IF(VLOOKUP(R40&amp;"_"&amp;S40,[1]无限模式!A:AQ,19+T40,FALSE)=0,"",ROUND(VLOOKUP(R40&amp;"_"&amp;S40,[1]无限模式!A:AQ,4,FALSE)/VLOOKUP(R40&amp;"_"&amp;S40,[1]无限模式!A:AQ,19+T40,FALSE),2))</f>
        <v/>
      </c>
      <c r="M40" s="10" t="str">
        <f>IF(VLOOKUP(R40&amp;"_"&amp;S40,[1]无限模式!A:AQ,25+T40,FALSE)="","",1)</f>
        <v/>
      </c>
      <c r="N40" s="10" t="str">
        <f>IF(VLOOKUP(R40&amp;"_"&amp;S40,[1]无限模式!A:AQ,25+T40,FALSE)="","","Monster_Season"&amp;R40&amp;"_Infinite_"&amp;S40&amp;"_"&amp;T40)</f>
        <v/>
      </c>
      <c r="O40" s="10" t="str">
        <f>IF(VLOOKUP(R40&amp;"_"&amp;S40,[1]无限模式!A:AQ,25+T40,FALSE)="","",1)</f>
        <v/>
      </c>
      <c r="Q40" s="10" t="str">
        <f>IF(VLOOKUP(R40&amp;"_"&amp;S40,[1]无限模式!A:AQ,19+T40,FALSE)="","",VLOOKUP(R40&amp;"_"&amp;S40,[1]无限模式!A:AQ,37+T40,FALSE))</f>
        <v/>
      </c>
      <c r="R40" s="10">
        <v>1</v>
      </c>
      <c r="S40" s="10">
        <v>6</v>
      </c>
      <c r="T40" s="10">
        <v>4</v>
      </c>
    </row>
    <row r="41" spans="2:20" x14ac:dyDescent="0.2">
      <c r="B41" s="13" t="str">
        <f t="shared" si="0"/>
        <v/>
      </c>
      <c r="C41" s="10" t="str">
        <f t="shared" si="1"/>
        <v/>
      </c>
      <c r="D41" s="10" t="str">
        <f t="shared" si="2"/>
        <v/>
      </c>
      <c r="F41" s="10" t="str">
        <f>IF(B41="","",VLOOKUP(R41&amp;"_"&amp;S41,[1]无限模式!A:AQ,12,FALSE)-VLOOKUP(R41&amp;"_"&amp;S41,[1]无限模式!A:AQ,13,FALSE))</f>
        <v/>
      </c>
      <c r="G41" s="10" t="str">
        <f t="shared" si="3"/>
        <v/>
      </c>
      <c r="H41" s="13" t="str">
        <f>IF(C41="","",VLOOKUP(R41&amp;"_"&amp;S41,[1]无限模式!$A:$BA,52,FALSE))</f>
        <v/>
      </c>
      <c r="I41" s="13" t="str">
        <f>IF(C41="","",VLOOKUP(R41&amp;"_"&amp;S41,[1]无限模式!$A:$BA,53,FALSE))</f>
        <v/>
      </c>
      <c r="J41" s="10" t="str">
        <f>IF(VLOOKUP(R41&amp;"_"&amp;S41,[1]无限模式!A:AQ,25+T41,FALSE)="","",0)</f>
        <v/>
      </c>
      <c r="K41" s="10" t="str">
        <f>IF(VLOOKUP(R41&amp;"_"&amp;S41,[1]无限模式!A:AQ,19+T41,FALSE)=0,"",VLOOKUP(R41&amp;"_"&amp;S41,[1]无限模式!A:AQ,19+T41,FALSE))</f>
        <v/>
      </c>
      <c r="L41" s="10" t="str">
        <f>IF(VLOOKUP(R41&amp;"_"&amp;S41,[1]无限模式!A:AQ,19+T41,FALSE)=0,"",ROUND(VLOOKUP(R41&amp;"_"&amp;S41,[1]无限模式!A:AQ,4,FALSE)/VLOOKUP(R41&amp;"_"&amp;S41,[1]无限模式!A:AQ,19+T41,FALSE),2))</f>
        <v/>
      </c>
      <c r="M41" s="10" t="str">
        <f>IF(VLOOKUP(R41&amp;"_"&amp;S41,[1]无限模式!A:AQ,25+T41,FALSE)="","",1)</f>
        <v/>
      </c>
      <c r="N41" s="10" t="str">
        <f>IF(VLOOKUP(R41&amp;"_"&amp;S41,[1]无限模式!A:AQ,25+T41,FALSE)="","","Monster_Season"&amp;R41&amp;"_Infinite_"&amp;S41&amp;"_"&amp;T41)</f>
        <v/>
      </c>
      <c r="O41" s="10" t="str">
        <f>IF(VLOOKUP(R41&amp;"_"&amp;S41,[1]无限模式!A:AQ,25+T41,FALSE)="","",1)</f>
        <v/>
      </c>
      <c r="Q41" s="10" t="str">
        <f>IF(VLOOKUP(R41&amp;"_"&amp;S41,[1]无限模式!A:AQ,19+T41,FALSE)="","",VLOOKUP(R41&amp;"_"&amp;S41,[1]无限模式!A:AQ,37+T41,FALSE))</f>
        <v/>
      </c>
      <c r="R41" s="10">
        <v>1</v>
      </c>
      <c r="S41" s="10">
        <v>6</v>
      </c>
      <c r="T41" s="10">
        <v>5</v>
      </c>
    </row>
    <row r="42" spans="2:20" x14ac:dyDescent="0.2">
      <c r="B42" s="13" t="str">
        <f t="shared" si="0"/>
        <v/>
      </c>
      <c r="C42" s="10" t="str">
        <f t="shared" si="1"/>
        <v/>
      </c>
      <c r="D42" s="10" t="str">
        <f t="shared" si="2"/>
        <v/>
      </c>
      <c r="F42" s="10" t="str">
        <f>IF(B42="","",VLOOKUP(R42&amp;"_"&amp;S42,[1]无限模式!A:AQ,12,FALSE)-VLOOKUP(R42&amp;"_"&amp;S42,[1]无限模式!A:AQ,13,FALSE))</f>
        <v/>
      </c>
      <c r="G42" s="10" t="str">
        <f t="shared" si="3"/>
        <v/>
      </c>
      <c r="H42" s="13" t="str">
        <f>IF(C42="","",VLOOKUP(R42&amp;"_"&amp;S42,[1]无限模式!$A:$BA,52,FALSE))</f>
        <v/>
      </c>
      <c r="I42" s="13" t="str">
        <f>IF(C42="","",VLOOKUP(R42&amp;"_"&amp;S42,[1]无限模式!$A:$BA,53,FALSE))</f>
        <v/>
      </c>
      <c r="J42" s="10" t="str">
        <f>IF(VLOOKUP(R42&amp;"_"&amp;S42,[1]无限模式!A:AQ,25+T42,FALSE)="","",0)</f>
        <v/>
      </c>
      <c r="K42" s="10" t="str">
        <f>IF(VLOOKUP(R42&amp;"_"&amp;S42,[1]无限模式!A:AQ,19+T42,FALSE)=0,"",VLOOKUP(R42&amp;"_"&amp;S42,[1]无限模式!A:AQ,19+T42,FALSE))</f>
        <v/>
      </c>
      <c r="L42" s="10" t="str">
        <f>IF(VLOOKUP(R42&amp;"_"&amp;S42,[1]无限模式!A:AQ,19+T42,FALSE)=0,"",ROUND(VLOOKUP(R42&amp;"_"&amp;S42,[1]无限模式!A:AQ,4,FALSE)/VLOOKUP(R42&amp;"_"&amp;S42,[1]无限模式!A:AQ,19+T42,FALSE),2))</f>
        <v/>
      </c>
      <c r="M42" s="10" t="str">
        <f>IF(VLOOKUP(R42&amp;"_"&amp;S42,[1]无限模式!A:AQ,25+T42,FALSE)="","",1)</f>
        <v/>
      </c>
      <c r="N42" s="10" t="str">
        <f>IF(VLOOKUP(R42&amp;"_"&amp;S42,[1]无限模式!A:AQ,25+T42,FALSE)="","","Monster_Season"&amp;R42&amp;"_Infinite_"&amp;S42&amp;"_"&amp;T42)</f>
        <v/>
      </c>
      <c r="O42" s="10" t="str">
        <f>IF(VLOOKUP(R42&amp;"_"&amp;S42,[1]无限模式!A:AQ,25+T42,FALSE)="","",1)</f>
        <v/>
      </c>
      <c r="Q42" s="10" t="str">
        <f>IF(VLOOKUP(R42&amp;"_"&amp;S42,[1]无限模式!A:AQ,19+T42,FALSE)="","",VLOOKUP(R42&amp;"_"&amp;S42,[1]无限模式!A:AQ,37+T42,FALSE))</f>
        <v/>
      </c>
      <c r="R42" s="10">
        <v>1</v>
      </c>
      <c r="S42" s="10">
        <v>6</v>
      </c>
      <c r="T42" s="10">
        <v>6</v>
      </c>
    </row>
    <row r="43" spans="2:20" x14ac:dyDescent="0.2">
      <c r="B43" s="13" t="str">
        <f t="shared" si="0"/>
        <v>MonsterWaveCallRule_Season1_Infinite</v>
      </c>
      <c r="C43" s="10">
        <f t="shared" si="1"/>
        <v>7</v>
      </c>
      <c r="D43" s="10" t="str">
        <f t="shared" si="2"/>
        <v>赛季1无限模式第7波</v>
      </c>
      <c r="F43" s="10">
        <f>IF(B43="","",VLOOKUP(R43&amp;"_"&amp;S43,[1]无限模式!A:AQ,12,FALSE)-VLOOKUP(R43&amp;"_"&amp;S43,[1]无限模式!A:AQ,13,FALSE))</f>
        <v>100</v>
      </c>
      <c r="G43" s="10">
        <f t="shared" si="3"/>
        <v>180</v>
      </c>
      <c r="H43" s="13" t="str">
        <f>IF(C43="","",VLOOKUP(R43&amp;"_"&amp;S43,[1]无限模式!$A:$BA,52,FALSE))</f>
        <v>ResAudio_Music_game2;0.9</v>
      </c>
      <c r="I43" s="13" t="str">
        <f>IF(C43="","",VLOOKUP(R43&amp;"_"&amp;S43,[1]无限模式!$A:$BA,53,FALSE))</f>
        <v>ResAudio_Music_game2;1.2</v>
      </c>
      <c r="J43" s="10">
        <f>IF(VLOOKUP(R43&amp;"_"&amp;S43,[1]无限模式!A:AQ,25+T43,FALSE)="","",0)</f>
        <v>0</v>
      </c>
      <c r="K43" s="10">
        <f>IF(VLOOKUP(R43&amp;"_"&amp;S43,[1]无限模式!A:AQ,19+T43,FALSE)=0,"",VLOOKUP(R43&amp;"_"&amp;S43,[1]无限模式!A:AQ,19+T43,FALSE))</f>
        <v>12</v>
      </c>
      <c r="L43" s="10">
        <f>IF(VLOOKUP(R43&amp;"_"&amp;S43,[1]无限模式!A:AQ,19+T43,FALSE)=0,"",ROUND(VLOOKUP(R43&amp;"_"&amp;S43,[1]无限模式!A:AQ,4,FALSE)/VLOOKUP(R43&amp;"_"&amp;S43,[1]无限模式!A:AQ,19+T43,FALSE),2))</f>
        <v>2.5</v>
      </c>
      <c r="M43" s="10">
        <f>IF(VLOOKUP(R43&amp;"_"&amp;S43,[1]无限模式!A:AQ,25+T43,FALSE)="","",1)</f>
        <v>1</v>
      </c>
      <c r="N43" s="10" t="str">
        <f>IF(VLOOKUP(R43&amp;"_"&amp;S43,[1]无限模式!A:AQ,25+T43,FALSE)="","","Monster_Season"&amp;R43&amp;"_Infinite_"&amp;S43&amp;"_"&amp;T43)</f>
        <v>Monster_Season1_Infinite_7_1</v>
      </c>
      <c r="O43" s="10">
        <f>IF(VLOOKUP(R43&amp;"_"&amp;S43,[1]无限模式!A:AQ,25+T43,FALSE)="","",1)</f>
        <v>1</v>
      </c>
      <c r="Q43" s="10">
        <f>IF(VLOOKUP(R43&amp;"_"&amp;S43,[1]无限模式!A:AQ,19+T43,FALSE)="","",VLOOKUP(R43&amp;"_"&amp;S43,[1]无限模式!A:AQ,37+T43,FALSE))</f>
        <v>7</v>
      </c>
      <c r="R43" s="10">
        <v>1</v>
      </c>
      <c r="S43" s="10">
        <v>7</v>
      </c>
      <c r="T43" s="10">
        <v>1</v>
      </c>
    </row>
    <row r="44" spans="2:20" x14ac:dyDescent="0.2">
      <c r="B44" s="13" t="str">
        <f t="shared" si="0"/>
        <v/>
      </c>
      <c r="C44" s="10" t="str">
        <f t="shared" si="1"/>
        <v/>
      </c>
      <c r="D44" s="10" t="str">
        <f t="shared" si="2"/>
        <v/>
      </c>
      <c r="F44" s="10" t="str">
        <f>IF(B44="","",VLOOKUP(R44&amp;"_"&amp;S44,[1]无限模式!A:AQ,12,FALSE)-VLOOKUP(R44&amp;"_"&amp;S44,[1]无限模式!A:AQ,13,FALSE))</f>
        <v/>
      </c>
      <c r="G44" s="10" t="str">
        <f t="shared" si="3"/>
        <v/>
      </c>
      <c r="H44" s="13" t="str">
        <f>IF(C44="","",VLOOKUP(R44&amp;"_"&amp;S44,[1]无限模式!$A:$BA,52,FALSE))</f>
        <v/>
      </c>
      <c r="I44" s="13" t="str">
        <f>IF(C44="","",VLOOKUP(R44&amp;"_"&amp;S44,[1]无限模式!$A:$BA,53,FALSE))</f>
        <v/>
      </c>
      <c r="J44" s="10">
        <f>IF(VLOOKUP(R44&amp;"_"&amp;S44,[1]无限模式!A:AQ,25+T44,FALSE)="","",0)</f>
        <v>0</v>
      </c>
      <c r="K44" s="10">
        <f>IF(VLOOKUP(R44&amp;"_"&amp;S44,[1]无限模式!A:AQ,19+T44,FALSE)=0,"",VLOOKUP(R44&amp;"_"&amp;S44,[1]无限模式!A:AQ,19+T44,FALSE))</f>
        <v>6</v>
      </c>
      <c r="L44" s="10">
        <f>IF(VLOOKUP(R44&amp;"_"&amp;S44,[1]无限模式!A:AQ,19+T44,FALSE)=0,"",ROUND(VLOOKUP(R44&amp;"_"&amp;S44,[1]无限模式!A:AQ,4,FALSE)/VLOOKUP(R44&amp;"_"&amp;S44,[1]无限模式!A:AQ,19+T44,FALSE),2))</f>
        <v>5</v>
      </c>
      <c r="M44" s="10">
        <f>IF(VLOOKUP(R44&amp;"_"&amp;S44,[1]无限模式!A:AQ,25+T44,FALSE)="","",1)</f>
        <v>1</v>
      </c>
      <c r="N44" s="10" t="str">
        <f>IF(VLOOKUP(R44&amp;"_"&amp;S44,[1]无限模式!A:AQ,25+T44,FALSE)="","","Monster_Season"&amp;R44&amp;"_Infinite_"&amp;S44&amp;"_"&amp;T44)</f>
        <v>Monster_Season1_Infinite_7_2</v>
      </c>
      <c r="O44" s="10">
        <f>IF(VLOOKUP(R44&amp;"_"&amp;S44,[1]无限模式!A:AQ,25+T44,FALSE)="","",1)</f>
        <v>1</v>
      </c>
      <c r="Q44" s="10">
        <f>IF(VLOOKUP(R44&amp;"_"&amp;S44,[1]无限模式!A:AQ,19+T44,FALSE)="","",VLOOKUP(R44&amp;"_"&amp;S44,[1]无限模式!A:AQ,37+T44,FALSE))</f>
        <v>7</v>
      </c>
      <c r="R44" s="10">
        <v>1</v>
      </c>
      <c r="S44" s="10">
        <v>7</v>
      </c>
      <c r="T44" s="10">
        <v>2</v>
      </c>
    </row>
    <row r="45" spans="2:20" x14ac:dyDescent="0.2">
      <c r="B45" s="13" t="str">
        <f t="shared" si="0"/>
        <v/>
      </c>
      <c r="C45" s="10" t="str">
        <f t="shared" si="1"/>
        <v/>
      </c>
      <c r="D45" s="10" t="str">
        <f t="shared" si="2"/>
        <v/>
      </c>
      <c r="F45" s="10" t="str">
        <f>IF(B45="","",VLOOKUP(R45&amp;"_"&amp;S45,[1]无限模式!A:AQ,12,FALSE)-VLOOKUP(R45&amp;"_"&amp;S45,[1]无限模式!A:AQ,13,FALSE))</f>
        <v/>
      </c>
      <c r="G45" s="10" t="str">
        <f t="shared" si="3"/>
        <v/>
      </c>
      <c r="H45" s="13" t="str">
        <f>IF(C45="","",VLOOKUP(R45&amp;"_"&amp;S45,[1]无限模式!$A:$BA,52,FALSE))</f>
        <v/>
      </c>
      <c r="I45" s="13" t="str">
        <f>IF(C45="","",VLOOKUP(R45&amp;"_"&amp;S45,[1]无限模式!$A:$BA,53,FALSE))</f>
        <v/>
      </c>
      <c r="J45" s="10">
        <f>IF(VLOOKUP(R45&amp;"_"&amp;S45,[1]无限模式!A:AQ,25+T45,FALSE)="","",0)</f>
        <v>0</v>
      </c>
      <c r="K45" s="10">
        <f>IF(VLOOKUP(R45&amp;"_"&amp;S45,[1]无限模式!A:AQ,19+T45,FALSE)=0,"",VLOOKUP(R45&amp;"_"&amp;S45,[1]无限模式!A:AQ,19+T45,FALSE))</f>
        <v>6</v>
      </c>
      <c r="L45" s="10">
        <f>IF(VLOOKUP(R45&amp;"_"&amp;S45,[1]无限模式!A:AQ,19+T45,FALSE)=0,"",ROUND(VLOOKUP(R45&amp;"_"&amp;S45,[1]无限模式!A:AQ,4,FALSE)/VLOOKUP(R45&amp;"_"&amp;S45,[1]无限模式!A:AQ,19+T45,FALSE),2))</f>
        <v>5</v>
      </c>
      <c r="M45" s="10">
        <f>IF(VLOOKUP(R45&amp;"_"&amp;S45,[1]无限模式!A:AQ,25+T45,FALSE)="","",1)</f>
        <v>1</v>
      </c>
      <c r="N45" s="10" t="str">
        <f>IF(VLOOKUP(R45&amp;"_"&amp;S45,[1]无限模式!A:AQ,25+T45,FALSE)="","","Monster_Season"&amp;R45&amp;"_Infinite_"&amp;S45&amp;"_"&amp;T45)</f>
        <v>Monster_Season1_Infinite_7_3</v>
      </c>
      <c r="O45" s="10">
        <f>IF(VLOOKUP(R45&amp;"_"&amp;S45,[1]无限模式!A:AQ,25+T45,FALSE)="","",1)</f>
        <v>1</v>
      </c>
      <c r="Q45" s="10">
        <f>IF(VLOOKUP(R45&amp;"_"&amp;S45,[1]无限模式!A:AQ,19+T45,FALSE)="","",VLOOKUP(R45&amp;"_"&amp;S45,[1]无限模式!A:AQ,37+T45,FALSE))</f>
        <v>13</v>
      </c>
      <c r="R45" s="10">
        <v>1</v>
      </c>
      <c r="S45" s="10">
        <v>7</v>
      </c>
      <c r="T45" s="10">
        <v>3</v>
      </c>
    </row>
    <row r="46" spans="2:20" x14ac:dyDescent="0.2">
      <c r="B46" s="13" t="str">
        <f t="shared" si="0"/>
        <v/>
      </c>
      <c r="C46" s="10" t="str">
        <f t="shared" si="1"/>
        <v/>
      </c>
      <c r="D46" s="10" t="str">
        <f t="shared" si="2"/>
        <v/>
      </c>
      <c r="F46" s="10" t="str">
        <f>IF(B46="","",VLOOKUP(R46&amp;"_"&amp;S46,[1]无限模式!A:AQ,12,FALSE)-VLOOKUP(R46&amp;"_"&amp;S46,[1]无限模式!A:AQ,13,FALSE))</f>
        <v/>
      </c>
      <c r="G46" s="10" t="str">
        <f t="shared" si="3"/>
        <v/>
      </c>
      <c r="H46" s="13" t="str">
        <f>IF(C46="","",VLOOKUP(R46&amp;"_"&amp;S46,[1]无限模式!$A:$BA,52,FALSE))</f>
        <v/>
      </c>
      <c r="I46" s="13" t="str">
        <f>IF(C46="","",VLOOKUP(R46&amp;"_"&amp;S46,[1]无限模式!$A:$BA,53,FALSE))</f>
        <v/>
      </c>
      <c r="J46" s="10" t="str">
        <f>IF(VLOOKUP(R46&amp;"_"&amp;S46,[1]无限模式!A:AQ,25+T46,FALSE)="","",0)</f>
        <v/>
      </c>
      <c r="K46" s="10" t="str">
        <f>IF(VLOOKUP(R46&amp;"_"&amp;S46,[1]无限模式!A:AQ,19+T46,FALSE)=0,"",VLOOKUP(R46&amp;"_"&amp;S46,[1]无限模式!A:AQ,19+T46,FALSE))</f>
        <v/>
      </c>
      <c r="L46" s="10" t="str">
        <f>IF(VLOOKUP(R46&amp;"_"&amp;S46,[1]无限模式!A:AQ,19+T46,FALSE)=0,"",ROUND(VLOOKUP(R46&amp;"_"&amp;S46,[1]无限模式!A:AQ,4,FALSE)/VLOOKUP(R46&amp;"_"&amp;S46,[1]无限模式!A:AQ,19+T46,FALSE),2))</f>
        <v/>
      </c>
      <c r="M46" s="10" t="str">
        <f>IF(VLOOKUP(R46&amp;"_"&amp;S46,[1]无限模式!A:AQ,25+T46,FALSE)="","",1)</f>
        <v/>
      </c>
      <c r="N46" s="10" t="str">
        <f>IF(VLOOKUP(R46&amp;"_"&amp;S46,[1]无限模式!A:AQ,25+T46,FALSE)="","","Monster_Season"&amp;R46&amp;"_Infinite_"&amp;S46&amp;"_"&amp;T46)</f>
        <v/>
      </c>
      <c r="O46" s="10" t="str">
        <f>IF(VLOOKUP(R46&amp;"_"&amp;S46,[1]无限模式!A:AQ,25+T46,FALSE)="","",1)</f>
        <v/>
      </c>
      <c r="Q46" s="10" t="str">
        <f>IF(VLOOKUP(R46&amp;"_"&amp;S46,[1]无限模式!A:AQ,19+T46,FALSE)="","",VLOOKUP(R46&amp;"_"&amp;S46,[1]无限模式!A:AQ,37+T46,FALSE))</f>
        <v/>
      </c>
      <c r="R46" s="10">
        <v>1</v>
      </c>
      <c r="S46" s="10">
        <v>7</v>
      </c>
      <c r="T46" s="10">
        <v>4</v>
      </c>
    </row>
    <row r="47" spans="2:20" x14ac:dyDescent="0.2">
      <c r="B47" s="13" t="str">
        <f t="shared" si="0"/>
        <v/>
      </c>
      <c r="C47" s="10" t="str">
        <f t="shared" si="1"/>
        <v/>
      </c>
      <c r="D47" s="10" t="str">
        <f t="shared" si="2"/>
        <v/>
      </c>
      <c r="F47" s="10" t="str">
        <f>IF(B47="","",VLOOKUP(R47&amp;"_"&amp;S47,[1]无限模式!A:AQ,12,FALSE)-VLOOKUP(R47&amp;"_"&amp;S47,[1]无限模式!A:AQ,13,FALSE))</f>
        <v/>
      </c>
      <c r="G47" s="10" t="str">
        <f t="shared" si="3"/>
        <v/>
      </c>
      <c r="H47" s="13" t="str">
        <f>IF(C47="","",VLOOKUP(R47&amp;"_"&amp;S47,[1]无限模式!$A:$BA,52,FALSE))</f>
        <v/>
      </c>
      <c r="I47" s="13" t="str">
        <f>IF(C47="","",VLOOKUP(R47&amp;"_"&amp;S47,[1]无限模式!$A:$BA,53,FALSE))</f>
        <v/>
      </c>
      <c r="J47" s="10" t="str">
        <f>IF(VLOOKUP(R47&amp;"_"&amp;S47,[1]无限模式!A:AQ,25+T47,FALSE)="","",0)</f>
        <v/>
      </c>
      <c r="K47" s="10" t="str">
        <f>IF(VLOOKUP(R47&amp;"_"&amp;S47,[1]无限模式!A:AQ,19+T47,FALSE)=0,"",VLOOKUP(R47&amp;"_"&amp;S47,[1]无限模式!A:AQ,19+T47,FALSE))</f>
        <v/>
      </c>
      <c r="L47" s="10" t="str">
        <f>IF(VLOOKUP(R47&amp;"_"&amp;S47,[1]无限模式!A:AQ,19+T47,FALSE)=0,"",ROUND(VLOOKUP(R47&amp;"_"&amp;S47,[1]无限模式!A:AQ,4,FALSE)/VLOOKUP(R47&amp;"_"&amp;S47,[1]无限模式!A:AQ,19+T47,FALSE),2))</f>
        <v/>
      </c>
      <c r="M47" s="10" t="str">
        <f>IF(VLOOKUP(R47&amp;"_"&amp;S47,[1]无限模式!A:AQ,25+T47,FALSE)="","",1)</f>
        <v/>
      </c>
      <c r="N47" s="10" t="str">
        <f>IF(VLOOKUP(R47&amp;"_"&amp;S47,[1]无限模式!A:AQ,25+T47,FALSE)="","","Monster_Season"&amp;R47&amp;"_Infinite_"&amp;S47&amp;"_"&amp;T47)</f>
        <v/>
      </c>
      <c r="O47" s="10" t="str">
        <f>IF(VLOOKUP(R47&amp;"_"&amp;S47,[1]无限模式!A:AQ,25+T47,FALSE)="","",1)</f>
        <v/>
      </c>
      <c r="Q47" s="10" t="str">
        <f>IF(VLOOKUP(R47&amp;"_"&amp;S47,[1]无限模式!A:AQ,19+T47,FALSE)="","",VLOOKUP(R47&amp;"_"&amp;S47,[1]无限模式!A:AQ,37+T47,FALSE))</f>
        <v/>
      </c>
      <c r="R47" s="10">
        <v>1</v>
      </c>
      <c r="S47" s="10">
        <v>7</v>
      </c>
      <c r="T47" s="10">
        <v>5</v>
      </c>
    </row>
    <row r="48" spans="2:20" x14ac:dyDescent="0.2">
      <c r="B48" s="13" t="str">
        <f t="shared" si="0"/>
        <v/>
      </c>
      <c r="C48" s="10" t="str">
        <f t="shared" si="1"/>
        <v/>
      </c>
      <c r="D48" s="10" t="str">
        <f t="shared" si="2"/>
        <v/>
      </c>
      <c r="F48" s="10" t="str">
        <f>IF(B48="","",VLOOKUP(R48&amp;"_"&amp;S48,[1]无限模式!A:AQ,12,FALSE)-VLOOKUP(R48&amp;"_"&amp;S48,[1]无限模式!A:AQ,13,FALSE))</f>
        <v/>
      </c>
      <c r="G48" s="10" t="str">
        <f t="shared" si="3"/>
        <v/>
      </c>
      <c r="H48" s="13" t="str">
        <f>IF(C48="","",VLOOKUP(R48&amp;"_"&amp;S48,[1]无限模式!$A:$BA,52,FALSE))</f>
        <v/>
      </c>
      <c r="I48" s="13" t="str">
        <f>IF(C48="","",VLOOKUP(R48&amp;"_"&amp;S48,[1]无限模式!$A:$BA,53,FALSE))</f>
        <v/>
      </c>
      <c r="J48" s="10" t="str">
        <f>IF(VLOOKUP(R48&amp;"_"&amp;S48,[1]无限模式!A:AQ,25+T48,FALSE)="","",0)</f>
        <v/>
      </c>
      <c r="K48" s="10" t="str">
        <f>IF(VLOOKUP(R48&amp;"_"&amp;S48,[1]无限模式!A:AQ,19+T48,FALSE)=0,"",VLOOKUP(R48&amp;"_"&amp;S48,[1]无限模式!A:AQ,19+T48,FALSE))</f>
        <v/>
      </c>
      <c r="L48" s="10" t="str">
        <f>IF(VLOOKUP(R48&amp;"_"&amp;S48,[1]无限模式!A:AQ,19+T48,FALSE)=0,"",ROUND(VLOOKUP(R48&amp;"_"&amp;S48,[1]无限模式!A:AQ,4,FALSE)/VLOOKUP(R48&amp;"_"&amp;S48,[1]无限模式!A:AQ,19+T48,FALSE),2))</f>
        <v/>
      </c>
      <c r="M48" s="10" t="str">
        <f>IF(VLOOKUP(R48&amp;"_"&amp;S48,[1]无限模式!A:AQ,25+T48,FALSE)="","",1)</f>
        <v/>
      </c>
      <c r="N48" s="10" t="str">
        <f>IF(VLOOKUP(R48&amp;"_"&amp;S48,[1]无限模式!A:AQ,25+T48,FALSE)="","","Monster_Season"&amp;R48&amp;"_Infinite_"&amp;S48&amp;"_"&amp;T48)</f>
        <v/>
      </c>
      <c r="O48" s="10" t="str">
        <f>IF(VLOOKUP(R48&amp;"_"&amp;S48,[1]无限模式!A:AQ,25+T48,FALSE)="","",1)</f>
        <v/>
      </c>
      <c r="Q48" s="10" t="str">
        <f>IF(VLOOKUP(R48&amp;"_"&amp;S48,[1]无限模式!A:AQ,19+T48,FALSE)="","",VLOOKUP(R48&amp;"_"&amp;S48,[1]无限模式!A:AQ,37+T48,FALSE))</f>
        <v/>
      </c>
      <c r="R48" s="10">
        <v>1</v>
      </c>
      <c r="S48" s="10">
        <v>7</v>
      </c>
      <c r="T48" s="10">
        <v>6</v>
      </c>
    </row>
    <row r="49" spans="2:20" x14ac:dyDescent="0.2">
      <c r="B49" s="13" t="str">
        <f t="shared" si="0"/>
        <v>MonsterWaveCallRule_Season1_Infinite</v>
      </c>
      <c r="C49" s="10">
        <f t="shared" si="1"/>
        <v>8</v>
      </c>
      <c r="D49" s="10" t="str">
        <f t="shared" si="2"/>
        <v>赛季1无限模式第8波</v>
      </c>
      <c r="F49" s="10">
        <f>IF(B49="","",VLOOKUP(R49&amp;"_"&amp;S49,[1]无限模式!A:AQ,12,FALSE)-VLOOKUP(R49&amp;"_"&amp;S49,[1]无限模式!A:AQ,13,FALSE))</f>
        <v>100</v>
      </c>
      <c r="G49" s="10">
        <f t="shared" si="3"/>
        <v>180</v>
      </c>
      <c r="H49" s="13" t="str">
        <f>IF(C49="","",VLOOKUP(R49&amp;"_"&amp;S49,[1]无限模式!$A:$BA,52,FALSE))</f>
        <v>ResAudio_Music_game2;0.9</v>
      </c>
      <c r="I49" s="13" t="str">
        <f>IF(C49="","",VLOOKUP(R49&amp;"_"&amp;S49,[1]无限模式!$A:$BA,53,FALSE))</f>
        <v>ResAudio_Music_game2;1.2</v>
      </c>
      <c r="J49" s="10">
        <f>IF(VLOOKUP(R49&amp;"_"&amp;S49,[1]无限模式!A:AQ,25+T49,FALSE)="","",0)</f>
        <v>0</v>
      </c>
      <c r="K49" s="10">
        <f>IF(VLOOKUP(R49&amp;"_"&amp;S49,[1]无限模式!A:AQ,19+T49,FALSE)=0,"",VLOOKUP(R49&amp;"_"&amp;S49,[1]无限模式!A:AQ,19+T49,FALSE))</f>
        <v>10</v>
      </c>
      <c r="L49" s="10">
        <f>IF(VLOOKUP(R49&amp;"_"&amp;S49,[1]无限模式!A:AQ,19+T49,FALSE)=0,"",ROUND(VLOOKUP(R49&amp;"_"&amp;S49,[1]无限模式!A:AQ,4,FALSE)/VLOOKUP(R49&amp;"_"&amp;S49,[1]无限模式!A:AQ,19+T49,FALSE),2))</f>
        <v>3</v>
      </c>
      <c r="M49" s="10">
        <f>IF(VLOOKUP(R49&amp;"_"&amp;S49,[1]无限模式!A:AQ,25+T49,FALSE)="","",1)</f>
        <v>1</v>
      </c>
      <c r="N49" s="10" t="str">
        <f>IF(VLOOKUP(R49&amp;"_"&amp;S49,[1]无限模式!A:AQ,25+T49,FALSE)="","","Monster_Season"&amp;R49&amp;"_Infinite_"&amp;S49&amp;"_"&amp;T49)</f>
        <v>Monster_Season1_Infinite_8_1</v>
      </c>
      <c r="O49" s="10">
        <f>IF(VLOOKUP(R49&amp;"_"&amp;S49,[1]无限模式!A:AQ,25+T49,FALSE)="","",1)</f>
        <v>1</v>
      </c>
      <c r="Q49" s="10">
        <f>IF(VLOOKUP(R49&amp;"_"&amp;S49,[1]无限模式!A:AQ,19+T49,FALSE)="","",VLOOKUP(R49&amp;"_"&amp;S49,[1]无限模式!A:AQ,37+T49,FALSE))</f>
        <v>5</v>
      </c>
      <c r="R49" s="10">
        <v>1</v>
      </c>
      <c r="S49" s="10">
        <v>8</v>
      </c>
      <c r="T49" s="10">
        <v>1</v>
      </c>
    </row>
    <row r="50" spans="2:20" x14ac:dyDescent="0.2">
      <c r="B50" s="13" t="str">
        <f t="shared" si="0"/>
        <v/>
      </c>
      <c r="C50" s="10" t="str">
        <f t="shared" si="1"/>
        <v/>
      </c>
      <c r="D50" s="10" t="str">
        <f t="shared" si="2"/>
        <v/>
      </c>
      <c r="F50" s="10" t="str">
        <f>IF(B50="","",VLOOKUP(R50&amp;"_"&amp;S50,[1]无限模式!A:AQ,12,FALSE)-VLOOKUP(R50&amp;"_"&amp;S50,[1]无限模式!A:AQ,13,FALSE))</f>
        <v/>
      </c>
      <c r="G50" s="10" t="str">
        <f t="shared" si="3"/>
        <v/>
      </c>
      <c r="H50" s="13" t="str">
        <f>IF(C50="","",VLOOKUP(R50&amp;"_"&amp;S50,[1]无限模式!$A:$BA,52,FALSE))</f>
        <v/>
      </c>
      <c r="I50" s="13" t="str">
        <f>IF(C50="","",VLOOKUP(R50&amp;"_"&amp;S50,[1]无限模式!$A:$BA,53,FALSE))</f>
        <v/>
      </c>
      <c r="J50" s="10">
        <f>IF(VLOOKUP(R50&amp;"_"&amp;S50,[1]无限模式!A:AQ,25+T50,FALSE)="","",0)</f>
        <v>0</v>
      </c>
      <c r="K50" s="10">
        <f>IF(VLOOKUP(R50&amp;"_"&amp;S50,[1]无限模式!A:AQ,19+T50,FALSE)=0,"",VLOOKUP(R50&amp;"_"&amp;S50,[1]无限模式!A:AQ,19+T50,FALSE))</f>
        <v>10</v>
      </c>
      <c r="L50" s="10">
        <f>IF(VLOOKUP(R50&amp;"_"&amp;S50,[1]无限模式!A:AQ,19+T50,FALSE)=0,"",ROUND(VLOOKUP(R50&amp;"_"&amp;S50,[1]无限模式!A:AQ,4,FALSE)/VLOOKUP(R50&amp;"_"&amp;S50,[1]无限模式!A:AQ,19+T50,FALSE),2))</f>
        <v>3</v>
      </c>
      <c r="M50" s="10">
        <f>IF(VLOOKUP(R50&amp;"_"&amp;S50,[1]无限模式!A:AQ,25+T50,FALSE)="","",1)</f>
        <v>1</v>
      </c>
      <c r="N50" s="10" t="str">
        <f>IF(VLOOKUP(R50&amp;"_"&amp;S50,[1]无限模式!A:AQ,25+T50,FALSE)="","","Monster_Season"&amp;R50&amp;"_Infinite_"&amp;S50&amp;"_"&amp;T50)</f>
        <v>Monster_Season1_Infinite_8_2</v>
      </c>
      <c r="O50" s="10">
        <f>IF(VLOOKUP(R50&amp;"_"&amp;S50,[1]无限模式!A:AQ,25+T50,FALSE)="","",1)</f>
        <v>1</v>
      </c>
      <c r="Q50" s="10">
        <f>IF(VLOOKUP(R50&amp;"_"&amp;S50,[1]无限模式!A:AQ,19+T50,FALSE)="","",VLOOKUP(R50&amp;"_"&amp;S50,[1]无限模式!A:AQ,37+T50,FALSE))</f>
        <v>10</v>
      </c>
      <c r="R50" s="10">
        <v>1</v>
      </c>
      <c r="S50" s="10">
        <v>8</v>
      </c>
      <c r="T50" s="10">
        <v>2</v>
      </c>
    </row>
    <row r="51" spans="2:20" x14ac:dyDescent="0.2">
      <c r="B51" s="13" t="str">
        <f t="shared" si="0"/>
        <v/>
      </c>
      <c r="C51" s="10" t="str">
        <f t="shared" si="1"/>
        <v/>
      </c>
      <c r="D51" s="10" t="str">
        <f t="shared" si="2"/>
        <v/>
      </c>
      <c r="F51" s="10" t="str">
        <f>IF(B51="","",VLOOKUP(R51&amp;"_"&amp;S51,[1]无限模式!A:AQ,12,FALSE)-VLOOKUP(R51&amp;"_"&amp;S51,[1]无限模式!A:AQ,13,FALSE))</f>
        <v/>
      </c>
      <c r="G51" s="10" t="str">
        <f t="shared" si="3"/>
        <v/>
      </c>
      <c r="H51" s="13" t="str">
        <f>IF(C51="","",VLOOKUP(R51&amp;"_"&amp;S51,[1]无限模式!$A:$BA,52,FALSE))</f>
        <v/>
      </c>
      <c r="I51" s="13" t="str">
        <f>IF(C51="","",VLOOKUP(R51&amp;"_"&amp;S51,[1]无限模式!$A:$BA,53,FALSE))</f>
        <v/>
      </c>
      <c r="J51" s="10">
        <f>IF(VLOOKUP(R51&amp;"_"&amp;S51,[1]无限模式!A:AQ,25+T51,FALSE)="","",0)</f>
        <v>0</v>
      </c>
      <c r="K51" s="10">
        <f>IF(VLOOKUP(R51&amp;"_"&amp;S51,[1]无限模式!A:AQ,19+T51,FALSE)=0,"",VLOOKUP(R51&amp;"_"&amp;S51,[1]无限模式!A:AQ,19+T51,FALSE))</f>
        <v>5</v>
      </c>
      <c r="L51" s="10">
        <f>IF(VLOOKUP(R51&amp;"_"&amp;S51,[1]无限模式!A:AQ,19+T51,FALSE)=0,"",ROUND(VLOOKUP(R51&amp;"_"&amp;S51,[1]无限模式!A:AQ,4,FALSE)/VLOOKUP(R51&amp;"_"&amp;S51,[1]无限模式!A:AQ,19+T51,FALSE),2))</f>
        <v>6</v>
      </c>
      <c r="M51" s="10">
        <f>IF(VLOOKUP(R51&amp;"_"&amp;S51,[1]无限模式!A:AQ,25+T51,FALSE)="","",1)</f>
        <v>1</v>
      </c>
      <c r="N51" s="10" t="str">
        <f>IF(VLOOKUP(R51&amp;"_"&amp;S51,[1]无限模式!A:AQ,25+T51,FALSE)="","","Monster_Season"&amp;R51&amp;"_Infinite_"&amp;S51&amp;"_"&amp;T51)</f>
        <v>Monster_Season1_Infinite_8_3</v>
      </c>
      <c r="O51" s="10">
        <f>IF(VLOOKUP(R51&amp;"_"&amp;S51,[1]无限模式!A:AQ,25+T51,FALSE)="","",1)</f>
        <v>1</v>
      </c>
      <c r="Q51" s="10">
        <f>IF(VLOOKUP(R51&amp;"_"&amp;S51,[1]无限模式!A:AQ,19+T51,FALSE)="","",VLOOKUP(R51&amp;"_"&amp;S51,[1]无限模式!A:AQ,37+T51,FALSE))</f>
        <v>10</v>
      </c>
      <c r="R51" s="10">
        <v>1</v>
      </c>
      <c r="S51" s="10">
        <v>8</v>
      </c>
      <c r="T51" s="10">
        <v>3</v>
      </c>
    </row>
    <row r="52" spans="2:20" x14ac:dyDescent="0.2">
      <c r="B52" s="13" t="str">
        <f t="shared" si="0"/>
        <v/>
      </c>
      <c r="C52" s="10" t="str">
        <f t="shared" si="1"/>
        <v/>
      </c>
      <c r="D52" s="10" t="str">
        <f t="shared" si="2"/>
        <v/>
      </c>
      <c r="F52" s="10" t="str">
        <f>IF(B52="","",VLOOKUP(R52&amp;"_"&amp;S52,[1]无限模式!A:AQ,12,FALSE)-VLOOKUP(R52&amp;"_"&amp;S52,[1]无限模式!A:AQ,13,FALSE))</f>
        <v/>
      </c>
      <c r="G52" s="10" t="str">
        <f t="shared" si="3"/>
        <v/>
      </c>
      <c r="H52" s="13" t="str">
        <f>IF(C52="","",VLOOKUP(R52&amp;"_"&amp;S52,[1]无限模式!$A:$BA,52,FALSE))</f>
        <v/>
      </c>
      <c r="I52" s="13" t="str">
        <f>IF(C52="","",VLOOKUP(R52&amp;"_"&amp;S52,[1]无限模式!$A:$BA,53,FALSE))</f>
        <v/>
      </c>
      <c r="J52" s="10" t="str">
        <f>IF(VLOOKUP(R52&amp;"_"&amp;S52,[1]无限模式!A:AQ,25+T52,FALSE)="","",0)</f>
        <v/>
      </c>
      <c r="K52" s="10" t="str">
        <f>IF(VLOOKUP(R52&amp;"_"&amp;S52,[1]无限模式!A:AQ,19+T52,FALSE)=0,"",VLOOKUP(R52&amp;"_"&amp;S52,[1]无限模式!A:AQ,19+T52,FALSE))</f>
        <v/>
      </c>
      <c r="L52" s="10" t="str">
        <f>IF(VLOOKUP(R52&amp;"_"&amp;S52,[1]无限模式!A:AQ,19+T52,FALSE)=0,"",ROUND(VLOOKUP(R52&amp;"_"&amp;S52,[1]无限模式!A:AQ,4,FALSE)/VLOOKUP(R52&amp;"_"&amp;S52,[1]无限模式!A:AQ,19+T52,FALSE),2))</f>
        <v/>
      </c>
      <c r="M52" s="10" t="str">
        <f>IF(VLOOKUP(R52&amp;"_"&amp;S52,[1]无限模式!A:AQ,25+T52,FALSE)="","",1)</f>
        <v/>
      </c>
      <c r="N52" s="10" t="str">
        <f>IF(VLOOKUP(R52&amp;"_"&amp;S52,[1]无限模式!A:AQ,25+T52,FALSE)="","","Monster_Season"&amp;R52&amp;"_Infinite_"&amp;S52&amp;"_"&amp;T52)</f>
        <v/>
      </c>
      <c r="O52" s="10" t="str">
        <f>IF(VLOOKUP(R52&amp;"_"&amp;S52,[1]无限模式!A:AQ,25+T52,FALSE)="","",1)</f>
        <v/>
      </c>
      <c r="Q52" s="10" t="str">
        <f>IF(VLOOKUP(R52&amp;"_"&amp;S52,[1]无限模式!A:AQ,19+T52,FALSE)="","",VLOOKUP(R52&amp;"_"&amp;S52,[1]无限模式!A:AQ,37+T52,FALSE))</f>
        <v/>
      </c>
      <c r="R52" s="10">
        <v>1</v>
      </c>
      <c r="S52" s="10">
        <v>8</v>
      </c>
      <c r="T52" s="10">
        <v>4</v>
      </c>
    </row>
    <row r="53" spans="2:20" x14ac:dyDescent="0.2">
      <c r="B53" s="13" t="str">
        <f t="shared" si="0"/>
        <v/>
      </c>
      <c r="C53" s="10" t="str">
        <f t="shared" si="1"/>
        <v/>
      </c>
      <c r="D53" s="10" t="str">
        <f t="shared" si="2"/>
        <v/>
      </c>
      <c r="F53" s="10" t="str">
        <f>IF(B53="","",VLOOKUP(R53&amp;"_"&amp;S53,[1]无限模式!A:AQ,12,FALSE)-VLOOKUP(R53&amp;"_"&amp;S53,[1]无限模式!A:AQ,13,FALSE))</f>
        <v/>
      </c>
      <c r="G53" s="10" t="str">
        <f t="shared" si="3"/>
        <v/>
      </c>
      <c r="H53" s="13" t="str">
        <f>IF(C53="","",VLOOKUP(R53&amp;"_"&amp;S53,[1]无限模式!$A:$BA,52,FALSE))</f>
        <v/>
      </c>
      <c r="I53" s="13" t="str">
        <f>IF(C53="","",VLOOKUP(R53&amp;"_"&amp;S53,[1]无限模式!$A:$BA,53,FALSE))</f>
        <v/>
      </c>
      <c r="J53" s="10" t="str">
        <f>IF(VLOOKUP(R53&amp;"_"&amp;S53,[1]无限模式!A:AQ,25+T53,FALSE)="","",0)</f>
        <v/>
      </c>
      <c r="K53" s="10" t="str">
        <f>IF(VLOOKUP(R53&amp;"_"&amp;S53,[1]无限模式!A:AQ,19+T53,FALSE)=0,"",VLOOKUP(R53&amp;"_"&amp;S53,[1]无限模式!A:AQ,19+T53,FALSE))</f>
        <v/>
      </c>
      <c r="L53" s="10" t="str">
        <f>IF(VLOOKUP(R53&amp;"_"&amp;S53,[1]无限模式!A:AQ,19+T53,FALSE)=0,"",ROUND(VLOOKUP(R53&amp;"_"&amp;S53,[1]无限模式!A:AQ,4,FALSE)/VLOOKUP(R53&amp;"_"&amp;S53,[1]无限模式!A:AQ,19+T53,FALSE),2))</f>
        <v/>
      </c>
      <c r="M53" s="10" t="str">
        <f>IF(VLOOKUP(R53&amp;"_"&amp;S53,[1]无限模式!A:AQ,25+T53,FALSE)="","",1)</f>
        <v/>
      </c>
      <c r="N53" s="10" t="str">
        <f>IF(VLOOKUP(R53&amp;"_"&amp;S53,[1]无限模式!A:AQ,25+T53,FALSE)="","","Monster_Season"&amp;R53&amp;"_Infinite_"&amp;S53&amp;"_"&amp;T53)</f>
        <v/>
      </c>
      <c r="O53" s="10" t="str">
        <f>IF(VLOOKUP(R53&amp;"_"&amp;S53,[1]无限模式!A:AQ,25+T53,FALSE)="","",1)</f>
        <v/>
      </c>
      <c r="Q53" s="10" t="str">
        <f>IF(VLOOKUP(R53&amp;"_"&amp;S53,[1]无限模式!A:AQ,19+T53,FALSE)="","",VLOOKUP(R53&amp;"_"&amp;S53,[1]无限模式!A:AQ,37+T53,FALSE))</f>
        <v/>
      </c>
      <c r="R53" s="10">
        <v>1</v>
      </c>
      <c r="S53" s="10">
        <v>8</v>
      </c>
      <c r="T53" s="10">
        <v>5</v>
      </c>
    </row>
    <row r="54" spans="2:20" x14ac:dyDescent="0.2">
      <c r="B54" s="13" t="str">
        <f t="shared" si="0"/>
        <v/>
      </c>
      <c r="C54" s="10" t="str">
        <f t="shared" si="1"/>
        <v/>
      </c>
      <c r="D54" s="10" t="str">
        <f t="shared" si="2"/>
        <v/>
      </c>
      <c r="F54" s="10" t="str">
        <f>IF(B54="","",VLOOKUP(R54&amp;"_"&amp;S54,[1]无限模式!A:AQ,12,FALSE)-VLOOKUP(R54&amp;"_"&amp;S54,[1]无限模式!A:AQ,13,FALSE))</f>
        <v/>
      </c>
      <c r="G54" s="10" t="str">
        <f t="shared" si="3"/>
        <v/>
      </c>
      <c r="H54" s="13" t="str">
        <f>IF(C54="","",VLOOKUP(R54&amp;"_"&amp;S54,[1]无限模式!$A:$BA,52,FALSE))</f>
        <v/>
      </c>
      <c r="I54" s="13" t="str">
        <f>IF(C54="","",VLOOKUP(R54&amp;"_"&amp;S54,[1]无限模式!$A:$BA,53,FALSE))</f>
        <v/>
      </c>
      <c r="J54" s="10" t="str">
        <f>IF(VLOOKUP(R54&amp;"_"&amp;S54,[1]无限模式!A:AQ,25+T54,FALSE)="","",0)</f>
        <v/>
      </c>
      <c r="K54" s="10" t="str">
        <f>IF(VLOOKUP(R54&amp;"_"&amp;S54,[1]无限模式!A:AQ,19+T54,FALSE)=0,"",VLOOKUP(R54&amp;"_"&amp;S54,[1]无限模式!A:AQ,19+T54,FALSE))</f>
        <v/>
      </c>
      <c r="L54" s="10" t="str">
        <f>IF(VLOOKUP(R54&amp;"_"&amp;S54,[1]无限模式!A:AQ,19+T54,FALSE)=0,"",ROUND(VLOOKUP(R54&amp;"_"&amp;S54,[1]无限模式!A:AQ,4,FALSE)/VLOOKUP(R54&amp;"_"&amp;S54,[1]无限模式!A:AQ,19+T54,FALSE),2))</f>
        <v/>
      </c>
      <c r="M54" s="10" t="str">
        <f>IF(VLOOKUP(R54&amp;"_"&amp;S54,[1]无限模式!A:AQ,25+T54,FALSE)="","",1)</f>
        <v/>
      </c>
      <c r="N54" s="10" t="str">
        <f>IF(VLOOKUP(R54&amp;"_"&amp;S54,[1]无限模式!A:AQ,25+T54,FALSE)="","","Monster_Season"&amp;R54&amp;"_Infinite_"&amp;S54&amp;"_"&amp;T54)</f>
        <v/>
      </c>
      <c r="O54" s="10" t="str">
        <f>IF(VLOOKUP(R54&amp;"_"&amp;S54,[1]无限模式!A:AQ,25+T54,FALSE)="","",1)</f>
        <v/>
      </c>
      <c r="Q54" s="10" t="str">
        <f>IF(VLOOKUP(R54&amp;"_"&amp;S54,[1]无限模式!A:AQ,19+T54,FALSE)="","",VLOOKUP(R54&amp;"_"&amp;S54,[1]无限模式!A:AQ,37+T54,FALSE))</f>
        <v/>
      </c>
      <c r="R54" s="10">
        <v>1</v>
      </c>
      <c r="S54" s="10">
        <v>8</v>
      </c>
      <c r="T54" s="10">
        <v>6</v>
      </c>
    </row>
    <row r="55" spans="2:20" x14ac:dyDescent="0.2">
      <c r="B55" s="13" t="str">
        <f t="shared" si="0"/>
        <v>MonsterWaveCallRule_Season1_Infinite</v>
      </c>
      <c r="C55" s="10">
        <f t="shared" si="1"/>
        <v>9</v>
      </c>
      <c r="D55" s="10" t="str">
        <f t="shared" si="2"/>
        <v>赛季1无限模式第9波</v>
      </c>
      <c r="F55" s="10">
        <f>IF(B55="","",VLOOKUP(R55&amp;"_"&amp;S55,[1]无限模式!A:AQ,12,FALSE)-VLOOKUP(R55&amp;"_"&amp;S55,[1]无限模式!A:AQ,13,FALSE))</f>
        <v>100</v>
      </c>
      <c r="G55" s="10">
        <f t="shared" si="3"/>
        <v>180</v>
      </c>
      <c r="H55" s="13" t="str">
        <f>IF(C55="","",VLOOKUP(R55&amp;"_"&amp;S55,[1]无限模式!$A:$BA,52,FALSE))</f>
        <v>ResAudio_Music_game2;0.9</v>
      </c>
      <c r="I55" s="13" t="str">
        <f>IF(C55="","",VLOOKUP(R55&amp;"_"&amp;S55,[1]无限模式!$A:$BA,53,FALSE))</f>
        <v>ResAudio_Music_game2;1.2</v>
      </c>
      <c r="J55" s="10">
        <f>IF(VLOOKUP(R55&amp;"_"&amp;S55,[1]无限模式!A:AQ,25+T55,FALSE)="","",0)</f>
        <v>0</v>
      </c>
      <c r="K55" s="10">
        <f>IF(VLOOKUP(R55&amp;"_"&amp;S55,[1]无限模式!A:AQ,19+T55,FALSE)=0,"",VLOOKUP(R55&amp;"_"&amp;S55,[1]无限模式!A:AQ,19+T55,FALSE))</f>
        <v>9</v>
      </c>
      <c r="L55" s="10">
        <f>IF(VLOOKUP(R55&amp;"_"&amp;S55,[1]无限模式!A:AQ,19+T55,FALSE)=0,"",ROUND(VLOOKUP(R55&amp;"_"&amp;S55,[1]无限模式!A:AQ,4,FALSE)/VLOOKUP(R55&amp;"_"&amp;S55,[1]无限模式!A:AQ,19+T55,FALSE),2))</f>
        <v>3.33</v>
      </c>
      <c r="M55" s="10">
        <f>IF(VLOOKUP(R55&amp;"_"&amp;S55,[1]无限模式!A:AQ,25+T55,FALSE)="","",1)</f>
        <v>1</v>
      </c>
      <c r="N55" s="10" t="str">
        <f>IF(VLOOKUP(R55&amp;"_"&amp;S55,[1]无限模式!A:AQ,25+T55,FALSE)="","","Monster_Season"&amp;R55&amp;"_Infinite_"&amp;S55&amp;"_"&amp;T55)</f>
        <v>Monster_Season1_Infinite_9_1</v>
      </c>
      <c r="O55" s="10">
        <f>IF(VLOOKUP(R55&amp;"_"&amp;S55,[1]无限模式!A:AQ,25+T55,FALSE)="","",1)</f>
        <v>1</v>
      </c>
      <c r="Q55" s="10">
        <f>IF(VLOOKUP(R55&amp;"_"&amp;S55,[1]无限模式!A:AQ,19+T55,FALSE)="","",VLOOKUP(R55&amp;"_"&amp;S55,[1]无限模式!A:AQ,37+T55,FALSE))</f>
        <v>9</v>
      </c>
      <c r="R55" s="10">
        <v>1</v>
      </c>
      <c r="S55" s="10">
        <v>9</v>
      </c>
      <c r="T55" s="10">
        <v>1</v>
      </c>
    </row>
    <row r="56" spans="2:20" x14ac:dyDescent="0.2">
      <c r="B56" s="13" t="str">
        <f t="shared" si="0"/>
        <v/>
      </c>
      <c r="C56" s="10" t="str">
        <f t="shared" si="1"/>
        <v/>
      </c>
      <c r="D56" s="10" t="str">
        <f t="shared" si="2"/>
        <v/>
      </c>
      <c r="F56" s="10" t="str">
        <f>IF(B56="","",VLOOKUP(R56&amp;"_"&amp;S56,[1]无限模式!A:AQ,12,FALSE)-VLOOKUP(R56&amp;"_"&amp;S56,[1]无限模式!A:AQ,13,FALSE))</f>
        <v/>
      </c>
      <c r="G56" s="10" t="str">
        <f t="shared" si="3"/>
        <v/>
      </c>
      <c r="H56" s="13" t="str">
        <f>IF(C56="","",VLOOKUP(R56&amp;"_"&amp;S56,[1]无限模式!$A:$BA,52,FALSE))</f>
        <v/>
      </c>
      <c r="I56" s="13" t="str">
        <f>IF(C56="","",VLOOKUP(R56&amp;"_"&amp;S56,[1]无限模式!$A:$BA,53,FALSE))</f>
        <v/>
      </c>
      <c r="J56" s="10">
        <f>IF(VLOOKUP(R56&amp;"_"&amp;S56,[1]无限模式!A:AQ,25+T56,FALSE)="","",0)</f>
        <v>0</v>
      </c>
      <c r="K56" s="10">
        <f>IF(VLOOKUP(R56&amp;"_"&amp;S56,[1]无限模式!A:AQ,19+T56,FALSE)=0,"",VLOOKUP(R56&amp;"_"&amp;S56,[1]无限模式!A:AQ,19+T56,FALSE))</f>
        <v>9</v>
      </c>
      <c r="L56" s="10">
        <f>IF(VLOOKUP(R56&amp;"_"&amp;S56,[1]无限模式!A:AQ,19+T56,FALSE)=0,"",ROUND(VLOOKUP(R56&amp;"_"&amp;S56,[1]无限模式!A:AQ,4,FALSE)/VLOOKUP(R56&amp;"_"&amp;S56,[1]无限模式!A:AQ,19+T56,FALSE),2))</f>
        <v>3.33</v>
      </c>
      <c r="M56" s="10">
        <f>IF(VLOOKUP(R56&amp;"_"&amp;S56,[1]无限模式!A:AQ,25+T56,FALSE)="","",1)</f>
        <v>1</v>
      </c>
      <c r="N56" s="10" t="str">
        <f>IF(VLOOKUP(R56&amp;"_"&amp;S56,[1]无限模式!A:AQ,25+T56,FALSE)="","","Monster_Season"&amp;R56&amp;"_Infinite_"&amp;S56&amp;"_"&amp;T56)</f>
        <v>Monster_Season1_Infinite_9_2</v>
      </c>
      <c r="O56" s="10">
        <f>IF(VLOOKUP(R56&amp;"_"&amp;S56,[1]无限模式!A:AQ,25+T56,FALSE)="","",1)</f>
        <v>1</v>
      </c>
      <c r="Q56" s="10">
        <f>IF(VLOOKUP(R56&amp;"_"&amp;S56,[1]无限模式!A:AQ,19+T56,FALSE)="","",VLOOKUP(R56&amp;"_"&amp;S56,[1]无限模式!A:AQ,37+T56,FALSE))</f>
        <v>9</v>
      </c>
      <c r="R56" s="10">
        <v>1</v>
      </c>
      <c r="S56" s="10">
        <v>9</v>
      </c>
      <c r="T56" s="10">
        <v>2</v>
      </c>
    </row>
    <row r="57" spans="2:20" x14ac:dyDescent="0.2">
      <c r="B57" s="13" t="str">
        <f t="shared" si="0"/>
        <v/>
      </c>
      <c r="C57" s="10" t="str">
        <f t="shared" si="1"/>
        <v/>
      </c>
      <c r="D57" s="10" t="str">
        <f t="shared" si="2"/>
        <v/>
      </c>
      <c r="F57" s="10" t="str">
        <f>IF(B57="","",VLOOKUP(R57&amp;"_"&amp;S57,[1]无限模式!A:AQ,12,FALSE)-VLOOKUP(R57&amp;"_"&amp;S57,[1]无限模式!A:AQ,13,FALSE))</f>
        <v/>
      </c>
      <c r="G57" s="10" t="str">
        <f t="shared" si="3"/>
        <v/>
      </c>
      <c r="H57" s="13" t="str">
        <f>IF(C57="","",VLOOKUP(R57&amp;"_"&amp;S57,[1]无限模式!$A:$BA,52,FALSE))</f>
        <v/>
      </c>
      <c r="I57" s="13" t="str">
        <f>IF(C57="","",VLOOKUP(R57&amp;"_"&amp;S57,[1]无限模式!$A:$BA,53,FALSE))</f>
        <v/>
      </c>
      <c r="J57" s="10">
        <f>IF(VLOOKUP(R57&amp;"_"&amp;S57,[1]无限模式!A:AQ,25+T57,FALSE)="","",0)</f>
        <v>0</v>
      </c>
      <c r="K57" s="10">
        <f>IF(VLOOKUP(R57&amp;"_"&amp;S57,[1]无限模式!A:AQ,19+T57,FALSE)=0,"",VLOOKUP(R57&amp;"_"&amp;S57,[1]无限模式!A:AQ,19+T57,FALSE))</f>
        <v>9</v>
      </c>
      <c r="L57" s="10">
        <f>IF(VLOOKUP(R57&amp;"_"&amp;S57,[1]无限模式!A:AQ,19+T57,FALSE)=0,"",ROUND(VLOOKUP(R57&amp;"_"&amp;S57,[1]无限模式!A:AQ,4,FALSE)/VLOOKUP(R57&amp;"_"&amp;S57,[1]无限模式!A:AQ,19+T57,FALSE),2))</f>
        <v>3.33</v>
      </c>
      <c r="M57" s="10">
        <f>IF(VLOOKUP(R57&amp;"_"&amp;S57,[1]无限模式!A:AQ,25+T57,FALSE)="","",1)</f>
        <v>1</v>
      </c>
      <c r="N57" s="10" t="str">
        <f>IF(VLOOKUP(R57&amp;"_"&amp;S57,[1]无限模式!A:AQ,25+T57,FALSE)="","","Monster_Season"&amp;R57&amp;"_Infinite_"&amp;S57&amp;"_"&amp;T57)</f>
        <v>Monster_Season1_Infinite_9_3</v>
      </c>
      <c r="O57" s="10">
        <f>IF(VLOOKUP(R57&amp;"_"&amp;S57,[1]无限模式!A:AQ,25+T57,FALSE)="","",1)</f>
        <v>1</v>
      </c>
      <c r="Q57" s="10">
        <f>IF(VLOOKUP(R57&amp;"_"&amp;S57,[1]无限模式!A:AQ,19+T57,FALSE)="","",VLOOKUP(R57&amp;"_"&amp;S57,[1]无限模式!A:AQ,37+T57,FALSE))</f>
        <v>4</v>
      </c>
      <c r="R57" s="10">
        <v>1</v>
      </c>
      <c r="S57" s="10">
        <v>9</v>
      </c>
      <c r="T57" s="10">
        <v>3</v>
      </c>
    </row>
    <row r="58" spans="2:20" x14ac:dyDescent="0.2">
      <c r="B58" s="13" t="str">
        <f t="shared" si="0"/>
        <v/>
      </c>
      <c r="C58" s="10" t="str">
        <f t="shared" si="1"/>
        <v/>
      </c>
      <c r="D58" s="10" t="str">
        <f t="shared" si="2"/>
        <v/>
      </c>
      <c r="F58" s="10" t="str">
        <f>IF(B58="","",VLOOKUP(R58&amp;"_"&amp;S58,[1]无限模式!A:AQ,12,FALSE)-VLOOKUP(R58&amp;"_"&amp;S58,[1]无限模式!A:AQ,13,FALSE))</f>
        <v/>
      </c>
      <c r="G58" s="10" t="str">
        <f t="shared" si="3"/>
        <v/>
      </c>
      <c r="H58" s="13" t="str">
        <f>IF(C58="","",VLOOKUP(R58&amp;"_"&amp;S58,[1]无限模式!$A:$BA,52,FALSE))</f>
        <v/>
      </c>
      <c r="I58" s="13" t="str">
        <f>IF(C58="","",VLOOKUP(R58&amp;"_"&amp;S58,[1]无限模式!$A:$BA,53,FALSE))</f>
        <v/>
      </c>
      <c r="J58" s="10" t="str">
        <f>IF(VLOOKUP(R58&amp;"_"&amp;S58,[1]无限模式!A:AQ,25+T58,FALSE)="","",0)</f>
        <v/>
      </c>
      <c r="K58" s="10" t="str">
        <f>IF(VLOOKUP(R58&amp;"_"&amp;S58,[1]无限模式!A:AQ,19+T58,FALSE)=0,"",VLOOKUP(R58&amp;"_"&amp;S58,[1]无限模式!A:AQ,19+T58,FALSE))</f>
        <v/>
      </c>
      <c r="L58" s="10" t="str">
        <f>IF(VLOOKUP(R58&amp;"_"&amp;S58,[1]无限模式!A:AQ,19+T58,FALSE)=0,"",ROUND(VLOOKUP(R58&amp;"_"&amp;S58,[1]无限模式!A:AQ,4,FALSE)/VLOOKUP(R58&amp;"_"&amp;S58,[1]无限模式!A:AQ,19+T58,FALSE),2))</f>
        <v/>
      </c>
      <c r="M58" s="10" t="str">
        <f>IF(VLOOKUP(R58&amp;"_"&amp;S58,[1]无限模式!A:AQ,25+T58,FALSE)="","",1)</f>
        <v/>
      </c>
      <c r="N58" s="10" t="str">
        <f>IF(VLOOKUP(R58&amp;"_"&amp;S58,[1]无限模式!A:AQ,25+T58,FALSE)="","","Monster_Season"&amp;R58&amp;"_Infinite_"&amp;S58&amp;"_"&amp;T58)</f>
        <v/>
      </c>
      <c r="O58" s="10" t="str">
        <f>IF(VLOOKUP(R58&amp;"_"&amp;S58,[1]无限模式!A:AQ,25+T58,FALSE)="","",1)</f>
        <v/>
      </c>
      <c r="Q58" s="10" t="str">
        <f>IF(VLOOKUP(R58&amp;"_"&amp;S58,[1]无限模式!A:AQ,19+T58,FALSE)="","",VLOOKUP(R58&amp;"_"&amp;S58,[1]无限模式!A:AQ,37+T58,FALSE))</f>
        <v/>
      </c>
      <c r="R58" s="10">
        <v>1</v>
      </c>
      <c r="S58" s="10">
        <v>9</v>
      </c>
      <c r="T58" s="10">
        <v>4</v>
      </c>
    </row>
    <row r="59" spans="2:20" x14ac:dyDescent="0.2">
      <c r="B59" s="13" t="str">
        <f t="shared" si="0"/>
        <v/>
      </c>
      <c r="C59" s="10" t="str">
        <f t="shared" si="1"/>
        <v/>
      </c>
      <c r="D59" s="10" t="str">
        <f t="shared" si="2"/>
        <v/>
      </c>
      <c r="F59" s="10" t="str">
        <f>IF(B59="","",VLOOKUP(R59&amp;"_"&amp;S59,[1]无限模式!A:AQ,12,FALSE)-VLOOKUP(R59&amp;"_"&amp;S59,[1]无限模式!A:AQ,13,FALSE))</f>
        <v/>
      </c>
      <c r="G59" s="10" t="str">
        <f t="shared" si="3"/>
        <v/>
      </c>
      <c r="H59" s="13" t="str">
        <f>IF(C59="","",VLOOKUP(R59&amp;"_"&amp;S59,[1]无限模式!$A:$BA,52,FALSE))</f>
        <v/>
      </c>
      <c r="I59" s="13" t="str">
        <f>IF(C59="","",VLOOKUP(R59&amp;"_"&amp;S59,[1]无限模式!$A:$BA,53,FALSE))</f>
        <v/>
      </c>
      <c r="J59" s="10" t="str">
        <f>IF(VLOOKUP(R59&amp;"_"&amp;S59,[1]无限模式!A:AQ,25+T59,FALSE)="","",0)</f>
        <v/>
      </c>
      <c r="K59" s="10" t="str">
        <f>IF(VLOOKUP(R59&amp;"_"&amp;S59,[1]无限模式!A:AQ,19+T59,FALSE)=0,"",VLOOKUP(R59&amp;"_"&amp;S59,[1]无限模式!A:AQ,19+T59,FALSE))</f>
        <v/>
      </c>
      <c r="L59" s="10" t="str">
        <f>IF(VLOOKUP(R59&amp;"_"&amp;S59,[1]无限模式!A:AQ,19+T59,FALSE)=0,"",ROUND(VLOOKUP(R59&amp;"_"&amp;S59,[1]无限模式!A:AQ,4,FALSE)/VLOOKUP(R59&amp;"_"&amp;S59,[1]无限模式!A:AQ,19+T59,FALSE),2))</f>
        <v/>
      </c>
      <c r="M59" s="10" t="str">
        <f>IF(VLOOKUP(R59&amp;"_"&amp;S59,[1]无限模式!A:AQ,25+T59,FALSE)="","",1)</f>
        <v/>
      </c>
      <c r="N59" s="10" t="str">
        <f>IF(VLOOKUP(R59&amp;"_"&amp;S59,[1]无限模式!A:AQ,25+T59,FALSE)="","","Monster_Season"&amp;R59&amp;"_Infinite_"&amp;S59&amp;"_"&amp;T59)</f>
        <v/>
      </c>
      <c r="O59" s="10" t="str">
        <f>IF(VLOOKUP(R59&amp;"_"&amp;S59,[1]无限模式!A:AQ,25+T59,FALSE)="","",1)</f>
        <v/>
      </c>
      <c r="Q59" s="10" t="str">
        <f>IF(VLOOKUP(R59&amp;"_"&amp;S59,[1]无限模式!A:AQ,19+T59,FALSE)="","",VLOOKUP(R59&amp;"_"&amp;S59,[1]无限模式!A:AQ,37+T59,FALSE))</f>
        <v/>
      </c>
      <c r="R59" s="10">
        <v>1</v>
      </c>
      <c r="S59" s="10">
        <v>9</v>
      </c>
      <c r="T59" s="10">
        <v>5</v>
      </c>
    </row>
    <row r="60" spans="2:20" x14ac:dyDescent="0.2">
      <c r="B60" s="13" t="str">
        <f t="shared" si="0"/>
        <v/>
      </c>
      <c r="C60" s="10" t="str">
        <f t="shared" si="1"/>
        <v/>
      </c>
      <c r="D60" s="10" t="str">
        <f t="shared" si="2"/>
        <v/>
      </c>
      <c r="F60" s="10" t="str">
        <f>IF(B60="","",VLOOKUP(R60&amp;"_"&amp;S60,[1]无限模式!A:AQ,12,FALSE)-VLOOKUP(R60&amp;"_"&amp;S60,[1]无限模式!A:AQ,13,FALSE))</f>
        <v/>
      </c>
      <c r="G60" s="10" t="str">
        <f t="shared" si="3"/>
        <v/>
      </c>
      <c r="H60" s="13" t="str">
        <f>IF(C60="","",VLOOKUP(R60&amp;"_"&amp;S60,[1]无限模式!$A:$BA,52,FALSE))</f>
        <v/>
      </c>
      <c r="I60" s="13" t="str">
        <f>IF(C60="","",VLOOKUP(R60&amp;"_"&amp;S60,[1]无限模式!$A:$BA,53,FALSE))</f>
        <v/>
      </c>
      <c r="J60" s="10" t="str">
        <f>IF(VLOOKUP(R60&amp;"_"&amp;S60,[1]无限模式!A:AQ,25+T60,FALSE)="","",0)</f>
        <v/>
      </c>
      <c r="K60" s="10" t="str">
        <f>IF(VLOOKUP(R60&amp;"_"&amp;S60,[1]无限模式!A:AQ,19+T60,FALSE)=0,"",VLOOKUP(R60&amp;"_"&amp;S60,[1]无限模式!A:AQ,19+T60,FALSE))</f>
        <v/>
      </c>
      <c r="L60" s="10" t="str">
        <f>IF(VLOOKUP(R60&amp;"_"&amp;S60,[1]无限模式!A:AQ,19+T60,FALSE)=0,"",ROUND(VLOOKUP(R60&amp;"_"&amp;S60,[1]无限模式!A:AQ,4,FALSE)/VLOOKUP(R60&amp;"_"&amp;S60,[1]无限模式!A:AQ,19+T60,FALSE),2))</f>
        <v/>
      </c>
      <c r="M60" s="10" t="str">
        <f>IF(VLOOKUP(R60&amp;"_"&amp;S60,[1]无限模式!A:AQ,25+T60,FALSE)="","",1)</f>
        <v/>
      </c>
      <c r="N60" s="10" t="str">
        <f>IF(VLOOKUP(R60&amp;"_"&amp;S60,[1]无限模式!A:AQ,25+T60,FALSE)="","","Monster_Season"&amp;R60&amp;"_Infinite_"&amp;S60&amp;"_"&amp;T60)</f>
        <v/>
      </c>
      <c r="O60" s="10" t="str">
        <f>IF(VLOOKUP(R60&amp;"_"&amp;S60,[1]无限模式!A:AQ,25+T60,FALSE)="","",1)</f>
        <v/>
      </c>
      <c r="Q60" s="10" t="str">
        <f>IF(VLOOKUP(R60&amp;"_"&amp;S60,[1]无限模式!A:AQ,19+T60,FALSE)="","",VLOOKUP(R60&amp;"_"&amp;S60,[1]无限模式!A:AQ,37+T60,FALSE))</f>
        <v/>
      </c>
      <c r="R60" s="10">
        <v>1</v>
      </c>
      <c r="S60" s="10">
        <v>9</v>
      </c>
      <c r="T60" s="10">
        <v>6</v>
      </c>
    </row>
    <row r="61" spans="2:20" x14ac:dyDescent="0.2">
      <c r="B61" s="13" t="str">
        <f t="shared" si="0"/>
        <v>MonsterWaveCallRule_Season1_Infinite</v>
      </c>
      <c r="C61" s="10">
        <f t="shared" si="1"/>
        <v>10</v>
      </c>
      <c r="D61" s="10" t="str">
        <f t="shared" si="2"/>
        <v>赛季1无限模式第10波</v>
      </c>
      <c r="F61" s="10">
        <f>IF(B61="","",VLOOKUP(R61&amp;"_"&amp;S61,[1]无限模式!A:AQ,12,FALSE)-VLOOKUP(R61&amp;"_"&amp;S61,[1]无限模式!A:AQ,13,FALSE))</f>
        <v>100</v>
      </c>
      <c r="G61" s="10">
        <f t="shared" si="3"/>
        <v>180</v>
      </c>
      <c r="H61" s="13" t="str">
        <f>IF(C61="","",VLOOKUP(R61&amp;"_"&amp;S61,[1]无限模式!$A:$BA,52,FALSE))</f>
        <v>ResAudio_Music_game2;0.9</v>
      </c>
      <c r="I61" s="13" t="str">
        <f>IF(C61="","",VLOOKUP(R61&amp;"_"&amp;S61,[1]无限模式!$A:$BA,53,FALSE))</f>
        <v>ResAudio_Music_battle_danger1;1</v>
      </c>
      <c r="J61" s="10">
        <f>IF(VLOOKUP(R61&amp;"_"&amp;S61,[1]无限模式!A:AQ,25+T61,FALSE)="","",0)</f>
        <v>0</v>
      </c>
      <c r="K61" s="10">
        <f>IF(VLOOKUP(R61&amp;"_"&amp;S61,[1]无限模式!A:AQ,19+T61,FALSE)=0,"",VLOOKUP(R61&amp;"_"&amp;S61,[1]无限模式!A:AQ,19+T61,FALSE))</f>
        <v>10</v>
      </c>
      <c r="L61" s="10">
        <f>IF(VLOOKUP(R61&amp;"_"&amp;S61,[1]无限模式!A:AQ,19+T61,FALSE)=0,"",ROUND(VLOOKUP(R61&amp;"_"&amp;S61,[1]无限模式!A:AQ,4,FALSE)/VLOOKUP(R61&amp;"_"&amp;S61,[1]无限模式!A:AQ,19+T61,FALSE),2))</f>
        <v>3</v>
      </c>
      <c r="M61" s="10">
        <f>IF(VLOOKUP(R61&amp;"_"&amp;S61,[1]无限模式!A:AQ,25+T61,FALSE)="","",1)</f>
        <v>1</v>
      </c>
      <c r="N61" s="10" t="str">
        <f>IF(VLOOKUP(R61&amp;"_"&amp;S61,[1]无限模式!A:AQ,25+T61,FALSE)="","","Monster_Season"&amp;R61&amp;"_Infinite_"&amp;S61&amp;"_"&amp;T61)</f>
        <v>Monster_Season1_Infinite_10_1</v>
      </c>
      <c r="O61" s="10">
        <f>IF(VLOOKUP(R61&amp;"_"&amp;S61,[1]无限模式!A:AQ,25+T61,FALSE)="","",1)</f>
        <v>1</v>
      </c>
      <c r="Q61" s="10">
        <f>IF(VLOOKUP(R61&amp;"_"&amp;S61,[1]无限模式!A:AQ,19+T61,FALSE)="","",VLOOKUP(R61&amp;"_"&amp;S61,[1]无限模式!A:AQ,37+T61,FALSE))</f>
        <v>8</v>
      </c>
      <c r="R61" s="10">
        <v>1</v>
      </c>
      <c r="S61" s="10">
        <v>10</v>
      </c>
      <c r="T61" s="10">
        <v>1</v>
      </c>
    </row>
    <row r="62" spans="2:20" x14ac:dyDescent="0.2">
      <c r="B62" s="13" t="str">
        <f t="shared" si="0"/>
        <v/>
      </c>
      <c r="C62" s="10" t="str">
        <f t="shared" si="1"/>
        <v/>
      </c>
      <c r="D62" s="10" t="str">
        <f t="shared" si="2"/>
        <v/>
      </c>
      <c r="F62" s="10" t="str">
        <f>IF(B62="","",VLOOKUP(R62&amp;"_"&amp;S62,[1]无限模式!A:AQ,12,FALSE)-VLOOKUP(R62&amp;"_"&amp;S62,[1]无限模式!A:AQ,13,FALSE))</f>
        <v/>
      </c>
      <c r="G62" s="10" t="str">
        <f t="shared" si="3"/>
        <v/>
      </c>
      <c r="H62" s="13" t="str">
        <f>IF(C62="","",VLOOKUP(R62&amp;"_"&amp;S62,[1]无限模式!$A:$BA,52,FALSE))</f>
        <v/>
      </c>
      <c r="I62" s="13" t="str">
        <f>IF(C62="","",VLOOKUP(R62&amp;"_"&amp;S62,[1]无限模式!$A:$BA,53,FALSE))</f>
        <v/>
      </c>
      <c r="J62" s="10">
        <f>IF(VLOOKUP(R62&amp;"_"&amp;S62,[1]无限模式!A:AQ,25+T62,FALSE)="","",0)</f>
        <v>0</v>
      </c>
      <c r="K62" s="10">
        <f>IF(VLOOKUP(R62&amp;"_"&amp;S62,[1]无限模式!A:AQ,19+T62,FALSE)=0,"",VLOOKUP(R62&amp;"_"&amp;S62,[1]无限模式!A:AQ,19+T62,FALSE))</f>
        <v>10</v>
      </c>
      <c r="L62" s="10">
        <f>IF(VLOOKUP(R62&amp;"_"&amp;S62,[1]无限模式!A:AQ,19+T62,FALSE)=0,"",ROUND(VLOOKUP(R62&amp;"_"&amp;S62,[1]无限模式!A:AQ,4,FALSE)/VLOOKUP(R62&amp;"_"&amp;S62,[1]无限模式!A:AQ,19+T62,FALSE),2))</f>
        <v>3</v>
      </c>
      <c r="M62" s="10">
        <f>IF(VLOOKUP(R62&amp;"_"&amp;S62,[1]无限模式!A:AQ,25+T62,FALSE)="","",1)</f>
        <v>1</v>
      </c>
      <c r="N62" s="10" t="str">
        <f>IF(VLOOKUP(R62&amp;"_"&amp;S62,[1]无限模式!A:AQ,25+T62,FALSE)="","","Monster_Season"&amp;R62&amp;"_Infinite_"&amp;S62&amp;"_"&amp;T62)</f>
        <v>Monster_Season1_Infinite_10_2</v>
      </c>
      <c r="O62" s="10">
        <f>IF(VLOOKUP(R62&amp;"_"&amp;S62,[1]无限模式!A:AQ,25+T62,FALSE)="","",1)</f>
        <v>1</v>
      </c>
      <c r="Q62" s="10">
        <f>IF(VLOOKUP(R62&amp;"_"&amp;S62,[1]无限模式!A:AQ,19+T62,FALSE)="","",VLOOKUP(R62&amp;"_"&amp;S62,[1]无限模式!A:AQ,37+T62,FALSE))</f>
        <v>8</v>
      </c>
      <c r="R62" s="10">
        <v>1</v>
      </c>
      <c r="S62" s="10">
        <v>10</v>
      </c>
      <c r="T62" s="10">
        <v>2</v>
      </c>
    </row>
    <row r="63" spans="2:20" x14ac:dyDescent="0.2">
      <c r="B63" s="13" t="str">
        <f t="shared" si="0"/>
        <v/>
      </c>
      <c r="C63" s="10" t="str">
        <f t="shared" si="1"/>
        <v/>
      </c>
      <c r="D63" s="10" t="str">
        <f t="shared" si="2"/>
        <v/>
      </c>
      <c r="F63" s="10" t="str">
        <f>IF(B63="","",VLOOKUP(R63&amp;"_"&amp;S63,[1]无限模式!A:AQ,12,FALSE)-VLOOKUP(R63&amp;"_"&amp;S63,[1]无限模式!A:AQ,13,FALSE))</f>
        <v/>
      </c>
      <c r="G63" s="10" t="str">
        <f t="shared" si="3"/>
        <v/>
      </c>
      <c r="H63" s="13" t="str">
        <f>IF(C63="","",VLOOKUP(R63&amp;"_"&amp;S63,[1]无限模式!$A:$BA,52,FALSE))</f>
        <v/>
      </c>
      <c r="I63" s="13" t="str">
        <f>IF(C63="","",VLOOKUP(R63&amp;"_"&amp;S63,[1]无限模式!$A:$BA,53,FALSE))</f>
        <v/>
      </c>
      <c r="J63" s="10">
        <f>IF(VLOOKUP(R63&amp;"_"&amp;S63,[1]无限模式!A:AQ,25+T63,FALSE)="","",0)</f>
        <v>0</v>
      </c>
      <c r="K63" s="10">
        <f>IF(VLOOKUP(R63&amp;"_"&amp;S63,[1]无限模式!A:AQ,19+T63,FALSE)=0,"",VLOOKUP(R63&amp;"_"&amp;S63,[1]无限模式!A:AQ,19+T63,FALSE))</f>
        <v>7</v>
      </c>
      <c r="L63" s="10">
        <f>IF(VLOOKUP(R63&amp;"_"&amp;S63,[1]无限模式!A:AQ,19+T63,FALSE)=0,"",ROUND(VLOOKUP(R63&amp;"_"&amp;S63,[1]无限模式!A:AQ,4,FALSE)/VLOOKUP(R63&amp;"_"&amp;S63,[1]无限模式!A:AQ,19+T63,FALSE),2))</f>
        <v>4.29</v>
      </c>
      <c r="M63" s="10">
        <f>IF(VLOOKUP(R63&amp;"_"&amp;S63,[1]无限模式!A:AQ,25+T63,FALSE)="","",1)</f>
        <v>1</v>
      </c>
      <c r="N63" s="10" t="str">
        <f>IF(VLOOKUP(R63&amp;"_"&amp;S63,[1]无限模式!A:AQ,25+T63,FALSE)="","","Monster_Season"&amp;R63&amp;"_Infinite_"&amp;S63&amp;"_"&amp;T63)</f>
        <v>Monster_Season1_Infinite_10_3</v>
      </c>
      <c r="O63" s="10">
        <f>IF(VLOOKUP(R63&amp;"_"&amp;S63,[1]无限模式!A:AQ,25+T63,FALSE)="","",1)</f>
        <v>1</v>
      </c>
      <c r="Q63" s="10">
        <f>IF(VLOOKUP(R63&amp;"_"&amp;S63,[1]无限模式!A:AQ,19+T63,FALSE)="","",VLOOKUP(R63&amp;"_"&amp;S63,[1]无限模式!A:AQ,37+T63,FALSE))</f>
        <v>4</v>
      </c>
      <c r="R63" s="10">
        <v>1</v>
      </c>
      <c r="S63" s="10">
        <v>10</v>
      </c>
      <c r="T63" s="10">
        <v>3</v>
      </c>
    </row>
    <row r="64" spans="2:20" x14ac:dyDescent="0.2">
      <c r="B64" s="13" t="str">
        <f t="shared" si="0"/>
        <v/>
      </c>
      <c r="C64" s="10" t="str">
        <f t="shared" si="1"/>
        <v/>
      </c>
      <c r="D64" s="10" t="str">
        <f t="shared" si="2"/>
        <v/>
      </c>
      <c r="F64" s="10" t="str">
        <f>IF(B64="","",VLOOKUP(R64&amp;"_"&amp;S64,[1]无限模式!A:AQ,12,FALSE)-VLOOKUP(R64&amp;"_"&amp;S64,[1]无限模式!A:AQ,13,FALSE))</f>
        <v/>
      </c>
      <c r="G64" s="10" t="str">
        <f t="shared" si="3"/>
        <v/>
      </c>
      <c r="H64" s="13" t="str">
        <f>IF(C64="","",VLOOKUP(R64&amp;"_"&amp;S64,[1]无限模式!$A:$BA,52,FALSE))</f>
        <v/>
      </c>
      <c r="I64" s="13" t="str">
        <f>IF(C64="","",VLOOKUP(R64&amp;"_"&amp;S64,[1]无限模式!$A:$BA,53,FALSE))</f>
        <v/>
      </c>
      <c r="J64" s="10">
        <f>IF(VLOOKUP(R64&amp;"_"&amp;S64,[1]无限模式!A:AQ,25+T64,FALSE)="","",0)</f>
        <v>0</v>
      </c>
      <c r="K64" s="10">
        <f>IF(VLOOKUP(R64&amp;"_"&amp;S64,[1]无限模式!A:AQ,19+T64,FALSE)=0,"",VLOOKUP(R64&amp;"_"&amp;S64,[1]无限模式!A:AQ,19+T64,FALSE))</f>
        <v>1</v>
      </c>
      <c r="L64" s="10">
        <f>IF(VLOOKUP(R64&amp;"_"&amp;S64,[1]无限模式!A:AQ,19+T64,FALSE)=0,"",ROUND(VLOOKUP(R64&amp;"_"&amp;S64,[1]无限模式!A:AQ,4,FALSE)/VLOOKUP(R64&amp;"_"&amp;S64,[1]无限模式!A:AQ,19+T64,FALSE),2))</f>
        <v>30</v>
      </c>
      <c r="M64" s="10">
        <f>IF(VLOOKUP(R64&amp;"_"&amp;S64,[1]无限模式!A:AQ,25+T64,FALSE)="","",1)</f>
        <v>1</v>
      </c>
      <c r="N64" s="10" t="str">
        <f>IF(VLOOKUP(R64&amp;"_"&amp;S64,[1]无限模式!A:AQ,25+T64,FALSE)="","","Monster_Season"&amp;R64&amp;"_Infinite_"&amp;S64&amp;"_"&amp;T64)</f>
        <v>Monster_Season1_Infinite_10_4</v>
      </c>
      <c r="O64" s="10">
        <f>IF(VLOOKUP(R64&amp;"_"&amp;S64,[1]无限模式!A:AQ,25+T64,FALSE)="","",1)</f>
        <v>1</v>
      </c>
      <c r="Q64" s="10">
        <f>IF(VLOOKUP(R64&amp;"_"&amp;S64,[1]无限模式!A:AQ,19+T64,FALSE)="","",VLOOKUP(R64&amp;"_"&amp;S64,[1]无限模式!A:AQ,37+T64,FALSE))</f>
        <v>19</v>
      </c>
      <c r="R64" s="10">
        <v>1</v>
      </c>
      <c r="S64" s="10">
        <v>10</v>
      </c>
      <c r="T64" s="10">
        <v>4</v>
      </c>
    </row>
    <row r="65" spans="2:20" x14ac:dyDescent="0.2">
      <c r="B65" s="13" t="str">
        <f t="shared" si="0"/>
        <v/>
      </c>
      <c r="C65" s="10" t="str">
        <f t="shared" si="1"/>
        <v/>
      </c>
      <c r="D65" s="10" t="str">
        <f t="shared" si="2"/>
        <v/>
      </c>
      <c r="F65" s="10" t="str">
        <f>IF(B65="","",VLOOKUP(R65&amp;"_"&amp;S65,[1]无限模式!A:AQ,12,FALSE)-VLOOKUP(R65&amp;"_"&amp;S65,[1]无限模式!A:AQ,13,FALSE))</f>
        <v/>
      </c>
      <c r="G65" s="10" t="str">
        <f t="shared" si="3"/>
        <v/>
      </c>
      <c r="H65" s="13" t="str">
        <f>IF(C65="","",VLOOKUP(R65&amp;"_"&amp;S65,[1]无限模式!$A:$BA,52,FALSE))</f>
        <v/>
      </c>
      <c r="I65" s="13" t="str">
        <f>IF(C65="","",VLOOKUP(R65&amp;"_"&amp;S65,[1]无限模式!$A:$BA,53,FALSE))</f>
        <v/>
      </c>
      <c r="J65" s="10" t="str">
        <f>IF(VLOOKUP(R65&amp;"_"&amp;S65,[1]无限模式!A:AQ,25+T65,FALSE)="","",0)</f>
        <v/>
      </c>
      <c r="K65" s="10" t="str">
        <f>IF(VLOOKUP(R65&amp;"_"&amp;S65,[1]无限模式!A:AQ,19+T65,FALSE)=0,"",VLOOKUP(R65&amp;"_"&amp;S65,[1]无限模式!A:AQ,19+T65,FALSE))</f>
        <v/>
      </c>
      <c r="L65" s="10" t="str">
        <f>IF(VLOOKUP(R65&amp;"_"&amp;S65,[1]无限模式!A:AQ,19+T65,FALSE)=0,"",ROUND(VLOOKUP(R65&amp;"_"&amp;S65,[1]无限模式!A:AQ,4,FALSE)/VLOOKUP(R65&amp;"_"&amp;S65,[1]无限模式!A:AQ,19+T65,FALSE),2))</f>
        <v/>
      </c>
      <c r="M65" s="10" t="str">
        <f>IF(VLOOKUP(R65&amp;"_"&amp;S65,[1]无限模式!A:AQ,25+T65,FALSE)="","",1)</f>
        <v/>
      </c>
      <c r="N65" s="10" t="str">
        <f>IF(VLOOKUP(R65&amp;"_"&amp;S65,[1]无限模式!A:AQ,25+T65,FALSE)="","","Monster_Season"&amp;R65&amp;"_Infinite_"&amp;S65&amp;"_"&amp;T65)</f>
        <v/>
      </c>
      <c r="O65" s="10" t="str">
        <f>IF(VLOOKUP(R65&amp;"_"&amp;S65,[1]无限模式!A:AQ,25+T65,FALSE)="","",1)</f>
        <v/>
      </c>
      <c r="Q65" s="10" t="str">
        <f>IF(VLOOKUP(R65&amp;"_"&amp;S65,[1]无限模式!A:AQ,19+T65,FALSE)="","",VLOOKUP(R65&amp;"_"&amp;S65,[1]无限模式!A:AQ,37+T65,FALSE))</f>
        <v/>
      </c>
      <c r="R65" s="10">
        <v>1</v>
      </c>
      <c r="S65" s="10">
        <v>10</v>
      </c>
      <c r="T65" s="10">
        <v>5</v>
      </c>
    </row>
    <row r="66" spans="2:20" x14ac:dyDescent="0.2">
      <c r="B66" s="13" t="str">
        <f t="shared" si="0"/>
        <v/>
      </c>
      <c r="C66" s="10" t="str">
        <f t="shared" si="1"/>
        <v/>
      </c>
      <c r="D66" s="10" t="str">
        <f t="shared" si="2"/>
        <v/>
      </c>
      <c r="F66" s="10" t="str">
        <f>IF(B66="","",VLOOKUP(R66&amp;"_"&amp;S66,[1]无限模式!A:AQ,12,FALSE)-VLOOKUP(R66&amp;"_"&amp;S66,[1]无限模式!A:AQ,13,FALSE))</f>
        <v/>
      </c>
      <c r="G66" s="10" t="str">
        <f t="shared" si="3"/>
        <v/>
      </c>
      <c r="H66" s="13" t="str">
        <f>IF(C66="","",VLOOKUP(R66&amp;"_"&amp;S66,[1]无限模式!$A:$BA,52,FALSE))</f>
        <v/>
      </c>
      <c r="I66" s="13" t="str">
        <f>IF(C66="","",VLOOKUP(R66&amp;"_"&amp;S66,[1]无限模式!$A:$BA,53,FALSE))</f>
        <v/>
      </c>
      <c r="J66" s="10" t="str">
        <f>IF(VLOOKUP(R66&amp;"_"&amp;S66,[1]无限模式!A:AQ,25+T66,FALSE)="","",0)</f>
        <v/>
      </c>
      <c r="K66" s="10" t="str">
        <f>IF(VLOOKUP(R66&amp;"_"&amp;S66,[1]无限模式!A:AQ,19+T66,FALSE)=0,"",VLOOKUP(R66&amp;"_"&amp;S66,[1]无限模式!A:AQ,19+T66,FALSE))</f>
        <v/>
      </c>
      <c r="L66" s="10" t="str">
        <f>IF(VLOOKUP(R66&amp;"_"&amp;S66,[1]无限模式!A:AQ,19+T66,FALSE)=0,"",ROUND(VLOOKUP(R66&amp;"_"&amp;S66,[1]无限模式!A:AQ,4,FALSE)/VLOOKUP(R66&amp;"_"&amp;S66,[1]无限模式!A:AQ,19+T66,FALSE),2))</f>
        <v/>
      </c>
      <c r="M66" s="10" t="str">
        <f>IF(VLOOKUP(R66&amp;"_"&amp;S66,[1]无限模式!A:AQ,25+T66,FALSE)="","",1)</f>
        <v/>
      </c>
      <c r="N66" s="10" t="str">
        <f>IF(VLOOKUP(R66&amp;"_"&amp;S66,[1]无限模式!A:AQ,25+T66,FALSE)="","","Monster_Season"&amp;R66&amp;"_Infinite_"&amp;S66&amp;"_"&amp;T66)</f>
        <v/>
      </c>
      <c r="O66" s="10" t="str">
        <f>IF(VLOOKUP(R66&amp;"_"&amp;S66,[1]无限模式!A:AQ,25+T66,FALSE)="","",1)</f>
        <v/>
      </c>
      <c r="Q66" s="10" t="str">
        <f>IF(VLOOKUP(R66&amp;"_"&amp;S66,[1]无限模式!A:AQ,19+T66,FALSE)="","",VLOOKUP(R66&amp;"_"&amp;S66,[1]无限模式!A:AQ,37+T66,FALSE))</f>
        <v/>
      </c>
      <c r="R66" s="10">
        <v>1</v>
      </c>
      <c r="S66" s="10">
        <v>10</v>
      </c>
      <c r="T66" s="10">
        <v>6</v>
      </c>
    </row>
    <row r="67" spans="2:20" x14ac:dyDescent="0.2">
      <c r="B67" s="13" t="str">
        <f t="shared" si="0"/>
        <v>MonsterWaveCallRule_Season1_Infinite</v>
      </c>
      <c r="C67" s="10">
        <f t="shared" si="1"/>
        <v>11</v>
      </c>
      <c r="D67" s="10" t="str">
        <f t="shared" si="2"/>
        <v>赛季1无限模式第11波</v>
      </c>
      <c r="F67" s="10">
        <f>IF(B67="","",VLOOKUP(R67&amp;"_"&amp;S67,[1]无限模式!A:AQ,12,FALSE)-VLOOKUP(R67&amp;"_"&amp;S67,[1]无限模式!A:AQ,13,FALSE))</f>
        <v>100</v>
      </c>
      <c r="G67" s="10">
        <f t="shared" si="3"/>
        <v>180</v>
      </c>
      <c r="H67" s="13" t="str">
        <f>IF(C67="","",VLOOKUP(R67&amp;"_"&amp;S67,[1]无限模式!$A:$BA,52,FALSE))</f>
        <v>ResAudio_Music_game2;0.9</v>
      </c>
      <c r="I67" s="13" t="str">
        <f>IF(C67="","",VLOOKUP(R67&amp;"_"&amp;S67,[1]无限模式!$A:$BA,53,FALSE))</f>
        <v>ResAudio_Music_game2;1.2</v>
      </c>
      <c r="J67" s="10">
        <f>IF(VLOOKUP(R67&amp;"_"&amp;S67,[1]无限模式!A:AQ,25+T67,FALSE)="","",0)</f>
        <v>0</v>
      </c>
      <c r="K67" s="10">
        <f>IF(VLOOKUP(R67&amp;"_"&amp;S67,[1]无限模式!A:AQ,19+T67,FALSE)=0,"",VLOOKUP(R67&amp;"_"&amp;S67,[1]无限模式!A:AQ,19+T67,FALSE))</f>
        <v>15</v>
      </c>
      <c r="L67" s="10">
        <f>IF(VLOOKUP(R67&amp;"_"&amp;S67,[1]无限模式!A:AQ,19+T67,FALSE)=0,"",ROUND(VLOOKUP(R67&amp;"_"&amp;S67,[1]无限模式!A:AQ,4,FALSE)/VLOOKUP(R67&amp;"_"&amp;S67,[1]无限模式!A:AQ,19+T67,FALSE),2))</f>
        <v>2</v>
      </c>
      <c r="M67" s="10">
        <f>IF(VLOOKUP(R67&amp;"_"&amp;S67,[1]无限模式!A:AQ,25+T67,FALSE)="","",1)</f>
        <v>1</v>
      </c>
      <c r="N67" s="10" t="str">
        <f>IF(VLOOKUP(R67&amp;"_"&amp;S67,[1]无限模式!A:AQ,25+T67,FALSE)="","","Monster_Season"&amp;R67&amp;"_Infinite_"&amp;S67&amp;"_"&amp;T67)</f>
        <v>Monster_Season1_Infinite_11_1</v>
      </c>
      <c r="O67" s="10">
        <f>IF(VLOOKUP(R67&amp;"_"&amp;S67,[1]无限模式!A:AQ,25+T67,FALSE)="","",1)</f>
        <v>1</v>
      </c>
      <c r="Q67" s="10">
        <f>IF(VLOOKUP(R67&amp;"_"&amp;S67,[1]无限模式!A:AQ,19+T67,FALSE)="","",VLOOKUP(R67&amp;"_"&amp;S67,[1]无限模式!A:AQ,37+T67,FALSE))</f>
        <v>4</v>
      </c>
      <c r="R67" s="10">
        <v>1</v>
      </c>
      <c r="S67" s="10">
        <v>11</v>
      </c>
      <c r="T67" s="10">
        <v>1</v>
      </c>
    </row>
    <row r="68" spans="2:20" x14ac:dyDescent="0.2">
      <c r="B68" s="13" t="str">
        <f t="shared" si="0"/>
        <v/>
      </c>
      <c r="C68" s="10" t="str">
        <f t="shared" si="1"/>
        <v/>
      </c>
      <c r="D68" s="10" t="str">
        <f t="shared" si="2"/>
        <v/>
      </c>
      <c r="F68" s="10" t="str">
        <f>IF(B68="","",VLOOKUP(R68&amp;"_"&amp;S68,[1]无限模式!A:AQ,12,FALSE)-VLOOKUP(R68&amp;"_"&amp;S68,[1]无限模式!A:AQ,13,FALSE))</f>
        <v/>
      </c>
      <c r="G68" s="10" t="str">
        <f t="shared" si="3"/>
        <v/>
      </c>
      <c r="H68" s="13" t="str">
        <f>IF(C68="","",VLOOKUP(R68&amp;"_"&amp;S68,[1]无限模式!$A:$BA,52,FALSE))</f>
        <v/>
      </c>
      <c r="I68" s="13" t="str">
        <f>IF(C68="","",VLOOKUP(R68&amp;"_"&amp;S68,[1]无限模式!$A:$BA,53,FALSE))</f>
        <v/>
      </c>
      <c r="J68" s="10">
        <f>IF(VLOOKUP(R68&amp;"_"&amp;S68,[1]无限模式!A:AQ,25+T68,FALSE)="","",0)</f>
        <v>0</v>
      </c>
      <c r="K68" s="10">
        <f>IF(VLOOKUP(R68&amp;"_"&amp;S68,[1]无限模式!A:AQ,19+T68,FALSE)=0,"",VLOOKUP(R68&amp;"_"&amp;S68,[1]无限模式!A:AQ,19+T68,FALSE))</f>
        <v>15</v>
      </c>
      <c r="L68" s="10">
        <f>IF(VLOOKUP(R68&amp;"_"&amp;S68,[1]无限模式!A:AQ,19+T68,FALSE)=0,"",ROUND(VLOOKUP(R68&amp;"_"&amp;S68,[1]无限模式!A:AQ,4,FALSE)/VLOOKUP(R68&amp;"_"&amp;S68,[1]无限模式!A:AQ,19+T68,FALSE),2))</f>
        <v>2</v>
      </c>
      <c r="M68" s="10">
        <f>IF(VLOOKUP(R68&amp;"_"&amp;S68,[1]无限模式!A:AQ,25+T68,FALSE)="","",1)</f>
        <v>1</v>
      </c>
      <c r="N68" s="10" t="str">
        <f>IF(VLOOKUP(R68&amp;"_"&amp;S68,[1]无限模式!A:AQ,25+T68,FALSE)="","","Monster_Season"&amp;R68&amp;"_Infinite_"&amp;S68&amp;"_"&amp;T68)</f>
        <v>Monster_Season1_Infinite_11_2</v>
      </c>
      <c r="O68" s="10">
        <f>IF(VLOOKUP(R68&amp;"_"&amp;S68,[1]无限模式!A:AQ,25+T68,FALSE)="","",1)</f>
        <v>1</v>
      </c>
      <c r="Q68" s="10">
        <f>IF(VLOOKUP(R68&amp;"_"&amp;S68,[1]无限模式!A:AQ,19+T68,FALSE)="","",VLOOKUP(R68&amp;"_"&amp;S68,[1]无限模式!A:AQ,37+T68,FALSE))</f>
        <v>9</v>
      </c>
      <c r="R68" s="10">
        <v>1</v>
      </c>
      <c r="S68" s="10">
        <v>11</v>
      </c>
      <c r="T68" s="10">
        <v>2</v>
      </c>
    </row>
    <row r="69" spans="2:20" x14ac:dyDescent="0.2">
      <c r="B69" s="13" t="str">
        <f t="shared" si="0"/>
        <v/>
      </c>
      <c r="C69" s="10" t="str">
        <f t="shared" si="1"/>
        <v/>
      </c>
      <c r="D69" s="10" t="str">
        <f t="shared" si="2"/>
        <v/>
      </c>
      <c r="F69" s="10" t="str">
        <f>IF(B69="","",VLOOKUP(R69&amp;"_"&amp;S69,[1]无限模式!A:AQ,12,FALSE)-VLOOKUP(R69&amp;"_"&amp;S69,[1]无限模式!A:AQ,13,FALSE))</f>
        <v/>
      </c>
      <c r="G69" s="10" t="str">
        <f t="shared" si="3"/>
        <v/>
      </c>
      <c r="H69" s="13" t="str">
        <f>IF(C69="","",VLOOKUP(R69&amp;"_"&amp;S69,[1]无限模式!$A:$BA,52,FALSE))</f>
        <v/>
      </c>
      <c r="I69" s="13" t="str">
        <f>IF(C69="","",VLOOKUP(R69&amp;"_"&amp;S69,[1]无限模式!$A:$BA,53,FALSE))</f>
        <v/>
      </c>
      <c r="J69" s="10" t="str">
        <f>IF(VLOOKUP(R69&amp;"_"&amp;S69,[1]无限模式!A:AQ,25+T69,FALSE)="","",0)</f>
        <v/>
      </c>
      <c r="K69" s="10" t="str">
        <f>IF(VLOOKUP(R69&amp;"_"&amp;S69,[1]无限模式!A:AQ,19+T69,FALSE)=0,"",VLOOKUP(R69&amp;"_"&amp;S69,[1]无限模式!A:AQ,19+T69,FALSE))</f>
        <v/>
      </c>
      <c r="L69" s="10" t="str">
        <f>IF(VLOOKUP(R69&amp;"_"&amp;S69,[1]无限模式!A:AQ,19+T69,FALSE)=0,"",ROUND(VLOOKUP(R69&amp;"_"&amp;S69,[1]无限模式!A:AQ,4,FALSE)/VLOOKUP(R69&amp;"_"&amp;S69,[1]无限模式!A:AQ,19+T69,FALSE),2))</f>
        <v/>
      </c>
      <c r="M69" s="10" t="str">
        <f>IF(VLOOKUP(R69&amp;"_"&amp;S69,[1]无限模式!A:AQ,25+T69,FALSE)="","",1)</f>
        <v/>
      </c>
      <c r="N69" s="10" t="str">
        <f>IF(VLOOKUP(R69&amp;"_"&amp;S69,[1]无限模式!A:AQ,25+T69,FALSE)="","","Monster_Season"&amp;R69&amp;"_Infinite_"&amp;S69&amp;"_"&amp;T69)</f>
        <v/>
      </c>
      <c r="O69" s="10" t="str">
        <f>IF(VLOOKUP(R69&amp;"_"&amp;S69,[1]无限模式!A:AQ,25+T69,FALSE)="","",1)</f>
        <v/>
      </c>
      <c r="Q69" s="10" t="str">
        <f>IF(VLOOKUP(R69&amp;"_"&amp;S69,[1]无限模式!A:AQ,19+T69,FALSE)="","",VLOOKUP(R69&amp;"_"&amp;S69,[1]无限模式!A:AQ,37+T69,FALSE))</f>
        <v/>
      </c>
      <c r="R69" s="10">
        <v>1</v>
      </c>
      <c r="S69" s="10">
        <v>11</v>
      </c>
      <c r="T69" s="10">
        <v>3</v>
      </c>
    </row>
    <row r="70" spans="2:20" x14ac:dyDescent="0.2">
      <c r="B70" s="13" t="str">
        <f t="shared" si="0"/>
        <v/>
      </c>
      <c r="C70" s="10" t="str">
        <f t="shared" si="1"/>
        <v/>
      </c>
      <c r="D70" s="10" t="str">
        <f t="shared" si="2"/>
        <v/>
      </c>
      <c r="F70" s="10" t="str">
        <f>IF(B70="","",VLOOKUP(R70&amp;"_"&amp;S70,[1]无限模式!A:AQ,12,FALSE)-VLOOKUP(R70&amp;"_"&amp;S70,[1]无限模式!A:AQ,13,FALSE))</f>
        <v/>
      </c>
      <c r="G70" s="10" t="str">
        <f t="shared" si="3"/>
        <v/>
      </c>
      <c r="H70" s="13" t="str">
        <f>IF(C70="","",VLOOKUP(R70&amp;"_"&amp;S70,[1]无限模式!$A:$BA,52,FALSE))</f>
        <v/>
      </c>
      <c r="I70" s="13" t="str">
        <f>IF(C70="","",VLOOKUP(R70&amp;"_"&amp;S70,[1]无限模式!$A:$BA,53,FALSE))</f>
        <v/>
      </c>
      <c r="J70" s="10" t="str">
        <f>IF(VLOOKUP(R70&amp;"_"&amp;S70,[1]无限模式!A:AQ,25+T70,FALSE)="","",0)</f>
        <v/>
      </c>
      <c r="K70" s="10" t="str">
        <f>IF(VLOOKUP(R70&amp;"_"&amp;S70,[1]无限模式!A:AQ,19+T70,FALSE)=0,"",VLOOKUP(R70&amp;"_"&amp;S70,[1]无限模式!A:AQ,19+T70,FALSE))</f>
        <v/>
      </c>
      <c r="L70" s="10" t="str">
        <f>IF(VLOOKUP(R70&amp;"_"&amp;S70,[1]无限模式!A:AQ,19+T70,FALSE)=0,"",ROUND(VLOOKUP(R70&amp;"_"&amp;S70,[1]无限模式!A:AQ,4,FALSE)/VLOOKUP(R70&amp;"_"&amp;S70,[1]无限模式!A:AQ,19+T70,FALSE),2))</f>
        <v/>
      </c>
      <c r="M70" s="10" t="str">
        <f>IF(VLOOKUP(R70&amp;"_"&amp;S70,[1]无限模式!A:AQ,25+T70,FALSE)="","",1)</f>
        <v/>
      </c>
      <c r="N70" s="10" t="str">
        <f>IF(VLOOKUP(R70&amp;"_"&amp;S70,[1]无限模式!A:AQ,25+T70,FALSE)="","","Monster_Season"&amp;R70&amp;"_Infinite_"&amp;S70&amp;"_"&amp;T70)</f>
        <v/>
      </c>
      <c r="O70" s="10" t="str">
        <f>IF(VLOOKUP(R70&amp;"_"&amp;S70,[1]无限模式!A:AQ,25+T70,FALSE)="","",1)</f>
        <v/>
      </c>
      <c r="Q70" s="10" t="str">
        <f>IF(VLOOKUP(R70&amp;"_"&amp;S70,[1]无限模式!A:AQ,19+T70,FALSE)="","",VLOOKUP(R70&amp;"_"&amp;S70,[1]无限模式!A:AQ,37+T70,FALSE))</f>
        <v/>
      </c>
      <c r="R70" s="10">
        <v>1</v>
      </c>
      <c r="S70" s="10">
        <v>11</v>
      </c>
      <c r="T70" s="10">
        <v>4</v>
      </c>
    </row>
    <row r="71" spans="2:20" x14ac:dyDescent="0.2">
      <c r="B71" s="13" t="str">
        <f t="shared" si="0"/>
        <v/>
      </c>
      <c r="C71" s="10" t="str">
        <f t="shared" si="1"/>
        <v/>
      </c>
      <c r="D71" s="10" t="str">
        <f t="shared" si="2"/>
        <v/>
      </c>
      <c r="F71" s="10" t="str">
        <f>IF(B71="","",VLOOKUP(R71&amp;"_"&amp;S71,[1]无限模式!A:AQ,12,FALSE)-VLOOKUP(R71&amp;"_"&amp;S71,[1]无限模式!A:AQ,13,FALSE))</f>
        <v/>
      </c>
      <c r="G71" s="10" t="str">
        <f t="shared" si="3"/>
        <v/>
      </c>
      <c r="H71" s="13" t="str">
        <f>IF(C71="","",VLOOKUP(R71&amp;"_"&amp;S71,[1]无限模式!$A:$BA,52,FALSE))</f>
        <v/>
      </c>
      <c r="I71" s="13" t="str">
        <f>IF(C71="","",VLOOKUP(R71&amp;"_"&amp;S71,[1]无限模式!$A:$BA,53,FALSE))</f>
        <v/>
      </c>
      <c r="J71" s="10" t="str">
        <f>IF(VLOOKUP(R71&amp;"_"&amp;S71,[1]无限模式!A:AQ,25+T71,FALSE)="","",0)</f>
        <v/>
      </c>
      <c r="K71" s="10" t="str">
        <f>IF(VLOOKUP(R71&amp;"_"&amp;S71,[1]无限模式!A:AQ,19+T71,FALSE)=0,"",VLOOKUP(R71&amp;"_"&amp;S71,[1]无限模式!A:AQ,19+T71,FALSE))</f>
        <v/>
      </c>
      <c r="L71" s="10" t="str">
        <f>IF(VLOOKUP(R71&amp;"_"&amp;S71,[1]无限模式!A:AQ,19+T71,FALSE)=0,"",ROUND(VLOOKUP(R71&amp;"_"&amp;S71,[1]无限模式!A:AQ,4,FALSE)/VLOOKUP(R71&amp;"_"&amp;S71,[1]无限模式!A:AQ,19+T71,FALSE),2))</f>
        <v/>
      </c>
      <c r="M71" s="10" t="str">
        <f>IF(VLOOKUP(R71&amp;"_"&amp;S71,[1]无限模式!A:AQ,25+T71,FALSE)="","",1)</f>
        <v/>
      </c>
      <c r="N71" s="10" t="str">
        <f>IF(VLOOKUP(R71&amp;"_"&amp;S71,[1]无限模式!A:AQ,25+T71,FALSE)="","","Monster_Season"&amp;R71&amp;"_Infinite_"&amp;S71&amp;"_"&amp;T71)</f>
        <v/>
      </c>
      <c r="O71" s="10" t="str">
        <f>IF(VLOOKUP(R71&amp;"_"&amp;S71,[1]无限模式!A:AQ,25+T71,FALSE)="","",1)</f>
        <v/>
      </c>
      <c r="Q71" s="10" t="str">
        <f>IF(VLOOKUP(R71&amp;"_"&amp;S71,[1]无限模式!A:AQ,19+T71,FALSE)="","",VLOOKUP(R71&amp;"_"&amp;S71,[1]无限模式!A:AQ,37+T71,FALSE))</f>
        <v/>
      </c>
      <c r="R71" s="10">
        <v>1</v>
      </c>
      <c r="S71" s="10">
        <v>11</v>
      </c>
      <c r="T71" s="10">
        <v>5</v>
      </c>
    </row>
    <row r="72" spans="2:20" x14ac:dyDescent="0.2">
      <c r="B72" s="13" t="str">
        <f t="shared" ref="B72:B126" si="4">IF(S72-S71=1,"MonsterWaveCallRule_Season"&amp;R72&amp;"_Infinite","")</f>
        <v/>
      </c>
      <c r="C72" s="10" t="str">
        <f t="shared" ref="C72:C126" si="5">IF(B72="","",S72)</f>
        <v/>
      </c>
      <c r="D72" s="10" t="str">
        <f t="shared" ref="D72:D126" si="6">IF(B72="","","赛季"&amp;R72&amp;"无限模式第"&amp;S72&amp;"波")</f>
        <v/>
      </c>
      <c r="F72" s="10" t="str">
        <f>IF(B72="","",VLOOKUP(R72&amp;"_"&amp;S72,[1]无限模式!A:AQ,12,FALSE)-VLOOKUP(R72&amp;"_"&amp;S72,[1]无限模式!A:AQ,13,FALSE))</f>
        <v/>
      </c>
      <c r="G72" s="10" t="str">
        <f t="shared" ref="G72:G126" si="7">IF(B72="","",180)</f>
        <v/>
      </c>
      <c r="H72" s="13" t="str">
        <f>IF(C72="","",VLOOKUP(R72&amp;"_"&amp;S72,[1]无限模式!$A:$BA,52,FALSE))</f>
        <v/>
      </c>
      <c r="I72" s="13" t="str">
        <f>IF(C72="","",VLOOKUP(R72&amp;"_"&amp;S72,[1]无限模式!$A:$BA,53,FALSE))</f>
        <v/>
      </c>
      <c r="J72" s="10" t="str">
        <f>IF(VLOOKUP(R72&amp;"_"&amp;S72,[1]无限模式!A:AQ,25+T72,FALSE)="","",0)</f>
        <v/>
      </c>
      <c r="K72" s="10" t="str">
        <f>IF(VLOOKUP(R72&amp;"_"&amp;S72,[1]无限模式!A:AQ,19+T72,FALSE)=0,"",VLOOKUP(R72&amp;"_"&amp;S72,[1]无限模式!A:AQ,19+T72,FALSE))</f>
        <v/>
      </c>
      <c r="L72" s="10" t="str">
        <f>IF(VLOOKUP(R72&amp;"_"&amp;S72,[1]无限模式!A:AQ,19+T72,FALSE)=0,"",ROUND(VLOOKUP(R72&amp;"_"&amp;S72,[1]无限模式!A:AQ,4,FALSE)/VLOOKUP(R72&amp;"_"&amp;S72,[1]无限模式!A:AQ,19+T72,FALSE),2))</f>
        <v/>
      </c>
      <c r="M72" s="10" t="str">
        <f>IF(VLOOKUP(R72&amp;"_"&amp;S72,[1]无限模式!A:AQ,25+T72,FALSE)="","",1)</f>
        <v/>
      </c>
      <c r="N72" s="10" t="str">
        <f>IF(VLOOKUP(R72&amp;"_"&amp;S72,[1]无限模式!A:AQ,25+T72,FALSE)="","","Monster_Season"&amp;R72&amp;"_Infinite_"&amp;S72&amp;"_"&amp;T72)</f>
        <v/>
      </c>
      <c r="O72" s="10" t="str">
        <f>IF(VLOOKUP(R72&amp;"_"&amp;S72,[1]无限模式!A:AQ,25+T72,FALSE)="","",1)</f>
        <v/>
      </c>
      <c r="Q72" s="10" t="str">
        <f>IF(VLOOKUP(R72&amp;"_"&amp;S72,[1]无限模式!A:AQ,19+T72,FALSE)="","",VLOOKUP(R72&amp;"_"&amp;S72,[1]无限模式!A:AQ,37+T72,FALSE))</f>
        <v/>
      </c>
      <c r="R72" s="10">
        <v>1</v>
      </c>
      <c r="S72" s="10">
        <v>11</v>
      </c>
      <c r="T72" s="10">
        <v>6</v>
      </c>
    </row>
    <row r="73" spans="2:20" x14ac:dyDescent="0.2">
      <c r="B73" s="13" t="str">
        <f t="shared" si="4"/>
        <v>MonsterWaveCallRule_Season1_Infinite</v>
      </c>
      <c r="C73" s="10">
        <f t="shared" si="5"/>
        <v>12</v>
      </c>
      <c r="D73" s="10" t="str">
        <f t="shared" si="6"/>
        <v>赛季1无限模式第12波</v>
      </c>
      <c r="F73" s="10">
        <f>IF(B73="","",VLOOKUP(R73&amp;"_"&amp;S73,[1]无限模式!A:AQ,12,FALSE)-VLOOKUP(R73&amp;"_"&amp;S73,[1]无限模式!A:AQ,13,FALSE))</f>
        <v>100</v>
      </c>
      <c r="G73" s="10">
        <f t="shared" si="7"/>
        <v>180</v>
      </c>
      <c r="H73" s="13" t="str">
        <f>IF(C73="","",VLOOKUP(R73&amp;"_"&amp;S73,[1]无限模式!$A:$BA,52,FALSE))</f>
        <v>ResAudio_Music_game2;0.9</v>
      </c>
      <c r="I73" s="13" t="str">
        <f>IF(C73="","",VLOOKUP(R73&amp;"_"&amp;S73,[1]无限模式!$A:$BA,53,FALSE))</f>
        <v>ResAudio_Music_game2;1.2</v>
      </c>
      <c r="J73" s="10">
        <f>IF(VLOOKUP(R73&amp;"_"&amp;S73,[1]无限模式!A:AQ,25+T73,FALSE)="","",0)</f>
        <v>0</v>
      </c>
      <c r="K73" s="10">
        <f>IF(VLOOKUP(R73&amp;"_"&amp;S73,[1]无限模式!A:AQ,19+T73,FALSE)=0,"",VLOOKUP(R73&amp;"_"&amp;S73,[1]无限模式!A:AQ,19+T73,FALSE))</f>
        <v>16</v>
      </c>
      <c r="L73" s="10">
        <f>IF(VLOOKUP(R73&amp;"_"&amp;S73,[1]无限模式!A:AQ,19+T73,FALSE)=0,"",ROUND(VLOOKUP(R73&amp;"_"&amp;S73,[1]无限模式!A:AQ,4,FALSE)/VLOOKUP(R73&amp;"_"&amp;S73,[1]无限模式!A:AQ,19+T73,FALSE),2))</f>
        <v>1.88</v>
      </c>
      <c r="M73" s="10">
        <f>IF(VLOOKUP(R73&amp;"_"&amp;S73,[1]无限模式!A:AQ,25+T73,FALSE)="","",1)</f>
        <v>1</v>
      </c>
      <c r="N73" s="10" t="str">
        <f>IF(VLOOKUP(R73&amp;"_"&amp;S73,[1]无限模式!A:AQ,25+T73,FALSE)="","","Monster_Season"&amp;R73&amp;"_Infinite_"&amp;S73&amp;"_"&amp;T73)</f>
        <v>Monster_Season1_Infinite_12_1</v>
      </c>
      <c r="O73" s="10">
        <f>IF(VLOOKUP(R73&amp;"_"&amp;S73,[1]无限模式!A:AQ,25+T73,FALSE)="","",1)</f>
        <v>1</v>
      </c>
      <c r="Q73" s="10">
        <f>IF(VLOOKUP(R73&amp;"_"&amp;S73,[1]无限模式!A:AQ,19+T73,FALSE)="","",VLOOKUP(R73&amp;"_"&amp;S73,[1]无限模式!A:AQ,37+T73,FALSE))</f>
        <v>5</v>
      </c>
      <c r="R73" s="10">
        <v>1</v>
      </c>
      <c r="S73" s="10">
        <v>12</v>
      </c>
      <c r="T73" s="10">
        <v>1</v>
      </c>
    </row>
    <row r="74" spans="2:20" x14ac:dyDescent="0.2">
      <c r="B74" s="13" t="str">
        <f t="shared" si="4"/>
        <v/>
      </c>
      <c r="C74" s="10" t="str">
        <f t="shared" si="5"/>
        <v/>
      </c>
      <c r="D74" s="10" t="str">
        <f t="shared" si="6"/>
        <v/>
      </c>
      <c r="F74" s="10" t="str">
        <f>IF(B74="","",VLOOKUP(R74&amp;"_"&amp;S74,[1]无限模式!A:AQ,12,FALSE)-VLOOKUP(R74&amp;"_"&amp;S74,[1]无限模式!A:AQ,13,FALSE))</f>
        <v/>
      </c>
      <c r="G74" s="10" t="str">
        <f t="shared" si="7"/>
        <v/>
      </c>
      <c r="H74" s="13" t="str">
        <f>IF(C74="","",VLOOKUP(R74&amp;"_"&amp;S74,[1]无限模式!$A:$BA,52,FALSE))</f>
        <v/>
      </c>
      <c r="I74" s="13" t="str">
        <f>IF(C74="","",VLOOKUP(R74&amp;"_"&amp;S74,[1]无限模式!$A:$BA,53,FALSE))</f>
        <v/>
      </c>
      <c r="J74" s="10">
        <f>IF(VLOOKUP(R74&amp;"_"&amp;S74,[1]无限模式!A:AQ,25+T74,FALSE)="","",0)</f>
        <v>0</v>
      </c>
      <c r="K74" s="10">
        <f>IF(VLOOKUP(R74&amp;"_"&amp;S74,[1]无限模式!A:AQ,19+T74,FALSE)=0,"",VLOOKUP(R74&amp;"_"&amp;S74,[1]无限模式!A:AQ,19+T74,FALSE))</f>
        <v>8</v>
      </c>
      <c r="L74" s="10">
        <f>IF(VLOOKUP(R74&amp;"_"&amp;S74,[1]无限模式!A:AQ,19+T74,FALSE)=0,"",ROUND(VLOOKUP(R74&amp;"_"&amp;S74,[1]无限模式!A:AQ,4,FALSE)/VLOOKUP(R74&amp;"_"&amp;S74,[1]无限模式!A:AQ,19+T74,FALSE),2))</f>
        <v>3.75</v>
      </c>
      <c r="M74" s="10">
        <f>IF(VLOOKUP(R74&amp;"_"&amp;S74,[1]无限模式!A:AQ,25+T74,FALSE)="","",1)</f>
        <v>1</v>
      </c>
      <c r="N74" s="10" t="str">
        <f>IF(VLOOKUP(R74&amp;"_"&amp;S74,[1]无限模式!A:AQ,25+T74,FALSE)="","","Monster_Season"&amp;R74&amp;"_Infinite_"&amp;S74&amp;"_"&amp;T74)</f>
        <v>Monster_Season1_Infinite_12_2</v>
      </c>
      <c r="O74" s="10">
        <f>IF(VLOOKUP(R74&amp;"_"&amp;S74,[1]无限模式!A:AQ,25+T74,FALSE)="","",1)</f>
        <v>1</v>
      </c>
      <c r="Q74" s="10">
        <f>IF(VLOOKUP(R74&amp;"_"&amp;S74,[1]无限模式!A:AQ,19+T74,FALSE)="","",VLOOKUP(R74&amp;"_"&amp;S74,[1]无限模式!A:AQ,37+T74,FALSE))</f>
        <v>10</v>
      </c>
      <c r="R74" s="10">
        <v>1</v>
      </c>
      <c r="S74" s="10">
        <v>12</v>
      </c>
      <c r="T74" s="10">
        <v>2</v>
      </c>
    </row>
    <row r="75" spans="2:20" x14ac:dyDescent="0.2">
      <c r="B75" s="13" t="str">
        <f t="shared" si="4"/>
        <v/>
      </c>
      <c r="C75" s="10" t="str">
        <f t="shared" si="5"/>
        <v/>
      </c>
      <c r="D75" s="10" t="str">
        <f t="shared" si="6"/>
        <v/>
      </c>
      <c r="F75" s="10" t="str">
        <f>IF(B75="","",VLOOKUP(R75&amp;"_"&amp;S75,[1]无限模式!A:AQ,12,FALSE)-VLOOKUP(R75&amp;"_"&amp;S75,[1]无限模式!A:AQ,13,FALSE))</f>
        <v/>
      </c>
      <c r="G75" s="10" t="str">
        <f t="shared" si="7"/>
        <v/>
      </c>
      <c r="H75" s="13" t="str">
        <f>IF(C75="","",VLOOKUP(R75&amp;"_"&amp;S75,[1]无限模式!$A:$BA,52,FALSE))</f>
        <v/>
      </c>
      <c r="I75" s="13" t="str">
        <f>IF(C75="","",VLOOKUP(R75&amp;"_"&amp;S75,[1]无限模式!$A:$BA,53,FALSE))</f>
        <v/>
      </c>
      <c r="J75" s="10">
        <f>IF(VLOOKUP(R75&amp;"_"&amp;S75,[1]无限模式!A:AQ,25+T75,FALSE)="","",0)</f>
        <v>0</v>
      </c>
      <c r="K75" s="10">
        <f>IF(VLOOKUP(R75&amp;"_"&amp;S75,[1]无限模式!A:AQ,19+T75,FALSE)=0,"",VLOOKUP(R75&amp;"_"&amp;S75,[1]无限模式!A:AQ,19+T75,FALSE))</f>
        <v>8</v>
      </c>
      <c r="L75" s="10">
        <f>IF(VLOOKUP(R75&amp;"_"&amp;S75,[1]无限模式!A:AQ,19+T75,FALSE)=0,"",ROUND(VLOOKUP(R75&amp;"_"&amp;S75,[1]无限模式!A:AQ,4,FALSE)/VLOOKUP(R75&amp;"_"&amp;S75,[1]无限模式!A:AQ,19+T75,FALSE),2))</f>
        <v>3.75</v>
      </c>
      <c r="M75" s="10">
        <f>IF(VLOOKUP(R75&amp;"_"&amp;S75,[1]无限模式!A:AQ,25+T75,FALSE)="","",1)</f>
        <v>1</v>
      </c>
      <c r="N75" s="10" t="str">
        <f>IF(VLOOKUP(R75&amp;"_"&amp;S75,[1]无限模式!A:AQ,25+T75,FALSE)="","","Monster_Season"&amp;R75&amp;"_Infinite_"&amp;S75&amp;"_"&amp;T75)</f>
        <v>Monster_Season1_Infinite_12_3</v>
      </c>
      <c r="O75" s="10">
        <f>IF(VLOOKUP(R75&amp;"_"&amp;S75,[1]无限模式!A:AQ,25+T75,FALSE)="","",1)</f>
        <v>1</v>
      </c>
      <c r="Q75" s="10">
        <f>IF(VLOOKUP(R75&amp;"_"&amp;S75,[1]无限模式!A:AQ,19+T75,FALSE)="","",VLOOKUP(R75&amp;"_"&amp;S75,[1]无限模式!A:AQ,37+T75,FALSE))</f>
        <v>5</v>
      </c>
      <c r="R75" s="10">
        <v>1</v>
      </c>
      <c r="S75" s="10">
        <v>12</v>
      </c>
      <c r="T75" s="10">
        <v>3</v>
      </c>
    </row>
    <row r="76" spans="2:20" x14ac:dyDescent="0.2">
      <c r="B76" s="13" t="str">
        <f t="shared" si="4"/>
        <v/>
      </c>
      <c r="C76" s="10" t="str">
        <f t="shared" si="5"/>
        <v/>
      </c>
      <c r="D76" s="10" t="str">
        <f t="shared" si="6"/>
        <v/>
      </c>
      <c r="F76" s="10" t="str">
        <f>IF(B76="","",VLOOKUP(R76&amp;"_"&amp;S76,[1]无限模式!A:AQ,12,FALSE)-VLOOKUP(R76&amp;"_"&amp;S76,[1]无限模式!A:AQ,13,FALSE))</f>
        <v/>
      </c>
      <c r="G76" s="10" t="str">
        <f t="shared" si="7"/>
        <v/>
      </c>
      <c r="H76" s="13" t="str">
        <f>IF(C76="","",VLOOKUP(R76&amp;"_"&amp;S76,[1]无限模式!$A:$BA,52,FALSE))</f>
        <v/>
      </c>
      <c r="I76" s="13" t="str">
        <f>IF(C76="","",VLOOKUP(R76&amp;"_"&amp;S76,[1]无限模式!$A:$BA,53,FALSE))</f>
        <v/>
      </c>
      <c r="J76" s="10" t="str">
        <f>IF(VLOOKUP(R76&amp;"_"&amp;S76,[1]无限模式!A:AQ,25+T76,FALSE)="","",0)</f>
        <v/>
      </c>
      <c r="K76" s="10" t="str">
        <f>IF(VLOOKUP(R76&amp;"_"&amp;S76,[1]无限模式!A:AQ,19+T76,FALSE)=0,"",VLOOKUP(R76&amp;"_"&amp;S76,[1]无限模式!A:AQ,19+T76,FALSE))</f>
        <v/>
      </c>
      <c r="L76" s="10" t="str">
        <f>IF(VLOOKUP(R76&amp;"_"&amp;S76,[1]无限模式!A:AQ,19+T76,FALSE)=0,"",ROUND(VLOOKUP(R76&amp;"_"&amp;S76,[1]无限模式!A:AQ,4,FALSE)/VLOOKUP(R76&amp;"_"&amp;S76,[1]无限模式!A:AQ,19+T76,FALSE),2))</f>
        <v/>
      </c>
      <c r="M76" s="10" t="str">
        <f>IF(VLOOKUP(R76&amp;"_"&amp;S76,[1]无限模式!A:AQ,25+T76,FALSE)="","",1)</f>
        <v/>
      </c>
      <c r="N76" s="10" t="str">
        <f>IF(VLOOKUP(R76&amp;"_"&amp;S76,[1]无限模式!A:AQ,25+T76,FALSE)="","","Monster_Season"&amp;R76&amp;"_Infinite_"&amp;S76&amp;"_"&amp;T76)</f>
        <v/>
      </c>
      <c r="O76" s="10" t="str">
        <f>IF(VLOOKUP(R76&amp;"_"&amp;S76,[1]无限模式!A:AQ,25+T76,FALSE)="","",1)</f>
        <v/>
      </c>
      <c r="Q76" s="10" t="str">
        <f>IF(VLOOKUP(R76&amp;"_"&amp;S76,[1]无限模式!A:AQ,19+T76,FALSE)="","",VLOOKUP(R76&amp;"_"&amp;S76,[1]无限模式!A:AQ,37+T76,FALSE))</f>
        <v/>
      </c>
      <c r="R76" s="10">
        <v>1</v>
      </c>
      <c r="S76" s="10">
        <v>12</v>
      </c>
      <c r="T76" s="10">
        <v>4</v>
      </c>
    </row>
    <row r="77" spans="2:20" x14ac:dyDescent="0.2">
      <c r="B77" s="13" t="str">
        <f t="shared" si="4"/>
        <v/>
      </c>
      <c r="C77" s="10" t="str">
        <f t="shared" si="5"/>
        <v/>
      </c>
      <c r="D77" s="10" t="str">
        <f t="shared" si="6"/>
        <v/>
      </c>
      <c r="F77" s="10" t="str">
        <f>IF(B77="","",VLOOKUP(R77&amp;"_"&amp;S77,[1]无限模式!A:AQ,12,FALSE)-VLOOKUP(R77&amp;"_"&amp;S77,[1]无限模式!A:AQ,13,FALSE))</f>
        <v/>
      </c>
      <c r="G77" s="10" t="str">
        <f t="shared" si="7"/>
        <v/>
      </c>
      <c r="H77" s="13" t="str">
        <f>IF(C77="","",VLOOKUP(R77&amp;"_"&amp;S77,[1]无限模式!$A:$BA,52,FALSE))</f>
        <v/>
      </c>
      <c r="I77" s="13" t="str">
        <f>IF(C77="","",VLOOKUP(R77&amp;"_"&amp;S77,[1]无限模式!$A:$BA,53,FALSE))</f>
        <v/>
      </c>
      <c r="J77" s="10" t="str">
        <f>IF(VLOOKUP(R77&amp;"_"&amp;S77,[1]无限模式!A:AQ,25+T77,FALSE)="","",0)</f>
        <v/>
      </c>
      <c r="K77" s="10" t="str">
        <f>IF(VLOOKUP(R77&amp;"_"&amp;S77,[1]无限模式!A:AQ,19+T77,FALSE)=0,"",VLOOKUP(R77&amp;"_"&amp;S77,[1]无限模式!A:AQ,19+T77,FALSE))</f>
        <v/>
      </c>
      <c r="L77" s="10" t="str">
        <f>IF(VLOOKUP(R77&amp;"_"&amp;S77,[1]无限模式!A:AQ,19+T77,FALSE)=0,"",ROUND(VLOOKUP(R77&amp;"_"&amp;S77,[1]无限模式!A:AQ,4,FALSE)/VLOOKUP(R77&amp;"_"&amp;S77,[1]无限模式!A:AQ,19+T77,FALSE),2))</f>
        <v/>
      </c>
      <c r="M77" s="10" t="str">
        <f>IF(VLOOKUP(R77&amp;"_"&amp;S77,[1]无限模式!A:AQ,25+T77,FALSE)="","",1)</f>
        <v/>
      </c>
      <c r="N77" s="10" t="str">
        <f>IF(VLOOKUP(R77&amp;"_"&amp;S77,[1]无限模式!A:AQ,25+T77,FALSE)="","","Monster_Season"&amp;R77&amp;"_Infinite_"&amp;S77&amp;"_"&amp;T77)</f>
        <v/>
      </c>
      <c r="O77" s="10" t="str">
        <f>IF(VLOOKUP(R77&amp;"_"&amp;S77,[1]无限模式!A:AQ,25+T77,FALSE)="","",1)</f>
        <v/>
      </c>
      <c r="Q77" s="10" t="str">
        <f>IF(VLOOKUP(R77&amp;"_"&amp;S77,[1]无限模式!A:AQ,19+T77,FALSE)="","",VLOOKUP(R77&amp;"_"&amp;S77,[1]无限模式!A:AQ,37+T77,FALSE))</f>
        <v/>
      </c>
      <c r="R77" s="10">
        <v>1</v>
      </c>
      <c r="S77" s="10">
        <v>12</v>
      </c>
      <c r="T77" s="10">
        <v>5</v>
      </c>
    </row>
    <row r="78" spans="2:20" x14ac:dyDescent="0.2">
      <c r="B78" s="13" t="str">
        <f t="shared" si="4"/>
        <v/>
      </c>
      <c r="C78" s="10" t="str">
        <f t="shared" si="5"/>
        <v/>
      </c>
      <c r="D78" s="10" t="str">
        <f t="shared" si="6"/>
        <v/>
      </c>
      <c r="F78" s="10" t="str">
        <f>IF(B78="","",VLOOKUP(R78&amp;"_"&amp;S78,[1]无限模式!A:AQ,12,FALSE)-VLOOKUP(R78&amp;"_"&amp;S78,[1]无限模式!A:AQ,13,FALSE))</f>
        <v/>
      </c>
      <c r="G78" s="10" t="str">
        <f t="shared" si="7"/>
        <v/>
      </c>
      <c r="H78" s="13" t="str">
        <f>IF(C78="","",VLOOKUP(R78&amp;"_"&amp;S78,[1]无限模式!$A:$BA,52,FALSE))</f>
        <v/>
      </c>
      <c r="I78" s="13" t="str">
        <f>IF(C78="","",VLOOKUP(R78&amp;"_"&amp;S78,[1]无限模式!$A:$BA,53,FALSE))</f>
        <v/>
      </c>
      <c r="J78" s="10" t="str">
        <f>IF(VLOOKUP(R78&amp;"_"&amp;S78,[1]无限模式!A:AQ,25+T78,FALSE)="","",0)</f>
        <v/>
      </c>
      <c r="K78" s="10" t="str">
        <f>IF(VLOOKUP(R78&amp;"_"&amp;S78,[1]无限模式!A:AQ,19+T78,FALSE)=0,"",VLOOKUP(R78&amp;"_"&amp;S78,[1]无限模式!A:AQ,19+T78,FALSE))</f>
        <v/>
      </c>
      <c r="L78" s="10" t="str">
        <f>IF(VLOOKUP(R78&amp;"_"&amp;S78,[1]无限模式!A:AQ,19+T78,FALSE)=0,"",ROUND(VLOOKUP(R78&amp;"_"&amp;S78,[1]无限模式!A:AQ,4,FALSE)/VLOOKUP(R78&amp;"_"&amp;S78,[1]无限模式!A:AQ,19+T78,FALSE),2))</f>
        <v/>
      </c>
      <c r="M78" s="10" t="str">
        <f>IF(VLOOKUP(R78&amp;"_"&amp;S78,[1]无限模式!A:AQ,25+T78,FALSE)="","",1)</f>
        <v/>
      </c>
      <c r="N78" s="10" t="str">
        <f>IF(VLOOKUP(R78&amp;"_"&amp;S78,[1]无限模式!A:AQ,25+T78,FALSE)="","","Monster_Season"&amp;R78&amp;"_Infinite_"&amp;S78&amp;"_"&amp;T78)</f>
        <v/>
      </c>
      <c r="O78" s="10" t="str">
        <f>IF(VLOOKUP(R78&amp;"_"&amp;S78,[1]无限模式!A:AQ,25+T78,FALSE)="","",1)</f>
        <v/>
      </c>
      <c r="Q78" s="10" t="str">
        <f>IF(VLOOKUP(R78&amp;"_"&amp;S78,[1]无限模式!A:AQ,19+T78,FALSE)="","",VLOOKUP(R78&amp;"_"&amp;S78,[1]无限模式!A:AQ,37+T78,FALSE))</f>
        <v/>
      </c>
      <c r="R78" s="10">
        <v>1</v>
      </c>
      <c r="S78" s="10">
        <v>12</v>
      </c>
      <c r="T78" s="10">
        <v>6</v>
      </c>
    </row>
    <row r="79" spans="2:20" x14ac:dyDescent="0.2">
      <c r="B79" s="13" t="str">
        <f t="shared" si="4"/>
        <v>MonsterWaveCallRule_Season1_Infinite</v>
      </c>
      <c r="C79" s="10">
        <f t="shared" si="5"/>
        <v>13</v>
      </c>
      <c r="D79" s="10" t="str">
        <f t="shared" si="6"/>
        <v>赛季1无限模式第13波</v>
      </c>
      <c r="F79" s="10">
        <f>IF(B79="","",VLOOKUP(R79&amp;"_"&amp;S79,[1]无限模式!A:AQ,12,FALSE)-VLOOKUP(R79&amp;"_"&amp;S79,[1]无限模式!A:AQ,13,FALSE))</f>
        <v>100</v>
      </c>
      <c r="G79" s="10">
        <f t="shared" si="7"/>
        <v>180</v>
      </c>
      <c r="H79" s="13" t="str">
        <f>IF(C79="","",VLOOKUP(R79&amp;"_"&amp;S79,[1]无限模式!$A:$BA,52,FALSE))</f>
        <v>ResAudio_Music_game3;0.9</v>
      </c>
      <c r="I79" s="13" t="str">
        <f>IF(C79="","",VLOOKUP(R79&amp;"_"&amp;S79,[1]无限模式!$A:$BA,53,FALSE))</f>
        <v>ResAudio_Music_game3;1.1</v>
      </c>
      <c r="J79" s="10">
        <f>IF(VLOOKUP(R79&amp;"_"&amp;S79,[1]无限模式!A:AQ,25+T79,FALSE)="","",0)</f>
        <v>0</v>
      </c>
      <c r="K79" s="10">
        <f>IF(VLOOKUP(R79&amp;"_"&amp;S79,[1]无限模式!A:AQ,19+T79,FALSE)=0,"",VLOOKUP(R79&amp;"_"&amp;S79,[1]无限模式!A:AQ,19+T79,FALSE))</f>
        <v>13</v>
      </c>
      <c r="L79" s="10">
        <f>IF(VLOOKUP(R79&amp;"_"&amp;S79,[1]无限模式!A:AQ,19+T79,FALSE)=0,"",ROUND(VLOOKUP(R79&amp;"_"&amp;S79,[1]无限模式!A:AQ,4,FALSE)/VLOOKUP(R79&amp;"_"&amp;S79,[1]无限模式!A:AQ,19+T79,FALSE),2))</f>
        <v>2.31</v>
      </c>
      <c r="M79" s="10">
        <f>IF(VLOOKUP(R79&amp;"_"&amp;S79,[1]无限模式!A:AQ,25+T79,FALSE)="","",1)</f>
        <v>1</v>
      </c>
      <c r="N79" s="10" t="str">
        <f>IF(VLOOKUP(R79&amp;"_"&amp;S79,[1]无限模式!A:AQ,25+T79,FALSE)="","","Monster_Season"&amp;R79&amp;"_Infinite_"&amp;S79&amp;"_"&amp;T79)</f>
        <v>Monster_Season1_Infinite_13_1</v>
      </c>
      <c r="O79" s="10">
        <f>IF(VLOOKUP(R79&amp;"_"&amp;S79,[1]无限模式!A:AQ,25+T79,FALSE)="","",1)</f>
        <v>1</v>
      </c>
      <c r="Q79" s="10">
        <f>IF(VLOOKUP(R79&amp;"_"&amp;S79,[1]无限模式!A:AQ,19+T79,FALSE)="","",VLOOKUP(R79&amp;"_"&amp;S79,[1]无限模式!A:AQ,37+T79,FALSE))</f>
        <v>8</v>
      </c>
      <c r="R79" s="10">
        <v>1</v>
      </c>
      <c r="S79" s="10">
        <v>13</v>
      </c>
      <c r="T79" s="10">
        <v>1</v>
      </c>
    </row>
    <row r="80" spans="2:20" x14ac:dyDescent="0.2">
      <c r="B80" s="13" t="str">
        <f t="shared" si="4"/>
        <v/>
      </c>
      <c r="C80" s="10" t="str">
        <f t="shared" si="5"/>
        <v/>
      </c>
      <c r="D80" s="10" t="str">
        <f t="shared" si="6"/>
        <v/>
      </c>
      <c r="F80" s="10" t="str">
        <f>IF(B80="","",VLOOKUP(R80&amp;"_"&amp;S80,[1]无限模式!A:AQ,12,FALSE)-VLOOKUP(R80&amp;"_"&amp;S80,[1]无限模式!A:AQ,13,FALSE))</f>
        <v/>
      </c>
      <c r="G80" s="10" t="str">
        <f t="shared" si="7"/>
        <v/>
      </c>
      <c r="H80" s="13" t="str">
        <f>IF(C80="","",VLOOKUP(R80&amp;"_"&amp;S80,[1]无限模式!$A:$BA,52,FALSE))</f>
        <v/>
      </c>
      <c r="I80" s="13" t="str">
        <f>IF(C80="","",VLOOKUP(R80&amp;"_"&amp;S80,[1]无限模式!$A:$BA,53,FALSE))</f>
        <v/>
      </c>
      <c r="J80" s="10">
        <f>IF(VLOOKUP(R80&amp;"_"&amp;S80,[1]无限模式!A:AQ,25+T80,FALSE)="","",0)</f>
        <v>0</v>
      </c>
      <c r="K80" s="10">
        <f>IF(VLOOKUP(R80&amp;"_"&amp;S80,[1]无限模式!A:AQ,19+T80,FALSE)=0,"",VLOOKUP(R80&amp;"_"&amp;S80,[1]无限模式!A:AQ,19+T80,FALSE))</f>
        <v>13</v>
      </c>
      <c r="L80" s="10">
        <f>IF(VLOOKUP(R80&amp;"_"&amp;S80,[1]无限模式!A:AQ,19+T80,FALSE)=0,"",ROUND(VLOOKUP(R80&amp;"_"&amp;S80,[1]无限模式!A:AQ,4,FALSE)/VLOOKUP(R80&amp;"_"&amp;S80,[1]无限模式!A:AQ,19+T80,FALSE),2))</f>
        <v>2.31</v>
      </c>
      <c r="M80" s="10">
        <f>IF(VLOOKUP(R80&amp;"_"&amp;S80,[1]无限模式!A:AQ,25+T80,FALSE)="","",1)</f>
        <v>1</v>
      </c>
      <c r="N80" s="10" t="str">
        <f>IF(VLOOKUP(R80&amp;"_"&amp;S80,[1]无限模式!A:AQ,25+T80,FALSE)="","","Monster_Season"&amp;R80&amp;"_Infinite_"&amp;S80&amp;"_"&amp;T80)</f>
        <v>Monster_Season1_Infinite_13_2</v>
      </c>
      <c r="O80" s="10">
        <f>IF(VLOOKUP(R80&amp;"_"&amp;S80,[1]无限模式!A:AQ,25+T80,FALSE)="","",1)</f>
        <v>1</v>
      </c>
      <c r="Q80" s="10">
        <f>IF(VLOOKUP(R80&amp;"_"&amp;S80,[1]无限模式!A:AQ,19+T80,FALSE)="","",VLOOKUP(R80&amp;"_"&amp;S80,[1]无限模式!A:AQ,37+T80,FALSE))</f>
        <v>4</v>
      </c>
      <c r="R80" s="10">
        <v>1</v>
      </c>
      <c r="S80" s="10">
        <v>13</v>
      </c>
      <c r="T80" s="10">
        <v>2</v>
      </c>
    </row>
    <row r="81" spans="2:20" x14ac:dyDescent="0.2">
      <c r="B81" s="13" t="str">
        <f t="shared" si="4"/>
        <v/>
      </c>
      <c r="C81" s="10" t="str">
        <f t="shared" si="5"/>
        <v/>
      </c>
      <c r="D81" s="10" t="str">
        <f t="shared" si="6"/>
        <v/>
      </c>
      <c r="F81" s="10" t="str">
        <f>IF(B81="","",VLOOKUP(R81&amp;"_"&amp;S81,[1]无限模式!A:AQ,12,FALSE)-VLOOKUP(R81&amp;"_"&amp;S81,[1]无限模式!A:AQ,13,FALSE))</f>
        <v/>
      </c>
      <c r="G81" s="10" t="str">
        <f t="shared" si="7"/>
        <v/>
      </c>
      <c r="H81" s="13" t="str">
        <f>IF(C81="","",VLOOKUP(R81&amp;"_"&amp;S81,[1]无限模式!$A:$BA,52,FALSE))</f>
        <v/>
      </c>
      <c r="I81" s="13" t="str">
        <f>IF(C81="","",VLOOKUP(R81&amp;"_"&amp;S81,[1]无限模式!$A:$BA,53,FALSE))</f>
        <v/>
      </c>
      <c r="J81" s="10">
        <f>IF(VLOOKUP(R81&amp;"_"&amp;S81,[1]无限模式!A:AQ,25+T81,FALSE)="","",0)</f>
        <v>0</v>
      </c>
      <c r="K81" s="10">
        <f>IF(VLOOKUP(R81&amp;"_"&amp;S81,[1]无限模式!A:AQ,19+T81,FALSE)=0,"",VLOOKUP(R81&amp;"_"&amp;S81,[1]无限模式!A:AQ,19+T81,FALSE))</f>
        <v>7</v>
      </c>
      <c r="L81" s="10">
        <f>IF(VLOOKUP(R81&amp;"_"&amp;S81,[1]无限模式!A:AQ,19+T81,FALSE)=0,"",ROUND(VLOOKUP(R81&amp;"_"&amp;S81,[1]无限模式!A:AQ,4,FALSE)/VLOOKUP(R81&amp;"_"&amp;S81,[1]无限模式!A:AQ,19+T81,FALSE),2))</f>
        <v>4.29</v>
      </c>
      <c r="M81" s="10">
        <f>IF(VLOOKUP(R81&amp;"_"&amp;S81,[1]无限模式!A:AQ,25+T81,FALSE)="","",1)</f>
        <v>1</v>
      </c>
      <c r="N81" s="10" t="str">
        <f>IF(VLOOKUP(R81&amp;"_"&amp;S81,[1]无限模式!A:AQ,25+T81,FALSE)="","","Monster_Season"&amp;R81&amp;"_Infinite_"&amp;S81&amp;"_"&amp;T81)</f>
        <v>Monster_Season1_Infinite_13_3</v>
      </c>
      <c r="O81" s="10">
        <f>IF(VLOOKUP(R81&amp;"_"&amp;S81,[1]无限模式!A:AQ,25+T81,FALSE)="","",1)</f>
        <v>1</v>
      </c>
      <c r="Q81" s="10">
        <f>IF(VLOOKUP(R81&amp;"_"&amp;S81,[1]无限模式!A:AQ,19+T81,FALSE)="","",VLOOKUP(R81&amp;"_"&amp;S81,[1]无限模式!A:AQ,37+T81,FALSE))</f>
        <v>8</v>
      </c>
      <c r="R81" s="10">
        <v>1</v>
      </c>
      <c r="S81" s="10">
        <v>13</v>
      </c>
      <c r="T81" s="10">
        <v>3</v>
      </c>
    </row>
    <row r="82" spans="2:20" x14ac:dyDescent="0.2">
      <c r="B82" s="13" t="str">
        <f t="shared" si="4"/>
        <v/>
      </c>
      <c r="C82" s="10" t="str">
        <f t="shared" si="5"/>
        <v/>
      </c>
      <c r="D82" s="10" t="str">
        <f t="shared" si="6"/>
        <v/>
      </c>
      <c r="F82" s="10" t="str">
        <f>IF(B82="","",VLOOKUP(R82&amp;"_"&amp;S82,[1]无限模式!A:AQ,12,FALSE)-VLOOKUP(R82&amp;"_"&amp;S82,[1]无限模式!A:AQ,13,FALSE))</f>
        <v/>
      </c>
      <c r="G82" s="10" t="str">
        <f t="shared" si="7"/>
        <v/>
      </c>
      <c r="H82" s="13" t="str">
        <f>IF(C82="","",VLOOKUP(R82&amp;"_"&amp;S82,[1]无限模式!$A:$BA,52,FALSE))</f>
        <v/>
      </c>
      <c r="I82" s="13" t="str">
        <f>IF(C82="","",VLOOKUP(R82&amp;"_"&amp;S82,[1]无限模式!$A:$BA,53,FALSE))</f>
        <v/>
      </c>
      <c r="J82" s="10" t="str">
        <f>IF(VLOOKUP(R82&amp;"_"&amp;S82,[1]无限模式!A:AQ,25+T82,FALSE)="","",0)</f>
        <v/>
      </c>
      <c r="K82" s="10" t="str">
        <f>IF(VLOOKUP(R82&amp;"_"&amp;S82,[1]无限模式!A:AQ,19+T82,FALSE)=0,"",VLOOKUP(R82&amp;"_"&amp;S82,[1]无限模式!A:AQ,19+T82,FALSE))</f>
        <v/>
      </c>
      <c r="L82" s="10" t="str">
        <f>IF(VLOOKUP(R82&amp;"_"&amp;S82,[1]无限模式!A:AQ,19+T82,FALSE)=0,"",ROUND(VLOOKUP(R82&amp;"_"&amp;S82,[1]无限模式!A:AQ,4,FALSE)/VLOOKUP(R82&amp;"_"&amp;S82,[1]无限模式!A:AQ,19+T82,FALSE),2))</f>
        <v/>
      </c>
      <c r="M82" s="10" t="str">
        <f>IF(VLOOKUP(R82&amp;"_"&amp;S82,[1]无限模式!A:AQ,25+T82,FALSE)="","",1)</f>
        <v/>
      </c>
      <c r="N82" s="10" t="str">
        <f>IF(VLOOKUP(R82&amp;"_"&amp;S82,[1]无限模式!A:AQ,25+T82,FALSE)="","","Monster_Season"&amp;R82&amp;"_Infinite_"&amp;S82&amp;"_"&amp;T82)</f>
        <v/>
      </c>
      <c r="O82" s="10" t="str">
        <f>IF(VLOOKUP(R82&amp;"_"&amp;S82,[1]无限模式!A:AQ,25+T82,FALSE)="","",1)</f>
        <v/>
      </c>
      <c r="Q82" s="10" t="str">
        <f>IF(VLOOKUP(R82&amp;"_"&amp;S82,[1]无限模式!A:AQ,19+T82,FALSE)="","",VLOOKUP(R82&amp;"_"&amp;S82,[1]无限模式!A:AQ,37+T82,FALSE))</f>
        <v/>
      </c>
      <c r="R82" s="10">
        <v>1</v>
      </c>
      <c r="S82" s="10">
        <v>13</v>
      </c>
      <c r="T82" s="10">
        <v>4</v>
      </c>
    </row>
    <row r="83" spans="2:20" x14ac:dyDescent="0.2">
      <c r="B83" s="13" t="str">
        <f t="shared" si="4"/>
        <v/>
      </c>
      <c r="C83" s="10" t="str">
        <f t="shared" si="5"/>
        <v/>
      </c>
      <c r="D83" s="10" t="str">
        <f t="shared" si="6"/>
        <v/>
      </c>
      <c r="F83" s="10" t="str">
        <f>IF(B83="","",VLOOKUP(R83&amp;"_"&amp;S83,[1]无限模式!A:AQ,12,FALSE)-VLOOKUP(R83&amp;"_"&amp;S83,[1]无限模式!A:AQ,13,FALSE))</f>
        <v/>
      </c>
      <c r="G83" s="10" t="str">
        <f t="shared" si="7"/>
        <v/>
      </c>
      <c r="H83" s="13" t="str">
        <f>IF(C83="","",VLOOKUP(R83&amp;"_"&amp;S83,[1]无限模式!$A:$BA,52,FALSE))</f>
        <v/>
      </c>
      <c r="I83" s="13" t="str">
        <f>IF(C83="","",VLOOKUP(R83&amp;"_"&amp;S83,[1]无限模式!$A:$BA,53,FALSE))</f>
        <v/>
      </c>
      <c r="J83" s="10" t="str">
        <f>IF(VLOOKUP(R83&amp;"_"&amp;S83,[1]无限模式!A:AQ,25+T83,FALSE)="","",0)</f>
        <v/>
      </c>
      <c r="K83" s="10" t="str">
        <f>IF(VLOOKUP(R83&amp;"_"&amp;S83,[1]无限模式!A:AQ,19+T83,FALSE)=0,"",VLOOKUP(R83&amp;"_"&amp;S83,[1]无限模式!A:AQ,19+T83,FALSE))</f>
        <v/>
      </c>
      <c r="L83" s="10" t="str">
        <f>IF(VLOOKUP(R83&amp;"_"&amp;S83,[1]无限模式!A:AQ,19+T83,FALSE)=0,"",ROUND(VLOOKUP(R83&amp;"_"&amp;S83,[1]无限模式!A:AQ,4,FALSE)/VLOOKUP(R83&amp;"_"&amp;S83,[1]无限模式!A:AQ,19+T83,FALSE),2))</f>
        <v/>
      </c>
      <c r="M83" s="10" t="str">
        <f>IF(VLOOKUP(R83&amp;"_"&amp;S83,[1]无限模式!A:AQ,25+T83,FALSE)="","",1)</f>
        <v/>
      </c>
      <c r="N83" s="10" t="str">
        <f>IF(VLOOKUP(R83&amp;"_"&amp;S83,[1]无限模式!A:AQ,25+T83,FALSE)="","","Monster_Season"&amp;R83&amp;"_Infinite_"&amp;S83&amp;"_"&amp;T83)</f>
        <v/>
      </c>
      <c r="O83" s="10" t="str">
        <f>IF(VLOOKUP(R83&amp;"_"&amp;S83,[1]无限模式!A:AQ,25+T83,FALSE)="","",1)</f>
        <v/>
      </c>
      <c r="Q83" s="10" t="str">
        <f>IF(VLOOKUP(R83&amp;"_"&amp;S83,[1]无限模式!A:AQ,19+T83,FALSE)="","",VLOOKUP(R83&amp;"_"&amp;S83,[1]无限模式!A:AQ,37+T83,FALSE))</f>
        <v/>
      </c>
      <c r="R83" s="10">
        <v>1</v>
      </c>
      <c r="S83" s="10">
        <v>13</v>
      </c>
      <c r="T83" s="10">
        <v>5</v>
      </c>
    </row>
    <row r="84" spans="2:20" x14ac:dyDescent="0.2">
      <c r="B84" s="13" t="str">
        <f t="shared" si="4"/>
        <v/>
      </c>
      <c r="C84" s="10" t="str">
        <f t="shared" si="5"/>
        <v/>
      </c>
      <c r="D84" s="10" t="str">
        <f t="shared" si="6"/>
        <v/>
      </c>
      <c r="F84" s="10" t="str">
        <f>IF(B84="","",VLOOKUP(R84&amp;"_"&amp;S84,[1]无限模式!A:AQ,12,FALSE)-VLOOKUP(R84&amp;"_"&amp;S84,[1]无限模式!A:AQ,13,FALSE))</f>
        <v/>
      </c>
      <c r="G84" s="10" t="str">
        <f t="shared" si="7"/>
        <v/>
      </c>
      <c r="H84" s="13" t="str">
        <f>IF(C84="","",VLOOKUP(R84&amp;"_"&amp;S84,[1]无限模式!$A:$BA,52,FALSE))</f>
        <v/>
      </c>
      <c r="I84" s="13" t="str">
        <f>IF(C84="","",VLOOKUP(R84&amp;"_"&amp;S84,[1]无限模式!$A:$BA,53,FALSE))</f>
        <v/>
      </c>
      <c r="J84" s="10" t="str">
        <f>IF(VLOOKUP(R84&amp;"_"&amp;S84,[1]无限模式!A:AQ,25+T84,FALSE)="","",0)</f>
        <v/>
      </c>
      <c r="K84" s="10" t="str">
        <f>IF(VLOOKUP(R84&amp;"_"&amp;S84,[1]无限模式!A:AQ,19+T84,FALSE)=0,"",VLOOKUP(R84&amp;"_"&amp;S84,[1]无限模式!A:AQ,19+T84,FALSE))</f>
        <v/>
      </c>
      <c r="L84" s="10" t="str">
        <f>IF(VLOOKUP(R84&amp;"_"&amp;S84,[1]无限模式!A:AQ,19+T84,FALSE)=0,"",ROUND(VLOOKUP(R84&amp;"_"&amp;S84,[1]无限模式!A:AQ,4,FALSE)/VLOOKUP(R84&amp;"_"&amp;S84,[1]无限模式!A:AQ,19+T84,FALSE),2))</f>
        <v/>
      </c>
      <c r="M84" s="10" t="str">
        <f>IF(VLOOKUP(R84&amp;"_"&amp;S84,[1]无限模式!A:AQ,25+T84,FALSE)="","",1)</f>
        <v/>
      </c>
      <c r="N84" s="10" t="str">
        <f>IF(VLOOKUP(R84&amp;"_"&amp;S84,[1]无限模式!A:AQ,25+T84,FALSE)="","","Monster_Season"&amp;R84&amp;"_Infinite_"&amp;S84&amp;"_"&amp;T84)</f>
        <v/>
      </c>
      <c r="O84" s="10" t="str">
        <f>IF(VLOOKUP(R84&amp;"_"&amp;S84,[1]无限模式!A:AQ,25+T84,FALSE)="","",1)</f>
        <v/>
      </c>
      <c r="Q84" s="10" t="str">
        <f>IF(VLOOKUP(R84&amp;"_"&amp;S84,[1]无限模式!A:AQ,19+T84,FALSE)="","",VLOOKUP(R84&amp;"_"&amp;S84,[1]无限模式!A:AQ,37+T84,FALSE))</f>
        <v/>
      </c>
      <c r="R84" s="10">
        <v>1</v>
      </c>
      <c r="S84" s="10">
        <v>13</v>
      </c>
      <c r="T84" s="10">
        <v>6</v>
      </c>
    </row>
    <row r="85" spans="2:20" x14ac:dyDescent="0.2">
      <c r="B85" s="13" t="str">
        <f t="shared" si="4"/>
        <v>MonsterWaveCallRule_Season1_Infinite</v>
      </c>
      <c r="C85" s="10">
        <f t="shared" si="5"/>
        <v>14</v>
      </c>
      <c r="D85" s="10" t="str">
        <f t="shared" si="6"/>
        <v>赛季1无限模式第14波</v>
      </c>
      <c r="F85" s="10">
        <f>IF(B85="","",VLOOKUP(R85&amp;"_"&amp;S85,[1]无限模式!A:AQ,12,FALSE)-VLOOKUP(R85&amp;"_"&amp;S85,[1]无限模式!A:AQ,13,FALSE))</f>
        <v>100</v>
      </c>
      <c r="G85" s="10">
        <f t="shared" si="7"/>
        <v>180</v>
      </c>
      <c r="H85" s="13" t="str">
        <f>IF(C85="","",VLOOKUP(R85&amp;"_"&amp;S85,[1]无限模式!$A:$BA,52,FALSE))</f>
        <v>ResAudio_Music_game3;0.9</v>
      </c>
      <c r="I85" s="13" t="str">
        <f>IF(C85="","",VLOOKUP(R85&amp;"_"&amp;S85,[1]无限模式!$A:$BA,53,FALSE))</f>
        <v>ResAudio_Music_game3;1.1</v>
      </c>
      <c r="J85" s="10">
        <f>IF(VLOOKUP(R85&amp;"_"&amp;S85,[1]无限模式!A:AQ,25+T85,FALSE)="","",0)</f>
        <v>0</v>
      </c>
      <c r="K85" s="10">
        <f>IF(VLOOKUP(R85&amp;"_"&amp;S85,[1]无限模式!A:AQ,19+T85,FALSE)=0,"",VLOOKUP(R85&amp;"_"&amp;S85,[1]无限模式!A:AQ,19+T85,FALSE))</f>
        <v>12</v>
      </c>
      <c r="L85" s="10">
        <f>IF(VLOOKUP(R85&amp;"_"&amp;S85,[1]无限模式!A:AQ,19+T85,FALSE)=0,"",ROUND(VLOOKUP(R85&amp;"_"&amp;S85,[1]无限模式!A:AQ,4,FALSE)/VLOOKUP(R85&amp;"_"&amp;S85,[1]无限模式!A:AQ,19+T85,FALSE),2))</f>
        <v>2.5</v>
      </c>
      <c r="M85" s="10">
        <f>IF(VLOOKUP(R85&amp;"_"&amp;S85,[1]无限模式!A:AQ,25+T85,FALSE)="","",1)</f>
        <v>1</v>
      </c>
      <c r="N85" s="10" t="str">
        <f>IF(VLOOKUP(R85&amp;"_"&amp;S85,[1]无限模式!A:AQ,25+T85,FALSE)="","","Monster_Season"&amp;R85&amp;"_Infinite_"&amp;S85&amp;"_"&amp;T85)</f>
        <v>Monster_Season1_Infinite_14_1</v>
      </c>
      <c r="O85" s="10">
        <f>IF(VLOOKUP(R85&amp;"_"&amp;S85,[1]无限模式!A:AQ,25+T85,FALSE)="","",1)</f>
        <v>1</v>
      </c>
      <c r="Q85" s="10">
        <f>IF(VLOOKUP(R85&amp;"_"&amp;S85,[1]无限模式!A:AQ,19+T85,FALSE)="","",VLOOKUP(R85&amp;"_"&amp;S85,[1]无限模式!A:AQ,37+T85,FALSE))</f>
        <v>3</v>
      </c>
      <c r="R85" s="10">
        <v>1</v>
      </c>
      <c r="S85" s="10">
        <v>14</v>
      </c>
      <c r="T85" s="10">
        <v>1</v>
      </c>
    </row>
    <row r="86" spans="2:20" x14ac:dyDescent="0.2">
      <c r="B86" s="13" t="str">
        <f t="shared" si="4"/>
        <v/>
      </c>
      <c r="C86" s="10" t="str">
        <f t="shared" si="5"/>
        <v/>
      </c>
      <c r="D86" s="10" t="str">
        <f t="shared" si="6"/>
        <v/>
      </c>
      <c r="F86" s="10" t="str">
        <f>IF(B86="","",VLOOKUP(R86&amp;"_"&amp;S86,[1]无限模式!A:AQ,12,FALSE)-VLOOKUP(R86&amp;"_"&amp;S86,[1]无限模式!A:AQ,13,FALSE))</f>
        <v/>
      </c>
      <c r="G86" s="10" t="str">
        <f t="shared" si="7"/>
        <v/>
      </c>
      <c r="H86" s="13" t="str">
        <f>IF(C86="","",VLOOKUP(R86&amp;"_"&amp;S86,[1]无限模式!$A:$BA,52,FALSE))</f>
        <v/>
      </c>
      <c r="I86" s="13" t="str">
        <f>IF(C86="","",VLOOKUP(R86&amp;"_"&amp;S86,[1]无限模式!$A:$BA,53,FALSE))</f>
        <v/>
      </c>
      <c r="J86" s="10">
        <f>IF(VLOOKUP(R86&amp;"_"&amp;S86,[1]无限模式!A:AQ,25+T86,FALSE)="","",0)</f>
        <v>0</v>
      </c>
      <c r="K86" s="10">
        <f>IF(VLOOKUP(R86&amp;"_"&amp;S86,[1]无限模式!A:AQ,19+T86,FALSE)=0,"",VLOOKUP(R86&amp;"_"&amp;S86,[1]无限模式!A:AQ,19+T86,FALSE))</f>
        <v>12</v>
      </c>
      <c r="L86" s="10">
        <f>IF(VLOOKUP(R86&amp;"_"&amp;S86,[1]无限模式!A:AQ,19+T86,FALSE)=0,"",ROUND(VLOOKUP(R86&amp;"_"&amp;S86,[1]无限模式!A:AQ,4,FALSE)/VLOOKUP(R86&amp;"_"&amp;S86,[1]无限模式!A:AQ,19+T86,FALSE),2))</f>
        <v>2.5</v>
      </c>
      <c r="M86" s="10">
        <f>IF(VLOOKUP(R86&amp;"_"&amp;S86,[1]无限模式!A:AQ,25+T86,FALSE)="","",1)</f>
        <v>1</v>
      </c>
      <c r="N86" s="10" t="str">
        <f>IF(VLOOKUP(R86&amp;"_"&amp;S86,[1]无限模式!A:AQ,25+T86,FALSE)="","","Monster_Season"&amp;R86&amp;"_Infinite_"&amp;S86&amp;"_"&amp;T86)</f>
        <v>Monster_Season1_Infinite_14_2</v>
      </c>
      <c r="O86" s="10">
        <f>IF(VLOOKUP(R86&amp;"_"&amp;S86,[1]无限模式!A:AQ,25+T86,FALSE)="","",1)</f>
        <v>1</v>
      </c>
      <c r="Q86" s="10">
        <f>IF(VLOOKUP(R86&amp;"_"&amp;S86,[1]无限模式!A:AQ,19+T86,FALSE)="","",VLOOKUP(R86&amp;"_"&amp;S86,[1]无限模式!A:AQ,37+T86,FALSE))</f>
        <v>7</v>
      </c>
      <c r="R86" s="10">
        <v>1</v>
      </c>
      <c r="S86" s="10">
        <v>14</v>
      </c>
      <c r="T86" s="10">
        <v>2</v>
      </c>
    </row>
    <row r="87" spans="2:20" x14ac:dyDescent="0.2">
      <c r="B87" s="13" t="str">
        <f t="shared" si="4"/>
        <v/>
      </c>
      <c r="C87" s="10" t="str">
        <f t="shared" si="5"/>
        <v/>
      </c>
      <c r="D87" s="10" t="str">
        <f t="shared" si="6"/>
        <v/>
      </c>
      <c r="F87" s="10" t="str">
        <f>IF(B87="","",VLOOKUP(R87&amp;"_"&amp;S87,[1]无限模式!A:AQ,12,FALSE)-VLOOKUP(R87&amp;"_"&amp;S87,[1]无限模式!A:AQ,13,FALSE))</f>
        <v/>
      </c>
      <c r="G87" s="10" t="str">
        <f t="shared" si="7"/>
        <v/>
      </c>
      <c r="H87" s="13" t="str">
        <f>IF(C87="","",VLOOKUP(R87&amp;"_"&amp;S87,[1]无限模式!$A:$BA,52,FALSE))</f>
        <v/>
      </c>
      <c r="I87" s="13" t="str">
        <f>IF(C87="","",VLOOKUP(R87&amp;"_"&amp;S87,[1]无限模式!$A:$BA,53,FALSE))</f>
        <v/>
      </c>
      <c r="J87" s="10">
        <f>IF(VLOOKUP(R87&amp;"_"&amp;S87,[1]无限模式!A:AQ,25+T87,FALSE)="","",0)</f>
        <v>0</v>
      </c>
      <c r="K87" s="10">
        <f>IF(VLOOKUP(R87&amp;"_"&amp;S87,[1]无限模式!A:AQ,19+T87,FALSE)=0,"",VLOOKUP(R87&amp;"_"&amp;S87,[1]无限模式!A:AQ,19+T87,FALSE))</f>
        <v>12</v>
      </c>
      <c r="L87" s="10">
        <f>IF(VLOOKUP(R87&amp;"_"&amp;S87,[1]无限模式!A:AQ,19+T87,FALSE)=0,"",ROUND(VLOOKUP(R87&amp;"_"&amp;S87,[1]无限模式!A:AQ,4,FALSE)/VLOOKUP(R87&amp;"_"&amp;S87,[1]无限模式!A:AQ,19+T87,FALSE),2))</f>
        <v>2.5</v>
      </c>
      <c r="M87" s="10">
        <f>IF(VLOOKUP(R87&amp;"_"&amp;S87,[1]无限模式!A:AQ,25+T87,FALSE)="","",1)</f>
        <v>1</v>
      </c>
      <c r="N87" s="10" t="str">
        <f>IF(VLOOKUP(R87&amp;"_"&amp;S87,[1]无限模式!A:AQ,25+T87,FALSE)="","","Monster_Season"&amp;R87&amp;"_Infinite_"&amp;S87&amp;"_"&amp;T87)</f>
        <v>Monster_Season1_Infinite_14_3</v>
      </c>
      <c r="O87" s="10">
        <f>IF(VLOOKUP(R87&amp;"_"&amp;S87,[1]无限模式!A:AQ,25+T87,FALSE)="","",1)</f>
        <v>1</v>
      </c>
      <c r="Q87" s="10">
        <f>IF(VLOOKUP(R87&amp;"_"&amp;S87,[1]无限模式!A:AQ,19+T87,FALSE)="","",VLOOKUP(R87&amp;"_"&amp;S87,[1]无限模式!A:AQ,37+T87,FALSE))</f>
        <v>7</v>
      </c>
      <c r="R87" s="10">
        <v>1</v>
      </c>
      <c r="S87" s="10">
        <v>14</v>
      </c>
      <c r="T87" s="10">
        <v>3</v>
      </c>
    </row>
    <row r="88" spans="2:20" x14ac:dyDescent="0.2">
      <c r="B88" s="13" t="str">
        <f t="shared" si="4"/>
        <v/>
      </c>
      <c r="C88" s="10" t="str">
        <f t="shared" si="5"/>
        <v/>
      </c>
      <c r="D88" s="10" t="str">
        <f t="shared" si="6"/>
        <v/>
      </c>
      <c r="F88" s="10" t="str">
        <f>IF(B88="","",VLOOKUP(R88&amp;"_"&amp;S88,[1]无限模式!A:AQ,12,FALSE)-VLOOKUP(R88&amp;"_"&amp;S88,[1]无限模式!A:AQ,13,FALSE))</f>
        <v/>
      </c>
      <c r="G88" s="10" t="str">
        <f t="shared" si="7"/>
        <v/>
      </c>
      <c r="H88" s="13" t="str">
        <f>IF(C88="","",VLOOKUP(R88&amp;"_"&amp;S88,[1]无限模式!$A:$BA,52,FALSE))</f>
        <v/>
      </c>
      <c r="I88" s="13" t="str">
        <f>IF(C88="","",VLOOKUP(R88&amp;"_"&amp;S88,[1]无限模式!$A:$BA,53,FALSE))</f>
        <v/>
      </c>
      <c r="J88" s="10" t="str">
        <f>IF(VLOOKUP(R88&amp;"_"&amp;S88,[1]无限模式!A:AQ,25+T88,FALSE)="","",0)</f>
        <v/>
      </c>
      <c r="K88" s="10" t="str">
        <f>IF(VLOOKUP(R88&amp;"_"&amp;S88,[1]无限模式!A:AQ,19+T88,FALSE)=0,"",VLOOKUP(R88&amp;"_"&amp;S88,[1]无限模式!A:AQ,19+T88,FALSE))</f>
        <v/>
      </c>
      <c r="L88" s="10" t="str">
        <f>IF(VLOOKUP(R88&amp;"_"&amp;S88,[1]无限模式!A:AQ,19+T88,FALSE)=0,"",ROUND(VLOOKUP(R88&amp;"_"&amp;S88,[1]无限模式!A:AQ,4,FALSE)/VLOOKUP(R88&amp;"_"&amp;S88,[1]无限模式!A:AQ,19+T88,FALSE),2))</f>
        <v/>
      </c>
      <c r="M88" s="10" t="str">
        <f>IF(VLOOKUP(R88&amp;"_"&amp;S88,[1]无限模式!A:AQ,25+T88,FALSE)="","",1)</f>
        <v/>
      </c>
      <c r="N88" s="10" t="str">
        <f>IF(VLOOKUP(R88&amp;"_"&amp;S88,[1]无限模式!A:AQ,25+T88,FALSE)="","","Monster_Season"&amp;R88&amp;"_Infinite_"&amp;S88&amp;"_"&amp;T88)</f>
        <v/>
      </c>
      <c r="O88" s="10" t="str">
        <f>IF(VLOOKUP(R88&amp;"_"&amp;S88,[1]无限模式!A:AQ,25+T88,FALSE)="","",1)</f>
        <v/>
      </c>
      <c r="Q88" s="10" t="str">
        <f>IF(VLOOKUP(R88&amp;"_"&amp;S88,[1]无限模式!A:AQ,19+T88,FALSE)="","",VLOOKUP(R88&amp;"_"&amp;S88,[1]无限模式!A:AQ,37+T88,FALSE))</f>
        <v/>
      </c>
      <c r="R88" s="10">
        <v>1</v>
      </c>
      <c r="S88" s="10">
        <v>14</v>
      </c>
      <c r="T88" s="10">
        <v>4</v>
      </c>
    </row>
    <row r="89" spans="2:20" x14ac:dyDescent="0.2">
      <c r="B89" s="13" t="str">
        <f t="shared" si="4"/>
        <v/>
      </c>
      <c r="C89" s="10" t="str">
        <f t="shared" si="5"/>
        <v/>
      </c>
      <c r="D89" s="10" t="str">
        <f t="shared" si="6"/>
        <v/>
      </c>
      <c r="F89" s="10" t="str">
        <f>IF(B89="","",VLOOKUP(R89&amp;"_"&amp;S89,[1]无限模式!A:AQ,12,FALSE)-VLOOKUP(R89&amp;"_"&amp;S89,[1]无限模式!A:AQ,13,FALSE))</f>
        <v/>
      </c>
      <c r="G89" s="10" t="str">
        <f t="shared" si="7"/>
        <v/>
      </c>
      <c r="H89" s="13" t="str">
        <f>IF(C89="","",VLOOKUP(R89&amp;"_"&amp;S89,[1]无限模式!$A:$BA,52,FALSE))</f>
        <v/>
      </c>
      <c r="I89" s="13" t="str">
        <f>IF(C89="","",VLOOKUP(R89&amp;"_"&amp;S89,[1]无限模式!$A:$BA,53,FALSE))</f>
        <v/>
      </c>
      <c r="J89" s="10" t="str">
        <f>IF(VLOOKUP(R89&amp;"_"&amp;S89,[1]无限模式!A:AQ,25+T89,FALSE)="","",0)</f>
        <v/>
      </c>
      <c r="K89" s="10" t="str">
        <f>IF(VLOOKUP(R89&amp;"_"&amp;S89,[1]无限模式!A:AQ,19+T89,FALSE)=0,"",VLOOKUP(R89&amp;"_"&amp;S89,[1]无限模式!A:AQ,19+T89,FALSE))</f>
        <v/>
      </c>
      <c r="L89" s="10" t="str">
        <f>IF(VLOOKUP(R89&amp;"_"&amp;S89,[1]无限模式!A:AQ,19+T89,FALSE)=0,"",ROUND(VLOOKUP(R89&amp;"_"&amp;S89,[1]无限模式!A:AQ,4,FALSE)/VLOOKUP(R89&amp;"_"&amp;S89,[1]无限模式!A:AQ,19+T89,FALSE),2))</f>
        <v/>
      </c>
      <c r="M89" s="10" t="str">
        <f>IF(VLOOKUP(R89&amp;"_"&amp;S89,[1]无限模式!A:AQ,25+T89,FALSE)="","",1)</f>
        <v/>
      </c>
      <c r="N89" s="10" t="str">
        <f>IF(VLOOKUP(R89&amp;"_"&amp;S89,[1]无限模式!A:AQ,25+T89,FALSE)="","","Monster_Season"&amp;R89&amp;"_Infinite_"&amp;S89&amp;"_"&amp;T89)</f>
        <v/>
      </c>
      <c r="O89" s="10" t="str">
        <f>IF(VLOOKUP(R89&amp;"_"&amp;S89,[1]无限模式!A:AQ,25+T89,FALSE)="","",1)</f>
        <v/>
      </c>
      <c r="Q89" s="10" t="str">
        <f>IF(VLOOKUP(R89&amp;"_"&amp;S89,[1]无限模式!A:AQ,19+T89,FALSE)="","",VLOOKUP(R89&amp;"_"&amp;S89,[1]无限模式!A:AQ,37+T89,FALSE))</f>
        <v/>
      </c>
      <c r="R89" s="10">
        <v>1</v>
      </c>
      <c r="S89" s="10">
        <v>14</v>
      </c>
      <c r="T89" s="10">
        <v>5</v>
      </c>
    </row>
    <row r="90" spans="2:20" x14ac:dyDescent="0.2">
      <c r="B90" s="13" t="str">
        <f t="shared" si="4"/>
        <v/>
      </c>
      <c r="C90" s="10" t="str">
        <f t="shared" si="5"/>
        <v/>
      </c>
      <c r="D90" s="10" t="str">
        <f t="shared" si="6"/>
        <v/>
      </c>
      <c r="F90" s="10" t="str">
        <f>IF(B90="","",VLOOKUP(R90&amp;"_"&amp;S90,[1]无限模式!A:AQ,12,FALSE)-VLOOKUP(R90&amp;"_"&amp;S90,[1]无限模式!A:AQ,13,FALSE))</f>
        <v/>
      </c>
      <c r="G90" s="10" t="str">
        <f t="shared" si="7"/>
        <v/>
      </c>
      <c r="H90" s="13" t="str">
        <f>IF(C90="","",VLOOKUP(R90&amp;"_"&amp;S90,[1]无限模式!$A:$BA,52,FALSE))</f>
        <v/>
      </c>
      <c r="I90" s="13" t="str">
        <f>IF(C90="","",VLOOKUP(R90&amp;"_"&amp;S90,[1]无限模式!$A:$BA,53,FALSE))</f>
        <v/>
      </c>
      <c r="J90" s="10" t="str">
        <f>IF(VLOOKUP(R90&amp;"_"&amp;S90,[1]无限模式!A:AQ,25+T90,FALSE)="","",0)</f>
        <v/>
      </c>
      <c r="K90" s="10" t="str">
        <f>IF(VLOOKUP(R90&amp;"_"&amp;S90,[1]无限模式!A:AQ,19+T90,FALSE)=0,"",VLOOKUP(R90&amp;"_"&amp;S90,[1]无限模式!A:AQ,19+T90,FALSE))</f>
        <v/>
      </c>
      <c r="L90" s="10" t="str">
        <f>IF(VLOOKUP(R90&amp;"_"&amp;S90,[1]无限模式!A:AQ,19+T90,FALSE)=0,"",ROUND(VLOOKUP(R90&amp;"_"&amp;S90,[1]无限模式!A:AQ,4,FALSE)/VLOOKUP(R90&amp;"_"&amp;S90,[1]无限模式!A:AQ,19+T90,FALSE),2))</f>
        <v/>
      </c>
      <c r="M90" s="10" t="str">
        <f>IF(VLOOKUP(R90&amp;"_"&amp;S90,[1]无限模式!A:AQ,25+T90,FALSE)="","",1)</f>
        <v/>
      </c>
      <c r="N90" s="10" t="str">
        <f>IF(VLOOKUP(R90&amp;"_"&amp;S90,[1]无限模式!A:AQ,25+T90,FALSE)="","","Monster_Season"&amp;R90&amp;"_Infinite_"&amp;S90&amp;"_"&amp;T90)</f>
        <v/>
      </c>
      <c r="O90" s="10" t="str">
        <f>IF(VLOOKUP(R90&amp;"_"&amp;S90,[1]无限模式!A:AQ,25+T90,FALSE)="","",1)</f>
        <v/>
      </c>
      <c r="Q90" s="10" t="str">
        <f>IF(VLOOKUP(R90&amp;"_"&amp;S90,[1]无限模式!A:AQ,19+T90,FALSE)="","",VLOOKUP(R90&amp;"_"&amp;S90,[1]无限模式!A:AQ,37+T90,FALSE))</f>
        <v/>
      </c>
      <c r="R90" s="10">
        <v>1</v>
      </c>
      <c r="S90" s="10">
        <v>14</v>
      </c>
      <c r="T90" s="10">
        <v>6</v>
      </c>
    </row>
    <row r="91" spans="2:20" x14ac:dyDescent="0.2">
      <c r="B91" s="13" t="str">
        <f t="shared" si="4"/>
        <v>MonsterWaveCallRule_Season1_Infinite</v>
      </c>
      <c r="C91" s="10">
        <f t="shared" si="5"/>
        <v>15</v>
      </c>
      <c r="D91" s="10" t="str">
        <f t="shared" si="6"/>
        <v>赛季1无限模式第15波</v>
      </c>
      <c r="F91" s="10">
        <f>IF(B91="","",VLOOKUP(R91&amp;"_"&amp;S91,[1]无限模式!A:AQ,12,FALSE)-VLOOKUP(R91&amp;"_"&amp;S91,[1]无限模式!A:AQ,13,FALSE))</f>
        <v>100</v>
      </c>
      <c r="G91" s="10">
        <f t="shared" si="7"/>
        <v>180</v>
      </c>
      <c r="H91" s="13" t="str">
        <f>IF(C91="","",VLOOKUP(R91&amp;"_"&amp;S91,[1]无限模式!$A:$BA,52,FALSE))</f>
        <v>ResAudio_Music_game3;0.9</v>
      </c>
      <c r="I91" s="13" t="str">
        <f>IF(C91="","",VLOOKUP(R91&amp;"_"&amp;S91,[1]无限模式!$A:$BA,53,FALSE))</f>
        <v>ResAudio_Music_battler_boss1;1.1</v>
      </c>
      <c r="J91" s="10">
        <f>IF(VLOOKUP(R91&amp;"_"&amp;S91,[1]无限模式!A:AQ,25+T91,FALSE)="","",0)</f>
        <v>0</v>
      </c>
      <c r="K91" s="10">
        <f>IF(VLOOKUP(R91&amp;"_"&amp;S91,[1]无限模式!A:AQ,19+T91,FALSE)=0,"",VLOOKUP(R91&amp;"_"&amp;S91,[1]无限模式!A:AQ,19+T91,FALSE))</f>
        <v>13</v>
      </c>
      <c r="L91" s="10">
        <f>IF(VLOOKUP(R91&amp;"_"&amp;S91,[1]无限模式!A:AQ,19+T91,FALSE)=0,"",ROUND(VLOOKUP(R91&amp;"_"&amp;S91,[1]无限模式!A:AQ,4,FALSE)/VLOOKUP(R91&amp;"_"&amp;S91,[1]无限模式!A:AQ,19+T91,FALSE),2))</f>
        <v>2.31</v>
      </c>
      <c r="M91" s="10">
        <f>IF(VLOOKUP(R91&amp;"_"&amp;S91,[1]无限模式!A:AQ,25+T91,FALSE)="","",1)</f>
        <v>1</v>
      </c>
      <c r="N91" s="10" t="str">
        <f>IF(VLOOKUP(R91&amp;"_"&amp;S91,[1]无限模式!A:AQ,25+T91,FALSE)="","","Monster_Season"&amp;R91&amp;"_Infinite_"&amp;S91&amp;"_"&amp;T91)</f>
        <v>Monster_Season1_Infinite_15_1</v>
      </c>
      <c r="O91" s="10">
        <f>IF(VLOOKUP(R91&amp;"_"&amp;S91,[1]无限模式!A:AQ,25+T91,FALSE)="","",1)</f>
        <v>1</v>
      </c>
      <c r="Q91" s="10">
        <f>IF(VLOOKUP(R91&amp;"_"&amp;S91,[1]无限模式!A:AQ,19+T91,FALSE)="","",VLOOKUP(R91&amp;"_"&amp;S91,[1]无限模式!A:AQ,37+T91,FALSE))</f>
        <v>3</v>
      </c>
      <c r="R91" s="10">
        <v>1</v>
      </c>
      <c r="S91" s="10">
        <v>15</v>
      </c>
      <c r="T91" s="10">
        <v>1</v>
      </c>
    </row>
    <row r="92" spans="2:20" x14ac:dyDescent="0.2">
      <c r="B92" s="13" t="str">
        <f t="shared" si="4"/>
        <v/>
      </c>
      <c r="C92" s="10" t="str">
        <f t="shared" si="5"/>
        <v/>
      </c>
      <c r="D92" s="10" t="str">
        <f t="shared" si="6"/>
        <v/>
      </c>
      <c r="F92" s="10" t="str">
        <f>IF(B92="","",VLOOKUP(R92&amp;"_"&amp;S92,[1]无限模式!A:AQ,12,FALSE)-VLOOKUP(R92&amp;"_"&amp;S92,[1]无限模式!A:AQ,13,FALSE))</f>
        <v/>
      </c>
      <c r="G92" s="10" t="str">
        <f t="shared" si="7"/>
        <v/>
      </c>
      <c r="H92" s="13" t="str">
        <f>IF(C92="","",VLOOKUP(R92&amp;"_"&amp;S92,[1]无限模式!$A:$BA,52,FALSE))</f>
        <v/>
      </c>
      <c r="I92" s="13" t="str">
        <f>IF(C92="","",VLOOKUP(R92&amp;"_"&amp;S92,[1]无限模式!$A:$BA,53,FALSE))</f>
        <v/>
      </c>
      <c r="J92" s="10">
        <f>IF(VLOOKUP(R92&amp;"_"&amp;S92,[1]无限模式!A:AQ,25+T92,FALSE)="","",0)</f>
        <v>0</v>
      </c>
      <c r="K92" s="10">
        <f>IF(VLOOKUP(R92&amp;"_"&amp;S92,[1]无限模式!A:AQ,19+T92,FALSE)=0,"",VLOOKUP(R92&amp;"_"&amp;S92,[1]无限模式!A:AQ,19+T92,FALSE))</f>
        <v>13</v>
      </c>
      <c r="L92" s="10">
        <f>IF(VLOOKUP(R92&amp;"_"&amp;S92,[1]无限模式!A:AQ,19+T92,FALSE)=0,"",ROUND(VLOOKUP(R92&amp;"_"&amp;S92,[1]无限模式!A:AQ,4,FALSE)/VLOOKUP(R92&amp;"_"&amp;S92,[1]无限模式!A:AQ,19+T92,FALSE),2))</f>
        <v>2.31</v>
      </c>
      <c r="M92" s="10">
        <f>IF(VLOOKUP(R92&amp;"_"&amp;S92,[1]无限模式!A:AQ,25+T92,FALSE)="","",1)</f>
        <v>1</v>
      </c>
      <c r="N92" s="10" t="str">
        <f>IF(VLOOKUP(R92&amp;"_"&amp;S92,[1]无限模式!A:AQ,25+T92,FALSE)="","","Monster_Season"&amp;R92&amp;"_Infinite_"&amp;S92&amp;"_"&amp;T92)</f>
        <v>Monster_Season1_Infinite_15_2</v>
      </c>
      <c r="O92" s="10">
        <f>IF(VLOOKUP(R92&amp;"_"&amp;S92,[1]无限模式!A:AQ,25+T92,FALSE)="","",1)</f>
        <v>1</v>
      </c>
      <c r="Q92" s="10">
        <f>IF(VLOOKUP(R92&amp;"_"&amp;S92,[1]无限模式!A:AQ,19+T92,FALSE)="","",VLOOKUP(R92&amp;"_"&amp;S92,[1]无限模式!A:AQ,37+T92,FALSE))</f>
        <v>6</v>
      </c>
      <c r="R92" s="10">
        <v>1</v>
      </c>
      <c r="S92" s="10">
        <v>15</v>
      </c>
      <c r="T92" s="10">
        <v>2</v>
      </c>
    </row>
    <row r="93" spans="2:20" x14ac:dyDescent="0.2">
      <c r="B93" s="13" t="str">
        <f t="shared" si="4"/>
        <v/>
      </c>
      <c r="C93" s="10" t="str">
        <f t="shared" si="5"/>
        <v/>
      </c>
      <c r="D93" s="10" t="str">
        <f t="shared" si="6"/>
        <v/>
      </c>
      <c r="F93" s="10" t="str">
        <f>IF(B93="","",VLOOKUP(R93&amp;"_"&amp;S93,[1]无限模式!A:AQ,12,FALSE)-VLOOKUP(R93&amp;"_"&amp;S93,[1]无限模式!A:AQ,13,FALSE))</f>
        <v/>
      </c>
      <c r="G93" s="10" t="str">
        <f t="shared" si="7"/>
        <v/>
      </c>
      <c r="H93" s="13" t="str">
        <f>IF(C93="","",VLOOKUP(R93&amp;"_"&amp;S93,[1]无限模式!$A:$BA,52,FALSE))</f>
        <v/>
      </c>
      <c r="I93" s="13" t="str">
        <f>IF(C93="","",VLOOKUP(R93&amp;"_"&amp;S93,[1]无限模式!$A:$BA,53,FALSE))</f>
        <v/>
      </c>
      <c r="J93" s="10">
        <f>IF(VLOOKUP(R93&amp;"_"&amp;S93,[1]无限模式!A:AQ,25+T93,FALSE)="","",0)</f>
        <v>0</v>
      </c>
      <c r="K93" s="10">
        <f>IF(VLOOKUP(R93&amp;"_"&amp;S93,[1]无限模式!A:AQ,19+T93,FALSE)=0,"",VLOOKUP(R93&amp;"_"&amp;S93,[1]无限模式!A:AQ,19+T93,FALSE))</f>
        <v>9</v>
      </c>
      <c r="L93" s="10">
        <f>IF(VLOOKUP(R93&amp;"_"&amp;S93,[1]无限模式!A:AQ,19+T93,FALSE)=0,"",ROUND(VLOOKUP(R93&amp;"_"&amp;S93,[1]无限模式!A:AQ,4,FALSE)/VLOOKUP(R93&amp;"_"&amp;S93,[1]无限模式!A:AQ,19+T93,FALSE),2))</f>
        <v>3.33</v>
      </c>
      <c r="M93" s="10">
        <f>IF(VLOOKUP(R93&amp;"_"&amp;S93,[1]无限模式!A:AQ,25+T93,FALSE)="","",1)</f>
        <v>1</v>
      </c>
      <c r="N93" s="10" t="str">
        <f>IF(VLOOKUP(R93&amp;"_"&amp;S93,[1]无限模式!A:AQ,25+T93,FALSE)="","","Monster_Season"&amp;R93&amp;"_Infinite_"&amp;S93&amp;"_"&amp;T93)</f>
        <v>Monster_Season1_Infinite_15_3</v>
      </c>
      <c r="O93" s="10">
        <f>IF(VLOOKUP(R93&amp;"_"&amp;S93,[1]无限模式!A:AQ,25+T93,FALSE)="","",1)</f>
        <v>1</v>
      </c>
      <c r="Q93" s="10">
        <f>IF(VLOOKUP(R93&amp;"_"&amp;S93,[1]无限模式!A:AQ,19+T93,FALSE)="","",VLOOKUP(R93&amp;"_"&amp;S93,[1]无限模式!A:AQ,37+T93,FALSE))</f>
        <v>6</v>
      </c>
      <c r="R93" s="10">
        <v>1</v>
      </c>
      <c r="S93" s="10">
        <v>15</v>
      </c>
      <c r="T93" s="10">
        <v>3</v>
      </c>
    </row>
    <row r="94" spans="2:20" x14ac:dyDescent="0.2">
      <c r="B94" s="13" t="str">
        <f t="shared" si="4"/>
        <v/>
      </c>
      <c r="C94" s="10" t="str">
        <f t="shared" si="5"/>
        <v/>
      </c>
      <c r="D94" s="10" t="str">
        <f t="shared" si="6"/>
        <v/>
      </c>
      <c r="F94" s="10" t="str">
        <f>IF(B94="","",VLOOKUP(R94&amp;"_"&amp;S94,[1]无限模式!A:AQ,12,FALSE)-VLOOKUP(R94&amp;"_"&amp;S94,[1]无限模式!A:AQ,13,FALSE))</f>
        <v/>
      </c>
      <c r="G94" s="10" t="str">
        <f t="shared" si="7"/>
        <v/>
      </c>
      <c r="H94" s="13" t="str">
        <f>IF(C94="","",VLOOKUP(R94&amp;"_"&amp;S94,[1]无限模式!$A:$BA,52,FALSE))</f>
        <v/>
      </c>
      <c r="I94" s="13" t="str">
        <f>IF(C94="","",VLOOKUP(R94&amp;"_"&amp;S94,[1]无限模式!$A:$BA,53,FALSE))</f>
        <v/>
      </c>
      <c r="J94" s="10">
        <f>IF(VLOOKUP(R94&amp;"_"&amp;S94,[1]无限模式!A:AQ,25+T94,FALSE)="","",0)</f>
        <v>0</v>
      </c>
      <c r="K94" s="10">
        <f>IF(VLOOKUP(R94&amp;"_"&amp;S94,[1]无限模式!A:AQ,19+T94,FALSE)=0,"",VLOOKUP(R94&amp;"_"&amp;S94,[1]无限模式!A:AQ,19+T94,FALSE))</f>
        <v>1</v>
      </c>
      <c r="L94" s="10">
        <f>IF(VLOOKUP(R94&amp;"_"&amp;S94,[1]无限模式!A:AQ,19+T94,FALSE)=0,"",ROUND(VLOOKUP(R94&amp;"_"&amp;S94,[1]无限模式!A:AQ,4,FALSE)/VLOOKUP(R94&amp;"_"&amp;S94,[1]无限模式!A:AQ,19+T94,FALSE),2))</f>
        <v>30</v>
      </c>
      <c r="M94" s="10">
        <f>IF(VLOOKUP(R94&amp;"_"&amp;S94,[1]无限模式!A:AQ,25+T94,FALSE)="","",1)</f>
        <v>1</v>
      </c>
      <c r="N94" s="10" t="str">
        <f>IF(VLOOKUP(R94&amp;"_"&amp;S94,[1]无限模式!A:AQ,25+T94,FALSE)="","","Monster_Season"&amp;R94&amp;"_Infinite_"&amp;S94&amp;"_"&amp;T94)</f>
        <v>Monster_Season1_Infinite_15_4</v>
      </c>
      <c r="O94" s="10">
        <f>IF(VLOOKUP(R94&amp;"_"&amp;S94,[1]无限模式!A:AQ,25+T94,FALSE)="","",1)</f>
        <v>1</v>
      </c>
      <c r="Q94" s="10">
        <f>IF(VLOOKUP(R94&amp;"_"&amp;S94,[1]无限模式!A:AQ,19+T94,FALSE)="","",VLOOKUP(R94&amp;"_"&amp;S94,[1]无限模式!A:AQ,37+T94,FALSE))</f>
        <v>16</v>
      </c>
      <c r="R94" s="10">
        <v>1</v>
      </c>
      <c r="S94" s="10">
        <v>15</v>
      </c>
      <c r="T94" s="10">
        <v>4</v>
      </c>
    </row>
    <row r="95" spans="2:20" x14ac:dyDescent="0.2">
      <c r="B95" s="13" t="str">
        <f t="shared" si="4"/>
        <v/>
      </c>
      <c r="C95" s="10" t="str">
        <f t="shared" si="5"/>
        <v/>
      </c>
      <c r="D95" s="10" t="str">
        <f t="shared" si="6"/>
        <v/>
      </c>
      <c r="F95" s="10" t="str">
        <f>IF(B95="","",VLOOKUP(R95&amp;"_"&amp;S95,[1]无限模式!A:AQ,12,FALSE)-VLOOKUP(R95&amp;"_"&amp;S95,[1]无限模式!A:AQ,13,FALSE))</f>
        <v/>
      </c>
      <c r="G95" s="10" t="str">
        <f t="shared" si="7"/>
        <v/>
      </c>
      <c r="H95" s="13" t="str">
        <f>IF(C95="","",VLOOKUP(R95&amp;"_"&amp;S95,[1]无限模式!$A:$BA,52,FALSE))</f>
        <v/>
      </c>
      <c r="I95" s="13" t="str">
        <f>IF(C95="","",VLOOKUP(R95&amp;"_"&amp;S95,[1]无限模式!$A:$BA,53,FALSE))</f>
        <v/>
      </c>
      <c r="J95" s="10" t="str">
        <f>IF(VLOOKUP(R95&amp;"_"&amp;S95,[1]无限模式!A:AQ,25+T95,FALSE)="","",0)</f>
        <v/>
      </c>
      <c r="K95" s="10" t="str">
        <f>IF(VLOOKUP(R95&amp;"_"&amp;S95,[1]无限模式!A:AQ,19+T95,FALSE)=0,"",VLOOKUP(R95&amp;"_"&amp;S95,[1]无限模式!A:AQ,19+T95,FALSE))</f>
        <v/>
      </c>
      <c r="L95" s="10" t="str">
        <f>IF(VLOOKUP(R95&amp;"_"&amp;S95,[1]无限模式!A:AQ,19+T95,FALSE)=0,"",ROUND(VLOOKUP(R95&amp;"_"&amp;S95,[1]无限模式!A:AQ,4,FALSE)/VLOOKUP(R95&amp;"_"&amp;S95,[1]无限模式!A:AQ,19+T95,FALSE),2))</f>
        <v/>
      </c>
      <c r="M95" s="10" t="str">
        <f>IF(VLOOKUP(R95&amp;"_"&amp;S95,[1]无限模式!A:AQ,25+T95,FALSE)="","",1)</f>
        <v/>
      </c>
      <c r="N95" s="10" t="str">
        <f>IF(VLOOKUP(R95&amp;"_"&amp;S95,[1]无限模式!A:AQ,25+T95,FALSE)="","","Monster_Season"&amp;R95&amp;"_Infinite_"&amp;S95&amp;"_"&amp;T95)</f>
        <v/>
      </c>
      <c r="O95" s="10" t="str">
        <f>IF(VLOOKUP(R95&amp;"_"&amp;S95,[1]无限模式!A:AQ,25+T95,FALSE)="","",1)</f>
        <v/>
      </c>
      <c r="Q95" s="10" t="str">
        <f>IF(VLOOKUP(R95&amp;"_"&amp;S95,[1]无限模式!A:AQ,19+T95,FALSE)="","",VLOOKUP(R95&amp;"_"&amp;S95,[1]无限模式!A:AQ,37+T95,FALSE))</f>
        <v/>
      </c>
      <c r="R95" s="10">
        <v>1</v>
      </c>
      <c r="S95" s="10">
        <v>15</v>
      </c>
      <c r="T95" s="10">
        <v>5</v>
      </c>
    </row>
    <row r="96" spans="2:20" x14ac:dyDescent="0.2">
      <c r="B96" s="13" t="str">
        <f t="shared" si="4"/>
        <v/>
      </c>
      <c r="C96" s="10" t="str">
        <f t="shared" si="5"/>
        <v/>
      </c>
      <c r="D96" s="10" t="str">
        <f t="shared" si="6"/>
        <v/>
      </c>
      <c r="F96" s="10" t="str">
        <f>IF(B96="","",VLOOKUP(R96&amp;"_"&amp;S96,[1]无限模式!A:AQ,12,FALSE)-VLOOKUP(R96&amp;"_"&amp;S96,[1]无限模式!A:AQ,13,FALSE))</f>
        <v/>
      </c>
      <c r="G96" s="10" t="str">
        <f t="shared" si="7"/>
        <v/>
      </c>
      <c r="H96" s="13" t="str">
        <f>IF(C96="","",VLOOKUP(R96&amp;"_"&amp;S96,[1]无限模式!$A:$BA,52,FALSE))</f>
        <v/>
      </c>
      <c r="I96" s="13" t="str">
        <f>IF(C96="","",VLOOKUP(R96&amp;"_"&amp;S96,[1]无限模式!$A:$BA,53,FALSE))</f>
        <v/>
      </c>
      <c r="J96" s="10" t="str">
        <f>IF(VLOOKUP(R96&amp;"_"&amp;S96,[1]无限模式!A:AQ,25+T96,FALSE)="","",0)</f>
        <v/>
      </c>
      <c r="K96" s="10" t="str">
        <f>IF(VLOOKUP(R96&amp;"_"&amp;S96,[1]无限模式!A:AQ,19+T96,FALSE)=0,"",VLOOKUP(R96&amp;"_"&amp;S96,[1]无限模式!A:AQ,19+T96,FALSE))</f>
        <v/>
      </c>
      <c r="L96" s="10" t="str">
        <f>IF(VLOOKUP(R96&amp;"_"&amp;S96,[1]无限模式!A:AQ,19+T96,FALSE)=0,"",ROUND(VLOOKUP(R96&amp;"_"&amp;S96,[1]无限模式!A:AQ,4,FALSE)/VLOOKUP(R96&amp;"_"&amp;S96,[1]无限模式!A:AQ,19+T96,FALSE),2))</f>
        <v/>
      </c>
      <c r="M96" s="10" t="str">
        <f>IF(VLOOKUP(R96&amp;"_"&amp;S96,[1]无限模式!A:AQ,25+T96,FALSE)="","",1)</f>
        <v/>
      </c>
      <c r="N96" s="10" t="str">
        <f>IF(VLOOKUP(R96&amp;"_"&amp;S96,[1]无限模式!A:AQ,25+T96,FALSE)="","","Monster_Season"&amp;R96&amp;"_Infinite_"&amp;S96&amp;"_"&amp;T96)</f>
        <v/>
      </c>
      <c r="O96" s="10" t="str">
        <f>IF(VLOOKUP(R96&amp;"_"&amp;S96,[1]无限模式!A:AQ,25+T96,FALSE)="","",1)</f>
        <v/>
      </c>
      <c r="Q96" s="10" t="str">
        <f>IF(VLOOKUP(R96&amp;"_"&amp;S96,[1]无限模式!A:AQ,19+T96,FALSE)="","",VLOOKUP(R96&amp;"_"&amp;S96,[1]无限模式!A:AQ,37+T96,FALSE))</f>
        <v/>
      </c>
      <c r="R96" s="10">
        <v>1</v>
      </c>
      <c r="S96" s="10">
        <v>15</v>
      </c>
      <c r="T96" s="10">
        <v>6</v>
      </c>
    </row>
    <row r="97" spans="2:20" x14ac:dyDescent="0.2">
      <c r="B97" s="13" t="str">
        <f t="shared" si="4"/>
        <v>MonsterWaveCallRule_Season1_Infinite</v>
      </c>
      <c r="C97" s="10">
        <f t="shared" si="5"/>
        <v>16</v>
      </c>
      <c r="D97" s="10" t="str">
        <f t="shared" si="6"/>
        <v>赛季1无限模式第16波</v>
      </c>
      <c r="F97" s="10">
        <f>IF(B97="","",VLOOKUP(R97&amp;"_"&amp;S97,[1]无限模式!A:AQ,12,FALSE)-VLOOKUP(R97&amp;"_"&amp;S97,[1]无限模式!A:AQ,13,FALSE))</f>
        <v>100</v>
      </c>
      <c r="G97" s="10">
        <f t="shared" si="7"/>
        <v>180</v>
      </c>
      <c r="H97" s="13" t="str">
        <f>IF(C97="","",VLOOKUP(R97&amp;"_"&amp;S97,[1]无限模式!$A:$BA,52,FALSE))</f>
        <v>ResAudio_Music_game3;0.9</v>
      </c>
      <c r="I97" s="13" t="str">
        <f>IF(C97="","",VLOOKUP(R97&amp;"_"&amp;S97,[1]无限模式!$A:$BA,53,FALSE))</f>
        <v>ResAudio_Music_game3;1.1</v>
      </c>
      <c r="J97" s="10">
        <f>IF(VLOOKUP(R97&amp;"_"&amp;S97,[1]无限模式!A:AQ,25+T97,FALSE)="","",0)</f>
        <v>0</v>
      </c>
      <c r="K97" s="10">
        <f>IF(VLOOKUP(R97&amp;"_"&amp;S97,[1]无限模式!A:AQ,19+T97,FALSE)=0,"",VLOOKUP(R97&amp;"_"&amp;S97,[1]无限模式!A:AQ,19+T97,FALSE))</f>
        <v>19</v>
      </c>
      <c r="L97" s="10">
        <f>IF(VLOOKUP(R97&amp;"_"&amp;S97,[1]无限模式!A:AQ,19+T97,FALSE)=0,"",ROUND(VLOOKUP(R97&amp;"_"&amp;S97,[1]无限模式!A:AQ,4,FALSE)/VLOOKUP(R97&amp;"_"&amp;S97,[1]无限模式!A:AQ,19+T97,FALSE),2))</f>
        <v>1.58</v>
      </c>
      <c r="M97" s="10">
        <f>IF(VLOOKUP(R97&amp;"_"&amp;S97,[1]无限模式!A:AQ,25+T97,FALSE)="","",1)</f>
        <v>1</v>
      </c>
      <c r="N97" s="10" t="str">
        <f>IF(VLOOKUP(R97&amp;"_"&amp;S97,[1]无限模式!A:AQ,25+T97,FALSE)="","","Monster_Season"&amp;R97&amp;"_Infinite_"&amp;S97&amp;"_"&amp;T97)</f>
        <v>Monster_Season1_Infinite_16_1</v>
      </c>
      <c r="O97" s="10">
        <f>IF(VLOOKUP(R97&amp;"_"&amp;S97,[1]无限模式!A:AQ,25+T97,FALSE)="","",1)</f>
        <v>1</v>
      </c>
      <c r="Q97" s="10">
        <f>IF(VLOOKUP(R97&amp;"_"&amp;S97,[1]无限模式!A:AQ,19+T97,FALSE)="","",VLOOKUP(R97&amp;"_"&amp;S97,[1]无限模式!A:AQ,37+T97,FALSE))</f>
        <v>5</v>
      </c>
      <c r="R97" s="10">
        <v>1</v>
      </c>
      <c r="S97" s="10">
        <v>16</v>
      </c>
      <c r="T97" s="10">
        <v>1</v>
      </c>
    </row>
    <row r="98" spans="2:20" x14ac:dyDescent="0.2">
      <c r="B98" s="13" t="str">
        <f t="shared" si="4"/>
        <v/>
      </c>
      <c r="C98" s="10" t="str">
        <f t="shared" si="5"/>
        <v/>
      </c>
      <c r="D98" s="10" t="str">
        <f t="shared" si="6"/>
        <v/>
      </c>
      <c r="F98" s="10" t="str">
        <f>IF(B98="","",VLOOKUP(R98&amp;"_"&amp;S98,[1]无限模式!A:AQ,12,FALSE)-VLOOKUP(R98&amp;"_"&amp;S98,[1]无限模式!A:AQ,13,FALSE))</f>
        <v/>
      </c>
      <c r="G98" s="10" t="str">
        <f t="shared" si="7"/>
        <v/>
      </c>
      <c r="H98" s="13" t="str">
        <f>IF(C98="","",VLOOKUP(R98&amp;"_"&amp;S98,[1]无限模式!$A:$BA,52,FALSE))</f>
        <v/>
      </c>
      <c r="I98" s="13" t="str">
        <f>IF(C98="","",VLOOKUP(R98&amp;"_"&amp;S98,[1]无限模式!$A:$BA,53,FALSE))</f>
        <v/>
      </c>
      <c r="J98" s="10">
        <f>IF(VLOOKUP(R98&amp;"_"&amp;S98,[1]无限模式!A:AQ,25+T98,FALSE)="","",0)</f>
        <v>0</v>
      </c>
      <c r="K98" s="10">
        <f>IF(VLOOKUP(R98&amp;"_"&amp;S98,[1]无限模式!A:AQ,19+T98,FALSE)=0,"",VLOOKUP(R98&amp;"_"&amp;S98,[1]无限模式!A:AQ,19+T98,FALSE))</f>
        <v>19</v>
      </c>
      <c r="L98" s="10">
        <f>IF(VLOOKUP(R98&amp;"_"&amp;S98,[1]无限模式!A:AQ,19+T98,FALSE)=0,"",ROUND(VLOOKUP(R98&amp;"_"&amp;S98,[1]无限模式!A:AQ,4,FALSE)/VLOOKUP(R98&amp;"_"&amp;S98,[1]无限模式!A:AQ,19+T98,FALSE),2))</f>
        <v>1.58</v>
      </c>
      <c r="M98" s="10">
        <f>IF(VLOOKUP(R98&amp;"_"&amp;S98,[1]无限模式!A:AQ,25+T98,FALSE)="","",1)</f>
        <v>1</v>
      </c>
      <c r="N98" s="10" t="str">
        <f>IF(VLOOKUP(R98&amp;"_"&amp;S98,[1]无限模式!A:AQ,25+T98,FALSE)="","","Monster_Season"&amp;R98&amp;"_Infinite_"&amp;S98&amp;"_"&amp;T98)</f>
        <v>Monster_Season1_Infinite_16_2</v>
      </c>
      <c r="O98" s="10">
        <f>IF(VLOOKUP(R98&amp;"_"&amp;S98,[1]无限模式!A:AQ,25+T98,FALSE)="","",1)</f>
        <v>1</v>
      </c>
      <c r="Q98" s="10">
        <f>IF(VLOOKUP(R98&amp;"_"&amp;S98,[1]无限模式!A:AQ,19+T98,FALSE)="","",VLOOKUP(R98&amp;"_"&amp;S98,[1]无限模式!A:AQ,37+T98,FALSE))</f>
        <v>5</v>
      </c>
      <c r="R98" s="10">
        <v>1</v>
      </c>
      <c r="S98" s="10">
        <v>16</v>
      </c>
      <c r="T98" s="10">
        <v>2</v>
      </c>
    </row>
    <row r="99" spans="2:20" x14ac:dyDescent="0.2">
      <c r="B99" s="13" t="str">
        <f t="shared" si="4"/>
        <v/>
      </c>
      <c r="C99" s="10" t="str">
        <f t="shared" si="5"/>
        <v/>
      </c>
      <c r="D99" s="10" t="str">
        <f t="shared" si="6"/>
        <v/>
      </c>
      <c r="F99" s="10" t="str">
        <f>IF(B99="","",VLOOKUP(R99&amp;"_"&amp;S99,[1]无限模式!A:AQ,12,FALSE)-VLOOKUP(R99&amp;"_"&amp;S99,[1]无限模式!A:AQ,13,FALSE))</f>
        <v/>
      </c>
      <c r="G99" s="10" t="str">
        <f t="shared" si="7"/>
        <v/>
      </c>
      <c r="H99" s="13" t="str">
        <f>IF(C99="","",VLOOKUP(R99&amp;"_"&amp;S99,[1]无限模式!$A:$BA,52,FALSE))</f>
        <v/>
      </c>
      <c r="I99" s="13" t="str">
        <f>IF(C99="","",VLOOKUP(R99&amp;"_"&amp;S99,[1]无限模式!$A:$BA,53,FALSE))</f>
        <v/>
      </c>
      <c r="J99" s="10" t="str">
        <f>IF(VLOOKUP(R99&amp;"_"&amp;S99,[1]无限模式!A:AQ,25+T99,FALSE)="","",0)</f>
        <v/>
      </c>
      <c r="K99" s="10" t="str">
        <f>IF(VLOOKUP(R99&amp;"_"&amp;S99,[1]无限模式!A:AQ,19+T99,FALSE)=0,"",VLOOKUP(R99&amp;"_"&amp;S99,[1]无限模式!A:AQ,19+T99,FALSE))</f>
        <v/>
      </c>
      <c r="L99" s="10" t="str">
        <f>IF(VLOOKUP(R99&amp;"_"&amp;S99,[1]无限模式!A:AQ,19+T99,FALSE)=0,"",ROUND(VLOOKUP(R99&amp;"_"&amp;S99,[1]无限模式!A:AQ,4,FALSE)/VLOOKUP(R99&amp;"_"&amp;S99,[1]无限模式!A:AQ,19+T99,FALSE),2))</f>
        <v/>
      </c>
      <c r="M99" s="10" t="str">
        <f>IF(VLOOKUP(R99&amp;"_"&amp;S99,[1]无限模式!A:AQ,25+T99,FALSE)="","",1)</f>
        <v/>
      </c>
      <c r="N99" s="10" t="str">
        <f>IF(VLOOKUP(R99&amp;"_"&amp;S99,[1]无限模式!A:AQ,25+T99,FALSE)="","","Monster_Season"&amp;R99&amp;"_Infinite_"&amp;S99&amp;"_"&amp;T99)</f>
        <v/>
      </c>
      <c r="O99" s="10" t="str">
        <f>IF(VLOOKUP(R99&amp;"_"&amp;S99,[1]无限模式!A:AQ,25+T99,FALSE)="","",1)</f>
        <v/>
      </c>
      <c r="Q99" s="10" t="str">
        <f>IF(VLOOKUP(R99&amp;"_"&amp;S99,[1]无限模式!A:AQ,19+T99,FALSE)="","",VLOOKUP(R99&amp;"_"&amp;S99,[1]无限模式!A:AQ,37+T99,FALSE))</f>
        <v/>
      </c>
      <c r="R99" s="10">
        <v>1</v>
      </c>
      <c r="S99" s="10">
        <v>16</v>
      </c>
      <c r="T99" s="10">
        <v>3</v>
      </c>
    </row>
    <row r="100" spans="2:20" x14ac:dyDescent="0.2">
      <c r="B100" s="13" t="str">
        <f t="shared" si="4"/>
        <v/>
      </c>
      <c r="C100" s="10" t="str">
        <f t="shared" si="5"/>
        <v/>
      </c>
      <c r="D100" s="10" t="str">
        <f t="shared" si="6"/>
        <v/>
      </c>
      <c r="F100" s="10" t="str">
        <f>IF(B100="","",VLOOKUP(R100&amp;"_"&amp;S100,[1]无限模式!A:AQ,12,FALSE)-VLOOKUP(R100&amp;"_"&amp;S100,[1]无限模式!A:AQ,13,FALSE))</f>
        <v/>
      </c>
      <c r="G100" s="10" t="str">
        <f t="shared" si="7"/>
        <v/>
      </c>
      <c r="H100" s="13" t="str">
        <f>IF(C100="","",VLOOKUP(R100&amp;"_"&amp;S100,[1]无限模式!$A:$BA,52,FALSE))</f>
        <v/>
      </c>
      <c r="I100" s="13" t="str">
        <f>IF(C100="","",VLOOKUP(R100&amp;"_"&amp;S100,[1]无限模式!$A:$BA,53,FALSE))</f>
        <v/>
      </c>
      <c r="J100" s="10" t="str">
        <f>IF(VLOOKUP(R100&amp;"_"&amp;S100,[1]无限模式!A:AQ,25+T100,FALSE)="","",0)</f>
        <v/>
      </c>
      <c r="K100" s="10" t="str">
        <f>IF(VLOOKUP(R100&amp;"_"&amp;S100,[1]无限模式!A:AQ,19+T100,FALSE)=0,"",VLOOKUP(R100&amp;"_"&amp;S100,[1]无限模式!A:AQ,19+T100,FALSE))</f>
        <v/>
      </c>
      <c r="L100" s="10" t="str">
        <f>IF(VLOOKUP(R100&amp;"_"&amp;S100,[1]无限模式!A:AQ,19+T100,FALSE)=0,"",ROUND(VLOOKUP(R100&amp;"_"&amp;S100,[1]无限模式!A:AQ,4,FALSE)/VLOOKUP(R100&amp;"_"&amp;S100,[1]无限模式!A:AQ,19+T100,FALSE),2))</f>
        <v/>
      </c>
      <c r="M100" s="10" t="str">
        <f>IF(VLOOKUP(R100&amp;"_"&amp;S100,[1]无限模式!A:AQ,25+T100,FALSE)="","",1)</f>
        <v/>
      </c>
      <c r="N100" s="10" t="str">
        <f>IF(VLOOKUP(R100&amp;"_"&amp;S100,[1]无限模式!A:AQ,25+T100,FALSE)="","","Monster_Season"&amp;R100&amp;"_Infinite_"&amp;S100&amp;"_"&amp;T100)</f>
        <v/>
      </c>
      <c r="O100" s="10" t="str">
        <f>IF(VLOOKUP(R100&amp;"_"&amp;S100,[1]无限模式!A:AQ,25+T100,FALSE)="","",1)</f>
        <v/>
      </c>
      <c r="Q100" s="10" t="str">
        <f>IF(VLOOKUP(R100&amp;"_"&amp;S100,[1]无限模式!A:AQ,19+T100,FALSE)="","",VLOOKUP(R100&amp;"_"&amp;S100,[1]无限模式!A:AQ,37+T100,FALSE))</f>
        <v/>
      </c>
      <c r="R100" s="10">
        <v>1</v>
      </c>
      <c r="S100" s="10">
        <v>16</v>
      </c>
      <c r="T100" s="10">
        <v>4</v>
      </c>
    </row>
    <row r="101" spans="2:20" x14ac:dyDescent="0.2">
      <c r="B101" s="13" t="str">
        <f t="shared" si="4"/>
        <v/>
      </c>
      <c r="C101" s="10" t="str">
        <f t="shared" si="5"/>
        <v/>
      </c>
      <c r="D101" s="10" t="str">
        <f t="shared" si="6"/>
        <v/>
      </c>
      <c r="F101" s="10" t="str">
        <f>IF(B101="","",VLOOKUP(R101&amp;"_"&amp;S101,[1]无限模式!A:AQ,12,FALSE)-VLOOKUP(R101&amp;"_"&amp;S101,[1]无限模式!A:AQ,13,FALSE))</f>
        <v/>
      </c>
      <c r="G101" s="10" t="str">
        <f t="shared" si="7"/>
        <v/>
      </c>
      <c r="H101" s="13" t="str">
        <f>IF(C101="","",VLOOKUP(R101&amp;"_"&amp;S101,[1]无限模式!$A:$BA,52,FALSE))</f>
        <v/>
      </c>
      <c r="I101" s="13" t="str">
        <f>IF(C101="","",VLOOKUP(R101&amp;"_"&amp;S101,[1]无限模式!$A:$BA,53,FALSE))</f>
        <v/>
      </c>
      <c r="J101" s="10" t="str">
        <f>IF(VLOOKUP(R101&amp;"_"&amp;S101,[1]无限模式!A:AQ,25+T101,FALSE)="","",0)</f>
        <v/>
      </c>
      <c r="K101" s="10" t="str">
        <f>IF(VLOOKUP(R101&amp;"_"&amp;S101,[1]无限模式!A:AQ,19+T101,FALSE)=0,"",VLOOKUP(R101&amp;"_"&amp;S101,[1]无限模式!A:AQ,19+T101,FALSE))</f>
        <v/>
      </c>
      <c r="L101" s="10" t="str">
        <f>IF(VLOOKUP(R101&amp;"_"&amp;S101,[1]无限模式!A:AQ,19+T101,FALSE)=0,"",ROUND(VLOOKUP(R101&amp;"_"&amp;S101,[1]无限模式!A:AQ,4,FALSE)/VLOOKUP(R101&amp;"_"&amp;S101,[1]无限模式!A:AQ,19+T101,FALSE),2))</f>
        <v/>
      </c>
      <c r="M101" s="10" t="str">
        <f>IF(VLOOKUP(R101&amp;"_"&amp;S101,[1]无限模式!A:AQ,25+T101,FALSE)="","",1)</f>
        <v/>
      </c>
      <c r="N101" s="10" t="str">
        <f>IF(VLOOKUP(R101&amp;"_"&amp;S101,[1]无限模式!A:AQ,25+T101,FALSE)="","","Monster_Season"&amp;R101&amp;"_Infinite_"&amp;S101&amp;"_"&amp;T101)</f>
        <v/>
      </c>
      <c r="O101" s="10" t="str">
        <f>IF(VLOOKUP(R101&amp;"_"&amp;S101,[1]无限模式!A:AQ,25+T101,FALSE)="","",1)</f>
        <v/>
      </c>
      <c r="Q101" s="10" t="str">
        <f>IF(VLOOKUP(R101&amp;"_"&amp;S101,[1]无限模式!A:AQ,19+T101,FALSE)="","",VLOOKUP(R101&amp;"_"&amp;S101,[1]无限模式!A:AQ,37+T101,FALSE))</f>
        <v/>
      </c>
      <c r="R101" s="10">
        <v>1</v>
      </c>
      <c r="S101" s="10">
        <v>16</v>
      </c>
      <c r="T101" s="10">
        <v>5</v>
      </c>
    </row>
    <row r="102" spans="2:20" x14ac:dyDescent="0.2">
      <c r="B102" s="13" t="str">
        <f t="shared" si="4"/>
        <v/>
      </c>
      <c r="C102" s="10" t="str">
        <f t="shared" si="5"/>
        <v/>
      </c>
      <c r="D102" s="10" t="str">
        <f t="shared" si="6"/>
        <v/>
      </c>
      <c r="F102" s="10" t="str">
        <f>IF(B102="","",VLOOKUP(R102&amp;"_"&amp;S102,[1]无限模式!A:AQ,12,FALSE)-VLOOKUP(R102&amp;"_"&amp;S102,[1]无限模式!A:AQ,13,FALSE))</f>
        <v/>
      </c>
      <c r="G102" s="10" t="str">
        <f t="shared" si="7"/>
        <v/>
      </c>
      <c r="H102" s="13" t="str">
        <f>IF(C102="","",VLOOKUP(R102&amp;"_"&amp;S102,[1]无限模式!$A:$BA,52,FALSE))</f>
        <v/>
      </c>
      <c r="I102" s="13" t="str">
        <f>IF(C102="","",VLOOKUP(R102&amp;"_"&amp;S102,[1]无限模式!$A:$BA,53,FALSE))</f>
        <v/>
      </c>
      <c r="J102" s="10" t="str">
        <f>IF(VLOOKUP(R102&amp;"_"&amp;S102,[1]无限模式!A:AQ,25+T102,FALSE)="","",0)</f>
        <v/>
      </c>
      <c r="K102" s="10" t="str">
        <f>IF(VLOOKUP(R102&amp;"_"&amp;S102,[1]无限模式!A:AQ,19+T102,FALSE)=0,"",VLOOKUP(R102&amp;"_"&amp;S102,[1]无限模式!A:AQ,19+T102,FALSE))</f>
        <v/>
      </c>
      <c r="L102" s="10" t="str">
        <f>IF(VLOOKUP(R102&amp;"_"&amp;S102,[1]无限模式!A:AQ,19+T102,FALSE)=0,"",ROUND(VLOOKUP(R102&amp;"_"&amp;S102,[1]无限模式!A:AQ,4,FALSE)/VLOOKUP(R102&amp;"_"&amp;S102,[1]无限模式!A:AQ,19+T102,FALSE),2))</f>
        <v/>
      </c>
      <c r="M102" s="10" t="str">
        <f>IF(VLOOKUP(R102&amp;"_"&amp;S102,[1]无限模式!A:AQ,25+T102,FALSE)="","",1)</f>
        <v/>
      </c>
      <c r="N102" s="10" t="str">
        <f>IF(VLOOKUP(R102&amp;"_"&amp;S102,[1]无限模式!A:AQ,25+T102,FALSE)="","","Monster_Season"&amp;R102&amp;"_Infinite_"&amp;S102&amp;"_"&amp;T102)</f>
        <v/>
      </c>
      <c r="O102" s="10" t="str">
        <f>IF(VLOOKUP(R102&amp;"_"&amp;S102,[1]无限模式!A:AQ,25+T102,FALSE)="","",1)</f>
        <v/>
      </c>
      <c r="Q102" s="10" t="str">
        <f>IF(VLOOKUP(R102&amp;"_"&amp;S102,[1]无限模式!A:AQ,19+T102,FALSE)="","",VLOOKUP(R102&amp;"_"&amp;S102,[1]无限模式!A:AQ,37+T102,FALSE))</f>
        <v/>
      </c>
      <c r="R102" s="10">
        <v>1</v>
      </c>
      <c r="S102" s="10">
        <v>16</v>
      </c>
      <c r="T102" s="10">
        <v>6</v>
      </c>
    </row>
    <row r="103" spans="2:20" x14ac:dyDescent="0.2">
      <c r="B103" s="13" t="str">
        <f t="shared" si="4"/>
        <v>MonsterWaveCallRule_Season1_Infinite</v>
      </c>
      <c r="C103" s="10">
        <f t="shared" si="5"/>
        <v>17</v>
      </c>
      <c r="D103" s="10" t="str">
        <f t="shared" si="6"/>
        <v>赛季1无限模式第17波</v>
      </c>
      <c r="F103" s="10">
        <f>IF(B103="","",VLOOKUP(R103&amp;"_"&amp;S103,[1]无限模式!A:AQ,12,FALSE)-VLOOKUP(R103&amp;"_"&amp;S103,[1]无限模式!A:AQ,13,FALSE))</f>
        <v>100</v>
      </c>
      <c r="G103" s="10">
        <f t="shared" si="7"/>
        <v>180</v>
      </c>
      <c r="H103" s="13" t="str">
        <f>IF(C103="","",VLOOKUP(R103&amp;"_"&amp;S103,[1]无限模式!$A:$BA,52,FALSE))</f>
        <v>ResAudio_Music_game3;0.9</v>
      </c>
      <c r="I103" s="13" t="str">
        <f>IF(C103="","",VLOOKUP(R103&amp;"_"&amp;S103,[1]无限模式!$A:$BA,53,FALSE))</f>
        <v>ResAudio_Music_game3;1.1</v>
      </c>
      <c r="J103" s="10">
        <f>IF(VLOOKUP(R103&amp;"_"&amp;S103,[1]无限模式!A:AQ,25+T103,FALSE)="","",0)</f>
        <v>0</v>
      </c>
      <c r="K103" s="10">
        <f>IF(VLOOKUP(R103&amp;"_"&amp;S103,[1]无限模式!A:AQ,19+T103,FALSE)=0,"",VLOOKUP(R103&amp;"_"&amp;S103,[1]无限模式!A:AQ,19+T103,FALSE))</f>
        <v>20</v>
      </c>
      <c r="L103" s="10">
        <f>IF(VLOOKUP(R103&amp;"_"&amp;S103,[1]无限模式!A:AQ,19+T103,FALSE)=0,"",ROUND(VLOOKUP(R103&amp;"_"&amp;S103,[1]无限模式!A:AQ,4,FALSE)/VLOOKUP(R103&amp;"_"&amp;S103,[1]无限模式!A:AQ,19+T103,FALSE),2))</f>
        <v>1.5</v>
      </c>
      <c r="M103" s="10">
        <f>IF(VLOOKUP(R103&amp;"_"&amp;S103,[1]无限模式!A:AQ,25+T103,FALSE)="","",1)</f>
        <v>1</v>
      </c>
      <c r="N103" s="10" t="str">
        <f>IF(VLOOKUP(R103&amp;"_"&amp;S103,[1]无限模式!A:AQ,25+T103,FALSE)="","","Monster_Season"&amp;R103&amp;"_Infinite_"&amp;S103&amp;"_"&amp;T103)</f>
        <v>Monster_Season1_Infinite_17_1</v>
      </c>
      <c r="O103" s="10">
        <f>IF(VLOOKUP(R103&amp;"_"&amp;S103,[1]无限模式!A:AQ,25+T103,FALSE)="","",1)</f>
        <v>1</v>
      </c>
      <c r="Q103" s="10">
        <f>IF(VLOOKUP(R103&amp;"_"&amp;S103,[1]无限模式!A:AQ,19+T103,FALSE)="","",VLOOKUP(R103&amp;"_"&amp;S103,[1]无限模式!A:AQ,37+T103,FALSE))</f>
        <v>4</v>
      </c>
      <c r="R103" s="10">
        <v>1</v>
      </c>
      <c r="S103" s="10">
        <v>17</v>
      </c>
      <c r="T103" s="10">
        <v>1</v>
      </c>
    </row>
    <row r="104" spans="2:20" x14ac:dyDescent="0.2">
      <c r="B104" s="13" t="str">
        <f t="shared" si="4"/>
        <v/>
      </c>
      <c r="C104" s="10" t="str">
        <f t="shared" si="5"/>
        <v/>
      </c>
      <c r="D104" s="10" t="str">
        <f t="shared" si="6"/>
        <v/>
      </c>
      <c r="F104" s="10" t="str">
        <f>IF(B104="","",VLOOKUP(R104&amp;"_"&amp;S104,[1]无限模式!A:AQ,12,FALSE)-VLOOKUP(R104&amp;"_"&amp;S104,[1]无限模式!A:AQ,13,FALSE))</f>
        <v/>
      </c>
      <c r="G104" s="10" t="str">
        <f t="shared" si="7"/>
        <v/>
      </c>
      <c r="H104" s="13" t="str">
        <f>IF(C104="","",VLOOKUP(R104&amp;"_"&amp;S104,[1]无限模式!$A:$BA,52,FALSE))</f>
        <v/>
      </c>
      <c r="I104" s="13" t="str">
        <f>IF(C104="","",VLOOKUP(R104&amp;"_"&amp;S104,[1]无限模式!$A:$BA,53,FALSE))</f>
        <v/>
      </c>
      <c r="J104" s="10">
        <f>IF(VLOOKUP(R104&amp;"_"&amp;S104,[1]无限模式!A:AQ,25+T104,FALSE)="","",0)</f>
        <v>0</v>
      </c>
      <c r="K104" s="10">
        <f>IF(VLOOKUP(R104&amp;"_"&amp;S104,[1]无限模式!A:AQ,19+T104,FALSE)=0,"",VLOOKUP(R104&amp;"_"&amp;S104,[1]无限模式!A:AQ,19+T104,FALSE))</f>
        <v>10</v>
      </c>
      <c r="L104" s="10">
        <f>IF(VLOOKUP(R104&amp;"_"&amp;S104,[1]无限模式!A:AQ,19+T104,FALSE)=0,"",ROUND(VLOOKUP(R104&amp;"_"&amp;S104,[1]无限模式!A:AQ,4,FALSE)/VLOOKUP(R104&amp;"_"&amp;S104,[1]无限模式!A:AQ,19+T104,FALSE),2))</f>
        <v>3</v>
      </c>
      <c r="M104" s="10">
        <f>IF(VLOOKUP(R104&amp;"_"&amp;S104,[1]无限模式!A:AQ,25+T104,FALSE)="","",1)</f>
        <v>1</v>
      </c>
      <c r="N104" s="10" t="str">
        <f>IF(VLOOKUP(R104&amp;"_"&amp;S104,[1]无限模式!A:AQ,25+T104,FALSE)="","","Monster_Season"&amp;R104&amp;"_Infinite_"&amp;S104&amp;"_"&amp;T104)</f>
        <v>Monster_Season1_Infinite_17_2</v>
      </c>
      <c r="O104" s="10">
        <f>IF(VLOOKUP(R104&amp;"_"&amp;S104,[1]无限模式!A:AQ,25+T104,FALSE)="","",1)</f>
        <v>1</v>
      </c>
      <c r="Q104" s="10">
        <f>IF(VLOOKUP(R104&amp;"_"&amp;S104,[1]无限模式!A:AQ,19+T104,FALSE)="","",VLOOKUP(R104&amp;"_"&amp;S104,[1]无限模式!A:AQ,37+T104,FALSE))</f>
        <v>4</v>
      </c>
      <c r="R104" s="10">
        <v>1</v>
      </c>
      <c r="S104" s="10">
        <v>17</v>
      </c>
      <c r="T104" s="10">
        <v>2</v>
      </c>
    </row>
    <row r="105" spans="2:20" x14ac:dyDescent="0.2">
      <c r="B105" s="13" t="str">
        <f t="shared" si="4"/>
        <v/>
      </c>
      <c r="C105" s="10" t="str">
        <f t="shared" si="5"/>
        <v/>
      </c>
      <c r="D105" s="10" t="str">
        <f t="shared" si="6"/>
        <v/>
      </c>
      <c r="F105" s="10" t="str">
        <f>IF(B105="","",VLOOKUP(R105&amp;"_"&amp;S105,[1]无限模式!A:AQ,12,FALSE)-VLOOKUP(R105&amp;"_"&amp;S105,[1]无限模式!A:AQ,13,FALSE))</f>
        <v/>
      </c>
      <c r="G105" s="10" t="str">
        <f t="shared" si="7"/>
        <v/>
      </c>
      <c r="H105" s="13" t="str">
        <f>IF(C105="","",VLOOKUP(R105&amp;"_"&amp;S105,[1]无限模式!$A:$BA,52,FALSE))</f>
        <v/>
      </c>
      <c r="I105" s="13" t="str">
        <f>IF(C105="","",VLOOKUP(R105&amp;"_"&amp;S105,[1]无限模式!$A:$BA,53,FALSE))</f>
        <v/>
      </c>
      <c r="J105" s="10">
        <f>IF(VLOOKUP(R105&amp;"_"&amp;S105,[1]无限模式!A:AQ,25+T105,FALSE)="","",0)</f>
        <v>0</v>
      </c>
      <c r="K105" s="10">
        <f>IF(VLOOKUP(R105&amp;"_"&amp;S105,[1]无限模式!A:AQ,19+T105,FALSE)=0,"",VLOOKUP(R105&amp;"_"&amp;S105,[1]无限模式!A:AQ,19+T105,FALSE))</f>
        <v>10</v>
      </c>
      <c r="L105" s="10">
        <f>IF(VLOOKUP(R105&amp;"_"&amp;S105,[1]无限模式!A:AQ,19+T105,FALSE)=0,"",ROUND(VLOOKUP(R105&amp;"_"&amp;S105,[1]无限模式!A:AQ,4,FALSE)/VLOOKUP(R105&amp;"_"&amp;S105,[1]无限模式!A:AQ,19+T105,FALSE),2))</f>
        <v>3</v>
      </c>
      <c r="M105" s="10">
        <f>IF(VLOOKUP(R105&amp;"_"&amp;S105,[1]无限模式!A:AQ,25+T105,FALSE)="","",1)</f>
        <v>1</v>
      </c>
      <c r="N105" s="10" t="str">
        <f>IF(VLOOKUP(R105&amp;"_"&amp;S105,[1]无限模式!A:AQ,25+T105,FALSE)="","","Monster_Season"&amp;R105&amp;"_Infinite_"&amp;S105&amp;"_"&amp;T105)</f>
        <v>Monster_Season1_Infinite_17_3</v>
      </c>
      <c r="O105" s="10">
        <f>IF(VLOOKUP(R105&amp;"_"&amp;S105,[1]无限模式!A:AQ,25+T105,FALSE)="","",1)</f>
        <v>1</v>
      </c>
      <c r="Q105" s="10">
        <f>IF(VLOOKUP(R105&amp;"_"&amp;S105,[1]无限模式!A:AQ,19+T105,FALSE)="","",VLOOKUP(R105&amp;"_"&amp;S105,[1]无限模式!A:AQ,37+T105,FALSE))</f>
        <v>8</v>
      </c>
      <c r="R105" s="10">
        <v>1</v>
      </c>
      <c r="S105" s="10">
        <v>17</v>
      </c>
      <c r="T105" s="10">
        <v>3</v>
      </c>
    </row>
    <row r="106" spans="2:20" x14ac:dyDescent="0.2">
      <c r="B106" s="13" t="str">
        <f t="shared" si="4"/>
        <v/>
      </c>
      <c r="C106" s="10" t="str">
        <f t="shared" si="5"/>
        <v/>
      </c>
      <c r="D106" s="10" t="str">
        <f t="shared" si="6"/>
        <v/>
      </c>
      <c r="F106" s="10" t="str">
        <f>IF(B106="","",VLOOKUP(R106&amp;"_"&amp;S106,[1]无限模式!A:AQ,12,FALSE)-VLOOKUP(R106&amp;"_"&amp;S106,[1]无限模式!A:AQ,13,FALSE))</f>
        <v/>
      </c>
      <c r="G106" s="10" t="str">
        <f t="shared" si="7"/>
        <v/>
      </c>
      <c r="H106" s="13" t="str">
        <f>IF(C106="","",VLOOKUP(R106&amp;"_"&amp;S106,[1]无限模式!$A:$BA,52,FALSE))</f>
        <v/>
      </c>
      <c r="I106" s="13" t="str">
        <f>IF(C106="","",VLOOKUP(R106&amp;"_"&amp;S106,[1]无限模式!$A:$BA,53,FALSE))</f>
        <v/>
      </c>
      <c r="J106" s="10" t="str">
        <f>IF(VLOOKUP(R106&amp;"_"&amp;S106,[1]无限模式!A:AQ,25+T106,FALSE)="","",0)</f>
        <v/>
      </c>
      <c r="K106" s="10" t="str">
        <f>IF(VLOOKUP(R106&amp;"_"&amp;S106,[1]无限模式!A:AQ,19+T106,FALSE)=0,"",VLOOKUP(R106&amp;"_"&amp;S106,[1]无限模式!A:AQ,19+T106,FALSE))</f>
        <v/>
      </c>
      <c r="L106" s="10" t="str">
        <f>IF(VLOOKUP(R106&amp;"_"&amp;S106,[1]无限模式!A:AQ,19+T106,FALSE)=0,"",ROUND(VLOOKUP(R106&amp;"_"&amp;S106,[1]无限模式!A:AQ,4,FALSE)/VLOOKUP(R106&amp;"_"&amp;S106,[1]无限模式!A:AQ,19+T106,FALSE),2))</f>
        <v/>
      </c>
      <c r="M106" s="10" t="str">
        <f>IF(VLOOKUP(R106&amp;"_"&amp;S106,[1]无限模式!A:AQ,25+T106,FALSE)="","",1)</f>
        <v/>
      </c>
      <c r="N106" s="10" t="str">
        <f>IF(VLOOKUP(R106&amp;"_"&amp;S106,[1]无限模式!A:AQ,25+T106,FALSE)="","","Monster_Season"&amp;R106&amp;"_Infinite_"&amp;S106&amp;"_"&amp;T106)</f>
        <v/>
      </c>
      <c r="O106" s="10" t="str">
        <f>IF(VLOOKUP(R106&amp;"_"&amp;S106,[1]无限模式!A:AQ,25+T106,FALSE)="","",1)</f>
        <v/>
      </c>
      <c r="Q106" s="10" t="str">
        <f>IF(VLOOKUP(R106&amp;"_"&amp;S106,[1]无限模式!A:AQ,19+T106,FALSE)="","",VLOOKUP(R106&amp;"_"&amp;S106,[1]无限模式!A:AQ,37+T106,FALSE))</f>
        <v/>
      </c>
      <c r="R106" s="10">
        <v>1</v>
      </c>
      <c r="S106" s="10">
        <v>17</v>
      </c>
      <c r="T106" s="10">
        <v>4</v>
      </c>
    </row>
    <row r="107" spans="2:20" x14ac:dyDescent="0.2">
      <c r="B107" s="13" t="str">
        <f t="shared" si="4"/>
        <v/>
      </c>
      <c r="C107" s="10" t="str">
        <f t="shared" si="5"/>
        <v/>
      </c>
      <c r="D107" s="10" t="str">
        <f t="shared" si="6"/>
        <v/>
      </c>
      <c r="F107" s="10" t="str">
        <f>IF(B107="","",VLOOKUP(R107&amp;"_"&amp;S107,[1]无限模式!A:AQ,12,FALSE)-VLOOKUP(R107&amp;"_"&amp;S107,[1]无限模式!A:AQ,13,FALSE))</f>
        <v/>
      </c>
      <c r="G107" s="10" t="str">
        <f t="shared" si="7"/>
        <v/>
      </c>
      <c r="H107" s="13" t="str">
        <f>IF(C107="","",VLOOKUP(R107&amp;"_"&amp;S107,[1]无限模式!$A:$BA,52,FALSE))</f>
        <v/>
      </c>
      <c r="I107" s="13" t="str">
        <f>IF(C107="","",VLOOKUP(R107&amp;"_"&amp;S107,[1]无限模式!$A:$BA,53,FALSE))</f>
        <v/>
      </c>
      <c r="J107" s="10" t="str">
        <f>IF(VLOOKUP(R107&amp;"_"&amp;S107,[1]无限模式!A:AQ,25+T107,FALSE)="","",0)</f>
        <v/>
      </c>
      <c r="K107" s="10" t="str">
        <f>IF(VLOOKUP(R107&amp;"_"&amp;S107,[1]无限模式!A:AQ,19+T107,FALSE)=0,"",VLOOKUP(R107&amp;"_"&amp;S107,[1]无限模式!A:AQ,19+T107,FALSE))</f>
        <v/>
      </c>
      <c r="L107" s="10" t="str">
        <f>IF(VLOOKUP(R107&amp;"_"&amp;S107,[1]无限模式!A:AQ,19+T107,FALSE)=0,"",ROUND(VLOOKUP(R107&amp;"_"&amp;S107,[1]无限模式!A:AQ,4,FALSE)/VLOOKUP(R107&amp;"_"&amp;S107,[1]无限模式!A:AQ,19+T107,FALSE),2))</f>
        <v/>
      </c>
      <c r="M107" s="10" t="str">
        <f>IF(VLOOKUP(R107&amp;"_"&amp;S107,[1]无限模式!A:AQ,25+T107,FALSE)="","",1)</f>
        <v/>
      </c>
      <c r="N107" s="10" t="str">
        <f>IF(VLOOKUP(R107&amp;"_"&amp;S107,[1]无限模式!A:AQ,25+T107,FALSE)="","","Monster_Season"&amp;R107&amp;"_Infinite_"&amp;S107&amp;"_"&amp;T107)</f>
        <v/>
      </c>
      <c r="O107" s="10" t="str">
        <f>IF(VLOOKUP(R107&amp;"_"&amp;S107,[1]无限模式!A:AQ,25+T107,FALSE)="","",1)</f>
        <v/>
      </c>
      <c r="Q107" s="10" t="str">
        <f>IF(VLOOKUP(R107&amp;"_"&amp;S107,[1]无限模式!A:AQ,19+T107,FALSE)="","",VLOOKUP(R107&amp;"_"&amp;S107,[1]无限模式!A:AQ,37+T107,FALSE))</f>
        <v/>
      </c>
      <c r="R107" s="10">
        <v>1</v>
      </c>
      <c r="S107" s="10">
        <v>17</v>
      </c>
      <c r="T107" s="10">
        <v>5</v>
      </c>
    </row>
    <row r="108" spans="2:20" x14ac:dyDescent="0.2">
      <c r="B108" s="13" t="str">
        <f t="shared" si="4"/>
        <v/>
      </c>
      <c r="C108" s="10" t="str">
        <f t="shared" si="5"/>
        <v/>
      </c>
      <c r="D108" s="10" t="str">
        <f t="shared" si="6"/>
        <v/>
      </c>
      <c r="F108" s="10" t="str">
        <f>IF(B108="","",VLOOKUP(R108&amp;"_"&amp;S108,[1]无限模式!A:AQ,12,FALSE)-VLOOKUP(R108&amp;"_"&amp;S108,[1]无限模式!A:AQ,13,FALSE))</f>
        <v/>
      </c>
      <c r="G108" s="10" t="str">
        <f t="shared" si="7"/>
        <v/>
      </c>
      <c r="H108" s="13" t="str">
        <f>IF(C108="","",VLOOKUP(R108&amp;"_"&amp;S108,[1]无限模式!$A:$BA,52,FALSE))</f>
        <v/>
      </c>
      <c r="I108" s="13" t="str">
        <f>IF(C108="","",VLOOKUP(R108&amp;"_"&amp;S108,[1]无限模式!$A:$BA,53,FALSE))</f>
        <v/>
      </c>
      <c r="J108" s="10" t="str">
        <f>IF(VLOOKUP(R108&amp;"_"&amp;S108,[1]无限模式!A:AQ,25+T108,FALSE)="","",0)</f>
        <v/>
      </c>
      <c r="K108" s="10" t="str">
        <f>IF(VLOOKUP(R108&amp;"_"&amp;S108,[1]无限模式!A:AQ,19+T108,FALSE)=0,"",VLOOKUP(R108&amp;"_"&amp;S108,[1]无限模式!A:AQ,19+T108,FALSE))</f>
        <v/>
      </c>
      <c r="L108" s="10" t="str">
        <f>IF(VLOOKUP(R108&amp;"_"&amp;S108,[1]无限模式!A:AQ,19+T108,FALSE)=0,"",ROUND(VLOOKUP(R108&amp;"_"&amp;S108,[1]无限模式!A:AQ,4,FALSE)/VLOOKUP(R108&amp;"_"&amp;S108,[1]无限模式!A:AQ,19+T108,FALSE),2))</f>
        <v/>
      </c>
      <c r="M108" s="10" t="str">
        <f>IF(VLOOKUP(R108&amp;"_"&amp;S108,[1]无限模式!A:AQ,25+T108,FALSE)="","",1)</f>
        <v/>
      </c>
      <c r="N108" s="10" t="str">
        <f>IF(VLOOKUP(R108&amp;"_"&amp;S108,[1]无限模式!A:AQ,25+T108,FALSE)="","","Monster_Season"&amp;R108&amp;"_Infinite_"&amp;S108&amp;"_"&amp;T108)</f>
        <v/>
      </c>
      <c r="O108" s="10" t="str">
        <f>IF(VLOOKUP(R108&amp;"_"&amp;S108,[1]无限模式!A:AQ,25+T108,FALSE)="","",1)</f>
        <v/>
      </c>
      <c r="Q108" s="10" t="str">
        <f>IF(VLOOKUP(R108&amp;"_"&amp;S108,[1]无限模式!A:AQ,19+T108,FALSE)="","",VLOOKUP(R108&amp;"_"&amp;S108,[1]无限模式!A:AQ,37+T108,FALSE))</f>
        <v/>
      </c>
      <c r="R108" s="10">
        <v>1</v>
      </c>
      <c r="S108" s="10">
        <v>17</v>
      </c>
      <c r="T108" s="10">
        <v>6</v>
      </c>
    </row>
    <row r="109" spans="2:20" x14ac:dyDescent="0.2">
      <c r="B109" s="13" t="str">
        <f t="shared" si="4"/>
        <v>MonsterWaveCallRule_Season1_Infinite</v>
      </c>
      <c r="C109" s="10">
        <f t="shared" si="5"/>
        <v>18</v>
      </c>
      <c r="D109" s="10" t="str">
        <f t="shared" si="6"/>
        <v>赛季1无限模式第18波</v>
      </c>
      <c r="F109" s="10">
        <f>IF(B109="","",VLOOKUP(R109&amp;"_"&amp;S109,[1]无限模式!A:AQ,12,FALSE)-VLOOKUP(R109&amp;"_"&amp;S109,[1]无限模式!A:AQ,13,FALSE))</f>
        <v>100</v>
      </c>
      <c r="G109" s="10">
        <f t="shared" si="7"/>
        <v>180</v>
      </c>
      <c r="H109" s="13" t="str">
        <f>IF(C109="","",VLOOKUP(R109&amp;"_"&amp;S109,[1]无限模式!$A:$BA,52,FALSE))</f>
        <v>ResAudio_Music_game3;0.9</v>
      </c>
      <c r="I109" s="13" t="str">
        <f>IF(C109="","",VLOOKUP(R109&amp;"_"&amp;S109,[1]无限模式!$A:$BA,53,FALSE))</f>
        <v>ResAudio_Music_game3;1.1</v>
      </c>
      <c r="J109" s="10">
        <f>IF(VLOOKUP(R109&amp;"_"&amp;S109,[1]无限模式!A:AQ,25+T109,FALSE)="","",0)</f>
        <v>0</v>
      </c>
      <c r="K109" s="10">
        <f>IF(VLOOKUP(R109&amp;"_"&amp;S109,[1]无限模式!A:AQ,19+T109,FALSE)=0,"",VLOOKUP(R109&amp;"_"&amp;S109,[1]无限模式!A:AQ,19+T109,FALSE))</f>
        <v>16</v>
      </c>
      <c r="L109" s="10">
        <f>IF(VLOOKUP(R109&amp;"_"&amp;S109,[1]无限模式!A:AQ,19+T109,FALSE)=0,"",ROUND(VLOOKUP(R109&amp;"_"&amp;S109,[1]无限模式!A:AQ,4,FALSE)/VLOOKUP(R109&amp;"_"&amp;S109,[1]无限模式!A:AQ,19+T109,FALSE),2))</f>
        <v>1.88</v>
      </c>
      <c r="M109" s="10">
        <f>IF(VLOOKUP(R109&amp;"_"&amp;S109,[1]无限模式!A:AQ,25+T109,FALSE)="","",1)</f>
        <v>1</v>
      </c>
      <c r="N109" s="10" t="str">
        <f>IF(VLOOKUP(R109&amp;"_"&amp;S109,[1]无限模式!A:AQ,25+T109,FALSE)="","","Monster_Season"&amp;R109&amp;"_Infinite_"&amp;S109&amp;"_"&amp;T109)</f>
        <v>Monster_Season1_Infinite_18_1</v>
      </c>
      <c r="O109" s="10">
        <f>IF(VLOOKUP(R109&amp;"_"&amp;S109,[1]无限模式!A:AQ,25+T109,FALSE)="","",1)</f>
        <v>1</v>
      </c>
      <c r="Q109" s="10">
        <f>IF(VLOOKUP(R109&amp;"_"&amp;S109,[1]无限模式!A:AQ,19+T109,FALSE)="","",VLOOKUP(R109&amp;"_"&amp;S109,[1]无限模式!A:AQ,37+T109,FALSE))</f>
        <v>3</v>
      </c>
      <c r="R109" s="10">
        <v>1</v>
      </c>
      <c r="S109" s="10">
        <v>18</v>
      </c>
      <c r="T109" s="10">
        <v>1</v>
      </c>
    </row>
    <row r="110" spans="2:20" x14ac:dyDescent="0.2">
      <c r="B110" s="13" t="str">
        <f t="shared" si="4"/>
        <v/>
      </c>
      <c r="C110" s="10" t="str">
        <f t="shared" si="5"/>
        <v/>
      </c>
      <c r="D110" s="10" t="str">
        <f t="shared" si="6"/>
        <v/>
      </c>
      <c r="F110" s="10" t="str">
        <f>IF(B110="","",VLOOKUP(R110&amp;"_"&amp;S110,[1]无限模式!A:AQ,12,FALSE)-VLOOKUP(R110&amp;"_"&amp;S110,[1]无限模式!A:AQ,13,FALSE))</f>
        <v/>
      </c>
      <c r="G110" s="10" t="str">
        <f t="shared" si="7"/>
        <v/>
      </c>
      <c r="H110" s="13" t="str">
        <f>IF(C110="","",VLOOKUP(R110&amp;"_"&amp;S110,[1]无限模式!$A:$BA,52,FALSE))</f>
        <v/>
      </c>
      <c r="I110" s="13" t="str">
        <f>IF(C110="","",VLOOKUP(R110&amp;"_"&amp;S110,[1]无限模式!$A:$BA,53,FALSE))</f>
        <v/>
      </c>
      <c r="J110" s="10">
        <f>IF(VLOOKUP(R110&amp;"_"&amp;S110,[1]无限模式!A:AQ,25+T110,FALSE)="","",0)</f>
        <v>0</v>
      </c>
      <c r="K110" s="10">
        <f>IF(VLOOKUP(R110&amp;"_"&amp;S110,[1]无限模式!A:AQ,19+T110,FALSE)=0,"",VLOOKUP(R110&amp;"_"&amp;S110,[1]无限模式!A:AQ,19+T110,FALSE))</f>
        <v>16</v>
      </c>
      <c r="L110" s="10">
        <f>IF(VLOOKUP(R110&amp;"_"&amp;S110,[1]无限模式!A:AQ,19+T110,FALSE)=0,"",ROUND(VLOOKUP(R110&amp;"_"&amp;S110,[1]无限模式!A:AQ,4,FALSE)/VLOOKUP(R110&amp;"_"&amp;S110,[1]无限模式!A:AQ,19+T110,FALSE),2))</f>
        <v>1.88</v>
      </c>
      <c r="M110" s="10">
        <f>IF(VLOOKUP(R110&amp;"_"&amp;S110,[1]无限模式!A:AQ,25+T110,FALSE)="","",1)</f>
        <v>1</v>
      </c>
      <c r="N110" s="10" t="str">
        <f>IF(VLOOKUP(R110&amp;"_"&amp;S110,[1]无限模式!A:AQ,25+T110,FALSE)="","","Monster_Season"&amp;R110&amp;"_Infinite_"&amp;S110&amp;"_"&amp;T110)</f>
        <v>Monster_Season1_Infinite_18_2</v>
      </c>
      <c r="O110" s="10">
        <f>IF(VLOOKUP(R110&amp;"_"&amp;S110,[1]无限模式!A:AQ,25+T110,FALSE)="","",1)</f>
        <v>1</v>
      </c>
      <c r="Q110" s="10">
        <f>IF(VLOOKUP(R110&amp;"_"&amp;S110,[1]无限模式!A:AQ,19+T110,FALSE)="","",VLOOKUP(R110&amp;"_"&amp;S110,[1]无限模式!A:AQ,37+T110,FALSE))</f>
        <v>6</v>
      </c>
      <c r="R110" s="10">
        <v>1</v>
      </c>
      <c r="S110" s="10">
        <v>18</v>
      </c>
      <c r="T110" s="10">
        <v>2</v>
      </c>
    </row>
    <row r="111" spans="2:20" x14ac:dyDescent="0.2">
      <c r="B111" s="13" t="str">
        <f t="shared" si="4"/>
        <v/>
      </c>
      <c r="C111" s="10" t="str">
        <f t="shared" si="5"/>
        <v/>
      </c>
      <c r="D111" s="10" t="str">
        <f t="shared" si="6"/>
        <v/>
      </c>
      <c r="F111" s="10" t="str">
        <f>IF(B111="","",VLOOKUP(R111&amp;"_"&amp;S111,[1]无限模式!A:AQ,12,FALSE)-VLOOKUP(R111&amp;"_"&amp;S111,[1]无限模式!A:AQ,13,FALSE))</f>
        <v/>
      </c>
      <c r="G111" s="10" t="str">
        <f t="shared" si="7"/>
        <v/>
      </c>
      <c r="H111" s="13" t="str">
        <f>IF(C111="","",VLOOKUP(R111&amp;"_"&amp;S111,[1]无限模式!$A:$BA,52,FALSE))</f>
        <v/>
      </c>
      <c r="I111" s="13" t="str">
        <f>IF(C111="","",VLOOKUP(R111&amp;"_"&amp;S111,[1]无限模式!$A:$BA,53,FALSE))</f>
        <v/>
      </c>
      <c r="J111" s="10">
        <f>IF(VLOOKUP(R111&amp;"_"&amp;S111,[1]无限模式!A:AQ,25+T111,FALSE)="","",0)</f>
        <v>0</v>
      </c>
      <c r="K111" s="10">
        <f>IF(VLOOKUP(R111&amp;"_"&amp;S111,[1]无限模式!A:AQ,19+T111,FALSE)=0,"",VLOOKUP(R111&amp;"_"&amp;S111,[1]无限模式!A:AQ,19+T111,FALSE))</f>
        <v>8</v>
      </c>
      <c r="L111" s="10">
        <f>IF(VLOOKUP(R111&amp;"_"&amp;S111,[1]无限模式!A:AQ,19+T111,FALSE)=0,"",ROUND(VLOOKUP(R111&amp;"_"&amp;S111,[1]无限模式!A:AQ,4,FALSE)/VLOOKUP(R111&amp;"_"&amp;S111,[1]无限模式!A:AQ,19+T111,FALSE),2))</f>
        <v>3.75</v>
      </c>
      <c r="M111" s="10">
        <f>IF(VLOOKUP(R111&amp;"_"&amp;S111,[1]无限模式!A:AQ,25+T111,FALSE)="","",1)</f>
        <v>1</v>
      </c>
      <c r="N111" s="10" t="str">
        <f>IF(VLOOKUP(R111&amp;"_"&amp;S111,[1]无限模式!A:AQ,25+T111,FALSE)="","","Monster_Season"&amp;R111&amp;"_Infinite_"&amp;S111&amp;"_"&amp;T111)</f>
        <v>Monster_Season1_Infinite_18_3</v>
      </c>
      <c r="O111" s="10">
        <f>IF(VLOOKUP(R111&amp;"_"&amp;S111,[1]无限模式!A:AQ,25+T111,FALSE)="","",1)</f>
        <v>1</v>
      </c>
      <c r="Q111" s="10">
        <f>IF(VLOOKUP(R111&amp;"_"&amp;S111,[1]无限模式!A:AQ,19+T111,FALSE)="","",VLOOKUP(R111&amp;"_"&amp;S111,[1]无限模式!A:AQ,37+T111,FALSE))</f>
        <v>6</v>
      </c>
      <c r="R111" s="10">
        <v>1</v>
      </c>
      <c r="S111" s="10">
        <v>18</v>
      </c>
      <c r="T111" s="10">
        <v>3</v>
      </c>
    </row>
    <row r="112" spans="2:20" x14ac:dyDescent="0.2">
      <c r="B112" s="13" t="str">
        <f t="shared" si="4"/>
        <v/>
      </c>
      <c r="C112" s="10" t="str">
        <f t="shared" si="5"/>
        <v/>
      </c>
      <c r="D112" s="10" t="str">
        <f t="shared" si="6"/>
        <v/>
      </c>
      <c r="F112" s="10" t="str">
        <f>IF(B112="","",VLOOKUP(R112&amp;"_"&amp;S112,[1]无限模式!A:AQ,12,FALSE)-VLOOKUP(R112&amp;"_"&amp;S112,[1]无限模式!A:AQ,13,FALSE))</f>
        <v/>
      </c>
      <c r="G112" s="10" t="str">
        <f t="shared" si="7"/>
        <v/>
      </c>
      <c r="H112" s="13" t="str">
        <f>IF(C112="","",VLOOKUP(R112&amp;"_"&amp;S112,[1]无限模式!$A:$BA,52,FALSE))</f>
        <v/>
      </c>
      <c r="I112" s="13" t="str">
        <f>IF(C112="","",VLOOKUP(R112&amp;"_"&amp;S112,[1]无限模式!$A:$BA,53,FALSE))</f>
        <v/>
      </c>
      <c r="J112" s="10" t="str">
        <f>IF(VLOOKUP(R112&amp;"_"&amp;S112,[1]无限模式!A:AQ,25+T112,FALSE)="","",0)</f>
        <v/>
      </c>
      <c r="K112" s="10" t="str">
        <f>IF(VLOOKUP(R112&amp;"_"&amp;S112,[1]无限模式!A:AQ,19+T112,FALSE)=0,"",VLOOKUP(R112&amp;"_"&amp;S112,[1]无限模式!A:AQ,19+T112,FALSE))</f>
        <v/>
      </c>
      <c r="L112" s="10" t="str">
        <f>IF(VLOOKUP(R112&amp;"_"&amp;S112,[1]无限模式!A:AQ,19+T112,FALSE)=0,"",ROUND(VLOOKUP(R112&amp;"_"&amp;S112,[1]无限模式!A:AQ,4,FALSE)/VLOOKUP(R112&amp;"_"&amp;S112,[1]无限模式!A:AQ,19+T112,FALSE),2))</f>
        <v/>
      </c>
      <c r="M112" s="10" t="str">
        <f>IF(VLOOKUP(R112&amp;"_"&amp;S112,[1]无限模式!A:AQ,25+T112,FALSE)="","",1)</f>
        <v/>
      </c>
      <c r="N112" s="10" t="str">
        <f>IF(VLOOKUP(R112&amp;"_"&amp;S112,[1]无限模式!A:AQ,25+T112,FALSE)="","","Monster_Season"&amp;R112&amp;"_Infinite_"&amp;S112&amp;"_"&amp;T112)</f>
        <v/>
      </c>
      <c r="O112" s="10" t="str">
        <f>IF(VLOOKUP(R112&amp;"_"&amp;S112,[1]无限模式!A:AQ,25+T112,FALSE)="","",1)</f>
        <v/>
      </c>
      <c r="Q112" s="10" t="str">
        <f>IF(VLOOKUP(R112&amp;"_"&amp;S112,[1]无限模式!A:AQ,19+T112,FALSE)="","",VLOOKUP(R112&amp;"_"&amp;S112,[1]无限模式!A:AQ,37+T112,FALSE))</f>
        <v/>
      </c>
      <c r="R112" s="10">
        <v>1</v>
      </c>
      <c r="S112" s="10">
        <v>18</v>
      </c>
      <c r="T112" s="10">
        <v>4</v>
      </c>
    </row>
    <row r="113" spans="2:20" x14ac:dyDescent="0.2">
      <c r="B113" s="13" t="str">
        <f t="shared" si="4"/>
        <v/>
      </c>
      <c r="C113" s="10" t="str">
        <f t="shared" si="5"/>
        <v/>
      </c>
      <c r="D113" s="10" t="str">
        <f t="shared" si="6"/>
        <v/>
      </c>
      <c r="F113" s="10" t="str">
        <f>IF(B113="","",VLOOKUP(R113&amp;"_"&amp;S113,[1]无限模式!A:AQ,12,FALSE)-VLOOKUP(R113&amp;"_"&amp;S113,[1]无限模式!A:AQ,13,FALSE))</f>
        <v/>
      </c>
      <c r="G113" s="10" t="str">
        <f t="shared" si="7"/>
        <v/>
      </c>
      <c r="H113" s="13" t="str">
        <f>IF(C113="","",VLOOKUP(R113&amp;"_"&amp;S113,[1]无限模式!$A:$BA,52,FALSE))</f>
        <v/>
      </c>
      <c r="I113" s="13" t="str">
        <f>IF(C113="","",VLOOKUP(R113&amp;"_"&amp;S113,[1]无限模式!$A:$BA,53,FALSE))</f>
        <v/>
      </c>
      <c r="J113" s="10" t="str">
        <f>IF(VLOOKUP(R113&amp;"_"&amp;S113,[1]无限模式!A:AQ,25+T113,FALSE)="","",0)</f>
        <v/>
      </c>
      <c r="K113" s="10" t="str">
        <f>IF(VLOOKUP(R113&amp;"_"&amp;S113,[1]无限模式!A:AQ,19+T113,FALSE)=0,"",VLOOKUP(R113&amp;"_"&amp;S113,[1]无限模式!A:AQ,19+T113,FALSE))</f>
        <v/>
      </c>
      <c r="L113" s="10" t="str">
        <f>IF(VLOOKUP(R113&amp;"_"&amp;S113,[1]无限模式!A:AQ,19+T113,FALSE)=0,"",ROUND(VLOOKUP(R113&amp;"_"&amp;S113,[1]无限模式!A:AQ,4,FALSE)/VLOOKUP(R113&amp;"_"&amp;S113,[1]无限模式!A:AQ,19+T113,FALSE),2))</f>
        <v/>
      </c>
      <c r="M113" s="10" t="str">
        <f>IF(VLOOKUP(R113&amp;"_"&amp;S113,[1]无限模式!A:AQ,25+T113,FALSE)="","",1)</f>
        <v/>
      </c>
      <c r="N113" s="10" t="str">
        <f>IF(VLOOKUP(R113&amp;"_"&amp;S113,[1]无限模式!A:AQ,25+T113,FALSE)="","","Monster_Season"&amp;R113&amp;"_Infinite_"&amp;S113&amp;"_"&amp;T113)</f>
        <v/>
      </c>
      <c r="O113" s="10" t="str">
        <f>IF(VLOOKUP(R113&amp;"_"&amp;S113,[1]无限模式!A:AQ,25+T113,FALSE)="","",1)</f>
        <v/>
      </c>
      <c r="Q113" s="10" t="str">
        <f>IF(VLOOKUP(R113&amp;"_"&amp;S113,[1]无限模式!A:AQ,19+T113,FALSE)="","",VLOOKUP(R113&amp;"_"&amp;S113,[1]无限模式!A:AQ,37+T113,FALSE))</f>
        <v/>
      </c>
      <c r="R113" s="10">
        <v>1</v>
      </c>
      <c r="S113" s="10">
        <v>18</v>
      </c>
      <c r="T113" s="10">
        <v>5</v>
      </c>
    </row>
    <row r="114" spans="2:20" x14ac:dyDescent="0.2">
      <c r="B114" s="13" t="str">
        <f t="shared" si="4"/>
        <v/>
      </c>
      <c r="C114" s="10" t="str">
        <f t="shared" si="5"/>
        <v/>
      </c>
      <c r="D114" s="10" t="str">
        <f t="shared" si="6"/>
        <v/>
      </c>
      <c r="F114" s="10" t="str">
        <f>IF(B114="","",VLOOKUP(R114&amp;"_"&amp;S114,[1]无限模式!A:AQ,12,FALSE)-VLOOKUP(R114&amp;"_"&amp;S114,[1]无限模式!A:AQ,13,FALSE))</f>
        <v/>
      </c>
      <c r="G114" s="10" t="str">
        <f t="shared" si="7"/>
        <v/>
      </c>
      <c r="H114" s="13" t="str">
        <f>IF(C114="","",VLOOKUP(R114&amp;"_"&amp;S114,[1]无限模式!$A:$BA,52,FALSE))</f>
        <v/>
      </c>
      <c r="I114" s="13" t="str">
        <f>IF(C114="","",VLOOKUP(R114&amp;"_"&amp;S114,[1]无限模式!$A:$BA,53,FALSE))</f>
        <v/>
      </c>
      <c r="J114" s="10" t="str">
        <f>IF(VLOOKUP(R114&amp;"_"&amp;S114,[1]无限模式!A:AQ,25+T114,FALSE)="","",0)</f>
        <v/>
      </c>
      <c r="K114" s="10" t="str">
        <f>IF(VLOOKUP(R114&amp;"_"&amp;S114,[1]无限模式!A:AQ,19+T114,FALSE)=0,"",VLOOKUP(R114&amp;"_"&amp;S114,[1]无限模式!A:AQ,19+T114,FALSE))</f>
        <v/>
      </c>
      <c r="L114" s="10" t="str">
        <f>IF(VLOOKUP(R114&amp;"_"&amp;S114,[1]无限模式!A:AQ,19+T114,FALSE)=0,"",ROUND(VLOOKUP(R114&amp;"_"&amp;S114,[1]无限模式!A:AQ,4,FALSE)/VLOOKUP(R114&amp;"_"&amp;S114,[1]无限模式!A:AQ,19+T114,FALSE),2))</f>
        <v/>
      </c>
      <c r="M114" s="10" t="str">
        <f>IF(VLOOKUP(R114&amp;"_"&amp;S114,[1]无限模式!A:AQ,25+T114,FALSE)="","",1)</f>
        <v/>
      </c>
      <c r="N114" s="10" t="str">
        <f>IF(VLOOKUP(R114&amp;"_"&amp;S114,[1]无限模式!A:AQ,25+T114,FALSE)="","","Monster_Season"&amp;R114&amp;"_Infinite_"&amp;S114&amp;"_"&amp;T114)</f>
        <v/>
      </c>
      <c r="O114" s="10" t="str">
        <f>IF(VLOOKUP(R114&amp;"_"&amp;S114,[1]无限模式!A:AQ,25+T114,FALSE)="","",1)</f>
        <v/>
      </c>
      <c r="Q114" s="10" t="str">
        <f>IF(VLOOKUP(R114&amp;"_"&amp;S114,[1]无限模式!A:AQ,19+T114,FALSE)="","",VLOOKUP(R114&amp;"_"&amp;S114,[1]无限模式!A:AQ,37+T114,FALSE))</f>
        <v/>
      </c>
      <c r="R114" s="10">
        <v>1</v>
      </c>
      <c r="S114" s="10">
        <v>18</v>
      </c>
      <c r="T114" s="10">
        <v>6</v>
      </c>
    </row>
    <row r="115" spans="2:20" x14ac:dyDescent="0.2">
      <c r="B115" s="13" t="str">
        <f t="shared" si="4"/>
        <v>MonsterWaveCallRule_Season1_Infinite</v>
      </c>
      <c r="C115" s="10">
        <f t="shared" si="5"/>
        <v>19</v>
      </c>
      <c r="D115" s="10" t="str">
        <f t="shared" si="6"/>
        <v>赛季1无限模式第19波</v>
      </c>
      <c r="F115" s="10">
        <f>IF(B115="","",VLOOKUP(R115&amp;"_"&amp;S115,[1]无限模式!A:AQ,12,FALSE)-VLOOKUP(R115&amp;"_"&amp;S115,[1]无限模式!A:AQ,13,FALSE))</f>
        <v>100</v>
      </c>
      <c r="G115" s="10">
        <f t="shared" si="7"/>
        <v>180</v>
      </c>
      <c r="H115" s="13" t="str">
        <f>IF(C115="","",VLOOKUP(R115&amp;"_"&amp;S115,[1]无限模式!$A:$BA,52,FALSE))</f>
        <v>ResAudio_Music_game3;0.9</v>
      </c>
      <c r="I115" s="13" t="str">
        <f>IF(C115="","",VLOOKUP(R115&amp;"_"&amp;S115,[1]无限模式!$A:$BA,53,FALSE))</f>
        <v>ResAudio_Music_game3;1.1</v>
      </c>
      <c r="J115" s="10">
        <f>IF(VLOOKUP(R115&amp;"_"&amp;S115,[1]无限模式!A:AQ,25+T115,FALSE)="","",0)</f>
        <v>0</v>
      </c>
      <c r="K115" s="10">
        <f>IF(VLOOKUP(R115&amp;"_"&amp;S115,[1]无限模式!A:AQ,19+T115,FALSE)=0,"",VLOOKUP(R115&amp;"_"&amp;S115,[1]无限模式!A:AQ,19+T115,FALSE))</f>
        <v>14</v>
      </c>
      <c r="L115" s="10">
        <f>IF(VLOOKUP(R115&amp;"_"&amp;S115,[1]无限模式!A:AQ,19+T115,FALSE)=0,"",ROUND(VLOOKUP(R115&amp;"_"&amp;S115,[1]无限模式!A:AQ,4,FALSE)/VLOOKUP(R115&amp;"_"&amp;S115,[1]无限模式!A:AQ,19+T115,FALSE),2))</f>
        <v>2.14</v>
      </c>
      <c r="M115" s="10">
        <f>IF(VLOOKUP(R115&amp;"_"&amp;S115,[1]无限模式!A:AQ,25+T115,FALSE)="","",1)</f>
        <v>1</v>
      </c>
      <c r="N115" s="10" t="str">
        <f>IF(VLOOKUP(R115&amp;"_"&amp;S115,[1]无限模式!A:AQ,25+T115,FALSE)="","","Monster_Season"&amp;R115&amp;"_Infinite_"&amp;S115&amp;"_"&amp;T115)</f>
        <v>Monster_Season1_Infinite_19_1</v>
      </c>
      <c r="O115" s="10">
        <f>IF(VLOOKUP(R115&amp;"_"&amp;S115,[1]无限模式!A:AQ,25+T115,FALSE)="","",1)</f>
        <v>1</v>
      </c>
      <c r="Q115" s="10">
        <f>IF(VLOOKUP(R115&amp;"_"&amp;S115,[1]无限模式!A:AQ,19+T115,FALSE)="","",VLOOKUP(R115&amp;"_"&amp;S115,[1]无限模式!A:AQ,37+T115,FALSE))</f>
        <v>5</v>
      </c>
      <c r="R115" s="10">
        <v>1</v>
      </c>
      <c r="S115" s="10">
        <v>19</v>
      </c>
      <c r="T115" s="10">
        <v>1</v>
      </c>
    </row>
    <row r="116" spans="2:20" x14ac:dyDescent="0.2">
      <c r="B116" s="13" t="str">
        <f t="shared" si="4"/>
        <v/>
      </c>
      <c r="C116" s="10" t="str">
        <f t="shared" si="5"/>
        <v/>
      </c>
      <c r="D116" s="10" t="str">
        <f t="shared" si="6"/>
        <v/>
      </c>
      <c r="F116" s="10" t="str">
        <f>IF(B116="","",VLOOKUP(R116&amp;"_"&amp;S116,[1]无限模式!A:AQ,12,FALSE)-VLOOKUP(R116&amp;"_"&amp;S116,[1]无限模式!A:AQ,13,FALSE))</f>
        <v/>
      </c>
      <c r="G116" s="10" t="str">
        <f t="shared" si="7"/>
        <v/>
      </c>
      <c r="H116" s="13" t="str">
        <f>IF(C116="","",VLOOKUP(R116&amp;"_"&amp;S116,[1]无限模式!$A:$BA,52,FALSE))</f>
        <v/>
      </c>
      <c r="I116" s="13" t="str">
        <f>IF(C116="","",VLOOKUP(R116&amp;"_"&amp;S116,[1]无限模式!$A:$BA,53,FALSE))</f>
        <v/>
      </c>
      <c r="J116" s="10">
        <f>IF(VLOOKUP(R116&amp;"_"&amp;S116,[1]无限模式!A:AQ,25+T116,FALSE)="","",0)</f>
        <v>0</v>
      </c>
      <c r="K116" s="10">
        <f>IF(VLOOKUP(R116&amp;"_"&amp;S116,[1]无限模式!A:AQ,19+T116,FALSE)=0,"",VLOOKUP(R116&amp;"_"&amp;S116,[1]无限模式!A:AQ,19+T116,FALSE))</f>
        <v>14</v>
      </c>
      <c r="L116" s="10">
        <f>IF(VLOOKUP(R116&amp;"_"&amp;S116,[1]无限模式!A:AQ,19+T116,FALSE)=0,"",ROUND(VLOOKUP(R116&amp;"_"&amp;S116,[1]无限模式!A:AQ,4,FALSE)/VLOOKUP(R116&amp;"_"&amp;S116,[1]无限模式!A:AQ,19+T116,FALSE),2))</f>
        <v>2.14</v>
      </c>
      <c r="M116" s="10">
        <f>IF(VLOOKUP(R116&amp;"_"&amp;S116,[1]无限模式!A:AQ,25+T116,FALSE)="","",1)</f>
        <v>1</v>
      </c>
      <c r="N116" s="10" t="str">
        <f>IF(VLOOKUP(R116&amp;"_"&amp;S116,[1]无限模式!A:AQ,25+T116,FALSE)="","","Monster_Season"&amp;R116&amp;"_Infinite_"&amp;S116&amp;"_"&amp;T116)</f>
        <v>Monster_Season1_Infinite_19_2</v>
      </c>
      <c r="O116" s="10">
        <f>IF(VLOOKUP(R116&amp;"_"&amp;S116,[1]无限模式!A:AQ,25+T116,FALSE)="","",1)</f>
        <v>1</v>
      </c>
      <c r="Q116" s="10">
        <f>IF(VLOOKUP(R116&amp;"_"&amp;S116,[1]无限模式!A:AQ,19+T116,FALSE)="","",VLOOKUP(R116&amp;"_"&amp;S116,[1]无限模式!A:AQ,37+T116,FALSE))</f>
        <v>5</v>
      </c>
      <c r="R116" s="10">
        <v>1</v>
      </c>
      <c r="S116" s="10">
        <v>19</v>
      </c>
      <c r="T116" s="10">
        <v>2</v>
      </c>
    </row>
    <row r="117" spans="2:20" x14ac:dyDescent="0.2">
      <c r="B117" s="13" t="str">
        <f t="shared" si="4"/>
        <v/>
      </c>
      <c r="C117" s="10" t="str">
        <f t="shared" si="5"/>
        <v/>
      </c>
      <c r="D117" s="10" t="str">
        <f t="shared" si="6"/>
        <v/>
      </c>
      <c r="F117" s="10" t="str">
        <f>IF(B117="","",VLOOKUP(R117&amp;"_"&amp;S117,[1]无限模式!A:AQ,12,FALSE)-VLOOKUP(R117&amp;"_"&amp;S117,[1]无限模式!A:AQ,13,FALSE))</f>
        <v/>
      </c>
      <c r="G117" s="10" t="str">
        <f t="shared" si="7"/>
        <v/>
      </c>
      <c r="H117" s="13" t="str">
        <f>IF(C117="","",VLOOKUP(R117&amp;"_"&amp;S117,[1]无限模式!$A:$BA,52,FALSE))</f>
        <v/>
      </c>
      <c r="I117" s="13" t="str">
        <f>IF(C117="","",VLOOKUP(R117&amp;"_"&amp;S117,[1]无限模式!$A:$BA,53,FALSE))</f>
        <v/>
      </c>
      <c r="J117" s="10">
        <f>IF(VLOOKUP(R117&amp;"_"&amp;S117,[1]无限模式!A:AQ,25+T117,FALSE)="","",0)</f>
        <v>0</v>
      </c>
      <c r="K117" s="10">
        <f>IF(VLOOKUP(R117&amp;"_"&amp;S117,[1]无限模式!A:AQ,19+T117,FALSE)=0,"",VLOOKUP(R117&amp;"_"&amp;S117,[1]无限模式!A:AQ,19+T117,FALSE))</f>
        <v>14</v>
      </c>
      <c r="L117" s="10">
        <f>IF(VLOOKUP(R117&amp;"_"&amp;S117,[1]无限模式!A:AQ,19+T117,FALSE)=0,"",ROUND(VLOOKUP(R117&amp;"_"&amp;S117,[1]无限模式!A:AQ,4,FALSE)/VLOOKUP(R117&amp;"_"&amp;S117,[1]无限模式!A:AQ,19+T117,FALSE),2))</f>
        <v>2.14</v>
      </c>
      <c r="M117" s="10">
        <f>IF(VLOOKUP(R117&amp;"_"&amp;S117,[1]无限模式!A:AQ,25+T117,FALSE)="","",1)</f>
        <v>1</v>
      </c>
      <c r="N117" s="10" t="str">
        <f>IF(VLOOKUP(R117&amp;"_"&amp;S117,[1]无限模式!A:AQ,25+T117,FALSE)="","","Monster_Season"&amp;R117&amp;"_Infinite_"&amp;S117&amp;"_"&amp;T117)</f>
        <v>Monster_Season1_Infinite_19_3</v>
      </c>
      <c r="O117" s="10">
        <f>IF(VLOOKUP(R117&amp;"_"&amp;S117,[1]无限模式!A:AQ,25+T117,FALSE)="","",1)</f>
        <v>1</v>
      </c>
      <c r="Q117" s="10">
        <f>IF(VLOOKUP(R117&amp;"_"&amp;S117,[1]无限模式!A:AQ,19+T117,FALSE)="","",VLOOKUP(R117&amp;"_"&amp;S117,[1]无限模式!A:AQ,37+T117,FALSE))</f>
        <v>5</v>
      </c>
      <c r="R117" s="10">
        <v>1</v>
      </c>
      <c r="S117" s="10">
        <v>19</v>
      </c>
      <c r="T117" s="10">
        <v>3</v>
      </c>
    </row>
    <row r="118" spans="2:20" x14ac:dyDescent="0.2">
      <c r="B118" s="13" t="str">
        <f t="shared" si="4"/>
        <v/>
      </c>
      <c r="C118" s="10" t="str">
        <f t="shared" si="5"/>
        <v/>
      </c>
      <c r="D118" s="10" t="str">
        <f t="shared" si="6"/>
        <v/>
      </c>
      <c r="F118" s="10" t="str">
        <f>IF(B118="","",VLOOKUP(R118&amp;"_"&amp;S118,[1]无限模式!A:AQ,12,FALSE)-VLOOKUP(R118&amp;"_"&amp;S118,[1]无限模式!A:AQ,13,FALSE))</f>
        <v/>
      </c>
      <c r="G118" s="10" t="str">
        <f t="shared" si="7"/>
        <v/>
      </c>
      <c r="H118" s="13" t="str">
        <f>IF(C118="","",VLOOKUP(R118&amp;"_"&amp;S118,[1]无限模式!$A:$BA,52,FALSE))</f>
        <v/>
      </c>
      <c r="I118" s="13" t="str">
        <f>IF(C118="","",VLOOKUP(R118&amp;"_"&amp;S118,[1]无限模式!$A:$BA,53,FALSE))</f>
        <v/>
      </c>
      <c r="J118" s="10" t="str">
        <f>IF(VLOOKUP(R118&amp;"_"&amp;S118,[1]无限模式!A:AQ,25+T118,FALSE)="","",0)</f>
        <v/>
      </c>
      <c r="K118" s="10" t="str">
        <f>IF(VLOOKUP(R118&amp;"_"&amp;S118,[1]无限模式!A:AQ,19+T118,FALSE)=0,"",VLOOKUP(R118&amp;"_"&amp;S118,[1]无限模式!A:AQ,19+T118,FALSE))</f>
        <v/>
      </c>
      <c r="L118" s="10" t="str">
        <f>IF(VLOOKUP(R118&amp;"_"&amp;S118,[1]无限模式!A:AQ,19+T118,FALSE)=0,"",ROUND(VLOOKUP(R118&amp;"_"&amp;S118,[1]无限模式!A:AQ,4,FALSE)/VLOOKUP(R118&amp;"_"&amp;S118,[1]无限模式!A:AQ,19+T118,FALSE),2))</f>
        <v/>
      </c>
      <c r="M118" s="10" t="str">
        <f>IF(VLOOKUP(R118&amp;"_"&amp;S118,[1]无限模式!A:AQ,25+T118,FALSE)="","",1)</f>
        <v/>
      </c>
      <c r="N118" s="10" t="str">
        <f>IF(VLOOKUP(R118&amp;"_"&amp;S118,[1]无限模式!A:AQ,25+T118,FALSE)="","","Monster_Season"&amp;R118&amp;"_Infinite_"&amp;S118&amp;"_"&amp;T118)</f>
        <v/>
      </c>
      <c r="O118" s="10" t="str">
        <f>IF(VLOOKUP(R118&amp;"_"&amp;S118,[1]无限模式!A:AQ,25+T118,FALSE)="","",1)</f>
        <v/>
      </c>
      <c r="Q118" s="10" t="str">
        <f>IF(VLOOKUP(R118&amp;"_"&amp;S118,[1]无限模式!A:AQ,19+T118,FALSE)="","",VLOOKUP(R118&amp;"_"&amp;S118,[1]无限模式!A:AQ,37+T118,FALSE))</f>
        <v/>
      </c>
      <c r="R118" s="10">
        <v>1</v>
      </c>
      <c r="S118" s="10">
        <v>19</v>
      </c>
      <c r="T118" s="10">
        <v>4</v>
      </c>
    </row>
    <row r="119" spans="2:20" x14ac:dyDescent="0.2">
      <c r="B119" s="13" t="str">
        <f t="shared" si="4"/>
        <v/>
      </c>
      <c r="C119" s="10" t="str">
        <f t="shared" si="5"/>
        <v/>
      </c>
      <c r="D119" s="10" t="str">
        <f t="shared" si="6"/>
        <v/>
      </c>
      <c r="F119" s="10" t="str">
        <f>IF(B119="","",VLOOKUP(R119&amp;"_"&amp;S119,[1]无限模式!A:AQ,12,FALSE)-VLOOKUP(R119&amp;"_"&amp;S119,[1]无限模式!A:AQ,13,FALSE))</f>
        <v/>
      </c>
      <c r="G119" s="10" t="str">
        <f t="shared" si="7"/>
        <v/>
      </c>
      <c r="H119" s="13" t="str">
        <f>IF(C119="","",VLOOKUP(R119&amp;"_"&amp;S119,[1]无限模式!$A:$BA,52,FALSE))</f>
        <v/>
      </c>
      <c r="I119" s="13" t="str">
        <f>IF(C119="","",VLOOKUP(R119&amp;"_"&amp;S119,[1]无限模式!$A:$BA,53,FALSE))</f>
        <v/>
      </c>
      <c r="J119" s="10" t="str">
        <f>IF(VLOOKUP(R119&amp;"_"&amp;S119,[1]无限模式!A:AQ,25+T119,FALSE)="","",0)</f>
        <v/>
      </c>
      <c r="K119" s="10" t="str">
        <f>IF(VLOOKUP(R119&amp;"_"&amp;S119,[1]无限模式!A:AQ,19+T119,FALSE)=0,"",VLOOKUP(R119&amp;"_"&amp;S119,[1]无限模式!A:AQ,19+T119,FALSE))</f>
        <v/>
      </c>
      <c r="L119" s="10" t="str">
        <f>IF(VLOOKUP(R119&amp;"_"&amp;S119,[1]无限模式!A:AQ,19+T119,FALSE)=0,"",ROUND(VLOOKUP(R119&amp;"_"&amp;S119,[1]无限模式!A:AQ,4,FALSE)/VLOOKUP(R119&amp;"_"&amp;S119,[1]无限模式!A:AQ,19+T119,FALSE),2))</f>
        <v/>
      </c>
      <c r="M119" s="10" t="str">
        <f>IF(VLOOKUP(R119&amp;"_"&amp;S119,[1]无限模式!A:AQ,25+T119,FALSE)="","",1)</f>
        <v/>
      </c>
      <c r="N119" s="10" t="str">
        <f>IF(VLOOKUP(R119&amp;"_"&amp;S119,[1]无限模式!A:AQ,25+T119,FALSE)="","","Monster_Season"&amp;R119&amp;"_Infinite_"&amp;S119&amp;"_"&amp;T119)</f>
        <v/>
      </c>
      <c r="O119" s="10" t="str">
        <f>IF(VLOOKUP(R119&amp;"_"&amp;S119,[1]无限模式!A:AQ,25+T119,FALSE)="","",1)</f>
        <v/>
      </c>
      <c r="Q119" s="10" t="str">
        <f>IF(VLOOKUP(R119&amp;"_"&amp;S119,[1]无限模式!A:AQ,19+T119,FALSE)="","",VLOOKUP(R119&amp;"_"&amp;S119,[1]无限模式!A:AQ,37+T119,FALSE))</f>
        <v/>
      </c>
      <c r="R119" s="10">
        <v>1</v>
      </c>
      <c r="S119" s="10">
        <v>19</v>
      </c>
      <c r="T119" s="10">
        <v>5</v>
      </c>
    </row>
    <row r="120" spans="2:20" x14ac:dyDescent="0.2">
      <c r="B120" s="13" t="str">
        <f t="shared" si="4"/>
        <v/>
      </c>
      <c r="C120" s="10" t="str">
        <f t="shared" si="5"/>
        <v/>
      </c>
      <c r="D120" s="10" t="str">
        <f t="shared" si="6"/>
        <v/>
      </c>
      <c r="F120" s="10" t="str">
        <f>IF(B120="","",VLOOKUP(R120&amp;"_"&amp;S120,[1]无限模式!A:AQ,12,FALSE)-VLOOKUP(R120&amp;"_"&amp;S120,[1]无限模式!A:AQ,13,FALSE))</f>
        <v/>
      </c>
      <c r="G120" s="10" t="str">
        <f t="shared" si="7"/>
        <v/>
      </c>
      <c r="H120" s="13" t="str">
        <f>IF(C120="","",VLOOKUP(R120&amp;"_"&amp;S120,[1]无限模式!$A:$BA,52,FALSE))</f>
        <v/>
      </c>
      <c r="I120" s="13" t="str">
        <f>IF(C120="","",VLOOKUP(R120&amp;"_"&amp;S120,[1]无限模式!$A:$BA,53,FALSE))</f>
        <v/>
      </c>
      <c r="J120" s="10" t="str">
        <f>IF(VLOOKUP(R120&amp;"_"&amp;S120,[1]无限模式!A:AQ,25+T120,FALSE)="","",0)</f>
        <v/>
      </c>
      <c r="K120" s="10" t="str">
        <f>IF(VLOOKUP(R120&amp;"_"&amp;S120,[1]无限模式!A:AQ,19+T120,FALSE)=0,"",VLOOKUP(R120&amp;"_"&amp;S120,[1]无限模式!A:AQ,19+T120,FALSE))</f>
        <v/>
      </c>
      <c r="L120" s="10" t="str">
        <f>IF(VLOOKUP(R120&amp;"_"&amp;S120,[1]无限模式!A:AQ,19+T120,FALSE)=0,"",ROUND(VLOOKUP(R120&amp;"_"&amp;S120,[1]无限模式!A:AQ,4,FALSE)/VLOOKUP(R120&amp;"_"&amp;S120,[1]无限模式!A:AQ,19+T120,FALSE),2))</f>
        <v/>
      </c>
      <c r="M120" s="10" t="str">
        <f>IF(VLOOKUP(R120&amp;"_"&amp;S120,[1]无限模式!A:AQ,25+T120,FALSE)="","",1)</f>
        <v/>
      </c>
      <c r="N120" s="10" t="str">
        <f>IF(VLOOKUP(R120&amp;"_"&amp;S120,[1]无限模式!A:AQ,25+T120,FALSE)="","","Monster_Season"&amp;R120&amp;"_Infinite_"&amp;S120&amp;"_"&amp;T120)</f>
        <v/>
      </c>
      <c r="O120" s="10" t="str">
        <f>IF(VLOOKUP(R120&amp;"_"&amp;S120,[1]无限模式!A:AQ,25+T120,FALSE)="","",1)</f>
        <v/>
      </c>
      <c r="Q120" s="10" t="str">
        <f>IF(VLOOKUP(R120&amp;"_"&amp;S120,[1]无限模式!A:AQ,19+T120,FALSE)="","",VLOOKUP(R120&amp;"_"&amp;S120,[1]无限模式!A:AQ,37+T120,FALSE))</f>
        <v/>
      </c>
      <c r="R120" s="10">
        <v>1</v>
      </c>
      <c r="S120" s="10">
        <v>19</v>
      </c>
      <c r="T120" s="10">
        <v>6</v>
      </c>
    </row>
    <row r="121" spans="2:20" x14ac:dyDescent="0.2">
      <c r="B121" s="13" t="str">
        <f t="shared" si="4"/>
        <v>MonsterWaveCallRule_Season1_Infinite</v>
      </c>
      <c r="C121" s="10">
        <f t="shared" si="5"/>
        <v>20</v>
      </c>
      <c r="D121" s="10" t="str">
        <f t="shared" si="6"/>
        <v>赛季1无限模式第20波</v>
      </c>
      <c r="F121" s="10">
        <f>IF(B121="","",VLOOKUP(R121&amp;"_"&amp;S121,[1]无限模式!A:AQ,12,FALSE)-VLOOKUP(R121&amp;"_"&amp;S121,[1]无限模式!A:AQ,13,FALSE))</f>
        <v>100</v>
      </c>
      <c r="G121" s="10">
        <f t="shared" si="7"/>
        <v>180</v>
      </c>
      <c r="H121" s="13" t="str">
        <f>IF(C121="","",VLOOKUP(R121&amp;"_"&amp;S121,[1]无限模式!$A:$BA,52,FALSE))</f>
        <v>ResAudio_Music_game3;0.9</v>
      </c>
      <c r="I121" s="13" t="str">
        <f>IF(C121="","",VLOOKUP(R121&amp;"_"&amp;S121,[1]无限模式!$A:$BA,53,FALSE))</f>
        <v>ResAudio_Music_battler_boss1;1.1</v>
      </c>
      <c r="J121" s="10">
        <f>IF(VLOOKUP(R121&amp;"_"&amp;S121,[1]无限模式!A:AQ,25+T121,FALSE)="","",0)</f>
        <v>0</v>
      </c>
      <c r="K121" s="10">
        <f>IF(VLOOKUP(R121&amp;"_"&amp;S121,[1]无限模式!A:AQ,19+T121,FALSE)=0,"",VLOOKUP(R121&amp;"_"&amp;S121,[1]无限模式!A:AQ,19+T121,FALSE))</f>
        <v>16</v>
      </c>
      <c r="L121" s="10">
        <f>IF(VLOOKUP(R121&amp;"_"&amp;S121,[1]无限模式!A:AQ,19+T121,FALSE)=0,"",ROUND(VLOOKUP(R121&amp;"_"&amp;S121,[1]无限模式!A:AQ,4,FALSE)/VLOOKUP(R121&amp;"_"&amp;S121,[1]无限模式!A:AQ,19+T121,FALSE),2))</f>
        <v>1.88</v>
      </c>
      <c r="M121" s="10">
        <f>IF(VLOOKUP(R121&amp;"_"&amp;S121,[1]无限模式!A:AQ,25+T121,FALSE)="","",1)</f>
        <v>1</v>
      </c>
      <c r="N121" s="10" t="str">
        <f>IF(VLOOKUP(R121&amp;"_"&amp;S121,[1]无限模式!A:AQ,25+T121,FALSE)="","","Monster_Season"&amp;R121&amp;"_Infinite_"&amp;S121&amp;"_"&amp;T121)</f>
        <v>Monster_Season1_Infinite_20_1</v>
      </c>
      <c r="O121" s="10">
        <f>IF(VLOOKUP(R121&amp;"_"&amp;S121,[1]无限模式!A:AQ,25+T121,FALSE)="","",1)</f>
        <v>1</v>
      </c>
      <c r="Q121" s="10">
        <f>IF(VLOOKUP(R121&amp;"_"&amp;S121,[1]无限模式!A:AQ,19+T121,FALSE)="","",VLOOKUP(R121&amp;"_"&amp;S121,[1]无限模式!A:AQ,37+T121,FALSE))</f>
        <v>4</v>
      </c>
      <c r="R121" s="10">
        <v>1</v>
      </c>
      <c r="S121" s="10">
        <v>20</v>
      </c>
      <c r="T121" s="10">
        <v>1</v>
      </c>
    </row>
    <row r="122" spans="2:20" x14ac:dyDescent="0.2">
      <c r="B122" s="13" t="str">
        <f t="shared" si="4"/>
        <v/>
      </c>
      <c r="C122" s="10" t="str">
        <f t="shared" si="5"/>
        <v/>
      </c>
      <c r="D122" s="10" t="str">
        <f t="shared" si="6"/>
        <v/>
      </c>
      <c r="F122" s="10" t="str">
        <f>IF(B122="","",VLOOKUP(R122&amp;"_"&amp;S122,[1]无限模式!A:AQ,12,FALSE)-VLOOKUP(R122&amp;"_"&amp;S122,[1]无限模式!A:AQ,13,FALSE))</f>
        <v/>
      </c>
      <c r="G122" s="10" t="str">
        <f t="shared" si="7"/>
        <v/>
      </c>
      <c r="H122" s="13" t="str">
        <f>IF(C122="","",VLOOKUP(R122&amp;"_"&amp;S122,[1]无限模式!$A:$BA,52,FALSE))</f>
        <v/>
      </c>
      <c r="I122" s="13" t="str">
        <f>IF(C122="","",VLOOKUP(R122&amp;"_"&amp;S122,[1]无限模式!$A:$BA,53,FALSE))</f>
        <v/>
      </c>
      <c r="J122" s="10">
        <f>IF(VLOOKUP(R122&amp;"_"&amp;S122,[1]无限模式!A:AQ,25+T122,FALSE)="","",0)</f>
        <v>0</v>
      </c>
      <c r="K122" s="10">
        <f>IF(VLOOKUP(R122&amp;"_"&amp;S122,[1]无限模式!A:AQ,19+T122,FALSE)=0,"",VLOOKUP(R122&amp;"_"&amp;S122,[1]无限模式!A:AQ,19+T122,FALSE))</f>
        <v>16</v>
      </c>
      <c r="L122" s="10">
        <f>IF(VLOOKUP(R122&amp;"_"&amp;S122,[1]无限模式!A:AQ,19+T122,FALSE)=0,"",ROUND(VLOOKUP(R122&amp;"_"&amp;S122,[1]无限模式!A:AQ,4,FALSE)/VLOOKUP(R122&amp;"_"&amp;S122,[1]无限模式!A:AQ,19+T122,FALSE),2))</f>
        <v>1.88</v>
      </c>
      <c r="M122" s="10">
        <f>IF(VLOOKUP(R122&amp;"_"&amp;S122,[1]无限模式!A:AQ,25+T122,FALSE)="","",1)</f>
        <v>1</v>
      </c>
      <c r="N122" s="10" t="str">
        <f>IF(VLOOKUP(R122&amp;"_"&amp;S122,[1]无限模式!A:AQ,25+T122,FALSE)="","","Monster_Season"&amp;R122&amp;"_Infinite_"&amp;S122&amp;"_"&amp;T122)</f>
        <v>Monster_Season1_Infinite_20_2</v>
      </c>
      <c r="O122" s="10">
        <f>IF(VLOOKUP(R122&amp;"_"&amp;S122,[1]无限模式!A:AQ,25+T122,FALSE)="","",1)</f>
        <v>1</v>
      </c>
      <c r="Q122" s="10">
        <f>IF(VLOOKUP(R122&amp;"_"&amp;S122,[1]无限模式!A:AQ,19+T122,FALSE)="","",VLOOKUP(R122&amp;"_"&amp;S122,[1]无限模式!A:AQ,37+T122,FALSE))</f>
        <v>4</v>
      </c>
      <c r="R122" s="10">
        <v>1</v>
      </c>
      <c r="S122" s="10">
        <v>20</v>
      </c>
      <c r="T122" s="10">
        <v>2</v>
      </c>
    </row>
    <row r="123" spans="2:20" x14ac:dyDescent="0.2">
      <c r="B123" s="13" t="str">
        <f t="shared" si="4"/>
        <v/>
      </c>
      <c r="C123" s="10" t="str">
        <f t="shared" si="5"/>
        <v/>
      </c>
      <c r="D123" s="10" t="str">
        <f t="shared" si="6"/>
        <v/>
      </c>
      <c r="F123" s="10" t="str">
        <f>IF(B123="","",VLOOKUP(R123&amp;"_"&amp;S123,[1]无限模式!A:AQ,12,FALSE)-VLOOKUP(R123&amp;"_"&amp;S123,[1]无限模式!A:AQ,13,FALSE))</f>
        <v/>
      </c>
      <c r="G123" s="10" t="str">
        <f t="shared" si="7"/>
        <v/>
      </c>
      <c r="H123" s="13" t="str">
        <f>IF(C123="","",VLOOKUP(R123&amp;"_"&amp;S123,[1]无限模式!$A:$BA,52,FALSE))</f>
        <v/>
      </c>
      <c r="I123" s="13" t="str">
        <f>IF(C123="","",VLOOKUP(R123&amp;"_"&amp;S123,[1]无限模式!$A:$BA,53,FALSE))</f>
        <v/>
      </c>
      <c r="J123" s="10">
        <f>IF(VLOOKUP(R123&amp;"_"&amp;S123,[1]无限模式!A:AQ,25+T123,FALSE)="","",0)</f>
        <v>0</v>
      </c>
      <c r="K123" s="10">
        <f>IF(VLOOKUP(R123&amp;"_"&amp;S123,[1]无限模式!A:AQ,19+T123,FALSE)=0,"",VLOOKUP(R123&amp;"_"&amp;S123,[1]无限模式!A:AQ,19+T123,FALSE))</f>
        <v>11</v>
      </c>
      <c r="L123" s="10">
        <f>IF(VLOOKUP(R123&amp;"_"&amp;S123,[1]无限模式!A:AQ,19+T123,FALSE)=0,"",ROUND(VLOOKUP(R123&amp;"_"&amp;S123,[1]无限模式!A:AQ,4,FALSE)/VLOOKUP(R123&amp;"_"&amp;S123,[1]无限模式!A:AQ,19+T123,FALSE),2))</f>
        <v>2.73</v>
      </c>
      <c r="M123" s="10">
        <f>IF(VLOOKUP(R123&amp;"_"&amp;S123,[1]无限模式!A:AQ,25+T123,FALSE)="","",1)</f>
        <v>1</v>
      </c>
      <c r="N123" s="10" t="str">
        <f>IF(VLOOKUP(R123&amp;"_"&amp;S123,[1]无限模式!A:AQ,25+T123,FALSE)="","","Monster_Season"&amp;R123&amp;"_Infinite_"&amp;S123&amp;"_"&amp;T123)</f>
        <v>Monster_Season1_Infinite_20_3</v>
      </c>
      <c r="O123" s="10">
        <f>IF(VLOOKUP(R123&amp;"_"&amp;S123,[1]无限模式!A:AQ,25+T123,FALSE)="","",1)</f>
        <v>1</v>
      </c>
      <c r="Q123" s="10">
        <f>IF(VLOOKUP(R123&amp;"_"&amp;S123,[1]无限模式!A:AQ,19+T123,FALSE)="","",VLOOKUP(R123&amp;"_"&amp;S123,[1]无限模式!A:AQ,37+T123,FALSE))</f>
        <v>4</v>
      </c>
      <c r="R123" s="10">
        <v>1</v>
      </c>
      <c r="S123" s="10">
        <v>20</v>
      </c>
      <c r="T123" s="10">
        <v>3</v>
      </c>
    </row>
    <row r="124" spans="2:20" x14ac:dyDescent="0.2">
      <c r="B124" s="13" t="str">
        <f t="shared" si="4"/>
        <v/>
      </c>
      <c r="C124" s="10" t="str">
        <f t="shared" si="5"/>
        <v/>
      </c>
      <c r="D124" s="10" t="str">
        <f t="shared" si="6"/>
        <v/>
      </c>
      <c r="F124" s="10" t="str">
        <f>IF(B124="","",VLOOKUP(R124&amp;"_"&amp;S124,[1]无限模式!A:AQ,12,FALSE)-VLOOKUP(R124&amp;"_"&amp;S124,[1]无限模式!A:AQ,13,FALSE))</f>
        <v/>
      </c>
      <c r="G124" s="10" t="str">
        <f t="shared" si="7"/>
        <v/>
      </c>
      <c r="H124" s="13" t="str">
        <f>IF(C124="","",VLOOKUP(R124&amp;"_"&amp;S124,[1]无限模式!$A:$BA,52,FALSE))</f>
        <v/>
      </c>
      <c r="I124" s="13" t="str">
        <f>IF(C124="","",VLOOKUP(R124&amp;"_"&amp;S124,[1]无限模式!$A:$BA,53,FALSE))</f>
        <v/>
      </c>
      <c r="J124" s="10">
        <f>IF(VLOOKUP(R124&amp;"_"&amp;S124,[1]无限模式!A:AQ,25+T124,FALSE)="","",0)</f>
        <v>0</v>
      </c>
      <c r="K124" s="10">
        <f>IF(VLOOKUP(R124&amp;"_"&amp;S124,[1]无限模式!A:AQ,19+T124,FALSE)=0,"",VLOOKUP(R124&amp;"_"&amp;S124,[1]无限模式!A:AQ,19+T124,FALSE))</f>
        <v>1</v>
      </c>
      <c r="L124" s="10">
        <f>IF(VLOOKUP(R124&amp;"_"&amp;S124,[1]无限模式!A:AQ,19+T124,FALSE)=0,"",ROUND(VLOOKUP(R124&amp;"_"&amp;S124,[1]无限模式!A:AQ,4,FALSE)/VLOOKUP(R124&amp;"_"&amp;S124,[1]无限模式!A:AQ,19+T124,FALSE),2))</f>
        <v>30</v>
      </c>
      <c r="M124" s="10">
        <f>IF(VLOOKUP(R124&amp;"_"&amp;S124,[1]无限模式!A:AQ,25+T124,FALSE)="","",1)</f>
        <v>1</v>
      </c>
      <c r="N124" s="10" t="str">
        <f>IF(VLOOKUP(R124&amp;"_"&amp;S124,[1]无限模式!A:AQ,25+T124,FALSE)="","","Monster_Season"&amp;R124&amp;"_Infinite_"&amp;S124&amp;"_"&amp;T124)</f>
        <v>Monster_Season1_Infinite_20_4</v>
      </c>
      <c r="O124" s="10">
        <f>IF(VLOOKUP(R124&amp;"_"&amp;S124,[1]无限模式!A:AQ,25+T124,FALSE)="","",1)</f>
        <v>1</v>
      </c>
      <c r="Q124" s="10">
        <f>IF(VLOOKUP(R124&amp;"_"&amp;S124,[1]无限模式!A:AQ,19+T124,FALSE)="","",VLOOKUP(R124&amp;"_"&amp;S124,[1]无限模式!A:AQ,37+T124,FALSE))</f>
        <v>11</v>
      </c>
      <c r="R124" s="10">
        <v>1</v>
      </c>
      <c r="S124" s="10">
        <v>20</v>
      </c>
      <c r="T124" s="10">
        <v>4</v>
      </c>
    </row>
    <row r="125" spans="2:20" x14ac:dyDescent="0.2">
      <c r="B125" s="13" t="str">
        <f t="shared" si="4"/>
        <v/>
      </c>
      <c r="C125" s="10" t="str">
        <f t="shared" si="5"/>
        <v/>
      </c>
      <c r="D125" s="10" t="str">
        <f t="shared" si="6"/>
        <v/>
      </c>
      <c r="F125" s="10" t="str">
        <f>IF(B125="","",VLOOKUP(R125&amp;"_"&amp;S125,[1]无限模式!A:AQ,12,FALSE)-VLOOKUP(R125&amp;"_"&amp;S125,[1]无限模式!A:AQ,13,FALSE))</f>
        <v/>
      </c>
      <c r="G125" s="10" t="str">
        <f t="shared" si="7"/>
        <v/>
      </c>
      <c r="H125" s="13" t="str">
        <f>IF(C125="","",VLOOKUP(R125&amp;"_"&amp;S125,[1]无限模式!$A:$BA,52,FALSE))</f>
        <v/>
      </c>
      <c r="I125" s="13" t="str">
        <f>IF(C125="","",VLOOKUP(R125&amp;"_"&amp;S125,[1]无限模式!$A:$BA,53,FALSE))</f>
        <v/>
      </c>
      <c r="J125" s="10" t="str">
        <f>IF(VLOOKUP(R125&amp;"_"&amp;S125,[1]无限模式!A:AQ,25+T125,FALSE)="","",0)</f>
        <v/>
      </c>
      <c r="K125" s="10" t="str">
        <f>IF(VLOOKUP(R125&amp;"_"&amp;S125,[1]无限模式!A:AQ,19+T125,FALSE)=0,"",VLOOKUP(R125&amp;"_"&amp;S125,[1]无限模式!A:AQ,19+T125,FALSE))</f>
        <v/>
      </c>
      <c r="L125" s="10" t="str">
        <f>IF(VLOOKUP(R125&amp;"_"&amp;S125,[1]无限模式!A:AQ,19+T125,FALSE)=0,"",ROUND(VLOOKUP(R125&amp;"_"&amp;S125,[1]无限模式!A:AQ,4,FALSE)/VLOOKUP(R125&amp;"_"&amp;S125,[1]无限模式!A:AQ,19+T125,FALSE),2))</f>
        <v/>
      </c>
      <c r="M125" s="10" t="str">
        <f>IF(VLOOKUP(R125&amp;"_"&amp;S125,[1]无限模式!A:AQ,25+T125,FALSE)="","",1)</f>
        <v/>
      </c>
      <c r="N125" s="10" t="str">
        <f>IF(VLOOKUP(R125&amp;"_"&amp;S125,[1]无限模式!A:AQ,25+T125,FALSE)="","","Monster_Season"&amp;R125&amp;"_Infinite_"&amp;S125&amp;"_"&amp;T125)</f>
        <v/>
      </c>
      <c r="O125" s="10" t="str">
        <f>IF(VLOOKUP(R125&amp;"_"&amp;S125,[1]无限模式!A:AQ,25+T125,FALSE)="","",1)</f>
        <v/>
      </c>
      <c r="Q125" s="10" t="str">
        <f>IF(VLOOKUP(R125&amp;"_"&amp;S125,[1]无限模式!A:AQ,19+T125,FALSE)="","",VLOOKUP(R125&amp;"_"&amp;S125,[1]无限模式!A:AQ,37+T125,FALSE))</f>
        <v/>
      </c>
      <c r="R125" s="10">
        <v>1</v>
      </c>
      <c r="S125" s="10">
        <v>20</v>
      </c>
      <c r="T125" s="10">
        <v>5</v>
      </c>
    </row>
    <row r="126" spans="2:20" x14ac:dyDescent="0.2">
      <c r="B126" s="13" t="str">
        <f t="shared" si="4"/>
        <v/>
      </c>
      <c r="C126" s="10" t="str">
        <f t="shared" si="5"/>
        <v/>
      </c>
      <c r="D126" s="10" t="str">
        <f t="shared" si="6"/>
        <v/>
      </c>
      <c r="F126" s="10" t="str">
        <f>IF(B126="","",VLOOKUP(R126&amp;"_"&amp;S126,[1]无限模式!A:AQ,12,FALSE)-VLOOKUP(R126&amp;"_"&amp;S126,[1]无限模式!A:AQ,13,FALSE))</f>
        <v/>
      </c>
      <c r="G126" s="10" t="str">
        <f t="shared" si="7"/>
        <v/>
      </c>
      <c r="H126" s="13" t="str">
        <f>IF(C126="","",VLOOKUP(R126&amp;"_"&amp;S126,[1]无限模式!$A:$BA,52,FALSE))</f>
        <v/>
      </c>
      <c r="I126" s="13" t="str">
        <f>IF(C126="","",VLOOKUP(R126&amp;"_"&amp;S126,[1]无限模式!$A:$BA,53,FALSE))</f>
        <v/>
      </c>
      <c r="J126" s="10" t="str">
        <f>IF(VLOOKUP(R126&amp;"_"&amp;S126,[1]无限模式!A:AQ,25+T126,FALSE)="","",0)</f>
        <v/>
      </c>
      <c r="K126" s="10" t="str">
        <f>IF(VLOOKUP(R126&amp;"_"&amp;S126,[1]无限模式!A:AQ,19+T126,FALSE)=0,"",VLOOKUP(R126&amp;"_"&amp;S126,[1]无限模式!A:AQ,19+T126,FALSE))</f>
        <v/>
      </c>
      <c r="L126" s="10" t="str">
        <f>IF(VLOOKUP(R126&amp;"_"&amp;S126,[1]无限模式!A:AQ,19+T126,FALSE)=0,"",ROUND(VLOOKUP(R126&amp;"_"&amp;S126,[1]无限模式!A:AQ,4,FALSE)/VLOOKUP(R126&amp;"_"&amp;S126,[1]无限模式!A:AQ,19+T126,FALSE),2))</f>
        <v/>
      </c>
      <c r="M126" s="10" t="str">
        <f>IF(VLOOKUP(R126&amp;"_"&amp;S126,[1]无限模式!A:AQ,25+T126,FALSE)="","",1)</f>
        <v/>
      </c>
      <c r="N126" s="10" t="str">
        <f>IF(VLOOKUP(R126&amp;"_"&amp;S126,[1]无限模式!A:AQ,25+T126,FALSE)="","","Monster_Season"&amp;R126&amp;"_Infinite_"&amp;S126&amp;"_"&amp;T126)</f>
        <v/>
      </c>
      <c r="O126" s="10" t="str">
        <f>IF(VLOOKUP(R126&amp;"_"&amp;S126,[1]无限模式!A:AQ,25+T126,FALSE)="","",1)</f>
        <v/>
      </c>
      <c r="Q126" s="10" t="str">
        <f>IF(VLOOKUP(R126&amp;"_"&amp;S126,[1]无限模式!A:AQ,19+T126,FALSE)="","",VLOOKUP(R126&amp;"_"&amp;S126,[1]无限模式!A:AQ,37+T126,FALSE))</f>
        <v/>
      </c>
      <c r="R126" s="10">
        <v>1</v>
      </c>
      <c r="S126" s="10">
        <v>20</v>
      </c>
      <c r="T126" s="10">
        <v>6</v>
      </c>
    </row>
    <row r="127" spans="2:20" x14ac:dyDescent="0.2">
      <c r="B127" s="13" t="str">
        <f>IF(S127-S604=1,"MonsterWaveCallRule_Season"&amp;R127&amp;"_Infinite","")</f>
        <v>MonsterWaveCallRule_Season2_Infinite</v>
      </c>
      <c r="C127" s="10">
        <f>IF(B127="","",S127)</f>
        <v>1</v>
      </c>
      <c r="D127" s="10" t="str">
        <f>IF(B127="","","赛季"&amp;R127&amp;"无限模式第"&amp;S127&amp;"波")</f>
        <v>赛季2无限模式第1波</v>
      </c>
      <c r="F127" s="10">
        <f>IF(B127="","",VLOOKUP(R127&amp;"_"&amp;S127,[1]无限模式!A:AQ,12,FALSE)-VLOOKUP(R127&amp;"_"&amp;S127,[1]无限模式!A:AQ,13,FALSE))</f>
        <v>100</v>
      </c>
      <c r="G127" s="10">
        <f>IF(B127="","",180)</f>
        <v>180</v>
      </c>
      <c r="H127" s="13" t="str">
        <f>IF(C127="","",VLOOKUP(R127&amp;"_"&amp;S127,[1]无限模式!$A:$BA,52,FALSE))</f>
        <v>ResAudio_Music_game1;0.9</v>
      </c>
      <c r="I127" s="13" t="str">
        <f>IF(C127="","",VLOOKUP(R127&amp;"_"&amp;S127,[1]无限模式!$A:$BA,53,FALSE))</f>
        <v>ResAudio_Music_game1;1.2</v>
      </c>
      <c r="J127" s="10">
        <f>IF(VLOOKUP(R127&amp;"_"&amp;S127,[1]无限模式!A:AQ,25+T127,FALSE)="","",0)</f>
        <v>0</v>
      </c>
      <c r="K127" s="10">
        <f>IF(VLOOKUP(R127&amp;"_"&amp;S127,[1]无限模式!A:AQ,19+T127,FALSE)=0,"",VLOOKUP(R127&amp;"_"&amp;S127,[1]无限模式!A:AQ,19+T127,FALSE))</f>
        <v>5</v>
      </c>
      <c r="L127" s="10">
        <f>IF(VLOOKUP(R127&amp;"_"&amp;S127,[1]无限模式!A:AQ,19+T127,FALSE)=0,"",ROUND(VLOOKUP(R127&amp;"_"&amp;S127,[1]无限模式!A:AQ,4,FALSE)/VLOOKUP(R127&amp;"_"&amp;S127,[1]无限模式!A:AQ,19+T127,FALSE),2))</f>
        <v>2</v>
      </c>
      <c r="M127" s="10">
        <f>IF(VLOOKUP(R127&amp;"_"&amp;S127,[1]无限模式!A:AQ,25+T127,FALSE)="","",1)</f>
        <v>1</v>
      </c>
      <c r="N127" s="10" t="str">
        <f>IF(VLOOKUP(R127&amp;"_"&amp;S127,[1]无限模式!A:AQ,25+T127,FALSE)="","","Monster_Season"&amp;R127&amp;"_Infinite_"&amp;S127&amp;"_"&amp;T127)</f>
        <v>Monster_Season2_Infinite_1_1</v>
      </c>
      <c r="O127" s="10">
        <f>IF(VLOOKUP(R127&amp;"_"&amp;S127,[1]无限模式!A:AQ,25+T127,FALSE)="","",1)</f>
        <v>1</v>
      </c>
      <c r="Q127" s="10">
        <f>IF(VLOOKUP(R127&amp;"_"&amp;S127,[1]无限模式!A:AQ,19+T127,FALSE)="","",VLOOKUP(R127&amp;"_"&amp;S127,[1]无限模式!A:AQ,37+T127,FALSE))</f>
        <v>40</v>
      </c>
      <c r="R127" s="10">
        <v>2</v>
      </c>
      <c r="S127" s="10">
        <v>1</v>
      </c>
      <c r="T127" s="10">
        <v>1</v>
      </c>
    </row>
    <row r="128" spans="2:20" x14ac:dyDescent="0.2">
      <c r="B128" s="13" t="str">
        <f t="shared" ref="B128:B191" si="8">IF(S128-S127=1,"MonsterWaveCallRule_Season"&amp;R128&amp;"_Infinite","")</f>
        <v/>
      </c>
      <c r="C128" s="10" t="str">
        <f t="shared" ref="C128:C191" si="9">IF(B128="","",S128)</f>
        <v/>
      </c>
      <c r="D128" s="10" t="str">
        <f t="shared" ref="D128:D191" si="10">IF(B128="","","赛季"&amp;R128&amp;"无限模式第"&amp;S128&amp;"波")</f>
        <v/>
      </c>
      <c r="F128" s="10" t="str">
        <f>IF(B128="","",VLOOKUP(R128&amp;"_"&amp;S128,[1]无限模式!A:AQ,12,FALSE)-VLOOKUP(R128&amp;"_"&amp;S128,[1]无限模式!A:AQ,13,FALSE))</f>
        <v/>
      </c>
      <c r="G128" s="10" t="str">
        <f t="shared" ref="G128:G191" si="11">IF(B128="","",180)</f>
        <v/>
      </c>
      <c r="H128" s="13" t="str">
        <f>IF(C128="","",VLOOKUP(R128&amp;"_"&amp;S128,[1]无限模式!$A:$BA,52,FALSE))</f>
        <v/>
      </c>
      <c r="I128" s="13" t="str">
        <f>IF(C128="","",VLOOKUP(R128&amp;"_"&amp;S128,[1]无限模式!$A:$BA,53,FALSE))</f>
        <v/>
      </c>
      <c r="J128" s="10" t="str">
        <f>IF(VLOOKUP(R128&amp;"_"&amp;S128,[1]无限模式!A:AQ,25+T128,FALSE)="","",0)</f>
        <v/>
      </c>
      <c r="K128" s="10" t="str">
        <f>IF(VLOOKUP(R128&amp;"_"&amp;S128,[1]无限模式!A:AQ,19+T128,FALSE)=0,"",VLOOKUP(R128&amp;"_"&amp;S128,[1]无限模式!A:AQ,19+T128,FALSE))</f>
        <v/>
      </c>
      <c r="L128" s="10" t="str">
        <f>IF(VLOOKUP(R128&amp;"_"&amp;S128,[1]无限模式!A:AQ,19+T128,FALSE)=0,"",ROUND(VLOOKUP(R128&amp;"_"&amp;S128,[1]无限模式!A:AQ,4,FALSE)/VLOOKUP(R128&amp;"_"&amp;S128,[1]无限模式!A:AQ,19+T128,FALSE),2))</f>
        <v/>
      </c>
      <c r="M128" s="10" t="str">
        <f>IF(VLOOKUP(R128&amp;"_"&amp;S128,[1]无限模式!A:AQ,25+T128,FALSE)="","",1)</f>
        <v/>
      </c>
      <c r="N128" s="10" t="str">
        <f>IF(VLOOKUP(R128&amp;"_"&amp;S128,[1]无限模式!A:AQ,25+T128,FALSE)="","","Monster_Season"&amp;R128&amp;"_Infinite_"&amp;S128&amp;"_"&amp;T128)</f>
        <v/>
      </c>
      <c r="O128" s="10" t="str">
        <f>IF(VLOOKUP(R128&amp;"_"&amp;S128,[1]无限模式!A:AQ,25+T128,FALSE)="","",1)</f>
        <v/>
      </c>
      <c r="Q128" s="10" t="str">
        <f>IF(VLOOKUP(R128&amp;"_"&amp;S128,[1]无限模式!A:AQ,19+T128,FALSE)="","",VLOOKUP(R128&amp;"_"&amp;S128,[1]无限模式!A:AQ,37+T128,FALSE))</f>
        <v/>
      </c>
      <c r="R128" s="10">
        <v>2</v>
      </c>
      <c r="S128" s="10">
        <v>1</v>
      </c>
      <c r="T128" s="10">
        <v>2</v>
      </c>
    </row>
    <row r="129" spans="2:20" x14ac:dyDescent="0.2">
      <c r="B129" s="13" t="str">
        <f t="shared" si="8"/>
        <v/>
      </c>
      <c r="C129" s="10" t="str">
        <f t="shared" si="9"/>
        <v/>
      </c>
      <c r="D129" s="10" t="str">
        <f t="shared" si="10"/>
        <v/>
      </c>
      <c r="F129" s="10" t="str">
        <f>IF(B129="","",VLOOKUP(R129&amp;"_"&amp;S129,[1]无限模式!A:AQ,12,FALSE)-VLOOKUP(R129&amp;"_"&amp;S129,[1]无限模式!A:AQ,13,FALSE))</f>
        <v/>
      </c>
      <c r="G129" s="10" t="str">
        <f t="shared" si="11"/>
        <v/>
      </c>
      <c r="H129" s="13" t="str">
        <f>IF(C129="","",VLOOKUP(R129&amp;"_"&amp;S129,[1]无限模式!$A:$BA,52,FALSE))</f>
        <v/>
      </c>
      <c r="I129" s="13" t="str">
        <f>IF(C129="","",VLOOKUP(R129&amp;"_"&amp;S129,[1]无限模式!$A:$BA,53,FALSE))</f>
        <v/>
      </c>
      <c r="J129" s="10" t="str">
        <f>IF(VLOOKUP(R129&amp;"_"&amp;S129,[1]无限模式!A:AQ,25+T129,FALSE)="","",0)</f>
        <v/>
      </c>
      <c r="K129" s="10" t="str">
        <f>IF(VLOOKUP(R129&amp;"_"&amp;S129,[1]无限模式!A:AQ,19+T129,FALSE)=0,"",VLOOKUP(R129&amp;"_"&amp;S129,[1]无限模式!A:AQ,19+T129,FALSE))</f>
        <v/>
      </c>
      <c r="L129" s="10" t="str">
        <f>IF(VLOOKUP(R129&amp;"_"&amp;S129,[1]无限模式!A:AQ,19+T129,FALSE)=0,"",ROUND(VLOOKUP(R129&amp;"_"&amp;S129,[1]无限模式!A:AQ,4,FALSE)/VLOOKUP(R129&amp;"_"&amp;S129,[1]无限模式!A:AQ,19+T129,FALSE),2))</f>
        <v/>
      </c>
      <c r="M129" s="10" t="str">
        <f>IF(VLOOKUP(R129&amp;"_"&amp;S129,[1]无限模式!A:AQ,25+T129,FALSE)="","",1)</f>
        <v/>
      </c>
      <c r="N129" s="10" t="str">
        <f>IF(VLOOKUP(R129&amp;"_"&amp;S129,[1]无限模式!A:AQ,25+T129,FALSE)="","","Monster_Season"&amp;R129&amp;"_Infinite_"&amp;S129&amp;"_"&amp;T129)</f>
        <v/>
      </c>
      <c r="O129" s="10" t="str">
        <f>IF(VLOOKUP(R129&amp;"_"&amp;S129,[1]无限模式!A:AQ,25+T129,FALSE)="","",1)</f>
        <v/>
      </c>
      <c r="Q129" s="10" t="str">
        <f>IF(VLOOKUP(R129&amp;"_"&amp;S129,[1]无限模式!A:AQ,19+T129,FALSE)="","",VLOOKUP(R129&amp;"_"&amp;S129,[1]无限模式!A:AQ,37+T129,FALSE))</f>
        <v/>
      </c>
      <c r="R129" s="10">
        <v>2</v>
      </c>
      <c r="S129" s="10">
        <v>1</v>
      </c>
      <c r="T129" s="10">
        <v>3</v>
      </c>
    </row>
    <row r="130" spans="2:20" x14ac:dyDescent="0.2">
      <c r="B130" s="13" t="str">
        <f t="shared" si="8"/>
        <v/>
      </c>
      <c r="C130" s="10" t="str">
        <f t="shared" si="9"/>
        <v/>
      </c>
      <c r="D130" s="10" t="str">
        <f t="shared" si="10"/>
        <v/>
      </c>
      <c r="F130" s="10" t="str">
        <f>IF(B130="","",VLOOKUP(R130&amp;"_"&amp;S130,[1]无限模式!A:AQ,12,FALSE)-VLOOKUP(R130&amp;"_"&amp;S130,[1]无限模式!A:AQ,13,FALSE))</f>
        <v/>
      </c>
      <c r="G130" s="10" t="str">
        <f t="shared" si="11"/>
        <v/>
      </c>
      <c r="H130" s="13" t="str">
        <f>IF(C130="","",VLOOKUP(R130&amp;"_"&amp;S130,[1]无限模式!$A:$BA,52,FALSE))</f>
        <v/>
      </c>
      <c r="I130" s="13" t="str">
        <f>IF(C130="","",VLOOKUP(R130&amp;"_"&amp;S130,[1]无限模式!$A:$BA,53,FALSE))</f>
        <v/>
      </c>
      <c r="J130" s="10" t="str">
        <f>IF(VLOOKUP(R130&amp;"_"&amp;S130,[1]无限模式!A:AQ,25+T130,FALSE)="","",0)</f>
        <v/>
      </c>
      <c r="K130" s="10" t="str">
        <f>IF(VLOOKUP(R130&amp;"_"&amp;S130,[1]无限模式!A:AQ,19+T130,FALSE)=0,"",VLOOKUP(R130&amp;"_"&amp;S130,[1]无限模式!A:AQ,19+T130,FALSE))</f>
        <v/>
      </c>
      <c r="L130" s="10" t="str">
        <f>IF(VLOOKUP(R130&amp;"_"&amp;S130,[1]无限模式!A:AQ,19+T130,FALSE)=0,"",ROUND(VLOOKUP(R130&amp;"_"&amp;S130,[1]无限模式!A:AQ,4,FALSE)/VLOOKUP(R130&amp;"_"&amp;S130,[1]无限模式!A:AQ,19+T130,FALSE),2))</f>
        <v/>
      </c>
      <c r="M130" s="10" t="str">
        <f>IF(VLOOKUP(R130&amp;"_"&amp;S130,[1]无限模式!A:AQ,25+T130,FALSE)="","",1)</f>
        <v/>
      </c>
      <c r="N130" s="10" t="str">
        <f>IF(VLOOKUP(R130&amp;"_"&amp;S130,[1]无限模式!A:AQ,25+T130,FALSE)="","","Monster_Season"&amp;R130&amp;"_Infinite_"&amp;S130&amp;"_"&amp;T130)</f>
        <v/>
      </c>
      <c r="O130" s="10" t="str">
        <f>IF(VLOOKUP(R130&amp;"_"&amp;S130,[1]无限模式!A:AQ,25+T130,FALSE)="","",1)</f>
        <v/>
      </c>
      <c r="Q130" s="10" t="str">
        <f>IF(VLOOKUP(R130&amp;"_"&amp;S130,[1]无限模式!A:AQ,19+T130,FALSE)="","",VLOOKUP(R130&amp;"_"&amp;S130,[1]无限模式!A:AQ,37+T130,FALSE))</f>
        <v/>
      </c>
      <c r="R130" s="10">
        <v>2</v>
      </c>
      <c r="S130" s="10">
        <v>1</v>
      </c>
      <c r="T130" s="10">
        <v>4</v>
      </c>
    </row>
    <row r="131" spans="2:20" x14ac:dyDescent="0.2">
      <c r="B131" s="13" t="str">
        <f t="shared" si="8"/>
        <v/>
      </c>
      <c r="C131" s="10" t="str">
        <f t="shared" si="9"/>
        <v/>
      </c>
      <c r="D131" s="10" t="str">
        <f t="shared" si="10"/>
        <v/>
      </c>
      <c r="F131" s="10" t="str">
        <f>IF(B131="","",VLOOKUP(R131&amp;"_"&amp;S131,[1]无限模式!A:AQ,12,FALSE)-VLOOKUP(R131&amp;"_"&amp;S131,[1]无限模式!A:AQ,13,FALSE))</f>
        <v/>
      </c>
      <c r="G131" s="10" t="str">
        <f t="shared" si="11"/>
        <v/>
      </c>
      <c r="H131" s="13" t="str">
        <f>IF(C131="","",VLOOKUP(R131&amp;"_"&amp;S131,[1]无限模式!$A:$BA,52,FALSE))</f>
        <v/>
      </c>
      <c r="I131" s="13" t="str">
        <f>IF(C131="","",VLOOKUP(R131&amp;"_"&amp;S131,[1]无限模式!$A:$BA,53,FALSE))</f>
        <v/>
      </c>
      <c r="J131" s="10" t="str">
        <f>IF(VLOOKUP(R131&amp;"_"&amp;S131,[1]无限模式!A:AQ,25+T131,FALSE)="","",0)</f>
        <v/>
      </c>
      <c r="K131" s="10" t="str">
        <f>IF(VLOOKUP(R131&amp;"_"&amp;S131,[1]无限模式!A:AQ,19+T131,FALSE)=0,"",VLOOKUP(R131&amp;"_"&amp;S131,[1]无限模式!A:AQ,19+T131,FALSE))</f>
        <v/>
      </c>
      <c r="L131" s="10" t="str">
        <f>IF(VLOOKUP(R131&amp;"_"&amp;S131,[1]无限模式!A:AQ,19+T131,FALSE)=0,"",ROUND(VLOOKUP(R131&amp;"_"&amp;S131,[1]无限模式!A:AQ,4,FALSE)/VLOOKUP(R131&amp;"_"&amp;S131,[1]无限模式!A:AQ,19+T131,FALSE),2))</f>
        <v/>
      </c>
      <c r="M131" s="10" t="str">
        <f>IF(VLOOKUP(R131&amp;"_"&amp;S131,[1]无限模式!A:AQ,25+T131,FALSE)="","",1)</f>
        <v/>
      </c>
      <c r="N131" s="10" t="str">
        <f>IF(VLOOKUP(R131&amp;"_"&amp;S131,[1]无限模式!A:AQ,25+T131,FALSE)="","","Monster_Season"&amp;R131&amp;"_Infinite_"&amp;S131&amp;"_"&amp;T131)</f>
        <v/>
      </c>
      <c r="O131" s="10" t="str">
        <f>IF(VLOOKUP(R131&amp;"_"&amp;S131,[1]无限模式!A:AQ,25+T131,FALSE)="","",1)</f>
        <v/>
      </c>
      <c r="Q131" s="10" t="str">
        <f>IF(VLOOKUP(R131&amp;"_"&amp;S131,[1]无限模式!A:AQ,19+T131,FALSE)="","",VLOOKUP(R131&amp;"_"&amp;S131,[1]无限模式!A:AQ,37+T131,FALSE))</f>
        <v/>
      </c>
      <c r="R131" s="10">
        <v>2</v>
      </c>
      <c r="S131" s="10">
        <v>1</v>
      </c>
      <c r="T131" s="10">
        <v>5</v>
      </c>
    </row>
    <row r="132" spans="2:20" x14ac:dyDescent="0.2">
      <c r="B132" s="13" t="str">
        <f t="shared" si="8"/>
        <v/>
      </c>
      <c r="C132" s="10" t="str">
        <f t="shared" si="9"/>
        <v/>
      </c>
      <c r="D132" s="10" t="str">
        <f t="shared" si="10"/>
        <v/>
      </c>
      <c r="F132" s="10" t="str">
        <f>IF(B132="","",VLOOKUP(R132&amp;"_"&amp;S132,[1]无限模式!A:AQ,12,FALSE)-VLOOKUP(R132&amp;"_"&amp;S132,[1]无限模式!A:AQ,13,FALSE))</f>
        <v/>
      </c>
      <c r="G132" s="10" t="str">
        <f t="shared" si="11"/>
        <v/>
      </c>
      <c r="H132" s="13" t="str">
        <f>IF(C132="","",VLOOKUP(R132&amp;"_"&amp;S132,[1]无限模式!$A:$BA,52,FALSE))</f>
        <v/>
      </c>
      <c r="I132" s="13" t="str">
        <f>IF(C132="","",VLOOKUP(R132&amp;"_"&amp;S132,[1]无限模式!$A:$BA,53,FALSE))</f>
        <v/>
      </c>
      <c r="J132" s="10" t="str">
        <f>IF(VLOOKUP(R132&amp;"_"&amp;S132,[1]无限模式!A:AQ,25+T132,FALSE)="","",0)</f>
        <v/>
      </c>
      <c r="K132" s="10" t="str">
        <f>IF(VLOOKUP(R132&amp;"_"&amp;S132,[1]无限模式!A:AQ,19+T132,FALSE)=0,"",VLOOKUP(R132&amp;"_"&amp;S132,[1]无限模式!A:AQ,19+T132,FALSE))</f>
        <v/>
      </c>
      <c r="L132" s="10" t="str">
        <f>IF(VLOOKUP(R132&amp;"_"&amp;S132,[1]无限模式!A:AQ,19+T132,FALSE)=0,"",ROUND(VLOOKUP(R132&amp;"_"&amp;S132,[1]无限模式!A:AQ,4,FALSE)/VLOOKUP(R132&amp;"_"&amp;S132,[1]无限模式!A:AQ,19+T132,FALSE),2))</f>
        <v/>
      </c>
      <c r="M132" s="10" t="str">
        <f>IF(VLOOKUP(R132&amp;"_"&amp;S132,[1]无限模式!A:AQ,25+T132,FALSE)="","",1)</f>
        <v/>
      </c>
      <c r="N132" s="10" t="str">
        <f>IF(VLOOKUP(R132&amp;"_"&amp;S132,[1]无限模式!A:AQ,25+T132,FALSE)="","","Monster_Season"&amp;R132&amp;"_Infinite_"&amp;S132&amp;"_"&amp;T132)</f>
        <v/>
      </c>
      <c r="O132" s="10" t="str">
        <f>IF(VLOOKUP(R132&amp;"_"&amp;S132,[1]无限模式!A:AQ,25+T132,FALSE)="","",1)</f>
        <v/>
      </c>
      <c r="Q132" s="10" t="str">
        <f>IF(VLOOKUP(R132&amp;"_"&amp;S132,[1]无限模式!A:AQ,19+T132,FALSE)="","",VLOOKUP(R132&amp;"_"&amp;S132,[1]无限模式!A:AQ,37+T132,FALSE))</f>
        <v/>
      </c>
      <c r="R132" s="10">
        <v>2</v>
      </c>
      <c r="S132" s="10">
        <v>1</v>
      </c>
      <c r="T132" s="10">
        <v>6</v>
      </c>
    </row>
    <row r="133" spans="2:20" x14ac:dyDescent="0.2">
      <c r="B133" s="13" t="str">
        <f t="shared" si="8"/>
        <v>MonsterWaveCallRule_Season2_Infinite</v>
      </c>
      <c r="C133" s="10">
        <f t="shared" si="9"/>
        <v>2</v>
      </c>
      <c r="D133" s="10" t="str">
        <f t="shared" si="10"/>
        <v>赛季2无限模式第2波</v>
      </c>
      <c r="F133" s="10">
        <f>IF(B133="","",VLOOKUP(R133&amp;"_"&amp;S133,[1]无限模式!A:AQ,12,FALSE)-VLOOKUP(R133&amp;"_"&amp;S133,[1]无限模式!A:AQ,13,FALSE))</f>
        <v>100</v>
      </c>
      <c r="G133" s="10">
        <f t="shared" si="11"/>
        <v>180</v>
      </c>
      <c r="H133" s="13" t="str">
        <f>IF(C133="","",VLOOKUP(R133&amp;"_"&amp;S133,[1]无限模式!$A:$BA,52,FALSE))</f>
        <v>ResAudio_Music_game1;0.9</v>
      </c>
      <c r="I133" s="13" t="str">
        <f>IF(C133="","",VLOOKUP(R133&amp;"_"&amp;S133,[1]无限模式!$A:$BA,53,FALSE))</f>
        <v>ResAudio_Music_game1;1.2</v>
      </c>
      <c r="J133" s="10">
        <f>IF(VLOOKUP(R133&amp;"_"&amp;S133,[1]无限模式!A:AQ,25+T133,FALSE)="","",0)</f>
        <v>0</v>
      </c>
      <c r="K133" s="10">
        <f>IF(VLOOKUP(R133&amp;"_"&amp;S133,[1]无限模式!A:AQ,19+T133,FALSE)=0,"",VLOOKUP(R133&amp;"_"&amp;S133,[1]无限模式!A:AQ,19+T133,FALSE))</f>
        <v>4</v>
      </c>
      <c r="L133" s="10">
        <f>IF(VLOOKUP(R133&amp;"_"&amp;S133,[1]无限模式!A:AQ,19+T133,FALSE)=0,"",ROUND(VLOOKUP(R133&amp;"_"&amp;S133,[1]无限模式!A:AQ,4,FALSE)/VLOOKUP(R133&amp;"_"&amp;S133,[1]无限模式!A:AQ,19+T133,FALSE),2))</f>
        <v>3.75</v>
      </c>
      <c r="M133" s="10">
        <f>IF(VLOOKUP(R133&amp;"_"&amp;S133,[1]无限模式!A:AQ,25+T133,FALSE)="","",1)</f>
        <v>1</v>
      </c>
      <c r="N133" s="10" t="str">
        <f>IF(VLOOKUP(R133&amp;"_"&amp;S133,[1]无限模式!A:AQ,25+T133,FALSE)="","","Monster_Season"&amp;R133&amp;"_Infinite_"&amp;S133&amp;"_"&amp;T133)</f>
        <v>Monster_Season2_Infinite_2_1</v>
      </c>
      <c r="O133" s="10">
        <f>IF(VLOOKUP(R133&amp;"_"&amp;S133,[1]无限模式!A:AQ,25+T133,FALSE)="","",1)</f>
        <v>1</v>
      </c>
      <c r="Q133" s="10">
        <f>IF(VLOOKUP(R133&amp;"_"&amp;S133,[1]无限模式!A:AQ,19+T133,FALSE)="","",VLOOKUP(R133&amp;"_"&amp;S133,[1]无限模式!A:AQ,37+T133,FALSE))</f>
        <v>25</v>
      </c>
      <c r="R133" s="10">
        <v>2</v>
      </c>
      <c r="S133" s="10">
        <v>2</v>
      </c>
      <c r="T133" s="10">
        <v>1</v>
      </c>
    </row>
    <row r="134" spans="2:20" x14ac:dyDescent="0.2">
      <c r="B134" s="13" t="str">
        <f t="shared" si="8"/>
        <v/>
      </c>
      <c r="C134" s="10" t="str">
        <f t="shared" si="9"/>
        <v/>
      </c>
      <c r="D134" s="10" t="str">
        <f t="shared" si="10"/>
        <v/>
      </c>
      <c r="F134" s="10" t="str">
        <f>IF(B134="","",VLOOKUP(R134&amp;"_"&amp;S134,[1]无限模式!A:AQ,12,FALSE)-VLOOKUP(R134&amp;"_"&amp;S134,[1]无限模式!A:AQ,13,FALSE))</f>
        <v/>
      </c>
      <c r="G134" s="10" t="str">
        <f t="shared" si="11"/>
        <v/>
      </c>
      <c r="H134" s="13" t="str">
        <f>IF(C134="","",VLOOKUP(R134&amp;"_"&amp;S134,[1]无限模式!$A:$BA,52,FALSE))</f>
        <v/>
      </c>
      <c r="I134" s="13" t="str">
        <f>IF(C134="","",VLOOKUP(R134&amp;"_"&amp;S134,[1]无限模式!$A:$BA,53,FALSE))</f>
        <v/>
      </c>
      <c r="J134" s="10">
        <f>IF(VLOOKUP(R134&amp;"_"&amp;S134,[1]无限模式!A:AQ,25+T134,FALSE)="","",0)</f>
        <v>0</v>
      </c>
      <c r="K134" s="10">
        <f>IF(VLOOKUP(R134&amp;"_"&amp;S134,[1]无限模式!A:AQ,19+T134,FALSE)=0,"",VLOOKUP(R134&amp;"_"&amp;S134,[1]无限模式!A:AQ,19+T134,FALSE))</f>
        <v>4</v>
      </c>
      <c r="L134" s="10">
        <f>IF(VLOOKUP(R134&amp;"_"&amp;S134,[1]无限模式!A:AQ,19+T134,FALSE)=0,"",ROUND(VLOOKUP(R134&amp;"_"&amp;S134,[1]无限模式!A:AQ,4,FALSE)/VLOOKUP(R134&amp;"_"&amp;S134,[1]无限模式!A:AQ,19+T134,FALSE),2))</f>
        <v>3.75</v>
      </c>
      <c r="M134" s="10">
        <f>IF(VLOOKUP(R134&amp;"_"&amp;S134,[1]无限模式!A:AQ,25+T134,FALSE)="","",1)</f>
        <v>1</v>
      </c>
      <c r="N134" s="10" t="str">
        <f>IF(VLOOKUP(R134&amp;"_"&amp;S134,[1]无限模式!A:AQ,25+T134,FALSE)="","","Monster_Season"&amp;R134&amp;"_Infinite_"&amp;S134&amp;"_"&amp;T134)</f>
        <v>Monster_Season2_Infinite_2_2</v>
      </c>
      <c r="O134" s="10">
        <f>IF(VLOOKUP(R134&amp;"_"&amp;S134,[1]无限模式!A:AQ,25+T134,FALSE)="","",1)</f>
        <v>1</v>
      </c>
      <c r="Q134" s="10">
        <f>IF(VLOOKUP(R134&amp;"_"&amp;S134,[1]无限模式!A:AQ,19+T134,FALSE)="","",VLOOKUP(R134&amp;"_"&amp;S134,[1]无限模式!A:AQ,37+T134,FALSE))</f>
        <v>25</v>
      </c>
      <c r="R134" s="10">
        <v>2</v>
      </c>
      <c r="S134" s="10">
        <v>2</v>
      </c>
      <c r="T134" s="10">
        <v>2</v>
      </c>
    </row>
    <row r="135" spans="2:20" x14ac:dyDescent="0.2">
      <c r="B135" s="13" t="str">
        <f t="shared" si="8"/>
        <v/>
      </c>
      <c r="C135" s="10" t="str">
        <f t="shared" si="9"/>
        <v/>
      </c>
      <c r="D135" s="10" t="str">
        <f t="shared" si="10"/>
        <v/>
      </c>
      <c r="F135" s="10" t="str">
        <f>IF(B135="","",VLOOKUP(R135&amp;"_"&amp;S135,[1]无限模式!A:AQ,12,FALSE)-VLOOKUP(R135&amp;"_"&amp;S135,[1]无限模式!A:AQ,13,FALSE))</f>
        <v/>
      </c>
      <c r="G135" s="10" t="str">
        <f t="shared" si="11"/>
        <v/>
      </c>
      <c r="H135" s="13" t="str">
        <f>IF(C135="","",VLOOKUP(R135&amp;"_"&amp;S135,[1]无限模式!$A:$BA,52,FALSE))</f>
        <v/>
      </c>
      <c r="I135" s="13" t="str">
        <f>IF(C135="","",VLOOKUP(R135&amp;"_"&amp;S135,[1]无限模式!$A:$BA,53,FALSE))</f>
        <v/>
      </c>
      <c r="J135" s="10" t="str">
        <f>IF(VLOOKUP(R135&amp;"_"&amp;S135,[1]无限模式!A:AQ,25+T135,FALSE)="","",0)</f>
        <v/>
      </c>
      <c r="K135" s="10" t="str">
        <f>IF(VLOOKUP(R135&amp;"_"&amp;S135,[1]无限模式!A:AQ,19+T135,FALSE)=0,"",VLOOKUP(R135&amp;"_"&amp;S135,[1]无限模式!A:AQ,19+T135,FALSE))</f>
        <v/>
      </c>
      <c r="L135" s="10" t="str">
        <f>IF(VLOOKUP(R135&amp;"_"&amp;S135,[1]无限模式!A:AQ,19+T135,FALSE)=0,"",ROUND(VLOOKUP(R135&amp;"_"&amp;S135,[1]无限模式!A:AQ,4,FALSE)/VLOOKUP(R135&amp;"_"&amp;S135,[1]无限模式!A:AQ,19+T135,FALSE),2))</f>
        <v/>
      </c>
      <c r="M135" s="10" t="str">
        <f>IF(VLOOKUP(R135&amp;"_"&amp;S135,[1]无限模式!A:AQ,25+T135,FALSE)="","",1)</f>
        <v/>
      </c>
      <c r="N135" s="10" t="str">
        <f>IF(VLOOKUP(R135&amp;"_"&amp;S135,[1]无限模式!A:AQ,25+T135,FALSE)="","","Monster_Season"&amp;R135&amp;"_Infinite_"&amp;S135&amp;"_"&amp;T135)</f>
        <v/>
      </c>
      <c r="O135" s="10" t="str">
        <f>IF(VLOOKUP(R135&amp;"_"&amp;S135,[1]无限模式!A:AQ,25+T135,FALSE)="","",1)</f>
        <v/>
      </c>
      <c r="Q135" s="10" t="str">
        <f>IF(VLOOKUP(R135&amp;"_"&amp;S135,[1]无限模式!A:AQ,19+T135,FALSE)="","",VLOOKUP(R135&amp;"_"&amp;S135,[1]无限模式!A:AQ,37+T135,FALSE))</f>
        <v/>
      </c>
      <c r="R135" s="10">
        <v>2</v>
      </c>
      <c r="S135" s="10">
        <v>2</v>
      </c>
      <c r="T135" s="10">
        <v>3</v>
      </c>
    </row>
    <row r="136" spans="2:20" x14ac:dyDescent="0.2">
      <c r="B136" s="13" t="str">
        <f t="shared" si="8"/>
        <v/>
      </c>
      <c r="C136" s="10" t="str">
        <f t="shared" si="9"/>
        <v/>
      </c>
      <c r="D136" s="10" t="str">
        <f t="shared" si="10"/>
        <v/>
      </c>
      <c r="F136" s="10" t="str">
        <f>IF(B136="","",VLOOKUP(R136&amp;"_"&amp;S136,[1]无限模式!A:AQ,12,FALSE)-VLOOKUP(R136&amp;"_"&amp;S136,[1]无限模式!A:AQ,13,FALSE))</f>
        <v/>
      </c>
      <c r="G136" s="10" t="str">
        <f t="shared" si="11"/>
        <v/>
      </c>
      <c r="H136" s="13" t="str">
        <f>IF(C136="","",VLOOKUP(R136&amp;"_"&amp;S136,[1]无限模式!$A:$BA,52,FALSE))</f>
        <v/>
      </c>
      <c r="I136" s="13" t="str">
        <f>IF(C136="","",VLOOKUP(R136&amp;"_"&amp;S136,[1]无限模式!$A:$BA,53,FALSE))</f>
        <v/>
      </c>
      <c r="J136" s="10" t="str">
        <f>IF(VLOOKUP(R136&amp;"_"&amp;S136,[1]无限模式!A:AQ,25+T136,FALSE)="","",0)</f>
        <v/>
      </c>
      <c r="K136" s="10" t="str">
        <f>IF(VLOOKUP(R136&amp;"_"&amp;S136,[1]无限模式!A:AQ,19+T136,FALSE)=0,"",VLOOKUP(R136&amp;"_"&amp;S136,[1]无限模式!A:AQ,19+T136,FALSE))</f>
        <v/>
      </c>
      <c r="L136" s="10" t="str">
        <f>IF(VLOOKUP(R136&amp;"_"&amp;S136,[1]无限模式!A:AQ,19+T136,FALSE)=0,"",ROUND(VLOOKUP(R136&amp;"_"&amp;S136,[1]无限模式!A:AQ,4,FALSE)/VLOOKUP(R136&amp;"_"&amp;S136,[1]无限模式!A:AQ,19+T136,FALSE),2))</f>
        <v/>
      </c>
      <c r="M136" s="10" t="str">
        <f>IF(VLOOKUP(R136&amp;"_"&amp;S136,[1]无限模式!A:AQ,25+T136,FALSE)="","",1)</f>
        <v/>
      </c>
      <c r="N136" s="10" t="str">
        <f>IF(VLOOKUP(R136&amp;"_"&amp;S136,[1]无限模式!A:AQ,25+T136,FALSE)="","","Monster_Season"&amp;R136&amp;"_Infinite_"&amp;S136&amp;"_"&amp;T136)</f>
        <v/>
      </c>
      <c r="O136" s="10" t="str">
        <f>IF(VLOOKUP(R136&amp;"_"&amp;S136,[1]无限模式!A:AQ,25+T136,FALSE)="","",1)</f>
        <v/>
      </c>
      <c r="Q136" s="10" t="str">
        <f>IF(VLOOKUP(R136&amp;"_"&amp;S136,[1]无限模式!A:AQ,19+T136,FALSE)="","",VLOOKUP(R136&amp;"_"&amp;S136,[1]无限模式!A:AQ,37+T136,FALSE))</f>
        <v/>
      </c>
      <c r="R136" s="10">
        <v>2</v>
      </c>
      <c r="S136" s="10">
        <v>2</v>
      </c>
      <c r="T136" s="10">
        <v>4</v>
      </c>
    </row>
    <row r="137" spans="2:20" x14ac:dyDescent="0.2">
      <c r="B137" s="13" t="str">
        <f t="shared" si="8"/>
        <v/>
      </c>
      <c r="C137" s="10" t="str">
        <f t="shared" si="9"/>
        <v/>
      </c>
      <c r="D137" s="10" t="str">
        <f t="shared" si="10"/>
        <v/>
      </c>
      <c r="F137" s="10" t="str">
        <f>IF(B137="","",VLOOKUP(R137&amp;"_"&amp;S137,[1]无限模式!A:AQ,12,FALSE)-VLOOKUP(R137&amp;"_"&amp;S137,[1]无限模式!A:AQ,13,FALSE))</f>
        <v/>
      </c>
      <c r="G137" s="10" t="str">
        <f t="shared" si="11"/>
        <v/>
      </c>
      <c r="H137" s="13" t="str">
        <f>IF(C137="","",VLOOKUP(R137&amp;"_"&amp;S137,[1]无限模式!$A:$BA,52,FALSE))</f>
        <v/>
      </c>
      <c r="I137" s="13" t="str">
        <f>IF(C137="","",VLOOKUP(R137&amp;"_"&amp;S137,[1]无限模式!$A:$BA,53,FALSE))</f>
        <v/>
      </c>
      <c r="J137" s="10" t="str">
        <f>IF(VLOOKUP(R137&amp;"_"&amp;S137,[1]无限模式!A:AQ,25+T137,FALSE)="","",0)</f>
        <v/>
      </c>
      <c r="K137" s="10" t="str">
        <f>IF(VLOOKUP(R137&amp;"_"&amp;S137,[1]无限模式!A:AQ,19+T137,FALSE)=0,"",VLOOKUP(R137&amp;"_"&amp;S137,[1]无限模式!A:AQ,19+T137,FALSE))</f>
        <v/>
      </c>
      <c r="L137" s="10" t="str">
        <f>IF(VLOOKUP(R137&amp;"_"&amp;S137,[1]无限模式!A:AQ,19+T137,FALSE)=0,"",ROUND(VLOOKUP(R137&amp;"_"&amp;S137,[1]无限模式!A:AQ,4,FALSE)/VLOOKUP(R137&amp;"_"&amp;S137,[1]无限模式!A:AQ,19+T137,FALSE),2))</f>
        <v/>
      </c>
      <c r="M137" s="10" t="str">
        <f>IF(VLOOKUP(R137&amp;"_"&amp;S137,[1]无限模式!A:AQ,25+T137,FALSE)="","",1)</f>
        <v/>
      </c>
      <c r="N137" s="10" t="str">
        <f>IF(VLOOKUP(R137&amp;"_"&amp;S137,[1]无限模式!A:AQ,25+T137,FALSE)="","","Monster_Season"&amp;R137&amp;"_Infinite_"&amp;S137&amp;"_"&amp;T137)</f>
        <v/>
      </c>
      <c r="O137" s="10" t="str">
        <f>IF(VLOOKUP(R137&amp;"_"&amp;S137,[1]无限模式!A:AQ,25+T137,FALSE)="","",1)</f>
        <v/>
      </c>
      <c r="Q137" s="10" t="str">
        <f>IF(VLOOKUP(R137&amp;"_"&amp;S137,[1]无限模式!A:AQ,19+T137,FALSE)="","",VLOOKUP(R137&amp;"_"&amp;S137,[1]无限模式!A:AQ,37+T137,FALSE))</f>
        <v/>
      </c>
      <c r="R137" s="10">
        <v>2</v>
      </c>
      <c r="S137" s="10">
        <v>2</v>
      </c>
      <c r="T137" s="10">
        <v>5</v>
      </c>
    </row>
    <row r="138" spans="2:20" x14ac:dyDescent="0.2">
      <c r="B138" s="13" t="str">
        <f t="shared" si="8"/>
        <v/>
      </c>
      <c r="C138" s="10" t="str">
        <f t="shared" si="9"/>
        <v/>
      </c>
      <c r="D138" s="10" t="str">
        <f t="shared" si="10"/>
        <v/>
      </c>
      <c r="F138" s="10" t="str">
        <f>IF(B138="","",VLOOKUP(R138&amp;"_"&amp;S138,[1]无限模式!A:AQ,12,FALSE)-VLOOKUP(R138&amp;"_"&amp;S138,[1]无限模式!A:AQ,13,FALSE))</f>
        <v/>
      </c>
      <c r="G138" s="10" t="str">
        <f t="shared" si="11"/>
        <v/>
      </c>
      <c r="H138" s="13" t="str">
        <f>IF(C138="","",VLOOKUP(R138&amp;"_"&amp;S138,[1]无限模式!$A:$BA,52,FALSE))</f>
        <v/>
      </c>
      <c r="I138" s="13" t="str">
        <f>IF(C138="","",VLOOKUP(R138&amp;"_"&amp;S138,[1]无限模式!$A:$BA,53,FALSE))</f>
        <v/>
      </c>
      <c r="J138" s="10" t="str">
        <f>IF(VLOOKUP(R138&amp;"_"&amp;S138,[1]无限模式!A:AQ,25+T138,FALSE)="","",0)</f>
        <v/>
      </c>
      <c r="K138" s="10" t="str">
        <f>IF(VLOOKUP(R138&amp;"_"&amp;S138,[1]无限模式!A:AQ,19+T138,FALSE)=0,"",VLOOKUP(R138&amp;"_"&amp;S138,[1]无限模式!A:AQ,19+T138,FALSE))</f>
        <v/>
      </c>
      <c r="L138" s="10" t="str">
        <f>IF(VLOOKUP(R138&amp;"_"&amp;S138,[1]无限模式!A:AQ,19+T138,FALSE)=0,"",ROUND(VLOOKUP(R138&amp;"_"&amp;S138,[1]无限模式!A:AQ,4,FALSE)/VLOOKUP(R138&amp;"_"&amp;S138,[1]无限模式!A:AQ,19+T138,FALSE),2))</f>
        <v/>
      </c>
      <c r="M138" s="10" t="str">
        <f>IF(VLOOKUP(R138&amp;"_"&amp;S138,[1]无限模式!A:AQ,25+T138,FALSE)="","",1)</f>
        <v/>
      </c>
      <c r="N138" s="10" t="str">
        <f>IF(VLOOKUP(R138&amp;"_"&amp;S138,[1]无限模式!A:AQ,25+T138,FALSE)="","","Monster_Season"&amp;R138&amp;"_Infinite_"&amp;S138&amp;"_"&amp;T138)</f>
        <v/>
      </c>
      <c r="O138" s="10" t="str">
        <f>IF(VLOOKUP(R138&amp;"_"&amp;S138,[1]无限模式!A:AQ,25+T138,FALSE)="","",1)</f>
        <v/>
      </c>
      <c r="Q138" s="10" t="str">
        <f>IF(VLOOKUP(R138&amp;"_"&amp;S138,[1]无限模式!A:AQ,19+T138,FALSE)="","",VLOOKUP(R138&amp;"_"&amp;S138,[1]无限模式!A:AQ,37+T138,FALSE))</f>
        <v/>
      </c>
      <c r="R138" s="10">
        <v>2</v>
      </c>
      <c r="S138" s="10">
        <v>2</v>
      </c>
      <c r="T138" s="10">
        <v>6</v>
      </c>
    </row>
    <row r="139" spans="2:20" x14ac:dyDescent="0.2">
      <c r="B139" s="13" t="str">
        <f t="shared" si="8"/>
        <v>MonsterWaveCallRule_Season2_Infinite</v>
      </c>
      <c r="C139" s="10">
        <f t="shared" si="9"/>
        <v>3</v>
      </c>
      <c r="D139" s="10" t="str">
        <f t="shared" si="10"/>
        <v>赛季2无限模式第3波</v>
      </c>
      <c r="F139" s="10">
        <f>IF(B139="","",VLOOKUP(R139&amp;"_"&amp;S139,[1]无限模式!A:AQ,12,FALSE)-VLOOKUP(R139&amp;"_"&amp;S139,[1]无限模式!A:AQ,13,FALSE))</f>
        <v>100</v>
      </c>
      <c r="G139" s="10">
        <f t="shared" si="11"/>
        <v>180</v>
      </c>
      <c r="H139" s="13" t="str">
        <f>IF(C139="","",VLOOKUP(R139&amp;"_"&amp;S139,[1]无限模式!$A:$BA,52,FALSE))</f>
        <v>ResAudio_Music_game1;0.9</v>
      </c>
      <c r="I139" s="13" t="str">
        <f>IF(C139="","",VLOOKUP(R139&amp;"_"&amp;S139,[1]无限模式!$A:$BA,53,FALSE))</f>
        <v>ResAudio_Music_game1;1.2</v>
      </c>
      <c r="J139" s="10">
        <f>IF(VLOOKUP(R139&amp;"_"&amp;S139,[1]无限模式!A:AQ,25+T139,FALSE)="","",0)</f>
        <v>0</v>
      </c>
      <c r="K139" s="10">
        <f>IF(VLOOKUP(R139&amp;"_"&amp;S139,[1]无限模式!A:AQ,19+T139,FALSE)=0,"",VLOOKUP(R139&amp;"_"&amp;S139,[1]无限模式!A:AQ,19+T139,FALSE))</f>
        <v>6</v>
      </c>
      <c r="L139" s="10">
        <f>IF(VLOOKUP(R139&amp;"_"&amp;S139,[1]无限模式!A:AQ,19+T139,FALSE)=0,"",ROUND(VLOOKUP(R139&amp;"_"&amp;S139,[1]无限模式!A:AQ,4,FALSE)/VLOOKUP(R139&amp;"_"&amp;S139,[1]无限模式!A:AQ,19+T139,FALSE),2))</f>
        <v>3.33</v>
      </c>
      <c r="M139" s="10">
        <f>IF(VLOOKUP(R139&amp;"_"&amp;S139,[1]无限模式!A:AQ,25+T139,FALSE)="","",1)</f>
        <v>1</v>
      </c>
      <c r="N139" s="10" t="str">
        <f>IF(VLOOKUP(R139&amp;"_"&amp;S139,[1]无限模式!A:AQ,25+T139,FALSE)="","","Monster_Season"&amp;R139&amp;"_Infinite_"&amp;S139&amp;"_"&amp;T139)</f>
        <v>Monster_Season2_Infinite_3_1</v>
      </c>
      <c r="O139" s="10">
        <f>IF(VLOOKUP(R139&amp;"_"&amp;S139,[1]无限模式!A:AQ,25+T139,FALSE)="","",1)</f>
        <v>1</v>
      </c>
      <c r="Q139" s="10">
        <f>IF(VLOOKUP(R139&amp;"_"&amp;S139,[1]无限模式!A:AQ,19+T139,FALSE)="","",VLOOKUP(R139&amp;"_"&amp;S139,[1]无限模式!A:AQ,37+T139,FALSE))</f>
        <v>17</v>
      </c>
      <c r="R139" s="10">
        <v>2</v>
      </c>
      <c r="S139" s="10">
        <v>3</v>
      </c>
      <c r="T139" s="10">
        <v>1</v>
      </c>
    </row>
    <row r="140" spans="2:20" x14ac:dyDescent="0.2">
      <c r="B140" s="13" t="str">
        <f t="shared" si="8"/>
        <v/>
      </c>
      <c r="C140" s="10" t="str">
        <f t="shared" si="9"/>
        <v/>
      </c>
      <c r="D140" s="10" t="str">
        <f t="shared" si="10"/>
        <v/>
      </c>
      <c r="F140" s="10" t="str">
        <f>IF(B140="","",VLOOKUP(R140&amp;"_"&amp;S140,[1]无限模式!A:AQ,12,FALSE)-VLOOKUP(R140&amp;"_"&amp;S140,[1]无限模式!A:AQ,13,FALSE))</f>
        <v/>
      </c>
      <c r="G140" s="10" t="str">
        <f t="shared" si="11"/>
        <v/>
      </c>
      <c r="H140" s="13" t="str">
        <f>IF(C140="","",VLOOKUP(R140&amp;"_"&amp;S140,[1]无限模式!$A:$BA,52,FALSE))</f>
        <v/>
      </c>
      <c r="I140" s="13" t="str">
        <f>IF(C140="","",VLOOKUP(R140&amp;"_"&amp;S140,[1]无限模式!$A:$BA,53,FALSE))</f>
        <v/>
      </c>
      <c r="J140" s="10">
        <f>IF(VLOOKUP(R140&amp;"_"&amp;S140,[1]无限模式!A:AQ,25+T140,FALSE)="","",0)</f>
        <v>0</v>
      </c>
      <c r="K140" s="10">
        <f>IF(VLOOKUP(R140&amp;"_"&amp;S140,[1]无限模式!A:AQ,19+T140,FALSE)=0,"",VLOOKUP(R140&amp;"_"&amp;S140,[1]无限模式!A:AQ,19+T140,FALSE))</f>
        <v>3</v>
      </c>
      <c r="L140" s="10">
        <f>IF(VLOOKUP(R140&amp;"_"&amp;S140,[1]无限模式!A:AQ,19+T140,FALSE)=0,"",ROUND(VLOOKUP(R140&amp;"_"&amp;S140,[1]无限模式!A:AQ,4,FALSE)/VLOOKUP(R140&amp;"_"&amp;S140,[1]无限模式!A:AQ,19+T140,FALSE),2))</f>
        <v>6.67</v>
      </c>
      <c r="M140" s="10">
        <f>IF(VLOOKUP(R140&amp;"_"&amp;S140,[1]无限模式!A:AQ,25+T140,FALSE)="","",1)</f>
        <v>1</v>
      </c>
      <c r="N140" s="10" t="str">
        <f>IF(VLOOKUP(R140&amp;"_"&amp;S140,[1]无限模式!A:AQ,25+T140,FALSE)="","","Monster_Season"&amp;R140&amp;"_Infinite_"&amp;S140&amp;"_"&amp;T140)</f>
        <v>Monster_Season2_Infinite_3_2</v>
      </c>
      <c r="O140" s="10">
        <f>IF(VLOOKUP(R140&amp;"_"&amp;S140,[1]无限模式!A:AQ,25+T140,FALSE)="","",1)</f>
        <v>1</v>
      </c>
      <c r="Q140" s="10">
        <f>IF(VLOOKUP(R140&amp;"_"&amp;S140,[1]无限模式!A:AQ,19+T140,FALSE)="","",VLOOKUP(R140&amp;"_"&amp;S140,[1]无限模式!A:AQ,37+T140,FALSE))</f>
        <v>17</v>
      </c>
      <c r="R140" s="10">
        <v>2</v>
      </c>
      <c r="S140" s="10">
        <v>3</v>
      </c>
      <c r="T140" s="10">
        <v>2</v>
      </c>
    </row>
    <row r="141" spans="2:20" x14ac:dyDescent="0.2">
      <c r="B141" s="13" t="str">
        <f t="shared" si="8"/>
        <v/>
      </c>
      <c r="C141" s="10" t="str">
        <f t="shared" si="9"/>
        <v/>
      </c>
      <c r="D141" s="10" t="str">
        <f t="shared" si="10"/>
        <v/>
      </c>
      <c r="F141" s="10" t="str">
        <f>IF(B141="","",VLOOKUP(R141&amp;"_"&amp;S141,[1]无限模式!A:AQ,12,FALSE)-VLOOKUP(R141&amp;"_"&amp;S141,[1]无限模式!A:AQ,13,FALSE))</f>
        <v/>
      </c>
      <c r="G141" s="10" t="str">
        <f t="shared" si="11"/>
        <v/>
      </c>
      <c r="H141" s="13" t="str">
        <f>IF(C141="","",VLOOKUP(R141&amp;"_"&amp;S141,[1]无限模式!$A:$BA,52,FALSE))</f>
        <v/>
      </c>
      <c r="I141" s="13" t="str">
        <f>IF(C141="","",VLOOKUP(R141&amp;"_"&amp;S141,[1]无限模式!$A:$BA,53,FALSE))</f>
        <v/>
      </c>
      <c r="J141" s="10">
        <f>IF(VLOOKUP(R141&amp;"_"&amp;S141,[1]无限模式!A:AQ,25+T141,FALSE)="","",0)</f>
        <v>0</v>
      </c>
      <c r="K141" s="10">
        <f>IF(VLOOKUP(R141&amp;"_"&amp;S141,[1]无限模式!A:AQ,19+T141,FALSE)=0,"",VLOOKUP(R141&amp;"_"&amp;S141,[1]无限模式!A:AQ,19+T141,FALSE))</f>
        <v>3</v>
      </c>
      <c r="L141" s="10">
        <f>IF(VLOOKUP(R141&amp;"_"&amp;S141,[1]无限模式!A:AQ,19+T141,FALSE)=0,"",ROUND(VLOOKUP(R141&amp;"_"&amp;S141,[1]无限模式!A:AQ,4,FALSE)/VLOOKUP(R141&amp;"_"&amp;S141,[1]无限模式!A:AQ,19+T141,FALSE),2))</f>
        <v>6.67</v>
      </c>
      <c r="M141" s="10">
        <f>IF(VLOOKUP(R141&amp;"_"&amp;S141,[1]无限模式!A:AQ,25+T141,FALSE)="","",1)</f>
        <v>1</v>
      </c>
      <c r="N141" s="10" t="str">
        <f>IF(VLOOKUP(R141&amp;"_"&amp;S141,[1]无限模式!A:AQ,25+T141,FALSE)="","","Monster_Season"&amp;R141&amp;"_Infinite_"&amp;S141&amp;"_"&amp;T141)</f>
        <v>Monster_Season2_Infinite_3_3</v>
      </c>
      <c r="O141" s="10">
        <f>IF(VLOOKUP(R141&amp;"_"&amp;S141,[1]无限模式!A:AQ,25+T141,FALSE)="","",1)</f>
        <v>1</v>
      </c>
      <c r="Q141" s="10">
        <f>IF(VLOOKUP(R141&amp;"_"&amp;S141,[1]无限模式!A:AQ,19+T141,FALSE)="","",VLOOKUP(R141&amp;"_"&amp;S141,[1]无限模式!A:AQ,37+T141,FALSE))</f>
        <v>17</v>
      </c>
      <c r="R141" s="10">
        <v>2</v>
      </c>
      <c r="S141" s="10">
        <v>3</v>
      </c>
      <c r="T141" s="10">
        <v>3</v>
      </c>
    </row>
    <row r="142" spans="2:20" x14ac:dyDescent="0.2">
      <c r="B142" s="13" t="str">
        <f t="shared" si="8"/>
        <v/>
      </c>
      <c r="C142" s="10" t="str">
        <f t="shared" si="9"/>
        <v/>
      </c>
      <c r="D142" s="10" t="str">
        <f t="shared" si="10"/>
        <v/>
      </c>
      <c r="F142" s="10" t="str">
        <f>IF(B142="","",VLOOKUP(R142&amp;"_"&amp;S142,[1]无限模式!A:AQ,12,FALSE)-VLOOKUP(R142&amp;"_"&amp;S142,[1]无限模式!A:AQ,13,FALSE))</f>
        <v/>
      </c>
      <c r="G142" s="10" t="str">
        <f t="shared" si="11"/>
        <v/>
      </c>
      <c r="H142" s="13" t="str">
        <f>IF(C142="","",VLOOKUP(R142&amp;"_"&amp;S142,[1]无限模式!$A:$BA,52,FALSE))</f>
        <v/>
      </c>
      <c r="I142" s="13" t="str">
        <f>IF(C142="","",VLOOKUP(R142&amp;"_"&amp;S142,[1]无限模式!$A:$BA,53,FALSE))</f>
        <v/>
      </c>
      <c r="J142" s="10" t="str">
        <f>IF(VLOOKUP(R142&amp;"_"&amp;S142,[1]无限模式!A:AQ,25+T142,FALSE)="","",0)</f>
        <v/>
      </c>
      <c r="K142" s="10" t="str">
        <f>IF(VLOOKUP(R142&amp;"_"&amp;S142,[1]无限模式!A:AQ,19+T142,FALSE)=0,"",VLOOKUP(R142&amp;"_"&amp;S142,[1]无限模式!A:AQ,19+T142,FALSE))</f>
        <v/>
      </c>
      <c r="L142" s="10" t="str">
        <f>IF(VLOOKUP(R142&amp;"_"&amp;S142,[1]无限模式!A:AQ,19+T142,FALSE)=0,"",ROUND(VLOOKUP(R142&amp;"_"&amp;S142,[1]无限模式!A:AQ,4,FALSE)/VLOOKUP(R142&amp;"_"&amp;S142,[1]无限模式!A:AQ,19+T142,FALSE),2))</f>
        <v/>
      </c>
      <c r="M142" s="10" t="str">
        <f>IF(VLOOKUP(R142&amp;"_"&amp;S142,[1]无限模式!A:AQ,25+T142,FALSE)="","",1)</f>
        <v/>
      </c>
      <c r="N142" s="10" t="str">
        <f>IF(VLOOKUP(R142&amp;"_"&amp;S142,[1]无限模式!A:AQ,25+T142,FALSE)="","","Monster_Season"&amp;R142&amp;"_Infinite_"&amp;S142&amp;"_"&amp;T142)</f>
        <v/>
      </c>
      <c r="O142" s="10" t="str">
        <f>IF(VLOOKUP(R142&amp;"_"&amp;S142,[1]无限模式!A:AQ,25+T142,FALSE)="","",1)</f>
        <v/>
      </c>
      <c r="Q142" s="10" t="str">
        <f>IF(VLOOKUP(R142&amp;"_"&amp;S142,[1]无限模式!A:AQ,19+T142,FALSE)="","",VLOOKUP(R142&amp;"_"&amp;S142,[1]无限模式!A:AQ,37+T142,FALSE))</f>
        <v/>
      </c>
      <c r="R142" s="10">
        <v>2</v>
      </c>
      <c r="S142" s="10">
        <v>3</v>
      </c>
      <c r="T142" s="10">
        <v>4</v>
      </c>
    </row>
    <row r="143" spans="2:20" x14ac:dyDescent="0.2">
      <c r="B143" s="13" t="str">
        <f t="shared" si="8"/>
        <v/>
      </c>
      <c r="C143" s="10" t="str">
        <f t="shared" si="9"/>
        <v/>
      </c>
      <c r="D143" s="10" t="str">
        <f t="shared" si="10"/>
        <v/>
      </c>
      <c r="F143" s="10" t="str">
        <f>IF(B143="","",VLOOKUP(R143&amp;"_"&amp;S143,[1]无限模式!A:AQ,12,FALSE)-VLOOKUP(R143&amp;"_"&amp;S143,[1]无限模式!A:AQ,13,FALSE))</f>
        <v/>
      </c>
      <c r="G143" s="10" t="str">
        <f t="shared" si="11"/>
        <v/>
      </c>
      <c r="H143" s="13" t="str">
        <f>IF(C143="","",VLOOKUP(R143&amp;"_"&amp;S143,[1]无限模式!$A:$BA,52,FALSE))</f>
        <v/>
      </c>
      <c r="I143" s="13" t="str">
        <f>IF(C143="","",VLOOKUP(R143&amp;"_"&amp;S143,[1]无限模式!$A:$BA,53,FALSE))</f>
        <v/>
      </c>
      <c r="J143" s="10" t="str">
        <f>IF(VLOOKUP(R143&amp;"_"&amp;S143,[1]无限模式!A:AQ,25+T143,FALSE)="","",0)</f>
        <v/>
      </c>
      <c r="K143" s="10" t="str">
        <f>IF(VLOOKUP(R143&amp;"_"&amp;S143,[1]无限模式!A:AQ,19+T143,FALSE)=0,"",VLOOKUP(R143&amp;"_"&amp;S143,[1]无限模式!A:AQ,19+T143,FALSE))</f>
        <v/>
      </c>
      <c r="L143" s="10" t="str">
        <f>IF(VLOOKUP(R143&amp;"_"&amp;S143,[1]无限模式!A:AQ,19+T143,FALSE)=0,"",ROUND(VLOOKUP(R143&amp;"_"&amp;S143,[1]无限模式!A:AQ,4,FALSE)/VLOOKUP(R143&amp;"_"&amp;S143,[1]无限模式!A:AQ,19+T143,FALSE),2))</f>
        <v/>
      </c>
      <c r="M143" s="10" t="str">
        <f>IF(VLOOKUP(R143&amp;"_"&amp;S143,[1]无限模式!A:AQ,25+T143,FALSE)="","",1)</f>
        <v/>
      </c>
      <c r="N143" s="10" t="str">
        <f>IF(VLOOKUP(R143&amp;"_"&amp;S143,[1]无限模式!A:AQ,25+T143,FALSE)="","","Monster_Season"&amp;R143&amp;"_Infinite_"&amp;S143&amp;"_"&amp;T143)</f>
        <v/>
      </c>
      <c r="O143" s="10" t="str">
        <f>IF(VLOOKUP(R143&amp;"_"&amp;S143,[1]无限模式!A:AQ,25+T143,FALSE)="","",1)</f>
        <v/>
      </c>
      <c r="Q143" s="10" t="str">
        <f>IF(VLOOKUP(R143&amp;"_"&amp;S143,[1]无限模式!A:AQ,19+T143,FALSE)="","",VLOOKUP(R143&amp;"_"&amp;S143,[1]无限模式!A:AQ,37+T143,FALSE))</f>
        <v/>
      </c>
      <c r="R143" s="10">
        <v>2</v>
      </c>
      <c r="S143" s="10">
        <v>3</v>
      </c>
      <c r="T143" s="10">
        <v>5</v>
      </c>
    </row>
    <row r="144" spans="2:20" x14ac:dyDescent="0.2">
      <c r="B144" s="13" t="str">
        <f t="shared" si="8"/>
        <v/>
      </c>
      <c r="C144" s="10" t="str">
        <f t="shared" si="9"/>
        <v/>
      </c>
      <c r="D144" s="10" t="str">
        <f t="shared" si="10"/>
        <v/>
      </c>
      <c r="F144" s="10" t="str">
        <f>IF(B144="","",VLOOKUP(R144&amp;"_"&amp;S144,[1]无限模式!A:AQ,12,FALSE)-VLOOKUP(R144&amp;"_"&amp;S144,[1]无限模式!A:AQ,13,FALSE))</f>
        <v/>
      </c>
      <c r="G144" s="10" t="str">
        <f t="shared" si="11"/>
        <v/>
      </c>
      <c r="H144" s="13" t="str">
        <f>IF(C144="","",VLOOKUP(R144&amp;"_"&amp;S144,[1]无限模式!$A:$BA,52,FALSE))</f>
        <v/>
      </c>
      <c r="I144" s="13" t="str">
        <f>IF(C144="","",VLOOKUP(R144&amp;"_"&amp;S144,[1]无限模式!$A:$BA,53,FALSE))</f>
        <v/>
      </c>
      <c r="J144" s="10" t="str">
        <f>IF(VLOOKUP(R144&amp;"_"&amp;S144,[1]无限模式!A:AQ,25+T144,FALSE)="","",0)</f>
        <v/>
      </c>
      <c r="K144" s="10" t="str">
        <f>IF(VLOOKUP(R144&amp;"_"&amp;S144,[1]无限模式!A:AQ,19+T144,FALSE)=0,"",VLOOKUP(R144&amp;"_"&amp;S144,[1]无限模式!A:AQ,19+T144,FALSE))</f>
        <v/>
      </c>
      <c r="L144" s="10" t="str">
        <f>IF(VLOOKUP(R144&amp;"_"&amp;S144,[1]无限模式!A:AQ,19+T144,FALSE)=0,"",ROUND(VLOOKUP(R144&amp;"_"&amp;S144,[1]无限模式!A:AQ,4,FALSE)/VLOOKUP(R144&amp;"_"&amp;S144,[1]无限模式!A:AQ,19+T144,FALSE),2))</f>
        <v/>
      </c>
      <c r="M144" s="10" t="str">
        <f>IF(VLOOKUP(R144&amp;"_"&amp;S144,[1]无限模式!A:AQ,25+T144,FALSE)="","",1)</f>
        <v/>
      </c>
      <c r="N144" s="10" t="str">
        <f>IF(VLOOKUP(R144&amp;"_"&amp;S144,[1]无限模式!A:AQ,25+T144,FALSE)="","","Monster_Season"&amp;R144&amp;"_Infinite_"&amp;S144&amp;"_"&amp;T144)</f>
        <v/>
      </c>
      <c r="O144" s="10" t="str">
        <f>IF(VLOOKUP(R144&amp;"_"&amp;S144,[1]无限模式!A:AQ,25+T144,FALSE)="","",1)</f>
        <v/>
      </c>
      <c r="Q144" s="10" t="str">
        <f>IF(VLOOKUP(R144&amp;"_"&amp;S144,[1]无限模式!A:AQ,19+T144,FALSE)="","",VLOOKUP(R144&amp;"_"&amp;S144,[1]无限模式!A:AQ,37+T144,FALSE))</f>
        <v/>
      </c>
      <c r="R144" s="10">
        <v>2</v>
      </c>
      <c r="S144" s="10">
        <v>3</v>
      </c>
      <c r="T144" s="10">
        <v>6</v>
      </c>
    </row>
    <row r="145" spans="2:20" x14ac:dyDescent="0.2">
      <c r="B145" s="13" t="str">
        <f t="shared" si="8"/>
        <v>MonsterWaveCallRule_Season2_Infinite</v>
      </c>
      <c r="C145" s="10">
        <f t="shared" si="9"/>
        <v>4</v>
      </c>
      <c r="D145" s="10" t="str">
        <f t="shared" si="10"/>
        <v>赛季2无限模式第4波</v>
      </c>
      <c r="F145" s="10">
        <f>IF(B145="","",VLOOKUP(R145&amp;"_"&amp;S145,[1]无限模式!A:AQ,12,FALSE)-VLOOKUP(R145&amp;"_"&amp;S145,[1]无限模式!A:AQ,13,FALSE))</f>
        <v>100</v>
      </c>
      <c r="G145" s="10">
        <f t="shared" si="11"/>
        <v>180</v>
      </c>
      <c r="H145" s="13" t="str">
        <f>IF(C145="","",VLOOKUP(R145&amp;"_"&amp;S145,[1]无限模式!$A:$BA,52,FALSE))</f>
        <v>ResAudio_Music_game1;0.9</v>
      </c>
      <c r="I145" s="13" t="str">
        <f>IF(C145="","",VLOOKUP(R145&amp;"_"&amp;S145,[1]无限模式!$A:$BA,53,FALSE))</f>
        <v>ResAudio_Music_game1;1.2</v>
      </c>
      <c r="J145" s="10">
        <f>IF(VLOOKUP(R145&amp;"_"&amp;S145,[1]无限模式!A:AQ,25+T145,FALSE)="","",0)</f>
        <v>0</v>
      </c>
      <c r="K145" s="10">
        <f>IF(VLOOKUP(R145&amp;"_"&amp;S145,[1]无限模式!A:AQ,19+T145,FALSE)=0,"",VLOOKUP(R145&amp;"_"&amp;S145,[1]无限模式!A:AQ,19+T145,FALSE))</f>
        <v>7</v>
      </c>
      <c r="L145" s="10">
        <f>IF(VLOOKUP(R145&amp;"_"&amp;S145,[1]无限模式!A:AQ,19+T145,FALSE)=0,"",ROUND(VLOOKUP(R145&amp;"_"&amp;S145,[1]无限模式!A:AQ,4,FALSE)/VLOOKUP(R145&amp;"_"&amp;S145,[1]无限模式!A:AQ,19+T145,FALSE),2))</f>
        <v>3.57</v>
      </c>
      <c r="M145" s="10">
        <f>IF(VLOOKUP(R145&amp;"_"&amp;S145,[1]无限模式!A:AQ,25+T145,FALSE)="","",1)</f>
        <v>1</v>
      </c>
      <c r="N145" s="10" t="str">
        <f>IF(VLOOKUP(R145&amp;"_"&amp;S145,[1]无限模式!A:AQ,25+T145,FALSE)="","","Monster_Season"&amp;R145&amp;"_Infinite_"&amp;S145&amp;"_"&amp;T145)</f>
        <v>Monster_Season2_Infinite_4_1</v>
      </c>
      <c r="O145" s="10">
        <f>IF(VLOOKUP(R145&amp;"_"&amp;S145,[1]无限模式!A:AQ,25+T145,FALSE)="","",1)</f>
        <v>1</v>
      </c>
      <c r="Q145" s="10">
        <f>IF(VLOOKUP(R145&amp;"_"&amp;S145,[1]无限模式!A:AQ,19+T145,FALSE)="","",VLOOKUP(R145&amp;"_"&amp;S145,[1]无限模式!A:AQ,37+T145,FALSE))</f>
        <v>12</v>
      </c>
      <c r="R145" s="10">
        <v>2</v>
      </c>
      <c r="S145" s="10">
        <v>4</v>
      </c>
      <c r="T145" s="10">
        <v>1</v>
      </c>
    </row>
    <row r="146" spans="2:20" x14ac:dyDescent="0.2">
      <c r="B146" s="13" t="str">
        <f t="shared" si="8"/>
        <v/>
      </c>
      <c r="C146" s="10" t="str">
        <f t="shared" si="9"/>
        <v/>
      </c>
      <c r="D146" s="10" t="str">
        <f t="shared" si="10"/>
        <v/>
      </c>
      <c r="F146" s="10" t="str">
        <f>IF(B146="","",VLOOKUP(R146&amp;"_"&amp;S146,[1]无限模式!A:AQ,12,FALSE)-VLOOKUP(R146&amp;"_"&amp;S146,[1]无限模式!A:AQ,13,FALSE))</f>
        <v/>
      </c>
      <c r="G146" s="10" t="str">
        <f t="shared" si="11"/>
        <v/>
      </c>
      <c r="H146" s="13" t="str">
        <f>IF(C146="","",VLOOKUP(R146&amp;"_"&amp;S146,[1]无限模式!$A:$BA,52,FALSE))</f>
        <v/>
      </c>
      <c r="I146" s="13" t="str">
        <f>IF(C146="","",VLOOKUP(R146&amp;"_"&amp;S146,[1]无限模式!$A:$BA,53,FALSE))</f>
        <v/>
      </c>
      <c r="J146" s="10">
        <f>IF(VLOOKUP(R146&amp;"_"&amp;S146,[1]无限模式!A:AQ,25+T146,FALSE)="","",0)</f>
        <v>0</v>
      </c>
      <c r="K146" s="10">
        <f>IF(VLOOKUP(R146&amp;"_"&amp;S146,[1]无限模式!A:AQ,19+T146,FALSE)=0,"",VLOOKUP(R146&amp;"_"&amp;S146,[1]无限模式!A:AQ,19+T146,FALSE))</f>
        <v>7</v>
      </c>
      <c r="L146" s="10">
        <f>IF(VLOOKUP(R146&amp;"_"&amp;S146,[1]无限模式!A:AQ,19+T146,FALSE)=0,"",ROUND(VLOOKUP(R146&amp;"_"&amp;S146,[1]无限模式!A:AQ,4,FALSE)/VLOOKUP(R146&amp;"_"&amp;S146,[1]无限模式!A:AQ,19+T146,FALSE),2))</f>
        <v>3.57</v>
      </c>
      <c r="M146" s="10">
        <f>IF(VLOOKUP(R146&amp;"_"&amp;S146,[1]无限模式!A:AQ,25+T146,FALSE)="","",1)</f>
        <v>1</v>
      </c>
      <c r="N146" s="10" t="str">
        <f>IF(VLOOKUP(R146&amp;"_"&amp;S146,[1]无限模式!A:AQ,25+T146,FALSE)="","","Monster_Season"&amp;R146&amp;"_Infinite_"&amp;S146&amp;"_"&amp;T146)</f>
        <v>Monster_Season2_Infinite_4_2</v>
      </c>
      <c r="O146" s="10">
        <f>IF(VLOOKUP(R146&amp;"_"&amp;S146,[1]无限模式!A:AQ,25+T146,FALSE)="","",1)</f>
        <v>1</v>
      </c>
      <c r="Q146" s="10">
        <f>IF(VLOOKUP(R146&amp;"_"&amp;S146,[1]无限模式!A:AQ,19+T146,FALSE)="","",VLOOKUP(R146&amp;"_"&amp;S146,[1]无限模式!A:AQ,37+T146,FALSE))</f>
        <v>12</v>
      </c>
      <c r="R146" s="10">
        <v>2</v>
      </c>
      <c r="S146" s="10">
        <v>4</v>
      </c>
      <c r="T146" s="10">
        <v>2</v>
      </c>
    </row>
    <row r="147" spans="2:20" x14ac:dyDescent="0.2">
      <c r="B147" s="13" t="str">
        <f t="shared" si="8"/>
        <v/>
      </c>
      <c r="C147" s="10" t="str">
        <f t="shared" si="9"/>
        <v/>
      </c>
      <c r="D147" s="10" t="str">
        <f t="shared" si="10"/>
        <v/>
      </c>
      <c r="F147" s="10" t="str">
        <f>IF(B147="","",VLOOKUP(R147&amp;"_"&amp;S147,[1]无限模式!A:AQ,12,FALSE)-VLOOKUP(R147&amp;"_"&amp;S147,[1]无限模式!A:AQ,13,FALSE))</f>
        <v/>
      </c>
      <c r="G147" s="10" t="str">
        <f t="shared" si="11"/>
        <v/>
      </c>
      <c r="H147" s="13" t="str">
        <f>IF(C147="","",VLOOKUP(R147&amp;"_"&amp;S147,[1]无限模式!$A:$BA,52,FALSE))</f>
        <v/>
      </c>
      <c r="I147" s="13" t="str">
        <f>IF(C147="","",VLOOKUP(R147&amp;"_"&amp;S147,[1]无限模式!$A:$BA,53,FALSE))</f>
        <v/>
      </c>
      <c r="J147" s="10">
        <f>IF(VLOOKUP(R147&amp;"_"&amp;S147,[1]无限模式!A:AQ,25+T147,FALSE)="","",0)</f>
        <v>0</v>
      </c>
      <c r="K147" s="10">
        <f>IF(VLOOKUP(R147&amp;"_"&amp;S147,[1]无限模式!A:AQ,19+T147,FALSE)=0,"",VLOOKUP(R147&amp;"_"&amp;S147,[1]无限模式!A:AQ,19+T147,FALSE))</f>
        <v>3</v>
      </c>
      <c r="L147" s="10">
        <f>IF(VLOOKUP(R147&amp;"_"&amp;S147,[1]无限模式!A:AQ,19+T147,FALSE)=0,"",ROUND(VLOOKUP(R147&amp;"_"&amp;S147,[1]无限模式!A:AQ,4,FALSE)/VLOOKUP(R147&amp;"_"&amp;S147,[1]无限模式!A:AQ,19+T147,FALSE),2))</f>
        <v>8.33</v>
      </c>
      <c r="M147" s="10">
        <f>IF(VLOOKUP(R147&amp;"_"&amp;S147,[1]无限模式!A:AQ,25+T147,FALSE)="","",1)</f>
        <v>1</v>
      </c>
      <c r="N147" s="10" t="str">
        <f>IF(VLOOKUP(R147&amp;"_"&amp;S147,[1]无限模式!A:AQ,25+T147,FALSE)="","","Monster_Season"&amp;R147&amp;"_Infinite_"&amp;S147&amp;"_"&amp;T147)</f>
        <v>Monster_Season2_Infinite_4_3</v>
      </c>
      <c r="O147" s="10">
        <f>IF(VLOOKUP(R147&amp;"_"&amp;S147,[1]无限模式!A:AQ,25+T147,FALSE)="","",1)</f>
        <v>1</v>
      </c>
      <c r="Q147" s="10">
        <f>IF(VLOOKUP(R147&amp;"_"&amp;S147,[1]无限模式!A:AQ,19+T147,FALSE)="","",VLOOKUP(R147&amp;"_"&amp;S147,[1]无限模式!A:AQ,37+T147,FALSE))</f>
        <v>12</v>
      </c>
      <c r="R147" s="10">
        <v>2</v>
      </c>
      <c r="S147" s="10">
        <v>4</v>
      </c>
      <c r="T147" s="10">
        <v>3</v>
      </c>
    </row>
    <row r="148" spans="2:20" x14ac:dyDescent="0.2">
      <c r="B148" s="13" t="str">
        <f t="shared" si="8"/>
        <v/>
      </c>
      <c r="C148" s="10" t="str">
        <f t="shared" si="9"/>
        <v/>
      </c>
      <c r="D148" s="10" t="str">
        <f t="shared" si="10"/>
        <v/>
      </c>
      <c r="F148" s="10" t="str">
        <f>IF(B148="","",VLOOKUP(R148&amp;"_"&amp;S148,[1]无限模式!A:AQ,12,FALSE)-VLOOKUP(R148&amp;"_"&amp;S148,[1]无限模式!A:AQ,13,FALSE))</f>
        <v/>
      </c>
      <c r="G148" s="10" t="str">
        <f t="shared" si="11"/>
        <v/>
      </c>
      <c r="H148" s="13" t="str">
        <f>IF(C148="","",VLOOKUP(R148&amp;"_"&amp;S148,[1]无限模式!$A:$BA,52,FALSE))</f>
        <v/>
      </c>
      <c r="I148" s="13" t="str">
        <f>IF(C148="","",VLOOKUP(R148&amp;"_"&amp;S148,[1]无限模式!$A:$BA,53,FALSE))</f>
        <v/>
      </c>
      <c r="J148" s="10" t="str">
        <f>IF(VLOOKUP(R148&amp;"_"&amp;S148,[1]无限模式!A:AQ,25+T148,FALSE)="","",0)</f>
        <v/>
      </c>
      <c r="K148" s="10" t="str">
        <f>IF(VLOOKUP(R148&amp;"_"&amp;S148,[1]无限模式!A:AQ,19+T148,FALSE)=0,"",VLOOKUP(R148&amp;"_"&amp;S148,[1]无限模式!A:AQ,19+T148,FALSE))</f>
        <v/>
      </c>
      <c r="L148" s="10" t="str">
        <f>IF(VLOOKUP(R148&amp;"_"&amp;S148,[1]无限模式!A:AQ,19+T148,FALSE)=0,"",ROUND(VLOOKUP(R148&amp;"_"&amp;S148,[1]无限模式!A:AQ,4,FALSE)/VLOOKUP(R148&amp;"_"&amp;S148,[1]无限模式!A:AQ,19+T148,FALSE),2))</f>
        <v/>
      </c>
      <c r="M148" s="10" t="str">
        <f>IF(VLOOKUP(R148&amp;"_"&amp;S148,[1]无限模式!A:AQ,25+T148,FALSE)="","",1)</f>
        <v/>
      </c>
      <c r="N148" s="10" t="str">
        <f>IF(VLOOKUP(R148&amp;"_"&amp;S148,[1]无限模式!A:AQ,25+T148,FALSE)="","","Monster_Season"&amp;R148&amp;"_Infinite_"&amp;S148&amp;"_"&amp;T148)</f>
        <v/>
      </c>
      <c r="O148" s="10" t="str">
        <f>IF(VLOOKUP(R148&amp;"_"&amp;S148,[1]无限模式!A:AQ,25+T148,FALSE)="","",1)</f>
        <v/>
      </c>
      <c r="Q148" s="10" t="str">
        <f>IF(VLOOKUP(R148&amp;"_"&amp;S148,[1]无限模式!A:AQ,19+T148,FALSE)="","",VLOOKUP(R148&amp;"_"&amp;S148,[1]无限模式!A:AQ,37+T148,FALSE))</f>
        <v/>
      </c>
      <c r="R148" s="10">
        <v>2</v>
      </c>
      <c r="S148" s="10">
        <v>4</v>
      </c>
      <c r="T148" s="10">
        <v>4</v>
      </c>
    </row>
    <row r="149" spans="2:20" x14ac:dyDescent="0.2">
      <c r="B149" s="13" t="str">
        <f t="shared" si="8"/>
        <v/>
      </c>
      <c r="C149" s="10" t="str">
        <f t="shared" si="9"/>
        <v/>
      </c>
      <c r="D149" s="10" t="str">
        <f t="shared" si="10"/>
        <v/>
      </c>
      <c r="F149" s="10" t="str">
        <f>IF(B149="","",VLOOKUP(R149&amp;"_"&amp;S149,[1]无限模式!A:AQ,12,FALSE)-VLOOKUP(R149&amp;"_"&amp;S149,[1]无限模式!A:AQ,13,FALSE))</f>
        <v/>
      </c>
      <c r="G149" s="10" t="str">
        <f t="shared" si="11"/>
        <v/>
      </c>
      <c r="H149" s="13" t="str">
        <f>IF(C149="","",VLOOKUP(R149&amp;"_"&amp;S149,[1]无限模式!$A:$BA,52,FALSE))</f>
        <v/>
      </c>
      <c r="I149" s="13" t="str">
        <f>IF(C149="","",VLOOKUP(R149&amp;"_"&amp;S149,[1]无限模式!$A:$BA,53,FALSE))</f>
        <v/>
      </c>
      <c r="J149" s="10" t="str">
        <f>IF(VLOOKUP(R149&amp;"_"&amp;S149,[1]无限模式!A:AQ,25+T149,FALSE)="","",0)</f>
        <v/>
      </c>
      <c r="K149" s="10" t="str">
        <f>IF(VLOOKUP(R149&amp;"_"&amp;S149,[1]无限模式!A:AQ,19+T149,FALSE)=0,"",VLOOKUP(R149&amp;"_"&amp;S149,[1]无限模式!A:AQ,19+T149,FALSE))</f>
        <v/>
      </c>
      <c r="L149" s="10" t="str">
        <f>IF(VLOOKUP(R149&amp;"_"&amp;S149,[1]无限模式!A:AQ,19+T149,FALSE)=0,"",ROUND(VLOOKUP(R149&amp;"_"&amp;S149,[1]无限模式!A:AQ,4,FALSE)/VLOOKUP(R149&amp;"_"&amp;S149,[1]无限模式!A:AQ,19+T149,FALSE),2))</f>
        <v/>
      </c>
      <c r="M149" s="10" t="str">
        <f>IF(VLOOKUP(R149&amp;"_"&amp;S149,[1]无限模式!A:AQ,25+T149,FALSE)="","",1)</f>
        <v/>
      </c>
      <c r="N149" s="10" t="str">
        <f>IF(VLOOKUP(R149&amp;"_"&amp;S149,[1]无限模式!A:AQ,25+T149,FALSE)="","","Monster_Season"&amp;R149&amp;"_Infinite_"&amp;S149&amp;"_"&amp;T149)</f>
        <v/>
      </c>
      <c r="O149" s="10" t="str">
        <f>IF(VLOOKUP(R149&amp;"_"&amp;S149,[1]无限模式!A:AQ,25+T149,FALSE)="","",1)</f>
        <v/>
      </c>
      <c r="Q149" s="10" t="str">
        <f>IF(VLOOKUP(R149&amp;"_"&amp;S149,[1]无限模式!A:AQ,19+T149,FALSE)="","",VLOOKUP(R149&amp;"_"&amp;S149,[1]无限模式!A:AQ,37+T149,FALSE))</f>
        <v/>
      </c>
      <c r="R149" s="10">
        <v>2</v>
      </c>
      <c r="S149" s="10">
        <v>4</v>
      </c>
      <c r="T149" s="10">
        <v>5</v>
      </c>
    </row>
    <row r="150" spans="2:20" x14ac:dyDescent="0.2">
      <c r="B150" s="13" t="str">
        <f t="shared" si="8"/>
        <v/>
      </c>
      <c r="C150" s="10" t="str">
        <f t="shared" si="9"/>
        <v/>
      </c>
      <c r="D150" s="10" t="str">
        <f t="shared" si="10"/>
        <v/>
      </c>
      <c r="F150" s="10" t="str">
        <f>IF(B150="","",VLOOKUP(R150&amp;"_"&amp;S150,[1]无限模式!A:AQ,12,FALSE)-VLOOKUP(R150&amp;"_"&amp;S150,[1]无限模式!A:AQ,13,FALSE))</f>
        <v/>
      </c>
      <c r="G150" s="10" t="str">
        <f t="shared" si="11"/>
        <v/>
      </c>
      <c r="H150" s="13" t="str">
        <f>IF(C150="","",VLOOKUP(R150&amp;"_"&amp;S150,[1]无限模式!$A:$BA,52,FALSE))</f>
        <v/>
      </c>
      <c r="I150" s="13" t="str">
        <f>IF(C150="","",VLOOKUP(R150&amp;"_"&amp;S150,[1]无限模式!$A:$BA,53,FALSE))</f>
        <v/>
      </c>
      <c r="J150" s="10" t="str">
        <f>IF(VLOOKUP(R150&amp;"_"&amp;S150,[1]无限模式!A:AQ,25+T150,FALSE)="","",0)</f>
        <v/>
      </c>
      <c r="K150" s="10" t="str">
        <f>IF(VLOOKUP(R150&amp;"_"&amp;S150,[1]无限模式!A:AQ,19+T150,FALSE)=0,"",VLOOKUP(R150&amp;"_"&amp;S150,[1]无限模式!A:AQ,19+T150,FALSE))</f>
        <v/>
      </c>
      <c r="L150" s="10" t="str">
        <f>IF(VLOOKUP(R150&amp;"_"&amp;S150,[1]无限模式!A:AQ,19+T150,FALSE)=0,"",ROUND(VLOOKUP(R150&amp;"_"&amp;S150,[1]无限模式!A:AQ,4,FALSE)/VLOOKUP(R150&amp;"_"&amp;S150,[1]无限模式!A:AQ,19+T150,FALSE),2))</f>
        <v/>
      </c>
      <c r="M150" s="10" t="str">
        <f>IF(VLOOKUP(R150&amp;"_"&amp;S150,[1]无限模式!A:AQ,25+T150,FALSE)="","",1)</f>
        <v/>
      </c>
      <c r="N150" s="10" t="str">
        <f>IF(VLOOKUP(R150&amp;"_"&amp;S150,[1]无限模式!A:AQ,25+T150,FALSE)="","","Monster_Season"&amp;R150&amp;"_Infinite_"&amp;S150&amp;"_"&amp;T150)</f>
        <v/>
      </c>
      <c r="O150" s="10" t="str">
        <f>IF(VLOOKUP(R150&amp;"_"&amp;S150,[1]无限模式!A:AQ,25+T150,FALSE)="","",1)</f>
        <v/>
      </c>
      <c r="Q150" s="10" t="str">
        <f>IF(VLOOKUP(R150&amp;"_"&amp;S150,[1]无限模式!A:AQ,19+T150,FALSE)="","",VLOOKUP(R150&amp;"_"&amp;S150,[1]无限模式!A:AQ,37+T150,FALSE))</f>
        <v/>
      </c>
      <c r="R150" s="10">
        <v>2</v>
      </c>
      <c r="S150" s="10">
        <v>4</v>
      </c>
      <c r="T150" s="10">
        <v>6</v>
      </c>
    </row>
    <row r="151" spans="2:20" x14ac:dyDescent="0.2">
      <c r="B151" s="13" t="str">
        <f t="shared" si="8"/>
        <v>MonsterWaveCallRule_Season2_Infinite</v>
      </c>
      <c r="C151" s="10">
        <f t="shared" si="9"/>
        <v>5</v>
      </c>
      <c r="D151" s="10" t="str">
        <f t="shared" si="10"/>
        <v>赛季2无限模式第5波</v>
      </c>
      <c r="F151" s="10">
        <f>IF(B151="","",VLOOKUP(R151&amp;"_"&amp;S151,[1]无限模式!A:AQ,12,FALSE)-VLOOKUP(R151&amp;"_"&amp;S151,[1]无限模式!A:AQ,13,FALSE))</f>
        <v>100</v>
      </c>
      <c r="G151" s="10">
        <f t="shared" si="11"/>
        <v>180</v>
      </c>
      <c r="H151" s="13" t="str">
        <f>IF(C151="","",VLOOKUP(R151&amp;"_"&amp;S151,[1]无限模式!$A:$BA,52,FALSE))</f>
        <v>ResAudio_Music_game1;0.9</v>
      </c>
      <c r="I151" s="13" t="str">
        <f>IF(C151="","",VLOOKUP(R151&amp;"_"&amp;S151,[1]无限模式!$A:$BA,53,FALSE))</f>
        <v>ResAudio_Music_battle_danger1;1</v>
      </c>
      <c r="J151" s="10">
        <f>IF(VLOOKUP(R151&amp;"_"&amp;S151,[1]无限模式!A:AQ,25+T151,FALSE)="","",0)</f>
        <v>0</v>
      </c>
      <c r="K151" s="10">
        <f>IF(VLOOKUP(R151&amp;"_"&amp;S151,[1]无限模式!A:AQ,19+T151,FALSE)=0,"",VLOOKUP(R151&amp;"_"&amp;S151,[1]无限模式!A:AQ,19+T151,FALSE))</f>
        <v>8</v>
      </c>
      <c r="L151" s="10">
        <f>IF(VLOOKUP(R151&amp;"_"&amp;S151,[1]无限模式!A:AQ,19+T151,FALSE)=0,"",ROUND(VLOOKUP(R151&amp;"_"&amp;S151,[1]无限模式!A:AQ,4,FALSE)/VLOOKUP(R151&amp;"_"&amp;S151,[1]无限模式!A:AQ,19+T151,FALSE),2))</f>
        <v>3.75</v>
      </c>
      <c r="M151" s="10">
        <f>IF(VLOOKUP(R151&amp;"_"&amp;S151,[1]无限模式!A:AQ,25+T151,FALSE)="","",1)</f>
        <v>1</v>
      </c>
      <c r="N151" s="10" t="str">
        <f>IF(VLOOKUP(R151&amp;"_"&amp;S151,[1]无限模式!A:AQ,25+T151,FALSE)="","","Monster_Season"&amp;R151&amp;"_Infinite_"&amp;S151&amp;"_"&amp;T151)</f>
        <v>Monster_Season2_Infinite_5_1</v>
      </c>
      <c r="O151" s="10">
        <f>IF(VLOOKUP(R151&amp;"_"&amp;S151,[1]无限模式!A:AQ,25+T151,FALSE)="","",1)</f>
        <v>1</v>
      </c>
      <c r="Q151" s="10">
        <f>IF(VLOOKUP(R151&amp;"_"&amp;S151,[1]无限模式!A:AQ,19+T151,FALSE)="","",VLOOKUP(R151&amp;"_"&amp;S151,[1]无限模式!A:AQ,37+T151,FALSE))</f>
        <v>9</v>
      </c>
      <c r="R151" s="10">
        <v>2</v>
      </c>
      <c r="S151" s="10">
        <v>5</v>
      </c>
      <c r="T151" s="10">
        <v>1</v>
      </c>
    </row>
    <row r="152" spans="2:20" x14ac:dyDescent="0.2">
      <c r="B152" s="13" t="str">
        <f t="shared" si="8"/>
        <v/>
      </c>
      <c r="C152" s="10" t="str">
        <f t="shared" si="9"/>
        <v/>
      </c>
      <c r="D152" s="10" t="str">
        <f t="shared" si="10"/>
        <v/>
      </c>
      <c r="F152" s="10" t="str">
        <f>IF(B152="","",VLOOKUP(R152&amp;"_"&amp;S152,[1]无限模式!A:AQ,12,FALSE)-VLOOKUP(R152&amp;"_"&amp;S152,[1]无限模式!A:AQ,13,FALSE))</f>
        <v/>
      </c>
      <c r="G152" s="10" t="str">
        <f t="shared" si="11"/>
        <v/>
      </c>
      <c r="H152" s="13" t="str">
        <f>IF(C152="","",VLOOKUP(R152&amp;"_"&amp;S152,[1]无限模式!$A:$BA,52,FALSE))</f>
        <v/>
      </c>
      <c r="I152" s="13" t="str">
        <f>IF(C152="","",VLOOKUP(R152&amp;"_"&amp;S152,[1]无限模式!$A:$BA,53,FALSE))</f>
        <v/>
      </c>
      <c r="J152" s="10">
        <f>IF(VLOOKUP(R152&amp;"_"&amp;S152,[1]无限模式!A:AQ,25+T152,FALSE)="","",0)</f>
        <v>0</v>
      </c>
      <c r="K152" s="10">
        <f>IF(VLOOKUP(R152&amp;"_"&amp;S152,[1]无限模式!A:AQ,19+T152,FALSE)=0,"",VLOOKUP(R152&amp;"_"&amp;S152,[1]无限模式!A:AQ,19+T152,FALSE))</f>
        <v>8</v>
      </c>
      <c r="L152" s="10">
        <f>IF(VLOOKUP(R152&amp;"_"&amp;S152,[1]无限模式!A:AQ,19+T152,FALSE)=0,"",ROUND(VLOOKUP(R152&amp;"_"&amp;S152,[1]无限模式!A:AQ,4,FALSE)/VLOOKUP(R152&amp;"_"&amp;S152,[1]无限模式!A:AQ,19+T152,FALSE),2))</f>
        <v>3.75</v>
      </c>
      <c r="M152" s="10">
        <f>IF(VLOOKUP(R152&amp;"_"&amp;S152,[1]无限模式!A:AQ,25+T152,FALSE)="","",1)</f>
        <v>1</v>
      </c>
      <c r="N152" s="10" t="str">
        <f>IF(VLOOKUP(R152&amp;"_"&amp;S152,[1]无限模式!A:AQ,25+T152,FALSE)="","","Monster_Season"&amp;R152&amp;"_Infinite_"&amp;S152&amp;"_"&amp;T152)</f>
        <v>Monster_Season2_Infinite_5_2</v>
      </c>
      <c r="O152" s="10">
        <f>IF(VLOOKUP(R152&amp;"_"&amp;S152,[1]无限模式!A:AQ,25+T152,FALSE)="","",1)</f>
        <v>1</v>
      </c>
      <c r="Q152" s="10">
        <f>IF(VLOOKUP(R152&amp;"_"&amp;S152,[1]无限模式!A:AQ,19+T152,FALSE)="","",VLOOKUP(R152&amp;"_"&amp;S152,[1]无限模式!A:AQ,37+T152,FALSE))</f>
        <v>9</v>
      </c>
      <c r="R152" s="10">
        <v>2</v>
      </c>
      <c r="S152" s="10">
        <v>5</v>
      </c>
      <c r="T152" s="10">
        <v>2</v>
      </c>
    </row>
    <row r="153" spans="2:20" x14ac:dyDescent="0.2">
      <c r="B153" s="13" t="str">
        <f t="shared" si="8"/>
        <v/>
      </c>
      <c r="C153" s="10" t="str">
        <f t="shared" si="9"/>
        <v/>
      </c>
      <c r="D153" s="10" t="str">
        <f t="shared" si="10"/>
        <v/>
      </c>
      <c r="F153" s="10" t="str">
        <f>IF(B153="","",VLOOKUP(R153&amp;"_"&amp;S153,[1]无限模式!A:AQ,12,FALSE)-VLOOKUP(R153&amp;"_"&amp;S153,[1]无限模式!A:AQ,13,FALSE))</f>
        <v/>
      </c>
      <c r="G153" s="10" t="str">
        <f t="shared" si="11"/>
        <v/>
      </c>
      <c r="H153" s="13" t="str">
        <f>IF(C153="","",VLOOKUP(R153&amp;"_"&amp;S153,[1]无限模式!$A:$BA,52,FALSE))</f>
        <v/>
      </c>
      <c r="I153" s="13" t="str">
        <f>IF(C153="","",VLOOKUP(R153&amp;"_"&amp;S153,[1]无限模式!$A:$BA,53,FALSE))</f>
        <v/>
      </c>
      <c r="J153" s="10">
        <f>IF(VLOOKUP(R153&amp;"_"&amp;S153,[1]无限模式!A:AQ,25+T153,FALSE)="","",0)</f>
        <v>0</v>
      </c>
      <c r="K153" s="10">
        <f>IF(VLOOKUP(R153&amp;"_"&amp;S153,[1]无限模式!A:AQ,19+T153,FALSE)=0,"",VLOOKUP(R153&amp;"_"&amp;S153,[1]无限模式!A:AQ,19+T153,FALSE))</f>
        <v>4</v>
      </c>
      <c r="L153" s="10">
        <f>IF(VLOOKUP(R153&amp;"_"&amp;S153,[1]无限模式!A:AQ,19+T153,FALSE)=0,"",ROUND(VLOOKUP(R153&amp;"_"&amp;S153,[1]无限模式!A:AQ,4,FALSE)/VLOOKUP(R153&amp;"_"&amp;S153,[1]无限模式!A:AQ,19+T153,FALSE),2))</f>
        <v>7.5</v>
      </c>
      <c r="M153" s="10">
        <f>IF(VLOOKUP(R153&amp;"_"&amp;S153,[1]无限模式!A:AQ,25+T153,FALSE)="","",1)</f>
        <v>1</v>
      </c>
      <c r="N153" s="10" t="str">
        <f>IF(VLOOKUP(R153&amp;"_"&amp;S153,[1]无限模式!A:AQ,25+T153,FALSE)="","","Monster_Season"&amp;R153&amp;"_Infinite_"&amp;S153&amp;"_"&amp;T153)</f>
        <v>Monster_Season2_Infinite_5_3</v>
      </c>
      <c r="O153" s="10">
        <f>IF(VLOOKUP(R153&amp;"_"&amp;S153,[1]无限模式!A:AQ,25+T153,FALSE)="","",1)</f>
        <v>1</v>
      </c>
      <c r="Q153" s="10">
        <f>IF(VLOOKUP(R153&amp;"_"&amp;S153,[1]无限模式!A:AQ,19+T153,FALSE)="","",VLOOKUP(R153&amp;"_"&amp;S153,[1]无限模式!A:AQ,37+T153,FALSE))</f>
        <v>9</v>
      </c>
      <c r="R153" s="10">
        <v>2</v>
      </c>
      <c r="S153" s="10">
        <v>5</v>
      </c>
      <c r="T153" s="10">
        <v>3</v>
      </c>
    </row>
    <row r="154" spans="2:20" x14ac:dyDescent="0.2">
      <c r="B154" s="13" t="str">
        <f t="shared" si="8"/>
        <v/>
      </c>
      <c r="C154" s="10" t="str">
        <f t="shared" si="9"/>
        <v/>
      </c>
      <c r="D154" s="10" t="str">
        <f t="shared" si="10"/>
        <v/>
      </c>
      <c r="F154" s="10" t="str">
        <f>IF(B154="","",VLOOKUP(R154&amp;"_"&amp;S154,[1]无限模式!A:AQ,12,FALSE)-VLOOKUP(R154&amp;"_"&amp;S154,[1]无限模式!A:AQ,13,FALSE))</f>
        <v/>
      </c>
      <c r="G154" s="10" t="str">
        <f t="shared" si="11"/>
        <v/>
      </c>
      <c r="H154" s="13" t="str">
        <f>IF(C154="","",VLOOKUP(R154&amp;"_"&amp;S154,[1]无限模式!$A:$BA,52,FALSE))</f>
        <v/>
      </c>
      <c r="I154" s="13" t="str">
        <f>IF(C154="","",VLOOKUP(R154&amp;"_"&amp;S154,[1]无限模式!$A:$BA,53,FALSE))</f>
        <v/>
      </c>
      <c r="J154" s="10">
        <f>IF(VLOOKUP(R154&amp;"_"&amp;S154,[1]无限模式!A:AQ,25+T154,FALSE)="","",0)</f>
        <v>0</v>
      </c>
      <c r="K154" s="10">
        <f>IF(VLOOKUP(R154&amp;"_"&amp;S154,[1]无限模式!A:AQ,19+T154,FALSE)=0,"",VLOOKUP(R154&amp;"_"&amp;S154,[1]无限模式!A:AQ,19+T154,FALSE))</f>
        <v>1</v>
      </c>
      <c r="L154" s="10">
        <f>IF(VLOOKUP(R154&amp;"_"&amp;S154,[1]无限模式!A:AQ,19+T154,FALSE)=0,"",ROUND(VLOOKUP(R154&amp;"_"&amp;S154,[1]无限模式!A:AQ,4,FALSE)/VLOOKUP(R154&amp;"_"&amp;S154,[1]无限模式!A:AQ,19+T154,FALSE),2))</f>
        <v>30</v>
      </c>
      <c r="M154" s="10">
        <f>IF(VLOOKUP(R154&amp;"_"&amp;S154,[1]无限模式!A:AQ,25+T154,FALSE)="","",1)</f>
        <v>1</v>
      </c>
      <c r="N154" s="10" t="str">
        <f>IF(VLOOKUP(R154&amp;"_"&amp;S154,[1]无限模式!A:AQ,25+T154,FALSE)="","","Monster_Season"&amp;R154&amp;"_Infinite_"&amp;S154&amp;"_"&amp;T154)</f>
        <v>Monster_Season2_Infinite_5_4</v>
      </c>
      <c r="O154" s="10">
        <f>IF(VLOOKUP(R154&amp;"_"&amp;S154,[1]无限模式!A:AQ,25+T154,FALSE)="","",1)</f>
        <v>1</v>
      </c>
      <c r="Q154" s="10">
        <f>IF(VLOOKUP(R154&amp;"_"&amp;S154,[1]无限模式!A:AQ,19+T154,FALSE)="","",VLOOKUP(R154&amp;"_"&amp;S154,[1]无限模式!A:AQ,37+T154,FALSE))</f>
        <v>26</v>
      </c>
      <c r="R154" s="10">
        <v>2</v>
      </c>
      <c r="S154" s="10">
        <v>5</v>
      </c>
      <c r="T154" s="10">
        <v>4</v>
      </c>
    </row>
    <row r="155" spans="2:20" x14ac:dyDescent="0.2">
      <c r="B155" s="13" t="str">
        <f t="shared" si="8"/>
        <v/>
      </c>
      <c r="C155" s="10" t="str">
        <f t="shared" si="9"/>
        <v/>
      </c>
      <c r="D155" s="10" t="str">
        <f t="shared" si="10"/>
        <v/>
      </c>
      <c r="F155" s="10" t="str">
        <f>IF(B155="","",VLOOKUP(R155&amp;"_"&amp;S155,[1]无限模式!A:AQ,12,FALSE)-VLOOKUP(R155&amp;"_"&amp;S155,[1]无限模式!A:AQ,13,FALSE))</f>
        <v/>
      </c>
      <c r="G155" s="10" t="str">
        <f t="shared" si="11"/>
        <v/>
      </c>
      <c r="H155" s="13" t="str">
        <f>IF(C155="","",VLOOKUP(R155&amp;"_"&amp;S155,[1]无限模式!$A:$BA,52,FALSE))</f>
        <v/>
      </c>
      <c r="I155" s="13" t="str">
        <f>IF(C155="","",VLOOKUP(R155&amp;"_"&amp;S155,[1]无限模式!$A:$BA,53,FALSE))</f>
        <v/>
      </c>
      <c r="J155" s="10" t="str">
        <f>IF(VLOOKUP(R155&amp;"_"&amp;S155,[1]无限模式!A:AQ,25+T155,FALSE)="","",0)</f>
        <v/>
      </c>
      <c r="K155" s="10" t="str">
        <f>IF(VLOOKUP(R155&amp;"_"&amp;S155,[1]无限模式!A:AQ,19+T155,FALSE)=0,"",VLOOKUP(R155&amp;"_"&amp;S155,[1]无限模式!A:AQ,19+T155,FALSE))</f>
        <v/>
      </c>
      <c r="L155" s="10" t="str">
        <f>IF(VLOOKUP(R155&amp;"_"&amp;S155,[1]无限模式!A:AQ,19+T155,FALSE)=0,"",ROUND(VLOOKUP(R155&amp;"_"&amp;S155,[1]无限模式!A:AQ,4,FALSE)/VLOOKUP(R155&amp;"_"&amp;S155,[1]无限模式!A:AQ,19+T155,FALSE),2))</f>
        <v/>
      </c>
      <c r="M155" s="10" t="str">
        <f>IF(VLOOKUP(R155&amp;"_"&amp;S155,[1]无限模式!A:AQ,25+T155,FALSE)="","",1)</f>
        <v/>
      </c>
      <c r="N155" s="10" t="str">
        <f>IF(VLOOKUP(R155&amp;"_"&amp;S155,[1]无限模式!A:AQ,25+T155,FALSE)="","","Monster_Season"&amp;R155&amp;"_Infinite_"&amp;S155&amp;"_"&amp;T155)</f>
        <v/>
      </c>
      <c r="O155" s="10" t="str">
        <f>IF(VLOOKUP(R155&amp;"_"&amp;S155,[1]无限模式!A:AQ,25+T155,FALSE)="","",1)</f>
        <v/>
      </c>
      <c r="Q155" s="10" t="str">
        <f>IF(VLOOKUP(R155&amp;"_"&amp;S155,[1]无限模式!A:AQ,19+T155,FALSE)="","",VLOOKUP(R155&amp;"_"&amp;S155,[1]无限模式!A:AQ,37+T155,FALSE))</f>
        <v/>
      </c>
      <c r="R155" s="10">
        <v>2</v>
      </c>
      <c r="S155" s="10">
        <v>5</v>
      </c>
      <c r="T155" s="10">
        <v>5</v>
      </c>
    </row>
    <row r="156" spans="2:20" x14ac:dyDescent="0.2">
      <c r="B156" s="13" t="str">
        <f t="shared" si="8"/>
        <v/>
      </c>
      <c r="C156" s="10" t="str">
        <f t="shared" si="9"/>
        <v/>
      </c>
      <c r="D156" s="10" t="str">
        <f t="shared" si="10"/>
        <v/>
      </c>
      <c r="F156" s="10" t="str">
        <f>IF(B156="","",VLOOKUP(R156&amp;"_"&amp;S156,[1]无限模式!A:AQ,12,FALSE)-VLOOKUP(R156&amp;"_"&amp;S156,[1]无限模式!A:AQ,13,FALSE))</f>
        <v/>
      </c>
      <c r="G156" s="10" t="str">
        <f t="shared" si="11"/>
        <v/>
      </c>
      <c r="H156" s="13" t="str">
        <f>IF(C156="","",VLOOKUP(R156&amp;"_"&amp;S156,[1]无限模式!$A:$BA,52,FALSE))</f>
        <v/>
      </c>
      <c r="I156" s="13" t="str">
        <f>IF(C156="","",VLOOKUP(R156&amp;"_"&amp;S156,[1]无限模式!$A:$BA,53,FALSE))</f>
        <v/>
      </c>
      <c r="J156" s="10" t="str">
        <f>IF(VLOOKUP(R156&amp;"_"&amp;S156,[1]无限模式!A:AQ,25+T156,FALSE)="","",0)</f>
        <v/>
      </c>
      <c r="K156" s="10" t="str">
        <f>IF(VLOOKUP(R156&amp;"_"&amp;S156,[1]无限模式!A:AQ,19+T156,FALSE)=0,"",VLOOKUP(R156&amp;"_"&amp;S156,[1]无限模式!A:AQ,19+T156,FALSE))</f>
        <v/>
      </c>
      <c r="L156" s="10" t="str">
        <f>IF(VLOOKUP(R156&amp;"_"&amp;S156,[1]无限模式!A:AQ,19+T156,FALSE)=0,"",ROUND(VLOOKUP(R156&amp;"_"&amp;S156,[1]无限模式!A:AQ,4,FALSE)/VLOOKUP(R156&amp;"_"&amp;S156,[1]无限模式!A:AQ,19+T156,FALSE),2))</f>
        <v/>
      </c>
      <c r="M156" s="10" t="str">
        <f>IF(VLOOKUP(R156&amp;"_"&amp;S156,[1]无限模式!A:AQ,25+T156,FALSE)="","",1)</f>
        <v/>
      </c>
      <c r="N156" s="10" t="str">
        <f>IF(VLOOKUP(R156&amp;"_"&amp;S156,[1]无限模式!A:AQ,25+T156,FALSE)="","","Monster_Season"&amp;R156&amp;"_Infinite_"&amp;S156&amp;"_"&amp;T156)</f>
        <v/>
      </c>
      <c r="O156" s="10" t="str">
        <f>IF(VLOOKUP(R156&amp;"_"&amp;S156,[1]无限模式!A:AQ,25+T156,FALSE)="","",1)</f>
        <v/>
      </c>
      <c r="Q156" s="10" t="str">
        <f>IF(VLOOKUP(R156&amp;"_"&amp;S156,[1]无限模式!A:AQ,19+T156,FALSE)="","",VLOOKUP(R156&amp;"_"&amp;S156,[1]无限模式!A:AQ,37+T156,FALSE))</f>
        <v/>
      </c>
      <c r="R156" s="10">
        <v>2</v>
      </c>
      <c r="S156" s="10">
        <v>5</v>
      </c>
      <c r="T156" s="10">
        <v>6</v>
      </c>
    </row>
    <row r="157" spans="2:20" x14ac:dyDescent="0.2">
      <c r="B157" s="13" t="str">
        <f t="shared" si="8"/>
        <v>MonsterWaveCallRule_Season2_Infinite</v>
      </c>
      <c r="C157" s="10">
        <f t="shared" si="9"/>
        <v>6</v>
      </c>
      <c r="D157" s="10" t="str">
        <f t="shared" si="10"/>
        <v>赛季2无限模式第6波</v>
      </c>
      <c r="F157" s="10">
        <f>IF(B157="","",VLOOKUP(R157&amp;"_"&amp;S157,[1]无限模式!A:AQ,12,FALSE)-VLOOKUP(R157&amp;"_"&amp;S157,[1]无限模式!A:AQ,13,FALSE))</f>
        <v>100</v>
      </c>
      <c r="G157" s="10">
        <f t="shared" si="11"/>
        <v>180</v>
      </c>
      <c r="H157" s="13" t="str">
        <f>IF(C157="","",VLOOKUP(R157&amp;"_"&amp;S157,[1]无限模式!$A:$BA,52,FALSE))</f>
        <v>ResAudio_Music_game1;0.9</v>
      </c>
      <c r="I157" s="13" t="str">
        <f>IF(C157="","",VLOOKUP(R157&amp;"_"&amp;S157,[1]无限模式!$A:$BA,53,FALSE))</f>
        <v>ResAudio_Music_game1;1.2</v>
      </c>
      <c r="J157" s="10">
        <f>IF(VLOOKUP(R157&amp;"_"&amp;S157,[1]无限模式!A:AQ,25+T157,FALSE)="","",0)</f>
        <v>0</v>
      </c>
      <c r="K157" s="10">
        <f>IF(VLOOKUP(R157&amp;"_"&amp;S157,[1]无限模式!A:AQ,19+T157,FALSE)=0,"",VLOOKUP(R157&amp;"_"&amp;S157,[1]无限模式!A:AQ,19+T157,FALSE))</f>
        <v>11</v>
      </c>
      <c r="L157" s="10">
        <f>IF(VLOOKUP(R157&amp;"_"&amp;S157,[1]无限模式!A:AQ,19+T157,FALSE)=0,"",ROUND(VLOOKUP(R157&amp;"_"&amp;S157,[1]无限模式!A:AQ,4,FALSE)/VLOOKUP(R157&amp;"_"&amp;S157,[1]无限模式!A:AQ,19+T157,FALSE),2))</f>
        <v>2.73</v>
      </c>
      <c r="M157" s="10">
        <f>IF(VLOOKUP(R157&amp;"_"&amp;S157,[1]无限模式!A:AQ,25+T157,FALSE)="","",1)</f>
        <v>1</v>
      </c>
      <c r="N157" s="10" t="str">
        <f>IF(VLOOKUP(R157&amp;"_"&amp;S157,[1]无限模式!A:AQ,25+T157,FALSE)="","","Monster_Season"&amp;R157&amp;"_Infinite_"&amp;S157&amp;"_"&amp;T157)</f>
        <v>Monster_Season2_Infinite_6_1</v>
      </c>
      <c r="O157" s="10">
        <f>IF(VLOOKUP(R157&amp;"_"&amp;S157,[1]无限模式!A:AQ,25+T157,FALSE)="","",1)</f>
        <v>1</v>
      </c>
      <c r="Q157" s="10">
        <f>IF(VLOOKUP(R157&amp;"_"&amp;S157,[1]无限模式!A:AQ,19+T157,FALSE)="","",VLOOKUP(R157&amp;"_"&amp;S157,[1]无限模式!A:AQ,37+T157,FALSE))</f>
        <v>9</v>
      </c>
      <c r="R157" s="10">
        <v>2</v>
      </c>
      <c r="S157" s="10">
        <v>6</v>
      </c>
      <c r="T157" s="10">
        <v>1</v>
      </c>
    </row>
    <row r="158" spans="2:20" x14ac:dyDescent="0.2">
      <c r="B158" s="13" t="str">
        <f t="shared" si="8"/>
        <v/>
      </c>
      <c r="C158" s="10" t="str">
        <f t="shared" si="9"/>
        <v/>
      </c>
      <c r="D158" s="10" t="str">
        <f t="shared" si="10"/>
        <v/>
      </c>
      <c r="F158" s="10" t="str">
        <f>IF(B158="","",VLOOKUP(R158&amp;"_"&amp;S158,[1]无限模式!A:AQ,12,FALSE)-VLOOKUP(R158&amp;"_"&amp;S158,[1]无限模式!A:AQ,13,FALSE))</f>
        <v/>
      </c>
      <c r="G158" s="10" t="str">
        <f t="shared" si="11"/>
        <v/>
      </c>
      <c r="H158" s="13" t="str">
        <f>IF(C158="","",VLOOKUP(R158&amp;"_"&amp;S158,[1]无限模式!$A:$BA,52,FALSE))</f>
        <v/>
      </c>
      <c r="I158" s="13" t="str">
        <f>IF(C158="","",VLOOKUP(R158&amp;"_"&amp;S158,[1]无限模式!$A:$BA,53,FALSE))</f>
        <v/>
      </c>
      <c r="J158" s="10">
        <f>IF(VLOOKUP(R158&amp;"_"&amp;S158,[1]无限模式!A:AQ,25+T158,FALSE)="","",0)</f>
        <v>0</v>
      </c>
      <c r="K158" s="10">
        <f>IF(VLOOKUP(R158&amp;"_"&amp;S158,[1]无限模式!A:AQ,19+T158,FALSE)=0,"",VLOOKUP(R158&amp;"_"&amp;S158,[1]无限模式!A:AQ,19+T158,FALSE))</f>
        <v>11</v>
      </c>
      <c r="L158" s="10">
        <f>IF(VLOOKUP(R158&amp;"_"&amp;S158,[1]无限模式!A:AQ,19+T158,FALSE)=0,"",ROUND(VLOOKUP(R158&amp;"_"&amp;S158,[1]无限模式!A:AQ,4,FALSE)/VLOOKUP(R158&amp;"_"&amp;S158,[1]无限模式!A:AQ,19+T158,FALSE),2))</f>
        <v>2.73</v>
      </c>
      <c r="M158" s="10">
        <f>IF(VLOOKUP(R158&amp;"_"&amp;S158,[1]无限模式!A:AQ,25+T158,FALSE)="","",1)</f>
        <v>1</v>
      </c>
      <c r="N158" s="10" t="str">
        <f>IF(VLOOKUP(R158&amp;"_"&amp;S158,[1]无限模式!A:AQ,25+T158,FALSE)="","","Monster_Season"&amp;R158&amp;"_Infinite_"&amp;S158&amp;"_"&amp;T158)</f>
        <v>Monster_Season2_Infinite_6_2</v>
      </c>
      <c r="O158" s="10">
        <f>IF(VLOOKUP(R158&amp;"_"&amp;S158,[1]无限模式!A:AQ,25+T158,FALSE)="","",1)</f>
        <v>1</v>
      </c>
      <c r="Q158" s="10">
        <f>IF(VLOOKUP(R158&amp;"_"&amp;S158,[1]无限模式!A:AQ,19+T158,FALSE)="","",VLOOKUP(R158&amp;"_"&amp;S158,[1]无限模式!A:AQ,37+T158,FALSE))</f>
        <v>9</v>
      </c>
      <c r="R158" s="10">
        <v>2</v>
      </c>
      <c r="S158" s="10">
        <v>6</v>
      </c>
      <c r="T158" s="10">
        <v>2</v>
      </c>
    </row>
    <row r="159" spans="2:20" x14ac:dyDescent="0.2">
      <c r="B159" s="13" t="str">
        <f t="shared" si="8"/>
        <v/>
      </c>
      <c r="C159" s="10" t="str">
        <f t="shared" si="9"/>
        <v/>
      </c>
      <c r="D159" s="10" t="str">
        <f t="shared" si="10"/>
        <v/>
      </c>
      <c r="F159" s="10" t="str">
        <f>IF(B159="","",VLOOKUP(R159&amp;"_"&amp;S159,[1]无限模式!A:AQ,12,FALSE)-VLOOKUP(R159&amp;"_"&amp;S159,[1]无限模式!A:AQ,13,FALSE))</f>
        <v/>
      </c>
      <c r="G159" s="10" t="str">
        <f t="shared" si="11"/>
        <v/>
      </c>
      <c r="H159" s="13" t="str">
        <f>IF(C159="","",VLOOKUP(R159&amp;"_"&amp;S159,[1]无限模式!$A:$BA,52,FALSE))</f>
        <v/>
      </c>
      <c r="I159" s="13" t="str">
        <f>IF(C159="","",VLOOKUP(R159&amp;"_"&amp;S159,[1]无限模式!$A:$BA,53,FALSE))</f>
        <v/>
      </c>
      <c r="J159" s="10" t="str">
        <f>IF(VLOOKUP(R159&amp;"_"&amp;S159,[1]无限模式!A:AQ,25+T159,FALSE)="","",0)</f>
        <v/>
      </c>
      <c r="K159" s="10" t="str">
        <f>IF(VLOOKUP(R159&amp;"_"&amp;S159,[1]无限模式!A:AQ,19+T159,FALSE)=0,"",VLOOKUP(R159&amp;"_"&amp;S159,[1]无限模式!A:AQ,19+T159,FALSE))</f>
        <v/>
      </c>
      <c r="L159" s="10" t="str">
        <f>IF(VLOOKUP(R159&amp;"_"&amp;S159,[1]无限模式!A:AQ,19+T159,FALSE)=0,"",ROUND(VLOOKUP(R159&amp;"_"&amp;S159,[1]无限模式!A:AQ,4,FALSE)/VLOOKUP(R159&amp;"_"&amp;S159,[1]无限模式!A:AQ,19+T159,FALSE),2))</f>
        <v/>
      </c>
      <c r="M159" s="10" t="str">
        <f>IF(VLOOKUP(R159&amp;"_"&amp;S159,[1]无限模式!A:AQ,25+T159,FALSE)="","",1)</f>
        <v/>
      </c>
      <c r="N159" s="10" t="str">
        <f>IF(VLOOKUP(R159&amp;"_"&amp;S159,[1]无限模式!A:AQ,25+T159,FALSE)="","","Monster_Season"&amp;R159&amp;"_Infinite_"&amp;S159&amp;"_"&amp;T159)</f>
        <v/>
      </c>
      <c r="O159" s="10" t="str">
        <f>IF(VLOOKUP(R159&amp;"_"&amp;S159,[1]无限模式!A:AQ,25+T159,FALSE)="","",1)</f>
        <v/>
      </c>
      <c r="Q159" s="10" t="str">
        <f>IF(VLOOKUP(R159&amp;"_"&amp;S159,[1]无限模式!A:AQ,19+T159,FALSE)="","",VLOOKUP(R159&amp;"_"&amp;S159,[1]无限模式!A:AQ,37+T159,FALSE))</f>
        <v/>
      </c>
      <c r="R159" s="10">
        <v>2</v>
      </c>
      <c r="S159" s="10">
        <v>6</v>
      </c>
      <c r="T159" s="10">
        <v>3</v>
      </c>
    </row>
    <row r="160" spans="2:20" x14ac:dyDescent="0.2">
      <c r="B160" s="13" t="str">
        <f t="shared" si="8"/>
        <v/>
      </c>
      <c r="C160" s="10" t="str">
        <f t="shared" si="9"/>
        <v/>
      </c>
      <c r="D160" s="10" t="str">
        <f t="shared" si="10"/>
        <v/>
      </c>
      <c r="F160" s="10" t="str">
        <f>IF(B160="","",VLOOKUP(R160&amp;"_"&amp;S160,[1]无限模式!A:AQ,12,FALSE)-VLOOKUP(R160&amp;"_"&amp;S160,[1]无限模式!A:AQ,13,FALSE))</f>
        <v/>
      </c>
      <c r="G160" s="10" t="str">
        <f t="shared" si="11"/>
        <v/>
      </c>
      <c r="H160" s="13" t="str">
        <f>IF(C160="","",VLOOKUP(R160&amp;"_"&amp;S160,[1]无限模式!$A:$BA,52,FALSE))</f>
        <v/>
      </c>
      <c r="I160" s="13" t="str">
        <f>IF(C160="","",VLOOKUP(R160&amp;"_"&amp;S160,[1]无限模式!$A:$BA,53,FALSE))</f>
        <v/>
      </c>
      <c r="J160" s="10" t="str">
        <f>IF(VLOOKUP(R160&amp;"_"&amp;S160,[1]无限模式!A:AQ,25+T160,FALSE)="","",0)</f>
        <v/>
      </c>
      <c r="K160" s="10" t="str">
        <f>IF(VLOOKUP(R160&amp;"_"&amp;S160,[1]无限模式!A:AQ,19+T160,FALSE)=0,"",VLOOKUP(R160&amp;"_"&amp;S160,[1]无限模式!A:AQ,19+T160,FALSE))</f>
        <v/>
      </c>
      <c r="L160" s="10" t="str">
        <f>IF(VLOOKUP(R160&amp;"_"&amp;S160,[1]无限模式!A:AQ,19+T160,FALSE)=0,"",ROUND(VLOOKUP(R160&amp;"_"&amp;S160,[1]无限模式!A:AQ,4,FALSE)/VLOOKUP(R160&amp;"_"&amp;S160,[1]无限模式!A:AQ,19+T160,FALSE),2))</f>
        <v/>
      </c>
      <c r="M160" s="10" t="str">
        <f>IF(VLOOKUP(R160&amp;"_"&amp;S160,[1]无限模式!A:AQ,25+T160,FALSE)="","",1)</f>
        <v/>
      </c>
      <c r="N160" s="10" t="str">
        <f>IF(VLOOKUP(R160&amp;"_"&amp;S160,[1]无限模式!A:AQ,25+T160,FALSE)="","","Monster_Season"&amp;R160&amp;"_Infinite_"&amp;S160&amp;"_"&amp;T160)</f>
        <v/>
      </c>
      <c r="O160" s="10" t="str">
        <f>IF(VLOOKUP(R160&amp;"_"&amp;S160,[1]无限模式!A:AQ,25+T160,FALSE)="","",1)</f>
        <v/>
      </c>
      <c r="Q160" s="10" t="str">
        <f>IF(VLOOKUP(R160&amp;"_"&amp;S160,[1]无限模式!A:AQ,19+T160,FALSE)="","",VLOOKUP(R160&amp;"_"&amp;S160,[1]无限模式!A:AQ,37+T160,FALSE))</f>
        <v/>
      </c>
      <c r="R160" s="10">
        <v>2</v>
      </c>
      <c r="S160" s="10">
        <v>6</v>
      </c>
      <c r="T160" s="10">
        <v>4</v>
      </c>
    </row>
    <row r="161" spans="2:20" x14ac:dyDescent="0.2">
      <c r="B161" s="13" t="str">
        <f t="shared" si="8"/>
        <v/>
      </c>
      <c r="C161" s="10" t="str">
        <f t="shared" si="9"/>
        <v/>
      </c>
      <c r="D161" s="10" t="str">
        <f t="shared" si="10"/>
        <v/>
      </c>
      <c r="F161" s="10" t="str">
        <f>IF(B161="","",VLOOKUP(R161&amp;"_"&amp;S161,[1]无限模式!A:AQ,12,FALSE)-VLOOKUP(R161&amp;"_"&amp;S161,[1]无限模式!A:AQ,13,FALSE))</f>
        <v/>
      </c>
      <c r="G161" s="10" t="str">
        <f t="shared" si="11"/>
        <v/>
      </c>
      <c r="H161" s="13" t="str">
        <f>IF(C161="","",VLOOKUP(R161&amp;"_"&amp;S161,[1]无限模式!$A:$BA,52,FALSE))</f>
        <v/>
      </c>
      <c r="I161" s="13" t="str">
        <f>IF(C161="","",VLOOKUP(R161&amp;"_"&amp;S161,[1]无限模式!$A:$BA,53,FALSE))</f>
        <v/>
      </c>
      <c r="J161" s="10" t="str">
        <f>IF(VLOOKUP(R161&amp;"_"&amp;S161,[1]无限模式!A:AQ,25+T161,FALSE)="","",0)</f>
        <v/>
      </c>
      <c r="K161" s="10" t="str">
        <f>IF(VLOOKUP(R161&amp;"_"&amp;S161,[1]无限模式!A:AQ,19+T161,FALSE)=0,"",VLOOKUP(R161&amp;"_"&amp;S161,[1]无限模式!A:AQ,19+T161,FALSE))</f>
        <v/>
      </c>
      <c r="L161" s="10" t="str">
        <f>IF(VLOOKUP(R161&amp;"_"&amp;S161,[1]无限模式!A:AQ,19+T161,FALSE)=0,"",ROUND(VLOOKUP(R161&amp;"_"&amp;S161,[1]无限模式!A:AQ,4,FALSE)/VLOOKUP(R161&amp;"_"&amp;S161,[1]无限模式!A:AQ,19+T161,FALSE),2))</f>
        <v/>
      </c>
      <c r="M161" s="10" t="str">
        <f>IF(VLOOKUP(R161&amp;"_"&amp;S161,[1]无限模式!A:AQ,25+T161,FALSE)="","",1)</f>
        <v/>
      </c>
      <c r="N161" s="10" t="str">
        <f>IF(VLOOKUP(R161&amp;"_"&amp;S161,[1]无限模式!A:AQ,25+T161,FALSE)="","","Monster_Season"&amp;R161&amp;"_Infinite_"&amp;S161&amp;"_"&amp;T161)</f>
        <v/>
      </c>
      <c r="O161" s="10" t="str">
        <f>IF(VLOOKUP(R161&amp;"_"&amp;S161,[1]无限模式!A:AQ,25+T161,FALSE)="","",1)</f>
        <v/>
      </c>
      <c r="Q161" s="10" t="str">
        <f>IF(VLOOKUP(R161&amp;"_"&amp;S161,[1]无限模式!A:AQ,19+T161,FALSE)="","",VLOOKUP(R161&amp;"_"&amp;S161,[1]无限模式!A:AQ,37+T161,FALSE))</f>
        <v/>
      </c>
      <c r="R161" s="10">
        <v>2</v>
      </c>
      <c r="S161" s="10">
        <v>6</v>
      </c>
      <c r="T161" s="10">
        <v>5</v>
      </c>
    </row>
    <row r="162" spans="2:20" x14ac:dyDescent="0.2">
      <c r="B162" s="13" t="str">
        <f t="shared" si="8"/>
        <v/>
      </c>
      <c r="C162" s="10" t="str">
        <f t="shared" si="9"/>
        <v/>
      </c>
      <c r="D162" s="10" t="str">
        <f t="shared" si="10"/>
        <v/>
      </c>
      <c r="F162" s="10" t="str">
        <f>IF(B162="","",VLOOKUP(R162&amp;"_"&amp;S162,[1]无限模式!A:AQ,12,FALSE)-VLOOKUP(R162&amp;"_"&amp;S162,[1]无限模式!A:AQ,13,FALSE))</f>
        <v/>
      </c>
      <c r="G162" s="10" t="str">
        <f t="shared" si="11"/>
        <v/>
      </c>
      <c r="H162" s="13" t="str">
        <f>IF(C162="","",VLOOKUP(R162&amp;"_"&amp;S162,[1]无限模式!$A:$BA,52,FALSE))</f>
        <v/>
      </c>
      <c r="I162" s="13" t="str">
        <f>IF(C162="","",VLOOKUP(R162&amp;"_"&amp;S162,[1]无限模式!$A:$BA,53,FALSE))</f>
        <v/>
      </c>
      <c r="J162" s="10" t="str">
        <f>IF(VLOOKUP(R162&amp;"_"&amp;S162,[1]无限模式!A:AQ,25+T162,FALSE)="","",0)</f>
        <v/>
      </c>
      <c r="K162" s="10" t="str">
        <f>IF(VLOOKUP(R162&amp;"_"&amp;S162,[1]无限模式!A:AQ,19+T162,FALSE)=0,"",VLOOKUP(R162&amp;"_"&amp;S162,[1]无限模式!A:AQ,19+T162,FALSE))</f>
        <v/>
      </c>
      <c r="L162" s="10" t="str">
        <f>IF(VLOOKUP(R162&amp;"_"&amp;S162,[1]无限模式!A:AQ,19+T162,FALSE)=0,"",ROUND(VLOOKUP(R162&amp;"_"&amp;S162,[1]无限模式!A:AQ,4,FALSE)/VLOOKUP(R162&amp;"_"&amp;S162,[1]无限模式!A:AQ,19+T162,FALSE),2))</f>
        <v/>
      </c>
      <c r="M162" s="10" t="str">
        <f>IF(VLOOKUP(R162&amp;"_"&amp;S162,[1]无限模式!A:AQ,25+T162,FALSE)="","",1)</f>
        <v/>
      </c>
      <c r="N162" s="10" t="str">
        <f>IF(VLOOKUP(R162&amp;"_"&amp;S162,[1]无限模式!A:AQ,25+T162,FALSE)="","","Monster_Season"&amp;R162&amp;"_Infinite_"&amp;S162&amp;"_"&amp;T162)</f>
        <v/>
      </c>
      <c r="O162" s="10" t="str">
        <f>IF(VLOOKUP(R162&amp;"_"&amp;S162,[1]无限模式!A:AQ,25+T162,FALSE)="","",1)</f>
        <v/>
      </c>
      <c r="Q162" s="10" t="str">
        <f>IF(VLOOKUP(R162&amp;"_"&amp;S162,[1]无限模式!A:AQ,19+T162,FALSE)="","",VLOOKUP(R162&amp;"_"&amp;S162,[1]无限模式!A:AQ,37+T162,FALSE))</f>
        <v/>
      </c>
      <c r="R162" s="10">
        <v>2</v>
      </c>
      <c r="S162" s="10">
        <v>6</v>
      </c>
      <c r="T162" s="10">
        <v>6</v>
      </c>
    </row>
    <row r="163" spans="2:20" x14ac:dyDescent="0.2">
      <c r="B163" s="13" t="str">
        <f t="shared" si="8"/>
        <v>MonsterWaveCallRule_Season2_Infinite</v>
      </c>
      <c r="C163" s="10">
        <f t="shared" si="9"/>
        <v>7</v>
      </c>
      <c r="D163" s="10" t="str">
        <f t="shared" si="10"/>
        <v>赛季2无限模式第7波</v>
      </c>
      <c r="F163" s="10">
        <f>IF(B163="","",VLOOKUP(R163&amp;"_"&amp;S163,[1]无限模式!A:AQ,12,FALSE)-VLOOKUP(R163&amp;"_"&amp;S163,[1]无限模式!A:AQ,13,FALSE))</f>
        <v>100</v>
      </c>
      <c r="G163" s="10">
        <f t="shared" si="11"/>
        <v>180</v>
      </c>
      <c r="H163" s="13" t="str">
        <f>IF(C163="","",VLOOKUP(R163&amp;"_"&amp;S163,[1]无限模式!$A:$BA,52,FALSE))</f>
        <v>ResAudio_Music_game2;0.9</v>
      </c>
      <c r="I163" s="13" t="str">
        <f>IF(C163="","",VLOOKUP(R163&amp;"_"&amp;S163,[1]无限模式!$A:$BA,53,FALSE))</f>
        <v>ResAudio_Music_game2;1.2</v>
      </c>
      <c r="J163" s="10">
        <f>IF(VLOOKUP(R163&amp;"_"&amp;S163,[1]无限模式!A:AQ,25+T163,FALSE)="","",0)</f>
        <v>0</v>
      </c>
      <c r="K163" s="10">
        <f>IF(VLOOKUP(R163&amp;"_"&amp;S163,[1]无限模式!A:AQ,19+T163,FALSE)=0,"",VLOOKUP(R163&amp;"_"&amp;S163,[1]无限模式!A:AQ,19+T163,FALSE))</f>
        <v>12</v>
      </c>
      <c r="L163" s="10">
        <f>IF(VLOOKUP(R163&amp;"_"&amp;S163,[1]无限模式!A:AQ,19+T163,FALSE)=0,"",ROUND(VLOOKUP(R163&amp;"_"&amp;S163,[1]无限模式!A:AQ,4,FALSE)/VLOOKUP(R163&amp;"_"&amp;S163,[1]无限模式!A:AQ,19+T163,FALSE),2))</f>
        <v>2.5</v>
      </c>
      <c r="M163" s="10">
        <f>IF(VLOOKUP(R163&amp;"_"&amp;S163,[1]无限模式!A:AQ,25+T163,FALSE)="","",1)</f>
        <v>1</v>
      </c>
      <c r="N163" s="10" t="str">
        <f>IF(VLOOKUP(R163&amp;"_"&amp;S163,[1]无限模式!A:AQ,25+T163,FALSE)="","","Monster_Season"&amp;R163&amp;"_Infinite_"&amp;S163&amp;"_"&amp;T163)</f>
        <v>Monster_Season2_Infinite_7_1</v>
      </c>
      <c r="O163" s="10">
        <f>IF(VLOOKUP(R163&amp;"_"&amp;S163,[1]无限模式!A:AQ,25+T163,FALSE)="","",1)</f>
        <v>1</v>
      </c>
      <c r="Q163" s="10">
        <f>IF(VLOOKUP(R163&amp;"_"&amp;S163,[1]无限模式!A:AQ,19+T163,FALSE)="","",VLOOKUP(R163&amp;"_"&amp;S163,[1]无限模式!A:AQ,37+T163,FALSE))</f>
        <v>8</v>
      </c>
      <c r="R163" s="10">
        <v>2</v>
      </c>
      <c r="S163" s="10">
        <v>7</v>
      </c>
      <c r="T163" s="10">
        <v>1</v>
      </c>
    </row>
    <row r="164" spans="2:20" x14ac:dyDescent="0.2">
      <c r="B164" s="13" t="str">
        <f t="shared" si="8"/>
        <v/>
      </c>
      <c r="C164" s="10" t="str">
        <f t="shared" si="9"/>
        <v/>
      </c>
      <c r="D164" s="10" t="str">
        <f t="shared" si="10"/>
        <v/>
      </c>
      <c r="F164" s="10" t="str">
        <f>IF(B164="","",VLOOKUP(R164&amp;"_"&amp;S164,[1]无限模式!A:AQ,12,FALSE)-VLOOKUP(R164&amp;"_"&amp;S164,[1]无限模式!A:AQ,13,FALSE))</f>
        <v/>
      </c>
      <c r="G164" s="10" t="str">
        <f t="shared" si="11"/>
        <v/>
      </c>
      <c r="H164" s="13" t="str">
        <f>IF(C164="","",VLOOKUP(R164&amp;"_"&amp;S164,[1]无限模式!$A:$BA,52,FALSE))</f>
        <v/>
      </c>
      <c r="I164" s="13" t="str">
        <f>IF(C164="","",VLOOKUP(R164&amp;"_"&amp;S164,[1]无限模式!$A:$BA,53,FALSE))</f>
        <v/>
      </c>
      <c r="J164" s="10">
        <f>IF(VLOOKUP(R164&amp;"_"&amp;S164,[1]无限模式!A:AQ,25+T164,FALSE)="","",0)</f>
        <v>0</v>
      </c>
      <c r="K164" s="10">
        <f>IF(VLOOKUP(R164&amp;"_"&amp;S164,[1]无限模式!A:AQ,19+T164,FALSE)=0,"",VLOOKUP(R164&amp;"_"&amp;S164,[1]无限模式!A:AQ,19+T164,FALSE))</f>
        <v>6</v>
      </c>
      <c r="L164" s="10">
        <f>IF(VLOOKUP(R164&amp;"_"&amp;S164,[1]无限模式!A:AQ,19+T164,FALSE)=0,"",ROUND(VLOOKUP(R164&amp;"_"&amp;S164,[1]无限模式!A:AQ,4,FALSE)/VLOOKUP(R164&amp;"_"&amp;S164,[1]无限模式!A:AQ,19+T164,FALSE),2))</f>
        <v>5</v>
      </c>
      <c r="M164" s="10">
        <f>IF(VLOOKUP(R164&amp;"_"&amp;S164,[1]无限模式!A:AQ,25+T164,FALSE)="","",1)</f>
        <v>1</v>
      </c>
      <c r="N164" s="10" t="str">
        <f>IF(VLOOKUP(R164&amp;"_"&amp;S164,[1]无限模式!A:AQ,25+T164,FALSE)="","","Monster_Season"&amp;R164&amp;"_Infinite_"&amp;S164&amp;"_"&amp;T164)</f>
        <v>Monster_Season2_Infinite_7_2</v>
      </c>
      <c r="O164" s="10">
        <f>IF(VLOOKUP(R164&amp;"_"&amp;S164,[1]无限模式!A:AQ,25+T164,FALSE)="","",1)</f>
        <v>1</v>
      </c>
      <c r="Q164" s="10">
        <f>IF(VLOOKUP(R164&amp;"_"&amp;S164,[1]无限模式!A:AQ,19+T164,FALSE)="","",VLOOKUP(R164&amp;"_"&amp;S164,[1]无限模式!A:AQ,37+T164,FALSE))</f>
        <v>8</v>
      </c>
      <c r="R164" s="10">
        <v>2</v>
      </c>
      <c r="S164" s="10">
        <v>7</v>
      </c>
      <c r="T164" s="10">
        <v>2</v>
      </c>
    </row>
    <row r="165" spans="2:20" x14ac:dyDescent="0.2">
      <c r="B165" s="13" t="str">
        <f t="shared" si="8"/>
        <v/>
      </c>
      <c r="C165" s="10" t="str">
        <f t="shared" si="9"/>
        <v/>
      </c>
      <c r="D165" s="10" t="str">
        <f t="shared" si="10"/>
        <v/>
      </c>
      <c r="F165" s="10" t="str">
        <f>IF(B165="","",VLOOKUP(R165&amp;"_"&amp;S165,[1]无限模式!A:AQ,12,FALSE)-VLOOKUP(R165&amp;"_"&amp;S165,[1]无限模式!A:AQ,13,FALSE))</f>
        <v/>
      </c>
      <c r="G165" s="10" t="str">
        <f t="shared" si="11"/>
        <v/>
      </c>
      <c r="H165" s="13" t="str">
        <f>IF(C165="","",VLOOKUP(R165&amp;"_"&amp;S165,[1]无限模式!$A:$BA,52,FALSE))</f>
        <v/>
      </c>
      <c r="I165" s="13" t="str">
        <f>IF(C165="","",VLOOKUP(R165&amp;"_"&amp;S165,[1]无限模式!$A:$BA,53,FALSE))</f>
        <v/>
      </c>
      <c r="J165" s="10">
        <f>IF(VLOOKUP(R165&amp;"_"&amp;S165,[1]无限模式!A:AQ,25+T165,FALSE)="","",0)</f>
        <v>0</v>
      </c>
      <c r="K165" s="10">
        <f>IF(VLOOKUP(R165&amp;"_"&amp;S165,[1]无限模式!A:AQ,19+T165,FALSE)=0,"",VLOOKUP(R165&amp;"_"&amp;S165,[1]无限模式!A:AQ,19+T165,FALSE))</f>
        <v>6</v>
      </c>
      <c r="L165" s="10">
        <f>IF(VLOOKUP(R165&amp;"_"&amp;S165,[1]无限模式!A:AQ,19+T165,FALSE)=0,"",ROUND(VLOOKUP(R165&amp;"_"&amp;S165,[1]无限模式!A:AQ,4,FALSE)/VLOOKUP(R165&amp;"_"&amp;S165,[1]无限模式!A:AQ,19+T165,FALSE),2))</f>
        <v>5</v>
      </c>
      <c r="M165" s="10">
        <f>IF(VLOOKUP(R165&amp;"_"&amp;S165,[1]无限模式!A:AQ,25+T165,FALSE)="","",1)</f>
        <v>1</v>
      </c>
      <c r="N165" s="10" t="str">
        <f>IF(VLOOKUP(R165&amp;"_"&amp;S165,[1]无限模式!A:AQ,25+T165,FALSE)="","","Monster_Season"&amp;R165&amp;"_Infinite_"&amp;S165&amp;"_"&amp;T165)</f>
        <v>Monster_Season2_Infinite_7_3</v>
      </c>
      <c r="O165" s="10">
        <f>IF(VLOOKUP(R165&amp;"_"&amp;S165,[1]无限模式!A:AQ,25+T165,FALSE)="","",1)</f>
        <v>1</v>
      </c>
      <c r="Q165" s="10">
        <f>IF(VLOOKUP(R165&amp;"_"&amp;S165,[1]无限模式!A:AQ,19+T165,FALSE)="","",VLOOKUP(R165&amp;"_"&amp;S165,[1]无限模式!A:AQ,37+T165,FALSE))</f>
        <v>8</v>
      </c>
      <c r="R165" s="10">
        <v>2</v>
      </c>
      <c r="S165" s="10">
        <v>7</v>
      </c>
      <c r="T165" s="10">
        <v>3</v>
      </c>
    </row>
    <row r="166" spans="2:20" x14ac:dyDescent="0.2">
      <c r="B166" s="13" t="str">
        <f t="shared" si="8"/>
        <v/>
      </c>
      <c r="C166" s="10" t="str">
        <f t="shared" si="9"/>
        <v/>
      </c>
      <c r="D166" s="10" t="str">
        <f t="shared" si="10"/>
        <v/>
      </c>
      <c r="F166" s="10" t="str">
        <f>IF(B166="","",VLOOKUP(R166&amp;"_"&amp;S166,[1]无限模式!A:AQ,12,FALSE)-VLOOKUP(R166&amp;"_"&amp;S166,[1]无限模式!A:AQ,13,FALSE))</f>
        <v/>
      </c>
      <c r="G166" s="10" t="str">
        <f t="shared" si="11"/>
        <v/>
      </c>
      <c r="H166" s="13" t="str">
        <f>IF(C166="","",VLOOKUP(R166&amp;"_"&amp;S166,[1]无限模式!$A:$BA,52,FALSE))</f>
        <v/>
      </c>
      <c r="I166" s="13" t="str">
        <f>IF(C166="","",VLOOKUP(R166&amp;"_"&amp;S166,[1]无限模式!$A:$BA,53,FALSE))</f>
        <v/>
      </c>
      <c r="J166" s="10" t="str">
        <f>IF(VLOOKUP(R166&amp;"_"&amp;S166,[1]无限模式!A:AQ,25+T166,FALSE)="","",0)</f>
        <v/>
      </c>
      <c r="K166" s="10" t="str">
        <f>IF(VLOOKUP(R166&amp;"_"&amp;S166,[1]无限模式!A:AQ,19+T166,FALSE)=0,"",VLOOKUP(R166&amp;"_"&amp;S166,[1]无限模式!A:AQ,19+T166,FALSE))</f>
        <v/>
      </c>
      <c r="L166" s="10" t="str">
        <f>IF(VLOOKUP(R166&amp;"_"&amp;S166,[1]无限模式!A:AQ,19+T166,FALSE)=0,"",ROUND(VLOOKUP(R166&amp;"_"&amp;S166,[1]无限模式!A:AQ,4,FALSE)/VLOOKUP(R166&amp;"_"&amp;S166,[1]无限模式!A:AQ,19+T166,FALSE),2))</f>
        <v/>
      </c>
      <c r="M166" s="10" t="str">
        <f>IF(VLOOKUP(R166&amp;"_"&amp;S166,[1]无限模式!A:AQ,25+T166,FALSE)="","",1)</f>
        <v/>
      </c>
      <c r="N166" s="10" t="str">
        <f>IF(VLOOKUP(R166&amp;"_"&amp;S166,[1]无限模式!A:AQ,25+T166,FALSE)="","","Monster_Season"&amp;R166&amp;"_Infinite_"&amp;S166&amp;"_"&amp;T166)</f>
        <v/>
      </c>
      <c r="O166" s="10" t="str">
        <f>IF(VLOOKUP(R166&amp;"_"&amp;S166,[1]无限模式!A:AQ,25+T166,FALSE)="","",1)</f>
        <v/>
      </c>
      <c r="Q166" s="10" t="str">
        <f>IF(VLOOKUP(R166&amp;"_"&amp;S166,[1]无限模式!A:AQ,19+T166,FALSE)="","",VLOOKUP(R166&amp;"_"&amp;S166,[1]无限模式!A:AQ,37+T166,FALSE))</f>
        <v/>
      </c>
      <c r="R166" s="10">
        <v>2</v>
      </c>
      <c r="S166" s="10">
        <v>7</v>
      </c>
      <c r="T166" s="10">
        <v>4</v>
      </c>
    </row>
    <row r="167" spans="2:20" x14ac:dyDescent="0.2">
      <c r="B167" s="13" t="str">
        <f t="shared" si="8"/>
        <v/>
      </c>
      <c r="C167" s="10" t="str">
        <f t="shared" si="9"/>
        <v/>
      </c>
      <c r="D167" s="10" t="str">
        <f t="shared" si="10"/>
        <v/>
      </c>
      <c r="F167" s="10" t="str">
        <f>IF(B167="","",VLOOKUP(R167&amp;"_"&amp;S167,[1]无限模式!A:AQ,12,FALSE)-VLOOKUP(R167&amp;"_"&amp;S167,[1]无限模式!A:AQ,13,FALSE))</f>
        <v/>
      </c>
      <c r="G167" s="10" t="str">
        <f t="shared" si="11"/>
        <v/>
      </c>
      <c r="H167" s="13" t="str">
        <f>IF(C167="","",VLOOKUP(R167&amp;"_"&amp;S167,[1]无限模式!$A:$BA,52,FALSE))</f>
        <v/>
      </c>
      <c r="I167" s="13" t="str">
        <f>IF(C167="","",VLOOKUP(R167&amp;"_"&amp;S167,[1]无限模式!$A:$BA,53,FALSE))</f>
        <v/>
      </c>
      <c r="J167" s="10" t="str">
        <f>IF(VLOOKUP(R167&amp;"_"&amp;S167,[1]无限模式!A:AQ,25+T167,FALSE)="","",0)</f>
        <v/>
      </c>
      <c r="K167" s="10" t="str">
        <f>IF(VLOOKUP(R167&amp;"_"&amp;S167,[1]无限模式!A:AQ,19+T167,FALSE)=0,"",VLOOKUP(R167&amp;"_"&amp;S167,[1]无限模式!A:AQ,19+T167,FALSE))</f>
        <v/>
      </c>
      <c r="L167" s="10" t="str">
        <f>IF(VLOOKUP(R167&amp;"_"&amp;S167,[1]无限模式!A:AQ,19+T167,FALSE)=0,"",ROUND(VLOOKUP(R167&amp;"_"&amp;S167,[1]无限模式!A:AQ,4,FALSE)/VLOOKUP(R167&amp;"_"&amp;S167,[1]无限模式!A:AQ,19+T167,FALSE),2))</f>
        <v/>
      </c>
      <c r="M167" s="10" t="str">
        <f>IF(VLOOKUP(R167&amp;"_"&amp;S167,[1]无限模式!A:AQ,25+T167,FALSE)="","",1)</f>
        <v/>
      </c>
      <c r="N167" s="10" t="str">
        <f>IF(VLOOKUP(R167&amp;"_"&amp;S167,[1]无限模式!A:AQ,25+T167,FALSE)="","","Monster_Season"&amp;R167&amp;"_Infinite_"&amp;S167&amp;"_"&amp;T167)</f>
        <v/>
      </c>
      <c r="O167" s="10" t="str">
        <f>IF(VLOOKUP(R167&amp;"_"&amp;S167,[1]无限模式!A:AQ,25+T167,FALSE)="","",1)</f>
        <v/>
      </c>
      <c r="Q167" s="10" t="str">
        <f>IF(VLOOKUP(R167&amp;"_"&amp;S167,[1]无限模式!A:AQ,19+T167,FALSE)="","",VLOOKUP(R167&amp;"_"&amp;S167,[1]无限模式!A:AQ,37+T167,FALSE))</f>
        <v/>
      </c>
      <c r="R167" s="10">
        <v>2</v>
      </c>
      <c r="S167" s="10">
        <v>7</v>
      </c>
      <c r="T167" s="10">
        <v>5</v>
      </c>
    </row>
    <row r="168" spans="2:20" x14ac:dyDescent="0.2">
      <c r="B168" s="13" t="str">
        <f t="shared" si="8"/>
        <v/>
      </c>
      <c r="C168" s="10" t="str">
        <f t="shared" si="9"/>
        <v/>
      </c>
      <c r="D168" s="10" t="str">
        <f t="shared" si="10"/>
        <v/>
      </c>
      <c r="F168" s="10" t="str">
        <f>IF(B168="","",VLOOKUP(R168&amp;"_"&amp;S168,[1]无限模式!A:AQ,12,FALSE)-VLOOKUP(R168&amp;"_"&amp;S168,[1]无限模式!A:AQ,13,FALSE))</f>
        <v/>
      </c>
      <c r="G168" s="10" t="str">
        <f t="shared" si="11"/>
        <v/>
      </c>
      <c r="H168" s="13" t="str">
        <f>IF(C168="","",VLOOKUP(R168&amp;"_"&amp;S168,[1]无限模式!$A:$BA,52,FALSE))</f>
        <v/>
      </c>
      <c r="I168" s="13" t="str">
        <f>IF(C168="","",VLOOKUP(R168&amp;"_"&amp;S168,[1]无限模式!$A:$BA,53,FALSE))</f>
        <v/>
      </c>
      <c r="J168" s="10" t="str">
        <f>IF(VLOOKUP(R168&amp;"_"&amp;S168,[1]无限模式!A:AQ,25+T168,FALSE)="","",0)</f>
        <v/>
      </c>
      <c r="K168" s="10" t="str">
        <f>IF(VLOOKUP(R168&amp;"_"&amp;S168,[1]无限模式!A:AQ,19+T168,FALSE)=0,"",VLOOKUP(R168&amp;"_"&amp;S168,[1]无限模式!A:AQ,19+T168,FALSE))</f>
        <v/>
      </c>
      <c r="L168" s="10" t="str">
        <f>IF(VLOOKUP(R168&amp;"_"&amp;S168,[1]无限模式!A:AQ,19+T168,FALSE)=0,"",ROUND(VLOOKUP(R168&amp;"_"&amp;S168,[1]无限模式!A:AQ,4,FALSE)/VLOOKUP(R168&amp;"_"&amp;S168,[1]无限模式!A:AQ,19+T168,FALSE),2))</f>
        <v/>
      </c>
      <c r="M168" s="10" t="str">
        <f>IF(VLOOKUP(R168&amp;"_"&amp;S168,[1]无限模式!A:AQ,25+T168,FALSE)="","",1)</f>
        <v/>
      </c>
      <c r="N168" s="10" t="str">
        <f>IF(VLOOKUP(R168&amp;"_"&amp;S168,[1]无限模式!A:AQ,25+T168,FALSE)="","","Monster_Season"&amp;R168&amp;"_Infinite_"&amp;S168&amp;"_"&amp;T168)</f>
        <v/>
      </c>
      <c r="O168" s="10" t="str">
        <f>IF(VLOOKUP(R168&amp;"_"&amp;S168,[1]无限模式!A:AQ,25+T168,FALSE)="","",1)</f>
        <v/>
      </c>
      <c r="Q168" s="10" t="str">
        <f>IF(VLOOKUP(R168&amp;"_"&amp;S168,[1]无限模式!A:AQ,19+T168,FALSE)="","",VLOOKUP(R168&amp;"_"&amp;S168,[1]无限模式!A:AQ,37+T168,FALSE))</f>
        <v/>
      </c>
      <c r="R168" s="10">
        <v>2</v>
      </c>
      <c r="S168" s="10">
        <v>7</v>
      </c>
      <c r="T168" s="10">
        <v>6</v>
      </c>
    </row>
    <row r="169" spans="2:20" x14ac:dyDescent="0.2">
      <c r="B169" s="13" t="str">
        <f t="shared" si="8"/>
        <v>MonsterWaveCallRule_Season2_Infinite</v>
      </c>
      <c r="C169" s="10">
        <f t="shared" si="9"/>
        <v>8</v>
      </c>
      <c r="D169" s="10" t="str">
        <f t="shared" si="10"/>
        <v>赛季2无限模式第8波</v>
      </c>
      <c r="F169" s="10">
        <f>IF(B169="","",VLOOKUP(R169&amp;"_"&amp;S169,[1]无限模式!A:AQ,12,FALSE)-VLOOKUP(R169&amp;"_"&amp;S169,[1]无限模式!A:AQ,13,FALSE))</f>
        <v>100</v>
      </c>
      <c r="G169" s="10">
        <f t="shared" si="11"/>
        <v>180</v>
      </c>
      <c r="H169" s="13" t="str">
        <f>IF(C169="","",VLOOKUP(R169&amp;"_"&amp;S169,[1]无限模式!$A:$BA,52,FALSE))</f>
        <v>ResAudio_Music_game2;0.9</v>
      </c>
      <c r="I169" s="13" t="str">
        <f>IF(C169="","",VLOOKUP(R169&amp;"_"&amp;S169,[1]无限模式!$A:$BA,53,FALSE))</f>
        <v>ResAudio_Music_game2;1.2</v>
      </c>
      <c r="J169" s="10">
        <f>IF(VLOOKUP(R169&amp;"_"&amp;S169,[1]无限模式!A:AQ,25+T169,FALSE)="","",0)</f>
        <v>0</v>
      </c>
      <c r="K169" s="10">
        <f>IF(VLOOKUP(R169&amp;"_"&amp;S169,[1]无限模式!A:AQ,19+T169,FALSE)=0,"",VLOOKUP(R169&amp;"_"&amp;S169,[1]无限模式!A:AQ,19+T169,FALSE))</f>
        <v>10</v>
      </c>
      <c r="L169" s="10">
        <f>IF(VLOOKUP(R169&amp;"_"&amp;S169,[1]无限模式!A:AQ,19+T169,FALSE)=0,"",ROUND(VLOOKUP(R169&amp;"_"&amp;S169,[1]无限模式!A:AQ,4,FALSE)/VLOOKUP(R169&amp;"_"&amp;S169,[1]无限模式!A:AQ,19+T169,FALSE),2))</f>
        <v>3</v>
      </c>
      <c r="M169" s="10">
        <f>IF(VLOOKUP(R169&amp;"_"&amp;S169,[1]无限模式!A:AQ,25+T169,FALSE)="","",1)</f>
        <v>1</v>
      </c>
      <c r="N169" s="10" t="str">
        <f>IF(VLOOKUP(R169&amp;"_"&amp;S169,[1]无限模式!A:AQ,25+T169,FALSE)="","","Monster_Season"&amp;R169&amp;"_Infinite_"&amp;S169&amp;"_"&amp;T169)</f>
        <v>Monster_Season2_Infinite_8_1</v>
      </c>
      <c r="O169" s="10">
        <f>IF(VLOOKUP(R169&amp;"_"&amp;S169,[1]无限模式!A:AQ,25+T169,FALSE)="","",1)</f>
        <v>1</v>
      </c>
      <c r="Q169" s="10">
        <f>IF(VLOOKUP(R169&amp;"_"&amp;S169,[1]无限模式!A:AQ,19+T169,FALSE)="","",VLOOKUP(R169&amp;"_"&amp;S169,[1]无限模式!A:AQ,37+T169,FALSE))</f>
        <v>7</v>
      </c>
      <c r="R169" s="10">
        <v>2</v>
      </c>
      <c r="S169" s="10">
        <v>8</v>
      </c>
      <c r="T169" s="10">
        <v>1</v>
      </c>
    </row>
    <row r="170" spans="2:20" x14ac:dyDescent="0.2">
      <c r="B170" s="13" t="str">
        <f t="shared" si="8"/>
        <v/>
      </c>
      <c r="C170" s="10" t="str">
        <f t="shared" si="9"/>
        <v/>
      </c>
      <c r="D170" s="10" t="str">
        <f t="shared" si="10"/>
        <v/>
      </c>
      <c r="F170" s="10" t="str">
        <f>IF(B170="","",VLOOKUP(R170&amp;"_"&amp;S170,[1]无限模式!A:AQ,12,FALSE)-VLOOKUP(R170&amp;"_"&amp;S170,[1]无限模式!A:AQ,13,FALSE))</f>
        <v/>
      </c>
      <c r="G170" s="10" t="str">
        <f t="shared" si="11"/>
        <v/>
      </c>
      <c r="H170" s="13" t="str">
        <f>IF(C170="","",VLOOKUP(R170&amp;"_"&amp;S170,[1]无限模式!$A:$BA,52,FALSE))</f>
        <v/>
      </c>
      <c r="I170" s="13" t="str">
        <f>IF(C170="","",VLOOKUP(R170&amp;"_"&amp;S170,[1]无限模式!$A:$BA,53,FALSE))</f>
        <v/>
      </c>
      <c r="J170" s="10">
        <f>IF(VLOOKUP(R170&amp;"_"&amp;S170,[1]无限模式!A:AQ,25+T170,FALSE)="","",0)</f>
        <v>0</v>
      </c>
      <c r="K170" s="10">
        <f>IF(VLOOKUP(R170&amp;"_"&amp;S170,[1]无限模式!A:AQ,19+T170,FALSE)=0,"",VLOOKUP(R170&amp;"_"&amp;S170,[1]无限模式!A:AQ,19+T170,FALSE))</f>
        <v>10</v>
      </c>
      <c r="L170" s="10">
        <f>IF(VLOOKUP(R170&amp;"_"&amp;S170,[1]无限模式!A:AQ,19+T170,FALSE)=0,"",ROUND(VLOOKUP(R170&amp;"_"&amp;S170,[1]无限模式!A:AQ,4,FALSE)/VLOOKUP(R170&amp;"_"&amp;S170,[1]无限模式!A:AQ,19+T170,FALSE),2))</f>
        <v>3</v>
      </c>
      <c r="M170" s="10">
        <f>IF(VLOOKUP(R170&amp;"_"&amp;S170,[1]无限模式!A:AQ,25+T170,FALSE)="","",1)</f>
        <v>1</v>
      </c>
      <c r="N170" s="10" t="str">
        <f>IF(VLOOKUP(R170&amp;"_"&amp;S170,[1]无限模式!A:AQ,25+T170,FALSE)="","","Monster_Season"&amp;R170&amp;"_Infinite_"&amp;S170&amp;"_"&amp;T170)</f>
        <v>Monster_Season2_Infinite_8_2</v>
      </c>
      <c r="O170" s="10">
        <f>IF(VLOOKUP(R170&amp;"_"&amp;S170,[1]无限模式!A:AQ,25+T170,FALSE)="","",1)</f>
        <v>1</v>
      </c>
      <c r="Q170" s="10">
        <f>IF(VLOOKUP(R170&amp;"_"&amp;S170,[1]无限模式!A:AQ,19+T170,FALSE)="","",VLOOKUP(R170&amp;"_"&amp;S170,[1]无限模式!A:AQ,37+T170,FALSE))</f>
        <v>7</v>
      </c>
      <c r="R170" s="10">
        <v>2</v>
      </c>
      <c r="S170" s="10">
        <v>8</v>
      </c>
      <c r="T170" s="10">
        <v>2</v>
      </c>
    </row>
    <row r="171" spans="2:20" x14ac:dyDescent="0.2">
      <c r="B171" s="13" t="str">
        <f t="shared" si="8"/>
        <v/>
      </c>
      <c r="C171" s="10" t="str">
        <f t="shared" si="9"/>
        <v/>
      </c>
      <c r="D171" s="10" t="str">
        <f t="shared" si="10"/>
        <v/>
      </c>
      <c r="F171" s="10" t="str">
        <f>IF(B171="","",VLOOKUP(R171&amp;"_"&amp;S171,[1]无限模式!A:AQ,12,FALSE)-VLOOKUP(R171&amp;"_"&amp;S171,[1]无限模式!A:AQ,13,FALSE))</f>
        <v/>
      </c>
      <c r="G171" s="10" t="str">
        <f t="shared" si="11"/>
        <v/>
      </c>
      <c r="H171" s="13" t="str">
        <f>IF(C171="","",VLOOKUP(R171&amp;"_"&amp;S171,[1]无限模式!$A:$BA,52,FALSE))</f>
        <v/>
      </c>
      <c r="I171" s="13" t="str">
        <f>IF(C171="","",VLOOKUP(R171&amp;"_"&amp;S171,[1]无限模式!$A:$BA,53,FALSE))</f>
        <v/>
      </c>
      <c r="J171" s="10">
        <f>IF(VLOOKUP(R171&amp;"_"&amp;S171,[1]无限模式!A:AQ,25+T171,FALSE)="","",0)</f>
        <v>0</v>
      </c>
      <c r="K171" s="10">
        <f>IF(VLOOKUP(R171&amp;"_"&amp;S171,[1]无限模式!A:AQ,19+T171,FALSE)=0,"",VLOOKUP(R171&amp;"_"&amp;S171,[1]无限模式!A:AQ,19+T171,FALSE))</f>
        <v>5</v>
      </c>
      <c r="L171" s="10">
        <f>IF(VLOOKUP(R171&amp;"_"&amp;S171,[1]无限模式!A:AQ,19+T171,FALSE)=0,"",ROUND(VLOOKUP(R171&amp;"_"&amp;S171,[1]无限模式!A:AQ,4,FALSE)/VLOOKUP(R171&amp;"_"&amp;S171,[1]无限模式!A:AQ,19+T171,FALSE),2))</f>
        <v>6</v>
      </c>
      <c r="M171" s="10">
        <f>IF(VLOOKUP(R171&amp;"_"&amp;S171,[1]无限模式!A:AQ,25+T171,FALSE)="","",1)</f>
        <v>1</v>
      </c>
      <c r="N171" s="10" t="str">
        <f>IF(VLOOKUP(R171&amp;"_"&amp;S171,[1]无限模式!A:AQ,25+T171,FALSE)="","","Monster_Season"&amp;R171&amp;"_Infinite_"&amp;S171&amp;"_"&amp;T171)</f>
        <v>Monster_Season2_Infinite_8_3</v>
      </c>
      <c r="O171" s="10">
        <f>IF(VLOOKUP(R171&amp;"_"&amp;S171,[1]无限模式!A:AQ,25+T171,FALSE)="","",1)</f>
        <v>1</v>
      </c>
      <c r="Q171" s="10">
        <f>IF(VLOOKUP(R171&amp;"_"&amp;S171,[1]无限模式!A:AQ,19+T171,FALSE)="","",VLOOKUP(R171&amp;"_"&amp;S171,[1]无限模式!A:AQ,37+T171,FALSE))</f>
        <v>13</v>
      </c>
      <c r="R171" s="10">
        <v>2</v>
      </c>
      <c r="S171" s="10">
        <v>8</v>
      </c>
      <c r="T171" s="10">
        <v>3</v>
      </c>
    </row>
    <row r="172" spans="2:20" x14ac:dyDescent="0.2">
      <c r="B172" s="13" t="str">
        <f t="shared" si="8"/>
        <v/>
      </c>
      <c r="C172" s="10" t="str">
        <f t="shared" si="9"/>
        <v/>
      </c>
      <c r="D172" s="10" t="str">
        <f t="shared" si="10"/>
        <v/>
      </c>
      <c r="F172" s="10" t="str">
        <f>IF(B172="","",VLOOKUP(R172&amp;"_"&amp;S172,[1]无限模式!A:AQ,12,FALSE)-VLOOKUP(R172&amp;"_"&amp;S172,[1]无限模式!A:AQ,13,FALSE))</f>
        <v/>
      </c>
      <c r="G172" s="10" t="str">
        <f t="shared" si="11"/>
        <v/>
      </c>
      <c r="H172" s="13" t="str">
        <f>IF(C172="","",VLOOKUP(R172&amp;"_"&amp;S172,[1]无限模式!$A:$BA,52,FALSE))</f>
        <v/>
      </c>
      <c r="I172" s="13" t="str">
        <f>IF(C172="","",VLOOKUP(R172&amp;"_"&amp;S172,[1]无限模式!$A:$BA,53,FALSE))</f>
        <v/>
      </c>
      <c r="J172" s="10" t="str">
        <f>IF(VLOOKUP(R172&amp;"_"&amp;S172,[1]无限模式!A:AQ,25+T172,FALSE)="","",0)</f>
        <v/>
      </c>
      <c r="K172" s="10" t="str">
        <f>IF(VLOOKUP(R172&amp;"_"&amp;S172,[1]无限模式!A:AQ,19+T172,FALSE)=0,"",VLOOKUP(R172&amp;"_"&amp;S172,[1]无限模式!A:AQ,19+T172,FALSE))</f>
        <v/>
      </c>
      <c r="L172" s="10" t="str">
        <f>IF(VLOOKUP(R172&amp;"_"&amp;S172,[1]无限模式!A:AQ,19+T172,FALSE)=0,"",ROUND(VLOOKUP(R172&amp;"_"&amp;S172,[1]无限模式!A:AQ,4,FALSE)/VLOOKUP(R172&amp;"_"&amp;S172,[1]无限模式!A:AQ,19+T172,FALSE),2))</f>
        <v/>
      </c>
      <c r="M172" s="10" t="str">
        <f>IF(VLOOKUP(R172&amp;"_"&amp;S172,[1]无限模式!A:AQ,25+T172,FALSE)="","",1)</f>
        <v/>
      </c>
      <c r="N172" s="10" t="str">
        <f>IF(VLOOKUP(R172&amp;"_"&amp;S172,[1]无限模式!A:AQ,25+T172,FALSE)="","","Monster_Season"&amp;R172&amp;"_Infinite_"&amp;S172&amp;"_"&amp;T172)</f>
        <v/>
      </c>
      <c r="O172" s="10" t="str">
        <f>IF(VLOOKUP(R172&amp;"_"&amp;S172,[1]无限模式!A:AQ,25+T172,FALSE)="","",1)</f>
        <v/>
      </c>
      <c r="Q172" s="10" t="str">
        <f>IF(VLOOKUP(R172&amp;"_"&amp;S172,[1]无限模式!A:AQ,19+T172,FALSE)="","",VLOOKUP(R172&amp;"_"&amp;S172,[1]无限模式!A:AQ,37+T172,FALSE))</f>
        <v/>
      </c>
      <c r="R172" s="10">
        <v>2</v>
      </c>
      <c r="S172" s="10">
        <v>8</v>
      </c>
      <c r="T172" s="10">
        <v>4</v>
      </c>
    </row>
    <row r="173" spans="2:20" x14ac:dyDescent="0.2">
      <c r="B173" s="13" t="str">
        <f t="shared" si="8"/>
        <v/>
      </c>
      <c r="C173" s="10" t="str">
        <f t="shared" si="9"/>
        <v/>
      </c>
      <c r="D173" s="10" t="str">
        <f t="shared" si="10"/>
        <v/>
      </c>
      <c r="F173" s="10" t="str">
        <f>IF(B173="","",VLOOKUP(R173&amp;"_"&amp;S173,[1]无限模式!A:AQ,12,FALSE)-VLOOKUP(R173&amp;"_"&amp;S173,[1]无限模式!A:AQ,13,FALSE))</f>
        <v/>
      </c>
      <c r="G173" s="10" t="str">
        <f t="shared" si="11"/>
        <v/>
      </c>
      <c r="H173" s="13" t="str">
        <f>IF(C173="","",VLOOKUP(R173&amp;"_"&amp;S173,[1]无限模式!$A:$BA,52,FALSE))</f>
        <v/>
      </c>
      <c r="I173" s="13" t="str">
        <f>IF(C173="","",VLOOKUP(R173&amp;"_"&amp;S173,[1]无限模式!$A:$BA,53,FALSE))</f>
        <v/>
      </c>
      <c r="J173" s="10" t="str">
        <f>IF(VLOOKUP(R173&amp;"_"&amp;S173,[1]无限模式!A:AQ,25+T173,FALSE)="","",0)</f>
        <v/>
      </c>
      <c r="K173" s="10" t="str">
        <f>IF(VLOOKUP(R173&amp;"_"&amp;S173,[1]无限模式!A:AQ,19+T173,FALSE)=0,"",VLOOKUP(R173&amp;"_"&amp;S173,[1]无限模式!A:AQ,19+T173,FALSE))</f>
        <v/>
      </c>
      <c r="L173" s="10" t="str">
        <f>IF(VLOOKUP(R173&amp;"_"&amp;S173,[1]无限模式!A:AQ,19+T173,FALSE)=0,"",ROUND(VLOOKUP(R173&amp;"_"&amp;S173,[1]无限模式!A:AQ,4,FALSE)/VLOOKUP(R173&amp;"_"&amp;S173,[1]无限模式!A:AQ,19+T173,FALSE),2))</f>
        <v/>
      </c>
      <c r="M173" s="10" t="str">
        <f>IF(VLOOKUP(R173&amp;"_"&amp;S173,[1]无限模式!A:AQ,25+T173,FALSE)="","",1)</f>
        <v/>
      </c>
      <c r="N173" s="10" t="str">
        <f>IF(VLOOKUP(R173&amp;"_"&amp;S173,[1]无限模式!A:AQ,25+T173,FALSE)="","","Monster_Season"&amp;R173&amp;"_Infinite_"&amp;S173&amp;"_"&amp;T173)</f>
        <v/>
      </c>
      <c r="O173" s="10" t="str">
        <f>IF(VLOOKUP(R173&amp;"_"&amp;S173,[1]无限模式!A:AQ,25+T173,FALSE)="","",1)</f>
        <v/>
      </c>
      <c r="Q173" s="10" t="str">
        <f>IF(VLOOKUP(R173&amp;"_"&amp;S173,[1]无限模式!A:AQ,19+T173,FALSE)="","",VLOOKUP(R173&amp;"_"&amp;S173,[1]无限模式!A:AQ,37+T173,FALSE))</f>
        <v/>
      </c>
      <c r="R173" s="10">
        <v>2</v>
      </c>
      <c r="S173" s="10">
        <v>8</v>
      </c>
      <c r="T173" s="10">
        <v>5</v>
      </c>
    </row>
    <row r="174" spans="2:20" x14ac:dyDescent="0.2">
      <c r="B174" s="13" t="str">
        <f t="shared" si="8"/>
        <v/>
      </c>
      <c r="C174" s="10" t="str">
        <f t="shared" si="9"/>
        <v/>
      </c>
      <c r="D174" s="10" t="str">
        <f t="shared" si="10"/>
        <v/>
      </c>
      <c r="F174" s="10" t="str">
        <f>IF(B174="","",VLOOKUP(R174&amp;"_"&amp;S174,[1]无限模式!A:AQ,12,FALSE)-VLOOKUP(R174&amp;"_"&amp;S174,[1]无限模式!A:AQ,13,FALSE))</f>
        <v/>
      </c>
      <c r="G174" s="10" t="str">
        <f t="shared" si="11"/>
        <v/>
      </c>
      <c r="H174" s="13" t="str">
        <f>IF(C174="","",VLOOKUP(R174&amp;"_"&amp;S174,[1]无限模式!$A:$BA,52,FALSE))</f>
        <v/>
      </c>
      <c r="I174" s="13" t="str">
        <f>IF(C174="","",VLOOKUP(R174&amp;"_"&amp;S174,[1]无限模式!$A:$BA,53,FALSE))</f>
        <v/>
      </c>
      <c r="J174" s="10" t="str">
        <f>IF(VLOOKUP(R174&amp;"_"&amp;S174,[1]无限模式!A:AQ,25+T174,FALSE)="","",0)</f>
        <v/>
      </c>
      <c r="K174" s="10" t="str">
        <f>IF(VLOOKUP(R174&amp;"_"&amp;S174,[1]无限模式!A:AQ,19+T174,FALSE)=0,"",VLOOKUP(R174&amp;"_"&amp;S174,[1]无限模式!A:AQ,19+T174,FALSE))</f>
        <v/>
      </c>
      <c r="L174" s="10" t="str">
        <f>IF(VLOOKUP(R174&amp;"_"&amp;S174,[1]无限模式!A:AQ,19+T174,FALSE)=0,"",ROUND(VLOOKUP(R174&amp;"_"&amp;S174,[1]无限模式!A:AQ,4,FALSE)/VLOOKUP(R174&amp;"_"&amp;S174,[1]无限模式!A:AQ,19+T174,FALSE),2))</f>
        <v/>
      </c>
      <c r="M174" s="10" t="str">
        <f>IF(VLOOKUP(R174&amp;"_"&amp;S174,[1]无限模式!A:AQ,25+T174,FALSE)="","",1)</f>
        <v/>
      </c>
      <c r="N174" s="10" t="str">
        <f>IF(VLOOKUP(R174&amp;"_"&amp;S174,[1]无限模式!A:AQ,25+T174,FALSE)="","","Monster_Season"&amp;R174&amp;"_Infinite_"&amp;S174&amp;"_"&amp;T174)</f>
        <v/>
      </c>
      <c r="O174" s="10" t="str">
        <f>IF(VLOOKUP(R174&amp;"_"&amp;S174,[1]无限模式!A:AQ,25+T174,FALSE)="","",1)</f>
        <v/>
      </c>
      <c r="Q174" s="10" t="str">
        <f>IF(VLOOKUP(R174&amp;"_"&amp;S174,[1]无限模式!A:AQ,19+T174,FALSE)="","",VLOOKUP(R174&amp;"_"&amp;S174,[1]无限模式!A:AQ,37+T174,FALSE))</f>
        <v/>
      </c>
      <c r="R174" s="10">
        <v>2</v>
      </c>
      <c r="S174" s="10">
        <v>8</v>
      </c>
      <c r="T174" s="10">
        <v>6</v>
      </c>
    </row>
    <row r="175" spans="2:20" x14ac:dyDescent="0.2">
      <c r="B175" s="13" t="str">
        <f t="shared" si="8"/>
        <v>MonsterWaveCallRule_Season2_Infinite</v>
      </c>
      <c r="C175" s="10">
        <f t="shared" si="9"/>
        <v>9</v>
      </c>
      <c r="D175" s="10" t="str">
        <f t="shared" si="10"/>
        <v>赛季2无限模式第9波</v>
      </c>
      <c r="F175" s="10">
        <f>IF(B175="","",VLOOKUP(R175&amp;"_"&amp;S175,[1]无限模式!A:AQ,12,FALSE)-VLOOKUP(R175&amp;"_"&amp;S175,[1]无限模式!A:AQ,13,FALSE))</f>
        <v>100</v>
      </c>
      <c r="G175" s="10">
        <f t="shared" si="11"/>
        <v>180</v>
      </c>
      <c r="H175" s="13" t="str">
        <f>IF(C175="","",VLOOKUP(R175&amp;"_"&amp;S175,[1]无限模式!$A:$BA,52,FALSE))</f>
        <v>ResAudio_Music_game2;0.9</v>
      </c>
      <c r="I175" s="13" t="str">
        <f>IF(C175="","",VLOOKUP(R175&amp;"_"&amp;S175,[1]无限模式!$A:$BA,53,FALSE))</f>
        <v>ResAudio_Music_game2;1.2</v>
      </c>
      <c r="J175" s="10">
        <f>IF(VLOOKUP(R175&amp;"_"&amp;S175,[1]无限模式!A:AQ,25+T175,FALSE)="","",0)</f>
        <v>0</v>
      </c>
      <c r="K175" s="10">
        <f>IF(VLOOKUP(R175&amp;"_"&amp;S175,[1]无限模式!A:AQ,19+T175,FALSE)=0,"",VLOOKUP(R175&amp;"_"&amp;S175,[1]无限模式!A:AQ,19+T175,FALSE))</f>
        <v>9</v>
      </c>
      <c r="L175" s="10">
        <f>IF(VLOOKUP(R175&amp;"_"&amp;S175,[1]无限模式!A:AQ,19+T175,FALSE)=0,"",ROUND(VLOOKUP(R175&amp;"_"&amp;S175,[1]无限模式!A:AQ,4,FALSE)/VLOOKUP(R175&amp;"_"&amp;S175,[1]无限模式!A:AQ,19+T175,FALSE),2))</f>
        <v>3.33</v>
      </c>
      <c r="M175" s="10">
        <f>IF(VLOOKUP(R175&amp;"_"&amp;S175,[1]无限模式!A:AQ,25+T175,FALSE)="","",1)</f>
        <v>1</v>
      </c>
      <c r="N175" s="10" t="str">
        <f>IF(VLOOKUP(R175&amp;"_"&amp;S175,[1]无限模式!A:AQ,25+T175,FALSE)="","","Monster_Season"&amp;R175&amp;"_Infinite_"&amp;S175&amp;"_"&amp;T175)</f>
        <v>Monster_Season2_Infinite_9_1</v>
      </c>
      <c r="O175" s="10">
        <f>IF(VLOOKUP(R175&amp;"_"&amp;S175,[1]无限模式!A:AQ,25+T175,FALSE)="","",1)</f>
        <v>1</v>
      </c>
      <c r="Q175" s="10">
        <f>IF(VLOOKUP(R175&amp;"_"&amp;S175,[1]无限模式!A:AQ,19+T175,FALSE)="","",VLOOKUP(R175&amp;"_"&amp;S175,[1]无限模式!A:AQ,37+T175,FALSE))</f>
        <v>6</v>
      </c>
      <c r="R175" s="10">
        <v>2</v>
      </c>
      <c r="S175" s="10">
        <v>9</v>
      </c>
      <c r="T175" s="10">
        <v>1</v>
      </c>
    </row>
    <row r="176" spans="2:20" x14ac:dyDescent="0.2">
      <c r="B176" s="13" t="str">
        <f t="shared" si="8"/>
        <v/>
      </c>
      <c r="C176" s="10" t="str">
        <f t="shared" si="9"/>
        <v/>
      </c>
      <c r="D176" s="10" t="str">
        <f t="shared" si="10"/>
        <v/>
      </c>
      <c r="F176" s="10" t="str">
        <f>IF(B176="","",VLOOKUP(R176&amp;"_"&amp;S176,[1]无限模式!A:AQ,12,FALSE)-VLOOKUP(R176&amp;"_"&amp;S176,[1]无限模式!A:AQ,13,FALSE))</f>
        <v/>
      </c>
      <c r="G176" s="10" t="str">
        <f t="shared" si="11"/>
        <v/>
      </c>
      <c r="H176" s="13" t="str">
        <f>IF(C176="","",VLOOKUP(R176&amp;"_"&amp;S176,[1]无限模式!$A:$BA,52,FALSE))</f>
        <v/>
      </c>
      <c r="I176" s="13" t="str">
        <f>IF(C176="","",VLOOKUP(R176&amp;"_"&amp;S176,[1]无限模式!$A:$BA,53,FALSE))</f>
        <v/>
      </c>
      <c r="J176" s="10">
        <f>IF(VLOOKUP(R176&amp;"_"&amp;S176,[1]无限模式!A:AQ,25+T176,FALSE)="","",0)</f>
        <v>0</v>
      </c>
      <c r="K176" s="10">
        <f>IF(VLOOKUP(R176&amp;"_"&amp;S176,[1]无限模式!A:AQ,19+T176,FALSE)=0,"",VLOOKUP(R176&amp;"_"&amp;S176,[1]无限模式!A:AQ,19+T176,FALSE))</f>
        <v>9</v>
      </c>
      <c r="L176" s="10">
        <f>IF(VLOOKUP(R176&amp;"_"&amp;S176,[1]无限模式!A:AQ,19+T176,FALSE)=0,"",ROUND(VLOOKUP(R176&amp;"_"&amp;S176,[1]无限模式!A:AQ,4,FALSE)/VLOOKUP(R176&amp;"_"&amp;S176,[1]无限模式!A:AQ,19+T176,FALSE),2))</f>
        <v>3.33</v>
      </c>
      <c r="M176" s="10">
        <f>IF(VLOOKUP(R176&amp;"_"&amp;S176,[1]无限模式!A:AQ,25+T176,FALSE)="","",1)</f>
        <v>1</v>
      </c>
      <c r="N176" s="10" t="str">
        <f>IF(VLOOKUP(R176&amp;"_"&amp;S176,[1]无限模式!A:AQ,25+T176,FALSE)="","","Monster_Season"&amp;R176&amp;"_Infinite_"&amp;S176&amp;"_"&amp;T176)</f>
        <v>Monster_Season2_Infinite_9_2</v>
      </c>
      <c r="O176" s="10">
        <f>IF(VLOOKUP(R176&amp;"_"&amp;S176,[1]无限模式!A:AQ,25+T176,FALSE)="","",1)</f>
        <v>1</v>
      </c>
      <c r="Q176" s="10">
        <f>IF(VLOOKUP(R176&amp;"_"&amp;S176,[1]无限模式!A:AQ,19+T176,FALSE)="","",VLOOKUP(R176&amp;"_"&amp;S176,[1]无限模式!A:AQ,37+T176,FALSE))</f>
        <v>11</v>
      </c>
      <c r="R176" s="10">
        <v>2</v>
      </c>
      <c r="S176" s="10">
        <v>9</v>
      </c>
      <c r="T176" s="10">
        <v>2</v>
      </c>
    </row>
    <row r="177" spans="2:20" x14ac:dyDescent="0.2">
      <c r="B177" s="13" t="str">
        <f t="shared" si="8"/>
        <v/>
      </c>
      <c r="C177" s="10" t="str">
        <f t="shared" si="9"/>
        <v/>
      </c>
      <c r="D177" s="10" t="str">
        <f t="shared" si="10"/>
        <v/>
      </c>
      <c r="F177" s="10" t="str">
        <f>IF(B177="","",VLOOKUP(R177&amp;"_"&amp;S177,[1]无限模式!A:AQ,12,FALSE)-VLOOKUP(R177&amp;"_"&amp;S177,[1]无限模式!A:AQ,13,FALSE))</f>
        <v/>
      </c>
      <c r="G177" s="10" t="str">
        <f t="shared" si="11"/>
        <v/>
      </c>
      <c r="H177" s="13" t="str">
        <f>IF(C177="","",VLOOKUP(R177&amp;"_"&amp;S177,[1]无限模式!$A:$BA,52,FALSE))</f>
        <v/>
      </c>
      <c r="I177" s="13" t="str">
        <f>IF(C177="","",VLOOKUP(R177&amp;"_"&amp;S177,[1]无限模式!$A:$BA,53,FALSE))</f>
        <v/>
      </c>
      <c r="J177" s="10">
        <f>IF(VLOOKUP(R177&amp;"_"&amp;S177,[1]无限模式!A:AQ,25+T177,FALSE)="","",0)</f>
        <v>0</v>
      </c>
      <c r="K177" s="10">
        <f>IF(VLOOKUP(R177&amp;"_"&amp;S177,[1]无限模式!A:AQ,19+T177,FALSE)=0,"",VLOOKUP(R177&amp;"_"&amp;S177,[1]无限模式!A:AQ,19+T177,FALSE))</f>
        <v>9</v>
      </c>
      <c r="L177" s="10">
        <f>IF(VLOOKUP(R177&amp;"_"&amp;S177,[1]无限模式!A:AQ,19+T177,FALSE)=0,"",ROUND(VLOOKUP(R177&amp;"_"&amp;S177,[1]无限模式!A:AQ,4,FALSE)/VLOOKUP(R177&amp;"_"&amp;S177,[1]无限模式!A:AQ,19+T177,FALSE),2))</f>
        <v>3.33</v>
      </c>
      <c r="M177" s="10">
        <f>IF(VLOOKUP(R177&amp;"_"&amp;S177,[1]无限模式!A:AQ,25+T177,FALSE)="","",1)</f>
        <v>1</v>
      </c>
      <c r="N177" s="10" t="str">
        <f>IF(VLOOKUP(R177&amp;"_"&amp;S177,[1]无限模式!A:AQ,25+T177,FALSE)="","","Monster_Season"&amp;R177&amp;"_Infinite_"&amp;S177&amp;"_"&amp;T177)</f>
        <v>Monster_Season2_Infinite_9_3</v>
      </c>
      <c r="O177" s="10">
        <f>IF(VLOOKUP(R177&amp;"_"&amp;S177,[1]无限模式!A:AQ,25+T177,FALSE)="","",1)</f>
        <v>1</v>
      </c>
      <c r="Q177" s="10">
        <f>IF(VLOOKUP(R177&amp;"_"&amp;S177,[1]无限模式!A:AQ,19+T177,FALSE)="","",VLOOKUP(R177&amp;"_"&amp;S177,[1]无限模式!A:AQ,37+T177,FALSE))</f>
        <v>6</v>
      </c>
      <c r="R177" s="10">
        <v>2</v>
      </c>
      <c r="S177" s="10">
        <v>9</v>
      </c>
      <c r="T177" s="10">
        <v>3</v>
      </c>
    </row>
    <row r="178" spans="2:20" x14ac:dyDescent="0.2">
      <c r="B178" s="13" t="str">
        <f t="shared" si="8"/>
        <v/>
      </c>
      <c r="C178" s="10" t="str">
        <f t="shared" si="9"/>
        <v/>
      </c>
      <c r="D178" s="10" t="str">
        <f t="shared" si="10"/>
        <v/>
      </c>
      <c r="F178" s="10" t="str">
        <f>IF(B178="","",VLOOKUP(R178&amp;"_"&amp;S178,[1]无限模式!A:AQ,12,FALSE)-VLOOKUP(R178&amp;"_"&amp;S178,[1]无限模式!A:AQ,13,FALSE))</f>
        <v/>
      </c>
      <c r="G178" s="10" t="str">
        <f t="shared" si="11"/>
        <v/>
      </c>
      <c r="H178" s="13" t="str">
        <f>IF(C178="","",VLOOKUP(R178&amp;"_"&amp;S178,[1]无限模式!$A:$BA,52,FALSE))</f>
        <v/>
      </c>
      <c r="I178" s="13" t="str">
        <f>IF(C178="","",VLOOKUP(R178&amp;"_"&amp;S178,[1]无限模式!$A:$BA,53,FALSE))</f>
        <v/>
      </c>
      <c r="J178" s="10" t="str">
        <f>IF(VLOOKUP(R178&amp;"_"&amp;S178,[1]无限模式!A:AQ,25+T178,FALSE)="","",0)</f>
        <v/>
      </c>
      <c r="K178" s="10" t="str">
        <f>IF(VLOOKUP(R178&amp;"_"&amp;S178,[1]无限模式!A:AQ,19+T178,FALSE)=0,"",VLOOKUP(R178&amp;"_"&amp;S178,[1]无限模式!A:AQ,19+T178,FALSE))</f>
        <v/>
      </c>
      <c r="L178" s="10" t="str">
        <f>IF(VLOOKUP(R178&amp;"_"&amp;S178,[1]无限模式!A:AQ,19+T178,FALSE)=0,"",ROUND(VLOOKUP(R178&amp;"_"&amp;S178,[1]无限模式!A:AQ,4,FALSE)/VLOOKUP(R178&amp;"_"&amp;S178,[1]无限模式!A:AQ,19+T178,FALSE),2))</f>
        <v/>
      </c>
      <c r="M178" s="10" t="str">
        <f>IF(VLOOKUP(R178&amp;"_"&amp;S178,[1]无限模式!A:AQ,25+T178,FALSE)="","",1)</f>
        <v/>
      </c>
      <c r="N178" s="10" t="str">
        <f>IF(VLOOKUP(R178&amp;"_"&amp;S178,[1]无限模式!A:AQ,25+T178,FALSE)="","","Monster_Season"&amp;R178&amp;"_Infinite_"&amp;S178&amp;"_"&amp;T178)</f>
        <v/>
      </c>
      <c r="O178" s="10" t="str">
        <f>IF(VLOOKUP(R178&amp;"_"&amp;S178,[1]无限模式!A:AQ,25+T178,FALSE)="","",1)</f>
        <v/>
      </c>
      <c r="Q178" s="10" t="str">
        <f>IF(VLOOKUP(R178&amp;"_"&amp;S178,[1]无限模式!A:AQ,19+T178,FALSE)="","",VLOOKUP(R178&amp;"_"&amp;S178,[1]无限模式!A:AQ,37+T178,FALSE))</f>
        <v/>
      </c>
      <c r="R178" s="10">
        <v>2</v>
      </c>
      <c r="S178" s="10">
        <v>9</v>
      </c>
      <c r="T178" s="10">
        <v>4</v>
      </c>
    </row>
    <row r="179" spans="2:20" x14ac:dyDescent="0.2">
      <c r="B179" s="13" t="str">
        <f t="shared" si="8"/>
        <v/>
      </c>
      <c r="C179" s="10" t="str">
        <f t="shared" si="9"/>
        <v/>
      </c>
      <c r="D179" s="10" t="str">
        <f t="shared" si="10"/>
        <v/>
      </c>
      <c r="F179" s="10" t="str">
        <f>IF(B179="","",VLOOKUP(R179&amp;"_"&amp;S179,[1]无限模式!A:AQ,12,FALSE)-VLOOKUP(R179&amp;"_"&amp;S179,[1]无限模式!A:AQ,13,FALSE))</f>
        <v/>
      </c>
      <c r="G179" s="10" t="str">
        <f t="shared" si="11"/>
        <v/>
      </c>
      <c r="H179" s="13" t="str">
        <f>IF(C179="","",VLOOKUP(R179&amp;"_"&amp;S179,[1]无限模式!$A:$BA,52,FALSE))</f>
        <v/>
      </c>
      <c r="I179" s="13" t="str">
        <f>IF(C179="","",VLOOKUP(R179&amp;"_"&amp;S179,[1]无限模式!$A:$BA,53,FALSE))</f>
        <v/>
      </c>
      <c r="J179" s="10" t="str">
        <f>IF(VLOOKUP(R179&amp;"_"&amp;S179,[1]无限模式!A:AQ,25+T179,FALSE)="","",0)</f>
        <v/>
      </c>
      <c r="K179" s="10" t="str">
        <f>IF(VLOOKUP(R179&amp;"_"&amp;S179,[1]无限模式!A:AQ,19+T179,FALSE)=0,"",VLOOKUP(R179&amp;"_"&amp;S179,[1]无限模式!A:AQ,19+T179,FALSE))</f>
        <v/>
      </c>
      <c r="L179" s="10" t="str">
        <f>IF(VLOOKUP(R179&amp;"_"&amp;S179,[1]无限模式!A:AQ,19+T179,FALSE)=0,"",ROUND(VLOOKUP(R179&amp;"_"&amp;S179,[1]无限模式!A:AQ,4,FALSE)/VLOOKUP(R179&amp;"_"&amp;S179,[1]无限模式!A:AQ,19+T179,FALSE),2))</f>
        <v/>
      </c>
      <c r="M179" s="10" t="str">
        <f>IF(VLOOKUP(R179&amp;"_"&amp;S179,[1]无限模式!A:AQ,25+T179,FALSE)="","",1)</f>
        <v/>
      </c>
      <c r="N179" s="10" t="str">
        <f>IF(VLOOKUP(R179&amp;"_"&amp;S179,[1]无限模式!A:AQ,25+T179,FALSE)="","","Monster_Season"&amp;R179&amp;"_Infinite_"&amp;S179&amp;"_"&amp;T179)</f>
        <v/>
      </c>
      <c r="O179" s="10" t="str">
        <f>IF(VLOOKUP(R179&amp;"_"&amp;S179,[1]无限模式!A:AQ,25+T179,FALSE)="","",1)</f>
        <v/>
      </c>
      <c r="Q179" s="10" t="str">
        <f>IF(VLOOKUP(R179&amp;"_"&amp;S179,[1]无限模式!A:AQ,19+T179,FALSE)="","",VLOOKUP(R179&amp;"_"&amp;S179,[1]无限模式!A:AQ,37+T179,FALSE))</f>
        <v/>
      </c>
      <c r="R179" s="10">
        <v>2</v>
      </c>
      <c r="S179" s="10">
        <v>9</v>
      </c>
      <c r="T179" s="10">
        <v>5</v>
      </c>
    </row>
    <row r="180" spans="2:20" x14ac:dyDescent="0.2">
      <c r="B180" s="13" t="str">
        <f t="shared" si="8"/>
        <v/>
      </c>
      <c r="C180" s="10" t="str">
        <f t="shared" si="9"/>
        <v/>
      </c>
      <c r="D180" s="10" t="str">
        <f t="shared" si="10"/>
        <v/>
      </c>
      <c r="F180" s="10" t="str">
        <f>IF(B180="","",VLOOKUP(R180&amp;"_"&amp;S180,[1]无限模式!A:AQ,12,FALSE)-VLOOKUP(R180&amp;"_"&amp;S180,[1]无限模式!A:AQ,13,FALSE))</f>
        <v/>
      </c>
      <c r="G180" s="10" t="str">
        <f t="shared" si="11"/>
        <v/>
      </c>
      <c r="H180" s="13" t="str">
        <f>IF(C180="","",VLOOKUP(R180&amp;"_"&amp;S180,[1]无限模式!$A:$BA,52,FALSE))</f>
        <v/>
      </c>
      <c r="I180" s="13" t="str">
        <f>IF(C180="","",VLOOKUP(R180&amp;"_"&amp;S180,[1]无限模式!$A:$BA,53,FALSE))</f>
        <v/>
      </c>
      <c r="J180" s="10" t="str">
        <f>IF(VLOOKUP(R180&amp;"_"&amp;S180,[1]无限模式!A:AQ,25+T180,FALSE)="","",0)</f>
        <v/>
      </c>
      <c r="K180" s="10" t="str">
        <f>IF(VLOOKUP(R180&amp;"_"&amp;S180,[1]无限模式!A:AQ,19+T180,FALSE)=0,"",VLOOKUP(R180&amp;"_"&amp;S180,[1]无限模式!A:AQ,19+T180,FALSE))</f>
        <v/>
      </c>
      <c r="L180" s="10" t="str">
        <f>IF(VLOOKUP(R180&amp;"_"&amp;S180,[1]无限模式!A:AQ,19+T180,FALSE)=0,"",ROUND(VLOOKUP(R180&amp;"_"&amp;S180,[1]无限模式!A:AQ,4,FALSE)/VLOOKUP(R180&amp;"_"&amp;S180,[1]无限模式!A:AQ,19+T180,FALSE),2))</f>
        <v/>
      </c>
      <c r="M180" s="10" t="str">
        <f>IF(VLOOKUP(R180&amp;"_"&amp;S180,[1]无限模式!A:AQ,25+T180,FALSE)="","",1)</f>
        <v/>
      </c>
      <c r="N180" s="10" t="str">
        <f>IF(VLOOKUP(R180&amp;"_"&amp;S180,[1]无限模式!A:AQ,25+T180,FALSE)="","","Monster_Season"&amp;R180&amp;"_Infinite_"&amp;S180&amp;"_"&amp;T180)</f>
        <v/>
      </c>
      <c r="O180" s="10" t="str">
        <f>IF(VLOOKUP(R180&amp;"_"&amp;S180,[1]无限模式!A:AQ,25+T180,FALSE)="","",1)</f>
        <v/>
      </c>
      <c r="Q180" s="10" t="str">
        <f>IF(VLOOKUP(R180&amp;"_"&amp;S180,[1]无限模式!A:AQ,19+T180,FALSE)="","",VLOOKUP(R180&amp;"_"&amp;S180,[1]无限模式!A:AQ,37+T180,FALSE))</f>
        <v/>
      </c>
      <c r="R180" s="10">
        <v>2</v>
      </c>
      <c r="S180" s="10">
        <v>9</v>
      </c>
      <c r="T180" s="10">
        <v>6</v>
      </c>
    </row>
    <row r="181" spans="2:20" x14ac:dyDescent="0.2">
      <c r="B181" s="13" t="str">
        <f t="shared" si="8"/>
        <v>MonsterWaveCallRule_Season2_Infinite</v>
      </c>
      <c r="C181" s="10">
        <f t="shared" si="9"/>
        <v>10</v>
      </c>
      <c r="D181" s="10" t="str">
        <f t="shared" si="10"/>
        <v>赛季2无限模式第10波</v>
      </c>
      <c r="F181" s="10">
        <f>IF(B181="","",VLOOKUP(R181&amp;"_"&amp;S181,[1]无限模式!A:AQ,12,FALSE)-VLOOKUP(R181&amp;"_"&amp;S181,[1]无限模式!A:AQ,13,FALSE))</f>
        <v>100</v>
      </c>
      <c r="G181" s="10">
        <f t="shared" si="11"/>
        <v>180</v>
      </c>
      <c r="H181" s="13" t="str">
        <f>IF(C181="","",VLOOKUP(R181&amp;"_"&amp;S181,[1]无限模式!$A:$BA,52,FALSE))</f>
        <v>ResAudio_Music_game2;0.9</v>
      </c>
      <c r="I181" s="13" t="str">
        <f>IF(C181="","",VLOOKUP(R181&amp;"_"&amp;S181,[1]无限模式!$A:$BA,53,FALSE))</f>
        <v>ResAudio_Music_battle_danger1;1</v>
      </c>
      <c r="J181" s="10">
        <f>IF(VLOOKUP(R181&amp;"_"&amp;S181,[1]无限模式!A:AQ,25+T181,FALSE)="","",0)</f>
        <v>0</v>
      </c>
      <c r="K181" s="10">
        <f>IF(VLOOKUP(R181&amp;"_"&amp;S181,[1]无限模式!A:AQ,19+T181,FALSE)=0,"",VLOOKUP(R181&amp;"_"&amp;S181,[1]无限模式!A:AQ,19+T181,FALSE))</f>
        <v>10</v>
      </c>
      <c r="L181" s="10">
        <f>IF(VLOOKUP(R181&amp;"_"&amp;S181,[1]无限模式!A:AQ,19+T181,FALSE)=0,"",ROUND(VLOOKUP(R181&amp;"_"&amp;S181,[1]无限模式!A:AQ,4,FALSE)/VLOOKUP(R181&amp;"_"&amp;S181,[1]无限模式!A:AQ,19+T181,FALSE),2))</f>
        <v>3</v>
      </c>
      <c r="M181" s="10">
        <f>IF(VLOOKUP(R181&amp;"_"&amp;S181,[1]无限模式!A:AQ,25+T181,FALSE)="","",1)</f>
        <v>1</v>
      </c>
      <c r="N181" s="10" t="str">
        <f>IF(VLOOKUP(R181&amp;"_"&amp;S181,[1]无限模式!A:AQ,25+T181,FALSE)="","","Monster_Season"&amp;R181&amp;"_Infinite_"&amp;S181&amp;"_"&amp;T181)</f>
        <v>Monster_Season2_Infinite_10_1</v>
      </c>
      <c r="O181" s="10">
        <f>IF(VLOOKUP(R181&amp;"_"&amp;S181,[1]无限模式!A:AQ,25+T181,FALSE)="","",1)</f>
        <v>1</v>
      </c>
      <c r="Q181" s="10">
        <f>IF(VLOOKUP(R181&amp;"_"&amp;S181,[1]无限模式!A:AQ,19+T181,FALSE)="","",VLOOKUP(R181&amp;"_"&amp;S181,[1]无限模式!A:AQ,37+T181,FALSE))</f>
        <v>5</v>
      </c>
      <c r="R181" s="10">
        <v>2</v>
      </c>
      <c r="S181" s="10">
        <v>10</v>
      </c>
      <c r="T181" s="10">
        <v>1</v>
      </c>
    </row>
    <row r="182" spans="2:20" x14ac:dyDescent="0.2">
      <c r="B182" s="13" t="str">
        <f t="shared" si="8"/>
        <v/>
      </c>
      <c r="C182" s="10" t="str">
        <f t="shared" si="9"/>
        <v/>
      </c>
      <c r="D182" s="10" t="str">
        <f t="shared" si="10"/>
        <v/>
      </c>
      <c r="F182" s="10" t="str">
        <f>IF(B182="","",VLOOKUP(R182&amp;"_"&amp;S182,[1]无限模式!A:AQ,12,FALSE)-VLOOKUP(R182&amp;"_"&amp;S182,[1]无限模式!A:AQ,13,FALSE))</f>
        <v/>
      </c>
      <c r="G182" s="10" t="str">
        <f t="shared" si="11"/>
        <v/>
      </c>
      <c r="H182" s="13" t="str">
        <f>IF(C182="","",VLOOKUP(R182&amp;"_"&amp;S182,[1]无限模式!$A:$BA,52,FALSE))</f>
        <v/>
      </c>
      <c r="I182" s="13" t="str">
        <f>IF(C182="","",VLOOKUP(R182&amp;"_"&amp;S182,[1]无限模式!$A:$BA,53,FALSE))</f>
        <v/>
      </c>
      <c r="J182" s="10">
        <f>IF(VLOOKUP(R182&amp;"_"&amp;S182,[1]无限模式!A:AQ,25+T182,FALSE)="","",0)</f>
        <v>0</v>
      </c>
      <c r="K182" s="10">
        <f>IF(VLOOKUP(R182&amp;"_"&amp;S182,[1]无限模式!A:AQ,19+T182,FALSE)=0,"",VLOOKUP(R182&amp;"_"&amp;S182,[1]无限模式!A:AQ,19+T182,FALSE))</f>
        <v>10</v>
      </c>
      <c r="L182" s="10">
        <f>IF(VLOOKUP(R182&amp;"_"&amp;S182,[1]无限模式!A:AQ,19+T182,FALSE)=0,"",ROUND(VLOOKUP(R182&amp;"_"&amp;S182,[1]无限模式!A:AQ,4,FALSE)/VLOOKUP(R182&amp;"_"&amp;S182,[1]无限模式!A:AQ,19+T182,FALSE),2))</f>
        <v>3</v>
      </c>
      <c r="M182" s="10">
        <f>IF(VLOOKUP(R182&amp;"_"&amp;S182,[1]无限模式!A:AQ,25+T182,FALSE)="","",1)</f>
        <v>1</v>
      </c>
      <c r="N182" s="10" t="str">
        <f>IF(VLOOKUP(R182&amp;"_"&amp;S182,[1]无限模式!A:AQ,25+T182,FALSE)="","","Monster_Season"&amp;R182&amp;"_Infinite_"&amp;S182&amp;"_"&amp;T182)</f>
        <v>Monster_Season2_Infinite_10_2</v>
      </c>
      <c r="O182" s="10">
        <f>IF(VLOOKUP(R182&amp;"_"&amp;S182,[1]无限模式!A:AQ,25+T182,FALSE)="","",1)</f>
        <v>1</v>
      </c>
      <c r="Q182" s="10">
        <f>IF(VLOOKUP(R182&amp;"_"&amp;S182,[1]无限模式!A:AQ,19+T182,FALSE)="","",VLOOKUP(R182&amp;"_"&amp;S182,[1]无限模式!A:AQ,37+T182,FALSE))</f>
        <v>10</v>
      </c>
      <c r="R182" s="10">
        <v>2</v>
      </c>
      <c r="S182" s="10">
        <v>10</v>
      </c>
      <c r="T182" s="10">
        <v>2</v>
      </c>
    </row>
    <row r="183" spans="2:20" x14ac:dyDescent="0.2">
      <c r="B183" s="13" t="str">
        <f t="shared" si="8"/>
        <v/>
      </c>
      <c r="C183" s="10" t="str">
        <f t="shared" si="9"/>
        <v/>
      </c>
      <c r="D183" s="10" t="str">
        <f t="shared" si="10"/>
        <v/>
      </c>
      <c r="F183" s="10" t="str">
        <f>IF(B183="","",VLOOKUP(R183&amp;"_"&amp;S183,[1]无限模式!A:AQ,12,FALSE)-VLOOKUP(R183&amp;"_"&amp;S183,[1]无限模式!A:AQ,13,FALSE))</f>
        <v/>
      </c>
      <c r="G183" s="10" t="str">
        <f t="shared" si="11"/>
        <v/>
      </c>
      <c r="H183" s="13" t="str">
        <f>IF(C183="","",VLOOKUP(R183&amp;"_"&amp;S183,[1]无限模式!$A:$BA,52,FALSE))</f>
        <v/>
      </c>
      <c r="I183" s="13" t="str">
        <f>IF(C183="","",VLOOKUP(R183&amp;"_"&amp;S183,[1]无限模式!$A:$BA,53,FALSE))</f>
        <v/>
      </c>
      <c r="J183" s="10">
        <f>IF(VLOOKUP(R183&amp;"_"&amp;S183,[1]无限模式!A:AQ,25+T183,FALSE)="","",0)</f>
        <v>0</v>
      </c>
      <c r="K183" s="10">
        <f>IF(VLOOKUP(R183&amp;"_"&amp;S183,[1]无限模式!A:AQ,19+T183,FALSE)=0,"",VLOOKUP(R183&amp;"_"&amp;S183,[1]无限模式!A:AQ,19+T183,FALSE))</f>
        <v>7</v>
      </c>
      <c r="L183" s="10">
        <f>IF(VLOOKUP(R183&amp;"_"&amp;S183,[1]无限模式!A:AQ,19+T183,FALSE)=0,"",ROUND(VLOOKUP(R183&amp;"_"&amp;S183,[1]无限模式!A:AQ,4,FALSE)/VLOOKUP(R183&amp;"_"&amp;S183,[1]无限模式!A:AQ,19+T183,FALSE),2))</f>
        <v>4.29</v>
      </c>
      <c r="M183" s="10">
        <f>IF(VLOOKUP(R183&amp;"_"&amp;S183,[1]无限模式!A:AQ,25+T183,FALSE)="","",1)</f>
        <v>1</v>
      </c>
      <c r="N183" s="10" t="str">
        <f>IF(VLOOKUP(R183&amp;"_"&amp;S183,[1]无限模式!A:AQ,25+T183,FALSE)="","","Monster_Season"&amp;R183&amp;"_Infinite_"&amp;S183&amp;"_"&amp;T183)</f>
        <v>Monster_Season2_Infinite_10_3</v>
      </c>
      <c r="O183" s="10">
        <f>IF(VLOOKUP(R183&amp;"_"&amp;S183,[1]无限模式!A:AQ,25+T183,FALSE)="","",1)</f>
        <v>1</v>
      </c>
      <c r="Q183" s="10">
        <f>IF(VLOOKUP(R183&amp;"_"&amp;S183,[1]无限模式!A:AQ,19+T183,FALSE)="","",VLOOKUP(R183&amp;"_"&amp;S183,[1]无限模式!A:AQ,37+T183,FALSE))</f>
        <v>5</v>
      </c>
      <c r="R183" s="10">
        <v>2</v>
      </c>
      <c r="S183" s="10">
        <v>10</v>
      </c>
      <c r="T183" s="10">
        <v>3</v>
      </c>
    </row>
    <row r="184" spans="2:20" x14ac:dyDescent="0.2">
      <c r="B184" s="13" t="str">
        <f t="shared" si="8"/>
        <v/>
      </c>
      <c r="C184" s="10" t="str">
        <f t="shared" si="9"/>
        <v/>
      </c>
      <c r="D184" s="10" t="str">
        <f t="shared" si="10"/>
        <v/>
      </c>
      <c r="F184" s="10" t="str">
        <f>IF(B184="","",VLOOKUP(R184&amp;"_"&amp;S184,[1]无限模式!A:AQ,12,FALSE)-VLOOKUP(R184&amp;"_"&amp;S184,[1]无限模式!A:AQ,13,FALSE))</f>
        <v/>
      </c>
      <c r="G184" s="10" t="str">
        <f t="shared" si="11"/>
        <v/>
      </c>
      <c r="H184" s="13" t="str">
        <f>IF(C184="","",VLOOKUP(R184&amp;"_"&amp;S184,[1]无限模式!$A:$BA,52,FALSE))</f>
        <v/>
      </c>
      <c r="I184" s="13" t="str">
        <f>IF(C184="","",VLOOKUP(R184&amp;"_"&amp;S184,[1]无限模式!$A:$BA,53,FALSE))</f>
        <v/>
      </c>
      <c r="J184" s="10">
        <f>IF(VLOOKUP(R184&amp;"_"&amp;S184,[1]无限模式!A:AQ,25+T184,FALSE)="","",0)</f>
        <v>0</v>
      </c>
      <c r="K184" s="10">
        <f>IF(VLOOKUP(R184&amp;"_"&amp;S184,[1]无限模式!A:AQ,19+T184,FALSE)=0,"",VLOOKUP(R184&amp;"_"&amp;S184,[1]无限模式!A:AQ,19+T184,FALSE))</f>
        <v>1</v>
      </c>
      <c r="L184" s="10">
        <f>IF(VLOOKUP(R184&amp;"_"&amp;S184,[1]无限模式!A:AQ,19+T184,FALSE)=0,"",ROUND(VLOOKUP(R184&amp;"_"&amp;S184,[1]无限模式!A:AQ,4,FALSE)/VLOOKUP(R184&amp;"_"&amp;S184,[1]无限模式!A:AQ,19+T184,FALSE),2))</f>
        <v>30</v>
      </c>
      <c r="M184" s="10">
        <f>IF(VLOOKUP(R184&amp;"_"&amp;S184,[1]无限模式!A:AQ,25+T184,FALSE)="","",1)</f>
        <v>1</v>
      </c>
      <c r="N184" s="10" t="str">
        <f>IF(VLOOKUP(R184&amp;"_"&amp;S184,[1]无限模式!A:AQ,25+T184,FALSE)="","","Monster_Season"&amp;R184&amp;"_Infinite_"&amp;S184&amp;"_"&amp;T184)</f>
        <v>Monster_Season2_Infinite_10_4</v>
      </c>
      <c r="O184" s="10">
        <f>IF(VLOOKUP(R184&amp;"_"&amp;S184,[1]无限模式!A:AQ,25+T184,FALSE)="","",1)</f>
        <v>1</v>
      </c>
      <c r="Q184" s="10">
        <f>IF(VLOOKUP(R184&amp;"_"&amp;S184,[1]无限模式!A:AQ,19+T184,FALSE)="","",VLOOKUP(R184&amp;"_"&amp;S184,[1]无限模式!A:AQ,37+T184,FALSE))</f>
        <v>24</v>
      </c>
      <c r="R184" s="10">
        <v>2</v>
      </c>
      <c r="S184" s="10">
        <v>10</v>
      </c>
      <c r="T184" s="10">
        <v>4</v>
      </c>
    </row>
    <row r="185" spans="2:20" x14ac:dyDescent="0.2">
      <c r="B185" s="13" t="str">
        <f t="shared" si="8"/>
        <v/>
      </c>
      <c r="C185" s="10" t="str">
        <f t="shared" si="9"/>
        <v/>
      </c>
      <c r="D185" s="10" t="str">
        <f t="shared" si="10"/>
        <v/>
      </c>
      <c r="F185" s="10" t="str">
        <f>IF(B185="","",VLOOKUP(R185&amp;"_"&amp;S185,[1]无限模式!A:AQ,12,FALSE)-VLOOKUP(R185&amp;"_"&amp;S185,[1]无限模式!A:AQ,13,FALSE))</f>
        <v/>
      </c>
      <c r="G185" s="10" t="str">
        <f t="shared" si="11"/>
        <v/>
      </c>
      <c r="H185" s="13" t="str">
        <f>IF(C185="","",VLOOKUP(R185&amp;"_"&amp;S185,[1]无限模式!$A:$BA,52,FALSE))</f>
        <v/>
      </c>
      <c r="I185" s="13" t="str">
        <f>IF(C185="","",VLOOKUP(R185&amp;"_"&amp;S185,[1]无限模式!$A:$BA,53,FALSE))</f>
        <v/>
      </c>
      <c r="J185" s="10" t="str">
        <f>IF(VLOOKUP(R185&amp;"_"&amp;S185,[1]无限模式!A:AQ,25+T185,FALSE)="","",0)</f>
        <v/>
      </c>
      <c r="K185" s="10" t="str">
        <f>IF(VLOOKUP(R185&amp;"_"&amp;S185,[1]无限模式!A:AQ,19+T185,FALSE)=0,"",VLOOKUP(R185&amp;"_"&amp;S185,[1]无限模式!A:AQ,19+T185,FALSE))</f>
        <v/>
      </c>
      <c r="L185" s="10" t="str">
        <f>IF(VLOOKUP(R185&amp;"_"&amp;S185,[1]无限模式!A:AQ,19+T185,FALSE)=0,"",ROUND(VLOOKUP(R185&amp;"_"&amp;S185,[1]无限模式!A:AQ,4,FALSE)/VLOOKUP(R185&amp;"_"&amp;S185,[1]无限模式!A:AQ,19+T185,FALSE),2))</f>
        <v/>
      </c>
      <c r="M185" s="10" t="str">
        <f>IF(VLOOKUP(R185&amp;"_"&amp;S185,[1]无限模式!A:AQ,25+T185,FALSE)="","",1)</f>
        <v/>
      </c>
      <c r="N185" s="10" t="str">
        <f>IF(VLOOKUP(R185&amp;"_"&amp;S185,[1]无限模式!A:AQ,25+T185,FALSE)="","","Monster_Season"&amp;R185&amp;"_Infinite_"&amp;S185&amp;"_"&amp;T185)</f>
        <v/>
      </c>
      <c r="O185" s="10" t="str">
        <f>IF(VLOOKUP(R185&amp;"_"&amp;S185,[1]无限模式!A:AQ,25+T185,FALSE)="","",1)</f>
        <v/>
      </c>
      <c r="Q185" s="10" t="str">
        <f>IF(VLOOKUP(R185&amp;"_"&amp;S185,[1]无限模式!A:AQ,19+T185,FALSE)="","",VLOOKUP(R185&amp;"_"&amp;S185,[1]无限模式!A:AQ,37+T185,FALSE))</f>
        <v/>
      </c>
      <c r="R185" s="10">
        <v>2</v>
      </c>
      <c r="S185" s="10">
        <v>10</v>
      </c>
      <c r="T185" s="10">
        <v>5</v>
      </c>
    </row>
    <row r="186" spans="2:20" x14ac:dyDescent="0.2">
      <c r="B186" s="13" t="str">
        <f t="shared" si="8"/>
        <v/>
      </c>
      <c r="C186" s="10" t="str">
        <f t="shared" si="9"/>
        <v/>
      </c>
      <c r="D186" s="10" t="str">
        <f t="shared" si="10"/>
        <v/>
      </c>
      <c r="F186" s="10" t="str">
        <f>IF(B186="","",VLOOKUP(R186&amp;"_"&amp;S186,[1]无限模式!A:AQ,12,FALSE)-VLOOKUP(R186&amp;"_"&amp;S186,[1]无限模式!A:AQ,13,FALSE))</f>
        <v/>
      </c>
      <c r="G186" s="10" t="str">
        <f t="shared" si="11"/>
        <v/>
      </c>
      <c r="H186" s="13" t="str">
        <f>IF(C186="","",VLOOKUP(R186&amp;"_"&amp;S186,[1]无限模式!$A:$BA,52,FALSE))</f>
        <v/>
      </c>
      <c r="I186" s="13" t="str">
        <f>IF(C186="","",VLOOKUP(R186&amp;"_"&amp;S186,[1]无限模式!$A:$BA,53,FALSE))</f>
        <v/>
      </c>
      <c r="J186" s="10" t="str">
        <f>IF(VLOOKUP(R186&amp;"_"&amp;S186,[1]无限模式!A:AQ,25+T186,FALSE)="","",0)</f>
        <v/>
      </c>
      <c r="K186" s="10" t="str">
        <f>IF(VLOOKUP(R186&amp;"_"&amp;S186,[1]无限模式!A:AQ,19+T186,FALSE)=0,"",VLOOKUP(R186&amp;"_"&amp;S186,[1]无限模式!A:AQ,19+T186,FALSE))</f>
        <v/>
      </c>
      <c r="L186" s="10" t="str">
        <f>IF(VLOOKUP(R186&amp;"_"&amp;S186,[1]无限模式!A:AQ,19+T186,FALSE)=0,"",ROUND(VLOOKUP(R186&amp;"_"&amp;S186,[1]无限模式!A:AQ,4,FALSE)/VLOOKUP(R186&amp;"_"&amp;S186,[1]无限模式!A:AQ,19+T186,FALSE),2))</f>
        <v/>
      </c>
      <c r="M186" s="10" t="str">
        <f>IF(VLOOKUP(R186&amp;"_"&amp;S186,[1]无限模式!A:AQ,25+T186,FALSE)="","",1)</f>
        <v/>
      </c>
      <c r="N186" s="10" t="str">
        <f>IF(VLOOKUP(R186&amp;"_"&amp;S186,[1]无限模式!A:AQ,25+T186,FALSE)="","","Monster_Season"&amp;R186&amp;"_Infinite_"&amp;S186&amp;"_"&amp;T186)</f>
        <v/>
      </c>
      <c r="O186" s="10" t="str">
        <f>IF(VLOOKUP(R186&amp;"_"&amp;S186,[1]无限模式!A:AQ,25+T186,FALSE)="","",1)</f>
        <v/>
      </c>
      <c r="Q186" s="10" t="str">
        <f>IF(VLOOKUP(R186&amp;"_"&amp;S186,[1]无限模式!A:AQ,19+T186,FALSE)="","",VLOOKUP(R186&amp;"_"&amp;S186,[1]无限模式!A:AQ,37+T186,FALSE))</f>
        <v/>
      </c>
      <c r="R186" s="10">
        <v>2</v>
      </c>
      <c r="S186" s="10">
        <v>10</v>
      </c>
      <c r="T186" s="10">
        <v>6</v>
      </c>
    </row>
    <row r="187" spans="2:20" x14ac:dyDescent="0.2">
      <c r="B187" s="13" t="str">
        <f t="shared" si="8"/>
        <v>MonsterWaveCallRule_Season2_Infinite</v>
      </c>
      <c r="C187" s="10">
        <f t="shared" si="9"/>
        <v>11</v>
      </c>
      <c r="D187" s="10" t="str">
        <f t="shared" si="10"/>
        <v>赛季2无限模式第11波</v>
      </c>
      <c r="F187" s="10">
        <f>IF(B187="","",VLOOKUP(R187&amp;"_"&amp;S187,[1]无限模式!A:AQ,12,FALSE)-VLOOKUP(R187&amp;"_"&amp;S187,[1]无限模式!A:AQ,13,FALSE))</f>
        <v>100</v>
      </c>
      <c r="G187" s="10">
        <f t="shared" si="11"/>
        <v>180</v>
      </c>
      <c r="H187" s="13" t="str">
        <f>IF(C187="","",VLOOKUP(R187&amp;"_"&amp;S187,[1]无限模式!$A:$BA,52,FALSE))</f>
        <v>ResAudio_Music_game2;0.9</v>
      </c>
      <c r="I187" s="13" t="str">
        <f>IF(C187="","",VLOOKUP(R187&amp;"_"&amp;S187,[1]无限模式!$A:$BA,53,FALSE))</f>
        <v>ResAudio_Music_game2;1.2</v>
      </c>
      <c r="J187" s="10">
        <f>IF(VLOOKUP(R187&amp;"_"&amp;S187,[1]无限模式!A:AQ,25+T187,FALSE)="","",0)</f>
        <v>0</v>
      </c>
      <c r="K187" s="10">
        <f>IF(VLOOKUP(R187&amp;"_"&amp;S187,[1]无限模式!A:AQ,19+T187,FALSE)=0,"",VLOOKUP(R187&amp;"_"&amp;S187,[1]无限模式!A:AQ,19+T187,FALSE))</f>
        <v>15</v>
      </c>
      <c r="L187" s="10">
        <f>IF(VLOOKUP(R187&amp;"_"&amp;S187,[1]无限模式!A:AQ,19+T187,FALSE)=0,"",ROUND(VLOOKUP(R187&amp;"_"&amp;S187,[1]无限模式!A:AQ,4,FALSE)/VLOOKUP(R187&amp;"_"&amp;S187,[1]无限模式!A:AQ,19+T187,FALSE),2))</f>
        <v>2</v>
      </c>
      <c r="M187" s="10">
        <f>IF(VLOOKUP(R187&amp;"_"&amp;S187,[1]无限模式!A:AQ,25+T187,FALSE)="","",1)</f>
        <v>1</v>
      </c>
      <c r="N187" s="10" t="str">
        <f>IF(VLOOKUP(R187&amp;"_"&amp;S187,[1]无限模式!A:AQ,25+T187,FALSE)="","","Monster_Season"&amp;R187&amp;"_Infinite_"&amp;S187&amp;"_"&amp;T187)</f>
        <v>Monster_Season2_Infinite_11_1</v>
      </c>
      <c r="O187" s="10">
        <f>IF(VLOOKUP(R187&amp;"_"&amp;S187,[1]无限模式!A:AQ,25+T187,FALSE)="","",1)</f>
        <v>1</v>
      </c>
      <c r="Q187" s="10">
        <f>IF(VLOOKUP(R187&amp;"_"&amp;S187,[1]无限模式!A:AQ,19+T187,FALSE)="","",VLOOKUP(R187&amp;"_"&amp;S187,[1]无限模式!A:AQ,37+T187,FALSE))</f>
        <v>4</v>
      </c>
      <c r="R187" s="10">
        <v>2</v>
      </c>
      <c r="S187" s="10">
        <v>11</v>
      </c>
      <c r="T187" s="10">
        <v>1</v>
      </c>
    </row>
    <row r="188" spans="2:20" x14ac:dyDescent="0.2">
      <c r="B188" s="13" t="str">
        <f t="shared" si="8"/>
        <v/>
      </c>
      <c r="C188" s="10" t="str">
        <f t="shared" si="9"/>
        <v/>
      </c>
      <c r="D188" s="10" t="str">
        <f t="shared" si="10"/>
        <v/>
      </c>
      <c r="F188" s="10" t="str">
        <f>IF(B188="","",VLOOKUP(R188&amp;"_"&amp;S188,[1]无限模式!A:AQ,12,FALSE)-VLOOKUP(R188&amp;"_"&amp;S188,[1]无限模式!A:AQ,13,FALSE))</f>
        <v/>
      </c>
      <c r="G188" s="10" t="str">
        <f t="shared" si="11"/>
        <v/>
      </c>
      <c r="H188" s="13" t="str">
        <f>IF(C188="","",VLOOKUP(R188&amp;"_"&amp;S188,[1]无限模式!$A:$BA,52,FALSE))</f>
        <v/>
      </c>
      <c r="I188" s="13" t="str">
        <f>IF(C188="","",VLOOKUP(R188&amp;"_"&amp;S188,[1]无限模式!$A:$BA,53,FALSE))</f>
        <v/>
      </c>
      <c r="J188" s="10">
        <f>IF(VLOOKUP(R188&amp;"_"&amp;S188,[1]无限模式!A:AQ,25+T188,FALSE)="","",0)</f>
        <v>0</v>
      </c>
      <c r="K188" s="10">
        <f>IF(VLOOKUP(R188&amp;"_"&amp;S188,[1]无限模式!A:AQ,19+T188,FALSE)=0,"",VLOOKUP(R188&amp;"_"&amp;S188,[1]无限模式!A:AQ,19+T188,FALSE))</f>
        <v>15</v>
      </c>
      <c r="L188" s="10">
        <f>IF(VLOOKUP(R188&amp;"_"&amp;S188,[1]无限模式!A:AQ,19+T188,FALSE)=0,"",ROUND(VLOOKUP(R188&amp;"_"&amp;S188,[1]无限模式!A:AQ,4,FALSE)/VLOOKUP(R188&amp;"_"&amp;S188,[1]无限模式!A:AQ,19+T188,FALSE),2))</f>
        <v>2</v>
      </c>
      <c r="M188" s="10">
        <f>IF(VLOOKUP(R188&amp;"_"&amp;S188,[1]无限模式!A:AQ,25+T188,FALSE)="","",1)</f>
        <v>1</v>
      </c>
      <c r="N188" s="10" t="str">
        <f>IF(VLOOKUP(R188&amp;"_"&amp;S188,[1]无限模式!A:AQ,25+T188,FALSE)="","","Monster_Season"&amp;R188&amp;"_Infinite_"&amp;S188&amp;"_"&amp;T188)</f>
        <v>Monster_Season2_Infinite_11_2</v>
      </c>
      <c r="O188" s="10">
        <f>IF(VLOOKUP(R188&amp;"_"&amp;S188,[1]无限模式!A:AQ,25+T188,FALSE)="","",1)</f>
        <v>1</v>
      </c>
      <c r="Q188" s="10">
        <f>IF(VLOOKUP(R188&amp;"_"&amp;S188,[1]无限模式!A:AQ,19+T188,FALSE)="","",VLOOKUP(R188&amp;"_"&amp;S188,[1]无限模式!A:AQ,37+T188,FALSE))</f>
        <v>9</v>
      </c>
      <c r="R188" s="10">
        <v>2</v>
      </c>
      <c r="S188" s="10">
        <v>11</v>
      </c>
      <c r="T188" s="10">
        <v>2</v>
      </c>
    </row>
    <row r="189" spans="2:20" x14ac:dyDescent="0.2">
      <c r="B189" s="13" t="str">
        <f t="shared" si="8"/>
        <v/>
      </c>
      <c r="C189" s="10" t="str">
        <f t="shared" si="9"/>
        <v/>
      </c>
      <c r="D189" s="10" t="str">
        <f t="shared" si="10"/>
        <v/>
      </c>
      <c r="F189" s="10" t="str">
        <f>IF(B189="","",VLOOKUP(R189&amp;"_"&amp;S189,[1]无限模式!A:AQ,12,FALSE)-VLOOKUP(R189&amp;"_"&amp;S189,[1]无限模式!A:AQ,13,FALSE))</f>
        <v/>
      </c>
      <c r="G189" s="10" t="str">
        <f t="shared" si="11"/>
        <v/>
      </c>
      <c r="H189" s="13" t="str">
        <f>IF(C189="","",VLOOKUP(R189&amp;"_"&amp;S189,[1]无限模式!$A:$BA,52,FALSE))</f>
        <v/>
      </c>
      <c r="I189" s="13" t="str">
        <f>IF(C189="","",VLOOKUP(R189&amp;"_"&amp;S189,[1]无限模式!$A:$BA,53,FALSE))</f>
        <v/>
      </c>
      <c r="J189" s="10" t="str">
        <f>IF(VLOOKUP(R189&amp;"_"&amp;S189,[1]无限模式!A:AQ,25+T189,FALSE)="","",0)</f>
        <v/>
      </c>
      <c r="K189" s="10" t="str">
        <f>IF(VLOOKUP(R189&amp;"_"&amp;S189,[1]无限模式!A:AQ,19+T189,FALSE)=0,"",VLOOKUP(R189&amp;"_"&amp;S189,[1]无限模式!A:AQ,19+T189,FALSE))</f>
        <v/>
      </c>
      <c r="L189" s="10" t="str">
        <f>IF(VLOOKUP(R189&amp;"_"&amp;S189,[1]无限模式!A:AQ,19+T189,FALSE)=0,"",ROUND(VLOOKUP(R189&amp;"_"&amp;S189,[1]无限模式!A:AQ,4,FALSE)/VLOOKUP(R189&amp;"_"&amp;S189,[1]无限模式!A:AQ,19+T189,FALSE),2))</f>
        <v/>
      </c>
      <c r="M189" s="10" t="str">
        <f>IF(VLOOKUP(R189&amp;"_"&amp;S189,[1]无限模式!A:AQ,25+T189,FALSE)="","",1)</f>
        <v/>
      </c>
      <c r="N189" s="10" t="str">
        <f>IF(VLOOKUP(R189&amp;"_"&amp;S189,[1]无限模式!A:AQ,25+T189,FALSE)="","","Monster_Season"&amp;R189&amp;"_Infinite_"&amp;S189&amp;"_"&amp;T189)</f>
        <v/>
      </c>
      <c r="O189" s="10" t="str">
        <f>IF(VLOOKUP(R189&amp;"_"&amp;S189,[1]无限模式!A:AQ,25+T189,FALSE)="","",1)</f>
        <v/>
      </c>
      <c r="Q189" s="10" t="str">
        <f>IF(VLOOKUP(R189&amp;"_"&amp;S189,[1]无限模式!A:AQ,19+T189,FALSE)="","",VLOOKUP(R189&amp;"_"&amp;S189,[1]无限模式!A:AQ,37+T189,FALSE))</f>
        <v/>
      </c>
      <c r="R189" s="10">
        <v>2</v>
      </c>
      <c r="S189" s="10">
        <v>11</v>
      </c>
      <c r="T189" s="10">
        <v>3</v>
      </c>
    </row>
    <row r="190" spans="2:20" x14ac:dyDescent="0.2">
      <c r="B190" s="13" t="str">
        <f t="shared" si="8"/>
        <v/>
      </c>
      <c r="C190" s="10" t="str">
        <f t="shared" si="9"/>
        <v/>
      </c>
      <c r="D190" s="10" t="str">
        <f t="shared" si="10"/>
        <v/>
      </c>
      <c r="F190" s="10" t="str">
        <f>IF(B190="","",VLOOKUP(R190&amp;"_"&amp;S190,[1]无限模式!A:AQ,12,FALSE)-VLOOKUP(R190&amp;"_"&amp;S190,[1]无限模式!A:AQ,13,FALSE))</f>
        <v/>
      </c>
      <c r="G190" s="10" t="str">
        <f t="shared" si="11"/>
        <v/>
      </c>
      <c r="H190" s="13" t="str">
        <f>IF(C190="","",VLOOKUP(R190&amp;"_"&amp;S190,[1]无限模式!$A:$BA,52,FALSE))</f>
        <v/>
      </c>
      <c r="I190" s="13" t="str">
        <f>IF(C190="","",VLOOKUP(R190&amp;"_"&amp;S190,[1]无限模式!$A:$BA,53,FALSE))</f>
        <v/>
      </c>
      <c r="J190" s="10" t="str">
        <f>IF(VLOOKUP(R190&amp;"_"&amp;S190,[1]无限模式!A:AQ,25+T190,FALSE)="","",0)</f>
        <v/>
      </c>
      <c r="K190" s="10" t="str">
        <f>IF(VLOOKUP(R190&amp;"_"&amp;S190,[1]无限模式!A:AQ,19+T190,FALSE)=0,"",VLOOKUP(R190&amp;"_"&amp;S190,[1]无限模式!A:AQ,19+T190,FALSE))</f>
        <v/>
      </c>
      <c r="L190" s="10" t="str">
        <f>IF(VLOOKUP(R190&amp;"_"&amp;S190,[1]无限模式!A:AQ,19+T190,FALSE)=0,"",ROUND(VLOOKUP(R190&amp;"_"&amp;S190,[1]无限模式!A:AQ,4,FALSE)/VLOOKUP(R190&amp;"_"&amp;S190,[1]无限模式!A:AQ,19+T190,FALSE),2))</f>
        <v/>
      </c>
      <c r="M190" s="10" t="str">
        <f>IF(VLOOKUP(R190&amp;"_"&amp;S190,[1]无限模式!A:AQ,25+T190,FALSE)="","",1)</f>
        <v/>
      </c>
      <c r="N190" s="10" t="str">
        <f>IF(VLOOKUP(R190&amp;"_"&amp;S190,[1]无限模式!A:AQ,25+T190,FALSE)="","","Monster_Season"&amp;R190&amp;"_Infinite_"&amp;S190&amp;"_"&amp;T190)</f>
        <v/>
      </c>
      <c r="O190" s="10" t="str">
        <f>IF(VLOOKUP(R190&amp;"_"&amp;S190,[1]无限模式!A:AQ,25+T190,FALSE)="","",1)</f>
        <v/>
      </c>
      <c r="Q190" s="10" t="str">
        <f>IF(VLOOKUP(R190&amp;"_"&amp;S190,[1]无限模式!A:AQ,19+T190,FALSE)="","",VLOOKUP(R190&amp;"_"&amp;S190,[1]无限模式!A:AQ,37+T190,FALSE))</f>
        <v/>
      </c>
      <c r="R190" s="10">
        <v>2</v>
      </c>
      <c r="S190" s="10">
        <v>11</v>
      </c>
      <c r="T190" s="10">
        <v>4</v>
      </c>
    </row>
    <row r="191" spans="2:20" x14ac:dyDescent="0.2">
      <c r="B191" s="13" t="str">
        <f t="shared" si="8"/>
        <v/>
      </c>
      <c r="C191" s="10" t="str">
        <f t="shared" si="9"/>
        <v/>
      </c>
      <c r="D191" s="10" t="str">
        <f t="shared" si="10"/>
        <v/>
      </c>
      <c r="F191" s="10" t="str">
        <f>IF(B191="","",VLOOKUP(R191&amp;"_"&amp;S191,[1]无限模式!A:AQ,12,FALSE)-VLOOKUP(R191&amp;"_"&amp;S191,[1]无限模式!A:AQ,13,FALSE))</f>
        <v/>
      </c>
      <c r="G191" s="10" t="str">
        <f t="shared" si="11"/>
        <v/>
      </c>
      <c r="H191" s="13" t="str">
        <f>IF(C191="","",VLOOKUP(R191&amp;"_"&amp;S191,[1]无限模式!$A:$BA,52,FALSE))</f>
        <v/>
      </c>
      <c r="I191" s="13" t="str">
        <f>IF(C191="","",VLOOKUP(R191&amp;"_"&amp;S191,[1]无限模式!$A:$BA,53,FALSE))</f>
        <v/>
      </c>
      <c r="J191" s="10" t="str">
        <f>IF(VLOOKUP(R191&amp;"_"&amp;S191,[1]无限模式!A:AQ,25+T191,FALSE)="","",0)</f>
        <v/>
      </c>
      <c r="K191" s="10" t="str">
        <f>IF(VLOOKUP(R191&amp;"_"&amp;S191,[1]无限模式!A:AQ,19+T191,FALSE)=0,"",VLOOKUP(R191&amp;"_"&amp;S191,[1]无限模式!A:AQ,19+T191,FALSE))</f>
        <v/>
      </c>
      <c r="L191" s="10" t="str">
        <f>IF(VLOOKUP(R191&amp;"_"&amp;S191,[1]无限模式!A:AQ,19+T191,FALSE)=0,"",ROUND(VLOOKUP(R191&amp;"_"&amp;S191,[1]无限模式!A:AQ,4,FALSE)/VLOOKUP(R191&amp;"_"&amp;S191,[1]无限模式!A:AQ,19+T191,FALSE),2))</f>
        <v/>
      </c>
      <c r="M191" s="10" t="str">
        <f>IF(VLOOKUP(R191&amp;"_"&amp;S191,[1]无限模式!A:AQ,25+T191,FALSE)="","",1)</f>
        <v/>
      </c>
      <c r="N191" s="10" t="str">
        <f>IF(VLOOKUP(R191&amp;"_"&amp;S191,[1]无限模式!A:AQ,25+T191,FALSE)="","","Monster_Season"&amp;R191&amp;"_Infinite_"&amp;S191&amp;"_"&amp;T191)</f>
        <v/>
      </c>
      <c r="O191" s="10" t="str">
        <f>IF(VLOOKUP(R191&amp;"_"&amp;S191,[1]无限模式!A:AQ,25+T191,FALSE)="","",1)</f>
        <v/>
      </c>
      <c r="Q191" s="10" t="str">
        <f>IF(VLOOKUP(R191&amp;"_"&amp;S191,[1]无限模式!A:AQ,19+T191,FALSE)="","",VLOOKUP(R191&amp;"_"&amp;S191,[1]无限模式!A:AQ,37+T191,FALSE))</f>
        <v/>
      </c>
      <c r="R191" s="10">
        <v>2</v>
      </c>
      <c r="S191" s="10">
        <v>11</v>
      </c>
      <c r="T191" s="10">
        <v>5</v>
      </c>
    </row>
    <row r="192" spans="2:20" x14ac:dyDescent="0.2">
      <c r="B192" s="13" t="str">
        <f t="shared" ref="B192:B246" si="12">IF(S192-S191=1,"MonsterWaveCallRule_Season"&amp;R192&amp;"_Infinite","")</f>
        <v/>
      </c>
      <c r="C192" s="10" t="str">
        <f t="shared" ref="C192:C246" si="13">IF(B192="","",S192)</f>
        <v/>
      </c>
      <c r="D192" s="10" t="str">
        <f t="shared" ref="D192:D246" si="14">IF(B192="","","赛季"&amp;R192&amp;"无限模式第"&amp;S192&amp;"波")</f>
        <v/>
      </c>
      <c r="F192" s="10" t="str">
        <f>IF(B192="","",VLOOKUP(R192&amp;"_"&amp;S192,[1]无限模式!A:AQ,12,FALSE)-VLOOKUP(R192&amp;"_"&amp;S192,[1]无限模式!A:AQ,13,FALSE))</f>
        <v/>
      </c>
      <c r="G192" s="10" t="str">
        <f t="shared" ref="G192:G246" si="15">IF(B192="","",180)</f>
        <v/>
      </c>
      <c r="H192" s="13" t="str">
        <f>IF(C192="","",VLOOKUP(R192&amp;"_"&amp;S192,[1]无限模式!$A:$BA,52,FALSE))</f>
        <v/>
      </c>
      <c r="I192" s="13" t="str">
        <f>IF(C192="","",VLOOKUP(R192&amp;"_"&amp;S192,[1]无限模式!$A:$BA,53,FALSE))</f>
        <v/>
      </c>
      <c r="J192" s="10" t="str">
        <f>IF(VLOOKUP(R192&amp;"_"&amp;S192,[1]无限模式!A:AQ,25+T192,FALSE)="","",0)</f>
        <v/>
      </c>
      <c r="K192" s="10" t="str">
        <f>IF(VLOOKUP(R192&amp;"_"&amp;S192,[1]无限模式!A:AQ,19+T192,FALSE)=0,"",VLOOKUP(R192&amp;"_"&amp;S192,[1]无限模式!A:AQ,19+T192,FALSE))</f>
        <v/>
      </c>
      <c r="L192" s="10" t="str">
        <f>IF(VLOOKUP(R192&amp;"_"&amp;S192,[1]无限模式!A:AQ,19+T192,FALSE)=0,"",ROUND(VLOOKUP(R192&amp;"_"&amp;S192,[1]无限模式!A:AQ,4,FALSE)/VLOOKUP(R192&amp;"_"&amp;S192,[1]无限模式!A:AQ,19+T192,FALSE),2))</f>
        <v/>
      </c>
      <c r="M192" s="10" t="str">
        <f>IF(VLOOKUP(R192&amp;"_"&amp;S192,[1]无限模式!A:AQ,25+T192,FALSE)="","",1)</f>
        <v/>
      </c>
      <c r="N192" s="10" t="str">
        <f>IF(VLOOKUP(R192&amp;"_"&amp;S192,[1]无限模式!A:AQ,25+T192,FALSE)="","","Monster_Season"&amp;R192&amp;"_Infinite_"&amp;S192&amp;"_"&amp;T192)</f>
        <v/>
      </c>
      <c r="O192" s="10" t="str">
        <f>IF(VLOOKUP(R192&amp;"_"&amp;S192,[1]无限模式!A:AQ,25+T192,FALSE)="","",1)</f>
        <v/>
      </c>
      <c r="Q192" s="10" t="str">
        <f>IF(VLOOKUP(R192&amp;"_"&amp;S192,[1]无限模式!A:AQ,19+T192,FALSE)="","",VLOOKUP(R192&amp;"_"&amp;S192,[1]无限模式!A:AQ,37+T192,FALSE))</f>
        <v/>
      </c>
      <c r="R192" s="10">
        <v>2</v>
      </c>
      <c r="S192" s="10">
        <v>11</v>
      </c>
      <c r="T192" s="10">
        <v>6</v>
      </c>
    </row>
    <row r="193" spans="2:20" x14ac:dyDescent="0.2">
      <c r="B193" s="13" t="str">
        <f t="shared" si="12"/>
        <v>MonsterWaveCallRule_Season2_Infinite</v>
      </c>
      <c r="C193" s="10">
        <f t="shared" si="13"/>
        <v>12</v>
      </c>
      <c r="D193" s="10" t="str">
        <f t="shared" si="14"/>
        <v>赛季2无限模式第12波</v>
      </c>
      <c r="F193" s="10">
        <f>IF(B193="","",VLOOKUP(R193&amp;"_"&amp;S193,[1]无限模式!A:AQ,12,FALSE)-VLOOKUP(R193&amp;"_"&amp;S193,[1]无限模式!A:AQ,13,FALSE))</f>
        <v>100</v>
      </c>
      <c r="G193" s="10">
        <f t="shared" si="15"/>
        <v>180</v>
      </c>
      <c r="H193" s="13" t="str">
        <f>IF(C193="","",VLOOKUP(R193&amp;"_"&amp;S193,[1]无限模式!$A:$BA,52,FALSE))</f>
        <v>ResAudio_Music_game2;0.9</v>
      </c>
      <c r="I193" s="13" t="str">
        <f>IF(C193="","",VLOOKUP(R193&amp;"_"&amp;S193,[1]无限模式!$A:$BA,53,FALSE))</f>
        <v>ResAudio_Music_game2;1.2</v>
      </c>
      <c r="J193" s="10">
        <f>IF(VLOOKUP(R193&amp;"_"&amp;S193,[1]无限模式!A:AQ,25+T193,FALSE)="","",0)</f>
        <v>0</v>
      </c>
      <c r="K193" s="10">
        <f>IF(VLOOKUP(R193&amp;"_"&amp;S193,[1]无限模式!A:AQ,19+T193,FALSE)=0,"",VLOOKUP(R193&amp;"_"&amp;S193,[1]无限模式!A:AQ,19+T193,FALSE))</f>
        <v>16</v>
      </c>
      <c r="L193" s="10">
        <f>IF(VLOOKUP(R193&amp;"_"&amp;S193,[1]无限模式!A:AQ,19+T193,FALSE)=0,"",ROUND(VLOOKUP(R193&amp;"_"&amp;S193,[1]无限模式!A:AQ,4,FALSE)/VLOOKUP(R193&amp;"_"&amp;S193,[1]无限模式!A:AQ,19+T193,FALSE),2))</f>
        <v>1.88</v>
      </c>
      <c r="M193" s="10">
        <f>IF(VLOOKUP(R193&amp;"_"&amp;S193,[1]无限模式!A:AQ,25+T193,FALSE)="","",1)</f>
        <v>1</v>
      </c>
      <c r="N193" s="10" t="str">
        <f>IF(VLOOKUP(R193&amp;"_"&amp;S193,[1]无限模式!A:AQ,25+T193,FALSE)="","","Monster_Season"&amp;R193&amp;"_Infinite_"&amp;S193&amp;"_"&amp;T193)</f>
        <v>Monster_Season2_Infinite_12_1</v>
      </c>
      <c r="O193" s="10">
        <f>IF(VLOOKUP(R193&amp;"_"&amp;S193,[1]无限模式!A:AQ,25+T193,FALSE)="","",1)</f>
        <v>1</v>
      </c>
      <c r="Q193" s="10">
        <f>IF(VLOOKUP(R193&amp;"_"&amp;S193,[1]无限模式!A:AQ,19+T193,FALSE)="","",VLOOKUP(R193&amp;"_"&amp;S193,[1]无限模式!A:AQ,37+T193,FALSE))</f>
        <v>4</v>
      </c>
      <c r="R193" s="10">
        <v>2</v>
      </c>
      <c r="S193" s="10">
        <v>12</v>
      </c>
      <c r="T193" s="10">
        <v>1</v>
      </c>
    </row>
    <row r="194" spans="2:20" x14ac:dyDescent="0.2">
      <c r="B194" s="13" t="str">
        <f t="shared" si="12"/>
        <v/>
      </c>
      <c r="C194" s="10" t="str">
        <f t="shared" si="13"/>
        <v/>
      </c>
      <c r="D194" s="10" t="str">
        <f t="shared" si="14"/>
        <v/>
      </c>
      <c r="F194" s="10" t="str">
        <f>IF(B194="","",VLOOKUP(R194&amp;"_"&amp;S194,[1]无限模式!A:AQ,12,FALSE)-VLOOKUP(R194&amp;"_"&amp;S194,[1]无限模式!A:AQ,13,FALSE))</f>
        <v/>
      </c>
      <c r="G194" s="10" t="str">
        <f t="shared" si="15"/>
        <v/>
      </c>
      <c r="H194" s="13" t="str">
        <f>IF(C194="","",VLOOKUP(R194&amp;"_"&amp;S194,[1]无限模式!$A:$BA,52,FALSE))</f>
        <v/>
      </c>
      <c r="I194" s="13" t="str">
        <f>IF(C194="","",VLOOKUP(R194&amp;"_"&amp;S194,[1]无限模式!$A:$BA,53,FALSE))</f>
        <v/>
      </c>
      <c r="J194" s="10">
        <f>IF(VLOOKUP(R194&amp;"_"&amp;S194,[1]无限模式!A:AQ,25+T194,FALSE)="","",0)</f>
        <v>0</v>
      </c>
      <c r="K194" s="10">
        <f>IF(VLOOKUP(R194&amp;"_"&amp;S194,[1]无限模式!A:AQ,19+T194,FALSE)=0,"",VLOOKUP(R194&amp;"_"&amp;S194,[1]无限模式!A:AQ,19+T194,FALSE))</f>
        <v>8</v>
      </c>
      <c r="L194" s="10">
        <f>IF(VLOOKUP(R194&amp;"_"&amp;S194,[1]无限模式!A:AQ,19+T194,FALSE)=0,"",ROUND(VLOOKUP(R194&amp;"_"&amp;S194,[1]无限模式!A:AQ,4,FALSE)/VLOOKUP(R194&amp;"_"&amp;S194,[1]无限模式!A:AQ,19+T194,FALSE),2))</f>
        <v>3.75</v>
      </c>
      <c r="M194" s="10">
        <f>IF(VLOOKUP(R194&amp;"_"&amp;S194,[1]无限模式!A:AQ,25+T194,FALSE)="","",1)</f>
        <v>1</v>
      </c>
      <c r="N194" s="10" t="str">
        <f>IF(VLOOKUP(R194&amp;"_"&amp;S194,[1]无限模式!A:AQ,25+T194,FALSE)="","","Monster_Season"&amp;R194&amp;"_Infinite_"&amp;S194&amp;"_"&amp;T194)</f>
        <v>Monster_Season2_Infinite_12_2</v>
      </c>
      <c r="O194" s="10">
        <f>IF(VLOOKUP(R194&amp;"_"&amp;S194,[1]无限模式!A:AQ,25+T194,FALSE)="","",1)</f>
        <v>1</v>
      </c>
      <c r="Q194" s="10">
        <f>IF(VLOOKUP(R194&amp;"_"&amp;S194,[1]无限模式!A:AQ,19+T194,FALSE)="","",VLOOKUP(R194&amp;"_"&amp;S194,[1]无限模式!A:AQ,37+T194,FALSE))</f>
        <v>8</v>
      </c>
      <c r="R194" s="10">
        <v>2</v>
      </c>
      <c r="S194" s="10">
        <v>12</v>
      </c>
      <c r="T194" s="10">
        <v>2</v>
      </c>
    </row>
    <row r="195" spans="2:20" x14ac:dyDescent="0.2">
      <c r="B195" s="13" t="str">
        <f t="shared" si="12"/>
        <v/>
      </c>
      <c r="C195" s="10" t="str">
        <f t="shared" si="13"/>
        <v/>
      </c>
      <c r="D195" s="10" t="str">
        <f t="shared" si="14"/>
        <v/>
      </c>
      <c r="F195" s="10" t="str">
        <f>IF(B195="","",VLOOKUP(R195&amp;"_"&amp;S195,[1]无限模式!A:AQ,12,FALSE)-VLOOKUP(R195&amp;"_"&amp;S195,[1]无限模式!A:AQ,13,FALSE))</f>
        <v/>
      </c>
      <c r="G195" s="10" t="str">
        <f t="shared" si="15"/>
        <v/>
      </c>
      <c r="H195" s="13" t="str">
        <f>IF(C195="","",VLOOKUP(R195&amp;"_"&amp;S195,[1]无限模式!$A:$BA,52,FALSE))</f>
        <v/>
      </c>
      <c r="I195" s="13" t="str">
        <f>IF(C195="","",VLOOKUP(R195&amp;"_"&amp;S195,[1]无限模式!$A:$BA,53,FALSE))</f>
        <v/>
      </c>
      <c r="J195" s="10">
        <f>IF(VLOOKUP(R195&amp;"_"&amp;S195,[1]无限模式!A:AQ,25+T195,FALSE)="","",0)</f>
        <v>0</v>
      </c>
      <c r="K195" s="10">
        <f>IF(VLOOKUP(R195&amp;"_"&amp;S195,[1]无限模式!A:AQ,19+T195,FALSE)=0,"",VLOOKUP(R195&amp;"_"&amp;S195,[1]无限模式!A:AQ,19+T195,FALSE))</f>
        <v>8</v>
      </c>
      <c r="L195" s="10">
        <f>IF(VLOOKUP(R195&amp;"_"&amp;S195,[1]无限模式!A:AQ,19+T195,FALSE)=0,"",ROUND(VLOOKUP(R195&amp;"_"&amp;S195,[1]无限模式!A:AQ,4,FALSE)/VLOOKUP(R195&amp;"_"&amp;S195,[1]无限模式!A:AQ,19+T195,FALSE),2))</f>
        <v>3.75</v>
      </c>
      <c r="M195" s="10">
        <f>IF(VLOOKUP(R195&amp;"_"&amp;S195,[1]无限模式!A:AQ,25+T195,FALSE)="","",1)</f>
        <v>1</v>
      </c>
      <c r="N195" s="10" t="str">
        <f>IF(VLOOKUP(R195&amp;"_"&amp;S195,[1]无限模式!A:AQ,25+T195,FALSE)="","","Monster_Season"&amp;R195&amp;"_Infinite_"&amp;S195&amp;"_"&amp;T195)</f>
        <v>Monster_Season2_Infinite_12_3</v>
      </c>
      <c r="O195" s="10">
        <f>IF(VLOOKUP(R195&amp;"_"&amp;S195,[1]无限模式!A:AQ,25+T195,FALSE)="","",1)</f>
        <v>1</v>
      </c>
      <c r="Q195" s="10">
        <f>IF(VLOOKUP(R195&amp;"_"&amp;S195,[1]无限模式!A:AQ,19+T195,FALSE)="","",VLOOKUP(R195&amp;"_"&amp;S195,[1]无限模式!A:AQ,37+T195,FALSE))</f>
        <v>8</v>
      </c>
      <c r="R195" s="10">
        <v>2</v>
      </c>
      <c r="S195" s="10">
        <v>12</v>
      </c>
      <c r="T195" s="10">
        <v>3</v>
      </c>
    </row>
    <row r="196" spans="2:20" x14ac:dyDescent="0.2">
      <c r="B196" s="13" t="str">
        <f t="shared" si="12"/>
        <v/>
      </c>
      <c r="C196" s="10" t="str">
        <f t="shared" si="13"/>
        <v/>
      </c>
      <c r="D196" s="10" t="str">
        <f t="shared" si="14"/>
        <v/>
      </c>
      <c r="F196" s="10" t="str">
        <f>IF(B196="","",VLOOKUP(R196&amp;"_"&amp;S196,[1]无限模式!A:AQ,12,FALSE)-VLOOKUP(R196&amp;"_"&amp;S196,[1]无限模式!A:AQ,13,FALSE))</f>
        <v/>
      </c>
      <c r="G196" s="10" t="str">
        <f t="shared" si="15"/>
        <v/>
      </c>
      <c r="H196" s="13" t="str">
        <f>IF(C196="","",VLOOKUP(R196&amp;"_"&amp;S196,[1]无限模式!$A:$BA,52,FALSE))</f>
        <v/>
      </c>
      <c r="I196" s="13" t="str">
        <f>IF(C196="","",VLOOKUP(R196&amp;"_"&amp;S196,[1]无限模式!$A:$BA,53,FALSE))</f>
        <v/>
      </c>
      <c r="J196" s="10" t="str">
        <f>IF(VLOOKUP(R196&amp;"_"&amp;S196,[1]无限模式!A:AQ,25+T196,FALSE)="","",0)</f>
        <v/>
      </c>
      <c r="K196" s="10" t="str">
        <f>IF(VLOOKUP(R196&amp;"_"&amp;S196,[1]无限模式!A:AQ,19+T196,FALSE)=0,"",VLOOKUP(R196&amp;"_"&amp;S196,[1]无限模式!A:AQ,19+T196,FALSE))</f>
        <v/>
      </c>
      <c r="L196" s="10" t="str">
        <f>IF(VLOOKUP(R196&amp;"_"&amp;S196,[1]无限模式!A:AQ,19+T196,FALSE)=0,"",ROUND(VLOOKUP(R196&amp;"_"&amp;S196,[1]无限模式!A:AQ,4,FALSE)/VLOOKUP(R196&amp;"_"&amp;S196,[1]无限模式!A:AQ,19+T196,FALSE),2))</f>
        <v/>
      </c>
      <c r="M196" s="10" t="str">
        <f>IF(VLOOKUP(R196&amp;"_"&amp;S196,[1]无限模式!A:AQ,25+T196,FALSE)="","",1)</f>
        <v/>
      </c>
      <c r="N196" s="10" t="str">
        <f>IF(VLOOKUP(R196&amp;"_"&amp;S196,[1]无限模式!A:AQ,25+T196,FALSE)="","","Monster_Season"&amp;R196&amp;"_Infinite_"&amp;S196&amp;"_"&amp;T196)</f>
        <v/>
      </c>
      <c r="O196" s="10" t="str">
        <f>IF(VLOOKUP(R196&amp;"_"&amp;S196,[1]无限模式!A:AQ,25+T196,FALSE)="","",1)</f>
        <v/>
      </c>
      <c r="Q196" s="10" t="str">
        <f>IF(VLOOKUP(R196&amp;"_"&amp;S196,[1]无限模式!A:AQ,19+T196,FALSE)="","",VLOOKUP(R196&amp;"_"&amp;S196,[1]无限模式!A:AQ,37+T196,FALSE))</f>
        <v/>
      </c>
      <c r="R196" s="10">
        <v>2</v>
      </c>
      <c r="S196" s="10">
        <v>12</v>
      </c>
      <c r="T196" s="10">
        <v>4</v>
      </c>
    </row>
    <row r="197" spans="2:20" x14ac:dyDescent="0.2">
      <c r="B197" s="13" t="str">
        <f t="shared" si="12"/>
        <v/>
      </c>
      <c r="C197" s="10" t="str">
        <f t="shared" si="13"/>
        <v/>
      </c>
      <c r="D197" s="10" t="str">
        <f t="shared" si="14"/>
        <v/>
      </c>
      <c r="F197" s="10" t="str">
        <f>IF(B197="","",VLOOKUP(R197&amp;"_"&amp;S197,[1]无限模式!A:AQ,12,FALSE)-VLOOKUP(R197&amp;"_"&amp;S197,[1]无限模式!A:AQ,13,FALSE))</f>
        <v/>
      </c>
      <c r="G197" s="10" t="str">
        <f t="shared" si="15"/>
        <v/>
      </c>
      <c r="H197" s="13" t="str">
        <f>IF(C197="","",VLOOKUP(R197&amp;"_"&amp;S197,[1]无限模式!$A:$BA,52,FALSE))</f>
        <v/>
      </c>
      <c r="I197" s="13" t="str">
        <f>IF(C197="","",VLOOKUP(R197&amp;"_"&amp;S197,[1]无限模式!$A:$BA,53,FALSE))</f>
        <v/>
      </c>
      <c r="J197" s="10" t="str">
        <f>IF(VLOOKUP(R197&amp;"_"&amp;S197,[1]无限模式!A:AQ,25+T197,FALSE)="","",0)</f>
        <v/>
      </c>
      <c r="K197" s="10" t="str">
        <f>IF(VLOOKUP(R197&amp;"_"&amp;S197,[1]无限模式!A:AQ,19+T197,FALSE)=0,"",VLOOKUP(R197&amp;"_"&amp;S197,[1]无限模式!A:AQ,19+T197,FALSE))</f>
        <v/>
      </c>
      <c r="L197" s="10" t="str">
        <f>IF(VLOOKUP(R197&amp;"_"&amp;S197,[1]无限模式!A:AQ,19+T197,FALSE)=0,"",ROUND(VLOOKUP(R197&amp;"_"&amp;S197,[1]无限模式!A:AQ,4,FALSE)/VLOOKUP(R197&amp;"_"&amp;S197,[1]无限模式!A:AQ,19+T197,FALSE),2))</f>
        <v/>
      </c>
      <c r="M197" s="10" t="str">
        <f>IF(VLOOKUP(R197&amp;"_"&amp;S197,[1]无限模式!A:AQ,25+T197,FALSE)="","",1)</f>
        <v/>
      </c>
      <c r="N197" s="10" t="str">
        <f>IF(VLOOKUP(R197&amp;"_"&amp;S197,[1]无限模式!A:AQ,25+T197,FALSE)="","","Monster_Season"&amp;R197&amp;"_Infinite_"&amp;S197&amp;"_"&amp;T197)</f>
        <v/>
      </c>
      <c r="O197" s="10" t="str">
        <f>IF(VLOOKUP(R197&amp;"_"&amp;S197,[1]无限模式!A:AQ,25+T197,FALSE)="","",1)</f>
        <v/>
      </c>
      <c r="Q197" s="10" t="str">
        <f>IF(VLOOKUP(R197&amp;"_"&amp;S197,[1]无限模式!A:AQ,19+T197,FALSE)="","",VLOOKUP(R197&amp;"_"&amp;S197,[1]无限模式!A:AQ,37+T197,FALSE))</f>
        <v/>
      </c>
      <c r="R197" s="10">
        <v>2</v>
      </c>
      <c r="S197" s="10">
        <v>12</v>
      </c>
      <c r="T197" s="10">
        <v>5</v>
      </c>
    </row>
    <row r="198" spans="2:20" x14ac:dyDescent="0.2">
      <c r="B198" s="13" t="str">
        <f t="shared" si="12"/>
        <v/>
      </c>
      <c r="C198" s="10" t="str">
        <f t="shared" si="13"/>
        <v/>
      </c>
      <c r="D198" s="10" t="str">
        <f t="shared" si="14"/>
        <v/>
      </c>
      <c r="F198" s="10" t="str">
        <f>IF(B198="","",VLOOKUP(R198&amp;"_"&amp;S198,[1]无限模式!A:AQ,12,FALSE)-VLOOKUP(R198&amp;"_"&amp;S198,[1]无限模式!A:AQ,13,FALSE))</f>
        <v/>
      </c>
      <c r="G198" s="10" t="str">
        <f t="shared" si="15"/>
        <v/>
      </c>
      <c r="H198" s="13" t="str">
        <f>IF(C198="","",VLOOKUP(R198&amp;"_"&amp;S198,[1]无限模式!$A:$BA,52,FALSE))</f>
        <v/>
      </c>
      <c r="I198" s="13" t="str">
        <f>IF(C198="","",VLOOKUP(R198&amp;"_"&amp;S198,[1]无限模式!$A:$BA,53,FALSE))</f>
        <v/>
      </c>
      <c r="J198" s="10" t="str">
        <f>IF(VLOOKUP(R198&amp;"_"&amp;S198,[1]无限模式!A:AQ,25+T198,FALSE)="","",0)</f>
        <v/>
      </c>
      <c r="K198" s="10" t="str">
        <f>IF(VLOOKUP(R198&amp;"_"&amp;S198,[1]无限模式!A:AQ,19+T198,FALSE)=0,"",VLOOKUP(R198&amp;"_"&amp;S198,[1]无限模式!A:AQ,19+T198,FALSE))</f>
        <v/>
      </c>
      <c r="L198" s="10" t="str">
        <f>IF(VLOOKUP(R198&amp;"_"&amp;S198,[1]无限模式!A:AQ,19+T198,FALSE)=0,"",ROUND(VLOOKUP(R198&amp;"_"&amp;S198,[1]无限模式!A:AQ,4,FALSE)/VLOOKUP(R198&amp;"_"&amp;S198,[1]无限模式!A:AQ,19+T198,FALSE),2))</f>
        <v/>
      </c>
      <c r="M198" s="10" t="str">
        <f>IF(VLOOKUP(R198&amp;"_"&amp;S198,[1]无限模式!A:AQ,25+T198,FALSE)="","",1)</f>
        <v/>
      </c>
      <c r="N198" s="10" t="str">
        <f>IF(VLOOKUP(R198&amp;"_"&amp;S198,[1]无限模式!A:AQ,25+T198,FALSE)="","","Monster_Season"&amp;R198&amp;"_Infinite_"&amp;S198&amp;"_"&amp;T198)</f>
        <v/>
      </c>
      <c r="O198" s="10" t="str">
        <f>IF(VLOOKUP(R198&amp;"_"&amp;S198,[1]无限模式!A:AQ,25+T198,FALSE)="","",1)</f>
        <v/>
      </c>
      <c r="Q198" s="10" t="str">
        <f>IF(VLOOKUP(R198&amp;"_"&amp;S198,[1]无限模式!A:AQ,19+T198,FALSE)="","",VLOOKUP(R198&amp;"_"&amp;S198,[1]无限模式!A:AQ,37+T198,FALSE))</f>
        <v/>
      </c>
      <c r="R198" s="10">
        <v>2</v>
      </c>
      <c r="S198" s="10">
        <v>12</v>
      </c>
      <c r="T198" s="10">
        <v>6</v>
      </c>
    </row>
    <row r="199" spans="2:20" x14ac:dyDescent="0.2">
      <c r="B199" s="13" t="str">
        <f t="shared" si="12"/>
        <v>MonsterWaveCallRule_Season2_Infinite</v>
      </c>
      <c r="C199" s="10">
        <f t="shared" si="13"/>
        <v>13</v>
      </c>
      <c r="D199" s="10" t="str">
        <f t="shared" si="14"/>
        <v>赛季2无限模式第13波</v>
      </c>
      <c r="F199" s="10">
        <f>IF(B199="","",VLOOKUP(R199&amp;"_"&amp;S199,[1]无限模式!A:AQ,12,FALSE)-VLOOKUP(R199&amp;"_"&amp;S199,[1]无限模式!A:AQ,13,FALSE))</f>
        <v>100</v>
      </c>
      <c r="G199" s="10">
        <f t="shared" si="15"/>
        <v>180</v>
      </c>
      <c r="H199" s="13" t="str">
        <f>IF(C199="","",VLOOKUP(R199&amp;"_"&amp;S199,[1]无限模式!$A:$BA,52,FALSE))</f>
        <v>ResAudio_Music_game3;0.9</v>
      </c>
      <c r="I199" s="13" t="str">
        <f>IF(C199="","",VLOOKUP(R199&amp;"_"&amp;S199,[1]无限模式!$A:$BA,53,FALSE))</f>
        <v>ResAudio_Music_game3;1.1</v>
      </c>
      <c r="J199" s="10">
        <f>IF(VLOOKUP(R199&amp;"_"&amp;S199,[1]无限模式!A:AQ,25+T199,FALSE)="","",0)</f>
        <v>0</v>
      </c>
      <c r="K199" s="10">
        <f>IF(VLOOKUP(R199&amp;"_"&amp;S199,[1]无限模式!A:AQ,19+T199,FALSE)=0,"",VLOOKUP(R199&amp;"_"&amp;S199,[1]无限模式!A:AQ,19+T199,FALSE))</f>
        <v>13</v>
      </c>
      <c r="L199" s="10">
        <f>IF(VLOOKUP(R199&amp;"_"&amp;S199,[1]无限模式!A:AQ,19+T199,FALSE)=0,"",ROUND(VLOOKUP(R199&amp;"_"&amp;S199,[1]无限模式!A:AQ,4,FALSE)/VLOOKUP(R199&amp;"_"&amp;S199,[1]无限模式!A:AQ,19+T199,FALSE),2))</f>
        <v>2.31</v>
      </c>
      <c r="M199" s="10">
        <f>IF(VLOOKUP(R199&amp;"_"&amp;S199,[1]无限模式!A:AQ,25+T199,FALSE)="","",1)</f>
        <v>1</v>
      </c>
      <c r="N199" s="10" t="str">
        <f>IF(VLOOKUP(R199&amp;"_"&amp;S199,[1]无限模式!A:AQ,25+T199,FALSE)="","","Monster_Season"&amp;R199&amp;"_Infinite_"&amp;S199&amp;"_"&amp;T199)</f>
        <v>Monster_Season2_Infinite_13_1</v>
      </c>
      <c r="O199" s="10">
        <f>IF(VLOOKUP(R199&amp;"_"&amp;S199,[1]无限模式!A:AQ,25+T199,FALSE)="","",1)</f>
        <v>1</v>
      </c>
      <c r="Q199" s="10">
        <f>IF(VLOOKUP(R199&amp;"_"&amp;S199,[1]无限模式!A:AQ,19+T199,FALSE)="","",VLOOKUP(R199&amp;"_"&amp;S199,[1]无限模式!A:AQ,37+T199,FALSE))</f>
        <v>6</v>
      </c>
      <c r="R199" s="10">
        <v>2</v>
      </c>
      <c r="S199" s="10">
        <v>13</v>
      </c>
      <c r="T199" s="10">
        <v>1</v>
      </c>
    </row>
    <row r="200" spans="2:20" x14ac:dyDescent="0.2">
      <c r="B200" s="13" t="str">
        <f t="shared" si="12"/>
        <v/>
      </c>
      <c r="C200" s="10" t="str">
        <f t="shared" si="13"/>
        <v/>
      </c>
      <c r="D200" s="10" t="str">
        <f t="shared" si="14"/>
        <v/>
      </c>
      <c r="F200" s="10" t="str">
        <f>IF(B200="","",VLOOKUP(R200&amp;"_"&amp;S200,[1]无限模式!A:AQ,12,FALSE)-VLOOKUP(R200&amp;"_"&amp;S200,[1]无限模式!A:AQ,13,FALSE))</f>
        <v/>
      </c>
      <c r="G200" s="10" t="str">
        <f t="shared" si="15"/>
        <v/>
      </c>
      <c r="H200" s="13" t="str">
        <f>IF(C200="","",VLOOKUP(R200&amp;"_"&amp;S200,[1]无限模式!$A:$BA,52,FALSE))</f>
        <v/>
      </c>
      <c r="I200" s="13" t="str">
        <f>IF(C200="","",VLOOKUP(R200&amp;"_"&amp;S200,[1]无限模式!$A:$BA,53,FALSE))</f>
        <v/>
      </c>
      <c r="J200" s="10">
        <f>IF(VLOOKUP(R200&amp;"_"&amp;S200,[1]无限模式!A:AQ,25+T200,FALSE)="","",0)</f>
        <v>0</v>
      </c>
      <c r="K200" s="10">
        <f>IF(VLOOKUP(R200&amp;"_"&amp;S200,[1]无限模式!A:AQ,19+T200,FALSE)=0,"",VLOOKUP(R200&amp;"_"&amp;S200,[1]无限模式!A:AQ,19+T200,FALSE))</f>
        <v>13</v>
      </c>
      <c r="L200" s="10">
        <f>IF(VLOOKUP(R200&amp;"_"&amp;S200,[1]无限模式!A:AQ,19+T200,FALSE)=0,"",ROUND(VLOOKUP(R200&amp;"_"&amp;S200,[1]无限模式!A:AQ,4,FALSE)/VLOOKUP(R200&amp;"_"&amp;S200,[1]无限模式!A:AQ,19+T200,FALSE),2))</f>
        <v>2.31</v>
      </c>
      <c r="M200" s="10">
        <f>IF(VLOOKUP(R200&amp;"_"&amp;S200,[1]无限模式!A:AQ,25+T200,FALSE)="","",1)</f>
        <v>1</v>
      </c>
      <c r="N200" s="10" t="str">
        <f>IF(VLOOKUP(R200&amp;"_"&amp;S200,[1]无限模式!A:AQ,25+T200,FALSE)="","","Monster_Season"&amp;R200&amp;"_Infinite_"&amp;S200&amp;"_"&amp;T200)</f>
        <v>Monster_Season2_Infinite_13_2</v>
      </c>
      <c r="O200" s="10">
        <f>IF(VLOOKUP(R200&amp;"_"&amp;S200,[1]无限模式!A:AQ,25+T200,FALSE)="","",1)</f>
        <v>1</v>
      </c>
      <c r="Q200" s="10">
        <f>IF(VLOOKUP(R200&amp;"_"&amp;S200,[1]无限模式!A:AQ,19+T200,FALSE)="","",VLOOKUP(R200&amp;"_"&amp;S200,[1]无限模式!A:AQ,37+T200,FALSE))</f>
        <v>6</v>
      </c>
      <c r="R200" s="10">
        <v>2</v>
      </c>
      <c r="S200" s="10">
        <v>13</v>
      </c>
      <c r="T200" s="10">
        <v>2</v>
      </c>
    </row>
    <row r="201" spans="2:20" x14ac:dyDescent="0.2">
      <c r="B201" s="13" t="str">
        <f t="shared" si="12"/>
        <v/>
      </c>
      <c r="C201" s="10" t="str">
        <f t="shared" si="13"/>
        <v/>
      </c>
      <c r="D201" s="10" t="str">
        <f t="shared" si="14"/>
        <v/>
      </c>
      <c r="F201" s="10" t="str">
        <f>IF(B201="","",VLOOKUP(R201&amp;"_"&amp;S201,[1]无限模式!A:AQ,12,FALSE)-VLOOKUP(R201&amp;"_"&amp;S201,[1]无限模式!A:AQ,13,FALSE))</f>
        <v/>
      </c>
      <c r="G201" s="10" t="str">
        <f t="shared" si="15"/>
        <v/>
      </c>
      <c r="H201" s="13" t="str">
        <f>IF(C201="","",VLOOKUP(R201&amp;"_"&amp;S201,[1]无限模式!$A:$BA,52,FALSE))</f>
        <v/>
      </c>
      <c r="I201" s="13" t="str">
        <f>IF(C201="","",VLOOKUP(R201&amp;"_"&amp;S201,[1]无限模式!$A:$BA,53,FALSE))</f>
        <v/>
      </c>
      <c r="J201" s="10">
        <f>IF(VLOOKUP(R201&amp;"_"&amp;S201,[1]无限模式!A:AQ,25+T201,FALSE)="","",0)</f>
        <v>0</v>
      </c>
      <c r="K201" s="10">
        <f>IF(VLOOKUP(R201&amp;"_"&amp;S201,[1]无限模式!A:AQ,19+T201,FALSE)=0,"",VLOOKUP(R201&amp;"_"&amp;S201,[1]无限模式!A:AQ,19+T201,FALSE))</f>
        <v>7</v>
      </c>
      <c r="L201" s="10">
        <f>IF(VLOOKUP(R201&amp;"_"&amp;S201,[1]无限模式!A:AQ,19+T201,FALSE)=0,"",ROUND(VLOOKUP(R201&amp;"_"&amp;S201,[1]无限模式!A:AQ,4,FALSE)/VLOOKUP(R201&amp;"_"&amp;S201,[1]无限模式!A:AQ,19+T201,FALSE),2))</f>
        <v>4.29</v>
      </c>
      <c r="M201" s="10">
        <f>IF(VLOOKUP(R201&amp;"_"&amp;S201,[1]无限模式!A:AQ,25+T201,FALSE)="","",1)</f>
        <v>1</v>
      </c>
      <c r="N201" s="10" t="str">
        <f>IF(VLOOKUP(R201&amp;"_"&amp;S201,[1]无限模式!A:AQ,25+T201,FALSE)="","","Monster_Season"&amp;R201&amp;"_Infinite_"&amp;S201&amp;"_"&amp;T201)</f>
        <v>Monster_Season2_Infinite_13_3</v>
      </c>
      <c r="O201" s="10">
        <f>IF(VLOOKUP(R201&amp;"_"&amp;S201,[1]无限模式!A:AQ,25+T201,FALSE)="","",1)</f>
        <v>1</v>
      </c>
      <c r="Q201" s="10">
        <f>IF(VLOOKUP(R201&amp;"_"&amp;S201,[1]无限模式!A:AQ,19+T201,FALSE)="","",VLOOKUP(R201&amp;"_"&amp;S201,[1]无限模式!A:AQ,37+T201,FALSE))</f>
        <v>6</v>
      </c>
      <c r="R201" s="10">
        <v>2</v>
      </c>
      <c r="S201" s="10">
        <v>13</v>
      </c>
      <c r="T201" s="10">
        <v>3</v>
      </c>
    </row>
    <row r="202" spans="2:20" x14ac:dyDescent="0.2">
      <c r="B202" s="13" t="str">
        <f t="shared" si="12"/>
        <v/>
      </c>
      <c r="C202" s="10" t="str">
        <f t="shared" si="13"/>
        <v/>
      </c>
      <c r="D202" s="10" t="str">
        <f t="shared" si="14"/>
        <v/>
      </c>
      <c r="F202" s="10" t="str">
        <f>IF(B202="","",VLOOKUP(R202&amp;"_"&amp;S202,[1]无限模式!A:AQ,12,FALSE)-VLOOKUP(R202&amp;"_"&amp;S202,[1]无限模式!A:AQ,13,FALSE))</f>
        <v/>
      </c>
      <c r="G202" s="10" t="str">
        <f t="shared" si="15"/>
        <v/>
      </c>
      <c r="H202" s="13" t="str">
        <f>IF(C202="","",VLOOKUP(R202&amp;"_"&amp;S202,[1]无限模式!$A:$BA,52,FALSE))</f>
        <v/>
      </c>
      <c r="I202" s="13" t="str">
        <f>IF(C202="","",VLOOKUP(R202&amp;"_"&amp;S202,[1]无限模式!$A:$BA,53,FALSE))</f>
        <v/>
      </c>
      <c r="J202" s="10" t="str">
        <f>IF(VLOOKUP(R202&amp;"_"&amp;S202,[1]无限模式!A:AQ,25+T202,FALSE)="","",0)</f>
        <v/>
      </c>
      <c r="K202" s="10" t="str">
        <f>IF(VLOOKUP(R202&amp;"_"&amp;S202,[1]无限模式!A:AQ,19+T202,FALSE)=0,"",VLOOKUP(R202&amp;"_"&amp;S202,[1]无限模式!A:AQ,19+T202,FALSE))</f>
        <v/>
      </c>
      <c r="L202" s="10" t="str">
        <f>IF(VLOOKUP(R202&amp;"_"&amp;S202,[1]无限模式!A:AQ,19+T202,FALSE)=0,"",ROUND(VLOOKUP(R202&amp;"_"&amp;S202,[1]无限模式!A:AQ,4,FALSE)/VLOOKUP(R202&amp;"_"&amp;S202,[1]无限模式!A:AQ,19+T202,FALSE),2))</f>
        <v/>
      </c>
      <c r="M202" s="10" t="str">
        <f>IF(VLOOKUP(R202&amp;"_"&amp;S202,[1]无限模式!A:AQ,25+T202,FALSE)="","",1)</f>
        <v/>
      </c>
      <c r="N202" s="10" t="str">
        <f>IF(VLOOKUP(R202&amp;"_"&amp;S202,[1]无限模式!A:AQ,25+T202,FALSE)="","","Monster_Season"&amp;R202&amp;"_Infinite_"&amp;S202&amp;"_"&amp;T202)</f>
        <v/>
      </c>
      <c r="O202" s="10" t="str">
        <f>IF(VLOOKUP(R202&amp;"_"&amp;S202,[1]无限模式!A:AQ,25+T202,FALSE)="","",1)</f>
        <v/>
      </c>
      <c r="Q202" s="10" t="str">
        <f>IF(VLOOKUP(R202&amp;"_"&amp;S202,[1]无限模式!A:AQ,19+T202,FALSE)="","",VLOOKUP(R202&amp;"_"&amp;S202,[1]无限模式!A:AQ,37+T202,FALSE))</f>
        <v/>
      </c>
      <c r="R202" s="10">
        <v>2</v>
      </c>
      <c r="S202" s="10">
        <v>13</v>
      </c>
      <c r="T202" s="10">
        <v>4</v>
      </c>
    </row>
    <row r="203" spans="2:20" x14ac:dyDescent="0.2">
      <c r="B203" s="13" t="str">
        <f t="shared" si="12"/>
        <v/>
      </c>
      <c r="C203" s="10" t="str">
        <f t="shared" si="13"/>
        <v/>
      </c>
      <c r="D203" s="10" t="str">
        <f t="shared" si="14"/>
        <v/>
      </c>
      <c r="F203" s="10" t="str">
        <f>IF(B203="","",VLOOKUP(R203&amp;"_"&amp;S203,[1]无限模式!A:AQ,12,FALSE)-VLOOKUP(R203&amp;"_"&amp;S203,[1]无限模式!A:AQ,13,FALSE))</f>
        <v/>
      </c>
      <c r="G203" s="10" t="str">
        <f t="shared" si="15"/>
        <v/>
      </c>
      <c r="H203" s="13" t="str">
        <f>IF(C203="","",VLOOKUP(R203&amp;"_"&amp;S203,[1]无限模式!$A:$BA,52,FALSE))</f>
        <v/>
      </c>
      <c r="I203" s="13" t="str">
        <f>IF(C203="","",VLOOKUP(R203&amp;"_"&amp;S203,[1]无限模式!$A:$BA,53,FALSE))</f>
        <v/>
      </c>
      <c r="J203" s="10" t="str">
        <f>IF(VLOOKUP(R203&amp;"_"&amp;S203,[1]无限模式!A:AQ,25+T203,FALSE)="","",0)</f>
        <v/>
      </c>
      <c r="K203" s="10" t="str">
        <f>IF(VLOOKUP(R203&amp;"_"&amp;S203,[1]无限模式!A:AQ,19+T203,FALSE)=0,"",VLOOKUP(R203&amp;"_"&amp;S203,[1]无限模式!A:AQ,19+T203,FALSE))</f>
        <v/>
      </c>
      <c r="L203" s="10" t="str">
        <f>IF(VLOOKUP(R203&amp;"_"&amp;S203,[1]无限模式!A:AQ,19+T203,FALSE)=0,"",ROUND(VLOOKUP(R203&amp;"_"&amp;S203,[1]无限模式!A:AQ,4,FALSE)/VLOOKUP(R203&amp;"_"&amp;S203,[1]无限模式!A:AQ,19+T203,FALSE),2))</f>
        <v/>
      </c>
      <c r="M203" s="10" t="str">
        <f>IF(VLOOKUP(R203&amp;"_"&amp;S203,[1]无限模式!A:AQ,25+T203,FALSE)="","",1)</f>
        <v/>
      </c>
      <c r="N203" s="10" t="str">
        <f>IF(VLOOKUP(R203&amp;"_"&amp;S203,[1]无限模式!A:AQ,25+T203,FALSE)="","","Monster_Season"&amp;R203&amp;"_Infinite_"&amp;S203&amp;"_"&amp;T203)</f>
        <v/>
      </c>
      <c r="O203" s="10" t="str">
        <f>IF(VLOOKUP(R203&amp;"_"&amp;S203,[1]无限模式!A:AQ,25+T203,FALSE)="","",1)</f>
        <v/>
      </c>
      <c r="Q203" s="10" t="str">
        <f>IF(VLOOKUP(R203&amp;"_"&amp;S203,[1]无限模式!A:AQ,19+T203,FALSE)="","",VLOOKUP(R203&amp;"_"&amp;S203,[1]无限模式!A:AQ,37+T203,FALSE))</f>
        <v/>
      </c>
      <c r="R203" s="10">
        <v>2</v>
      </c>
      <c r="S203" s="10">
        <v>13</v>
      </c>
      <c r="T203" s="10">
        <v>5</v>
      </c>
    </row>
    <row r="204" spans="2:20" x14ac:dyDescent="0.2">
      <c r="B204" s="13" t="str">
        <f t="shared" si="12"/>
        <v/>
      </c>
      <c r="C204" s="10" t="str">
        <f t="shared" si="13"/>
        <v/>
      </c>
      <c r="D204" s="10" t="str">
        <f t="shared" si="14"/>
        <v/>
      </c>
      <c r="F204" s="10" t="str">
        <f>IF(B204="","",VLOOKUP(R204&amp;"_"&amp;S204,[1]无限模式!A:AQ,12,FALSE)-VLOOKUP(R204&amp;"_"&amp;S204,[1]无限模式!A:AQ,13,FALSE))</f>
        <v/>
      </c>
      <c r="G204" s="10" t="str">
        <f t="shared" si="15"/>
        <v/>
      </c>
      <c r="H204" s="13" t="str">
        <f>IF(C204="","",VLOOKUP(R204&amp;"_"&amp;S204,[1]无限模式!$A:$BA,52,FALSE))</f>
        <v/>
      </c>
      <c r="I204" s="13" t="str">
        <f>IF(C204="","",VLOOKUP(R204&amp;"_"&amp;S204,[1]无限模式!$A:$BA,53,FALSE))</f>
        <v/>
      </c>
      <c r="J204" s="10" t="str">
        <f>IF(VLOOKUP(R204&amp;"_"&amp;S204,[1]无限模式!A:AQ,25+T204,FALSE)="","",0)</f>
        <v/>
      </c>
      <c r="K204" s="10" t="str">
        <f>IF(VLOOKUP(R204&amp;"_"&amp;S204,[1]无限模式!A:AQ,19+T204,FALSE)=0,"",VLOOKUP(R204&amp;"_"&amp;S204,[1]无限模式!A:AQ,19+T204,FALSE))</f>
        <v/>
      </c>
      <c r="L204" s="10" t="str">
        <f>IF(VLOOKUP(R204&amp;"_"&amp;S204,[1]无限模式!A:AQ,19+T204,FALSE)=0,"",ROUND(VLOOKUP(R204&amp;"_"&amp;S204,[1]无限模式!A:AQ,4,FALSE)/VLOOKUP(R204&amp;"_"&amp;S204,[1]无限模式!A:AQ,19+T204,FALSE),2))</f>
        <v/>
      </c>
      <c r="M204" s="10" t="str">
        <f>IF(VLOOKUP(R204&amp;"_"&amp;S204,[1]无限模式!A:AQ,25+T204,FALSE)="","",1)</f>
        <v/>
      </c>
      <c r="N204" s="10" t="str">
        <f>IF(VLOOKUP(R204&amp;"_"&amp;S204,[1]无限模式!A:AQ,25+T204,FALSE)="","","Monster_Season"&amp;R204&amp;"_Infinite_"&amp;S204&amp;"_"&amp;T204)</f>
        <v/>
      </c>
      <c r="O204" s="10" t="str">
        <f>IF(VLOOKUP(R204&amp;"_"&amp;S204,[1]无限模式!A:AQ,25+T204,FALSE)="","",1)</f>
        <v/>
      </c>
      <c r="Q204" s="10" t="str">
        <f>IF(VLOOKUP(R204&amp;"_"&amp;S204,[1]无限模式!A:AQ,19+T204,FALSE)="","",VLOOKUP(R204&amp;"_"&amp;S204,[1]无限模式!A:AQ,37+T204,FALSE))</f>
        <v/>
      </c>
      <c r="R204" s="10">
        <v>2</v>
      </c>
      <c r="S204" s="10">
        <v>13</v>
      </c>
      <c r="T204" s="10">
        <v>6</v>
      </c>
    </row>
    <row r="205" spans="2:20" x14ac:dyDescent="0.2">
      <c r="B205" s="13" t="str">
        <f t="shared" si="12"/>
        <v>MonsterWaveCallRule_Season2_Infinite</v>
      </c>
      <c r="C205" s="10">
        <f t="shared" si="13"/>
        <v>14</v>
      </c>
      <c r="D205" s="10" t="str">
        <f t="shared" si="14"/>
        <v>赛季2无限模式第14波</v>
      </c>
      <c r="F205" s="10">
        <f>IF(B205="","",VLOOKUP(R205&amp;"_"&amp;S205,[1]无限模式!A:AQ,12,FALSE)-VLOOKUP(R205&amp;"_"&amp;S205,[1]无限模式!A:AQ,13,FALSE))</f>
        <v>100</v>
      </c>
      <c r="G205" s="10">
        <f t="shared" si="15"/>
        <v>180</v>
      </c>
      <c r="H205" s="13" t="str">
        <f>IF(C205="","",VLOOKUP(R205&amp;"_"&amp;S205,[1]无限模式!$A:$BA,52,FALSE))</f>
        <v>ResAudio_Music_game3;0.9</v>
      </c>
      <c r="I205" s="13" t="str">
        <f>IF(C205="","",VLOOKUP(R205&amp;"_"&amp;S205,[1]无限模式!$A:$BA,53,FALSE))</f>
        <v>ResAudio_Music_game3;1.1</v>
      </c>
      <c r="J205" s="10">
        <f>IF(VLOOKUP(R205&amp;"_"&amp;S205,[1]无限模式!A:AQ,25+T205,FALSE)="","",0)</f>
        <v>0</v>
      </c>
      <c r="K205" s="10">
        <f>IF(VLOOKUP(R205&amp;"_"&amp;S205,[1]无限模式!A:AQ,19+T205,FALSE)=0,"",VLOOKUP(R205&amp;"_"&amp;S205,[1]无限模式!A:AQ,19+T205,FALSE))</f>
        <v>12</v>
      </c>
      <c r="L205" s="10">
        <f>IF(VLOOKUP(R205&amp;"_"&amp;S205,[1]无限模式!A:AQ,19+T205,FALSE)=0,"",ROUND(VLOOKUP(R205&amp;"_"&amp;S205,[1]无限模式!A:AQ,4,FALSE)/VLOOKUP(R205&amp;"_"&amp;S205,[1]无限模式!A:AQ,19+T205,FALSE),2))</f>
        <v>2.5</v>
      </c>
      <c r="M205" s="10">
        <f>IF(VLOOKUP(R205&amp;"_"&amp;S205,[1]无限模式!A:AQ,25+T205,FALSE)="","",1)</f>
        <v>1</v>
      </c>
      <c r="N205" s="10" t="str">
        <f>IF(VLOOKUP(R205&amp;"_"&amp;S205,[1]无限模式!A:AQ,25+T205,FALSE)="","","Monster_Season"&amp;R205&amp;"_Infinite_"&amp;S205&amp;"_"&amp;T205)</f>
        <v>Monster_Season2_Infinite_14_1</v>
      </c>
      <c r="O205" s="10">
        <f>IF(VLOOKUP(R205&amp;"_"&amp;S205,[1]无限模式!A:AQ,25+T205,FALSE)="","",1)</f>
        <v>1</v>
      </c>
      <c r="Q205" s="10">
        <f>IF(VLOOKUP(R205&amp;"_"&amp;S205,[1]无限模式!A:AQ,19+T205,FALSE)="","",VLOOKUP(R205&amp;"_"&amp;S205,[1]无限模式!A:AQ,37+T205,FALSE))</f>
        <v>6</v>
      </c>
      <c r="R205" s="10">
        <v>2</v>
      </c>
      <c r="S205" s="10">
        <v>14</v>
      </c>
      <c r="T205" s="10">
        <v>1</v>
      </c>
    </row>
    <row r="206" spans="2:20" x14ac:dyDescent="0.2">
      <c r="B206" s="13" t="str">
        <f t="shared" si="12"/>
        <v/>
      </c>
      <c r="C206" s="10" t="str">
        <f t="shared" si="13"/>
        <v/>
      </c>
      <c r="D206" s="10" t="str">
        <f t="shared" si="14"/>
        <v/>
      </c>
      <c r="F206" s="10" t="str">
        <f>IF(B206="","",VLOOKUP(R206&amp;"_"&amp;S206,[1]无限模式!A:AQ,12,FALSE)-VLOOKUP(R206&amp;"_"&amp;S206,[1]无限模式!A:AQ,13,FALSE))</f>
        <v/>
      </c>
      <c r="G206" s="10" t="str">
        <f t="shared" si="15"/>
        <v/>
      </c>
      <c r="H206" s="13" t="str">
        <f>IF(C206="","",VLOOKUP(R206&amp;"_"&amp;S206,[1]无限模式!$A:$BA,52,FALSE))</f>
        <v/>
      </c>
      <c r="I206" s="13" t="str">
        <f>IF(C206="","",VLOOKUP(R206&amp;"_"&amp;S206,[1]无限模式!$A:$BA,53,FALSE))</f>
        <v/>
      </c>
      <c r="J206" s="10">
        <f>IF(VLOOKUP(R206&amp;"_"&amp;S206,[1]无限模式!A:AQ,25+T206,FALSE)="","",0)</f>
        <v>0</v>
      </c>
      <c r="K206" s="10">
        <f>IF(VLOOKUP(R206&amp;"_"&amp;S206,[1]无限模式!A:AQ,19+T206,FALSE)=0,"",VLOOKUP(R206&amp;"_"&amp;S206,[1]无限模式!A:AQ,19+T206,FALSE))</f>
        <v>12</v>
      </c>
      <c r="L206" s="10">
        <f>IF(VLOOKUP(R206&amp;"_"&amp;S206,[1]无限模式!A:AQ,19+T206,FALSE)=0,"",ROUND(VLOOKUP(R206&amp;"_"&amp;S206,[1]无限模式!A:AQ,4,FALSE)/VLOOKUP(R206&amp;"_"&amp;S206,[1]无限模式!A:AQ,19+T206,FALSE),2))</f>
        <v>2.5</v>
      </c>
      <c r="M206" s="10">
        <f>IF(VLOOKUP(R206&amp;"_"&amp;S206,[1]无限模式!A:AQ,25+T206,FALSE)="","",1)</f>
        <v>1</v>
      </c>
      <c r="N206" s="10" t="str">
        <f>IF(VLOOKUP(R206&amp;"_"&amp;S206,[1]无限模式!A:AQ,25+T206,FALSE)="","","Monster_Season"&amp;R206&amp;"_Infinite_"&amp;S206&amp;"_"&amp;T206)</f>
        <v>Monster_Season2_Infinite_14_2</v>
      </c>
      <c r="O206" s="10">
        <f>IF(VLOOKUP(R206&amp;"_"&amp;S206,[1]无限模式!A:AQ,25+T206,FALSE)="","",1)</f>
        <v>1</v>
      </c>
      <c r="Q206" s="10">
        <f>IF(VLOOKUP(R206&amp;"_"&amp;S206,[1]无限模式!A:AQ,19+T206,FALSE)="","",VLOOKUP(R206&amp;"_"&amp;S206,[1]无限模式!A:AQ,37+T206,FALSE))</f>
        <v>6</v>
      </c>
      <c r="R206" s="10">
        <v>2</v>
      </c>
      <c r="S206" s="10">
        <v>14</v>
      </c>
      <c r="T206" s="10">
        <v>2</v>
      </c>
    </row>
    <row r="207" spans="2:20" x14ac:dyDescent="0.2">
      <c r="B207" s="13" t="str">
        <f t="shared" si="12"/>
        <v/>
      </c>
      <c r="C207" s="10" t="str">
        <f t="shared" si="13"/>
        <v/>
      </c>
      <c r="D207" s="10" t="str">
        <f t="shared" si="14"/>
        <v/>
      </c>
      <c r="F207" s="10" t="str">
        <f>IF(B207="","",VLOOKUP(R207&amp;"_"&amp;S207,[1]无限模式!A:AQ,12,FALSE)-VLOOKUP(R207&amp;"_"&amp;S207,[1]无限模式!A:AQ,13,FALSE))</f>
        <v/>
      </c>
      <c r="G207" s="10" t="str">
        <f t="shared" si="15"/>
        <v/>
      </c>
      <c r="H207" s="13" t="str">
        <f>IF(C207="","",VLOOKUP(R207&amp;"_"&amp;S207,[1]无限模式!$A:$BA,52,FALSE))</f>
        <v/>
      </c>
      <c r="I207" s="13" t="str">
        <f>IF(C207="","",VLOOKUP(R207&amp;"_"&amp;S207,[1]无限模式!$A:$BA,53,FALSE))</f>
        <v/>
      </c>
      <c r="J207" s="10">
        <f>IF(VLOOKUP(R207&amp;"_"&amp;S207,[1]无限模式!A:AQ,25+T207,FALSE)="","",0)</f>
        <v>0</v>
      </c>
      <c r="K207" s="10">
        <f>IF(VLOOKUP(R207&amp;"_"&amp;S207,[1]无限模式!A:AQ,19+T207,FALSE)=0,"",VLOOKUP(R207&amp;"_"&amp;S207,[1]无限模式!A:AQ,19+T207,FALSE))</f>
        <v>12</v>
      </c>
      <c r="L207" s="10">
        <f>IF(VLOOKUP(R207&amp;"_"&amp;S207,[1]无限模式!A:AQ,19+T207,FALSE)=0,"",ROUND(VLOOKUP(R207&amp;"_"&amp;S207,[1]无限模式!A:AQ,4,FALSE)/VLOOKUP(R207&amp;"_"&amp;S207,[1]无限模式!A:AQ,19+T207,FALSE),2))</f>
        <v>2.5</v>
      </c>
      <c r="M207" s="10">
        <f>IF(VLOOKUP(R207&amp;"_"&amp;S207,[1]无限模式!A:AQ,25+T207,FALSE)="","",1)</f>
        <v>1</v>
      </c>
      <c r="N207" s="10" t="str">
        <f>IF(VLOOKUP(R207&amp;"_"&amp;S207,[1]无限模式!A:AQ,25+T207,FALSE)="","","Monster_Season"&amp;R207&amp;"_Infinite_"&amp;S207&amp;"_"&amp;T207)</f>
        <v>Monster_Season2_Infinite_14_3</v>
      </c>
      <c r="O207" s="10">
        <f>IF(VLOOKUP(R207&amp;"_"&amp;S207,[1]无限模式!A:AQ,25+T207,FALSE)="","",1)</f>
        <v>1</v>
      </c>
      <c r="Q207" s="10">
        <f>IF(VLOOKUP(R207&amp;"_"&amp;S207,[1]无限模式!A:AQ,19+T207,FALSE)="","",VLOOKUP(R207&amp;"_"&amp;S207,[1]无限模式!A:AQ,37+T207,FALSE))</f>
        <v>6</v>
      </c>
      <c r="R207" s="10">
        <v>2</v>
      </c>
      <c r="S207" s="10">
        <v>14</v>
      </c>
      <c r="T207" s="10">
        <v>3</v>
      </c>
    </row>
    <row r="208" spans="2:20" x14ac:dyDescent="0.2">
      <c r="B208" s="13" t="str">
        <f t="shared" si="12"/>
        <v/>
      </c>
      <c r="C208" s="10" t="str">
        <f t="shared" si="13"/>
        <v/>
      </c>
      <c r="D208" s="10" t="str">
        <f t="shared" si="14"/>
        <v/>
      </c>
      <c r="F208" s="10" t="str">
        <f>IF(B208="","",VLOOKUP(R208&amp;"_"&amp;S208,[1]无限模式!A:AQ,12,FALSE)-VLOOKUP(R208&amp;"_"&amp;S208,[1]无限模式!A:AQ,13,FALSE))</f>
        <v/>
      </c>
      <c r="G208" s="10" t="str">
        <f t="shared" si="15"/>
        <v/>
      </c>
      <c r="H208" s="13" t="str">
        <f>IF(C208="","",VLOOKUP(R208&amp;"_"&amp;S208,[1]无限模式!$A:$BA,52,FALSE))</f>
        <v/>
      </c>
      <c r="I208" s="13" t="str">
        <f>IF(C208="","",VLOOKUP(R208&amp;"_"&amp;S208,[1]无限模式!$A:$BA,53,FALSE))</f>
        <v/>
      </c>
      <c r="J208" s="10" t="str">
        <f>IF(VLOOKUP(R208&amp;"_"&amp;S208,[1]无限模式!A:AQ,25+T208,FALSE)="","",0)</f>
        <v/>
      </c>
      <c r="K208" s="10" t="str">
        <f>IF(VLOOKUP(R208&amp;"_"&amp;S208,[1]无限模式!A:AQ,19+T208,FALSE)=0,"",VLOOKUP(R208&amp;"_"&amp;S208,[1]无限模式!A:AQ,19+T208,FALSE))</f>
        <v/>
      </c>
      <c r="L208" s="10" t="str">
        <f>IF(VLOOKUP(R208&amp;"_"&amp;S208,[1]无限模式!A:AQ,19+T208,FALSE)=0,"",ROUND(VLOOKUP(R208&amp;"_"&amp;S208,[1]无限模式!A:AQ,4,FALSE)/VLOOKUP(R208&amp;"_"&amp;S208,[1]无限模式!A:AQ,19+T208,FALSE),2))</f>
        <v/>
      </c>
      <c r="M208" s="10" t="str">
        <f>IF(VLOOKUP(R208&amp;"_"&amp;S208,[1]无限模式!A:AQ,25+T208,FALSE)="","",1)</f>
        <v/>
      </c>
      <c r="N208" s="10" t="str">
        <f>IF(VLOOKUP(R208&amp;"_"&amp;S208,[1]无限模式!A:AQ,25+T208,FALSE)="","","Monster_Season"&amp;R208&amp;"_Infinite_"&amp;S208&amp;"_"&amp;T208)</f>
        <v/>
      </c>
      <c r="O208" s="10" t="str">
        <f>IF(VLOOKUP(R208&amp;"_"&amp;S208,[1]无限模式!A:AQ,25+T208,FALSE)="","",1)</f>
        <v/>
      </c>
      <c r="Q208" s="10" t="str">
        <f>IF(VLOOKUP(R208&amp;"_"&amp;S208,[1]无限模式!A:AQ,19+T208,FALSE)="","",VLOOKUP(R208&amp;"_"&amp;S208,[1]无限模式!A:AQ,37+T208,FALSE))</f>
        <v/>
      </c>
      <c r="R208" s="10">
        <v>2</v>
      </c>
      <c r="S208" s="10">
        <v>14</v>
      </c>
      <c r="T208" s="10">
        <v>4</v>
      </c>
    </row>
    <row r="209" spans="2:20" x14ac:dyDescent="0.2">
      <c r="B209" s="13" t="str">
        <f t="shared" si="12"/>
        <v/>
      </c>
      <c r="C209" s="10" t="str">
        <f t="shared" si="13"/>
        <v/>
      </c>
      <c r="D209" s="10" t="str">
        <f t="shared" si="14"/>
        <v/>
      </c>
      <c r="F209" s="10" t="str">
        <f>IF(B209="","",VLOOKUP(R209&amp;"_"&amp;S209,[1]无限模式!A:AQ,12,FALSE)-VLOOKUP(R209&amp;"_"&amp;S209,[1]无限模式!A:AQ,13,FALSE))</f>
        <v/>
      </c>
      <c r="G209" s="10" t="str">
        <f t="shared" si="15"/>
        <v/>
      </c>
      <c r="H209" s="13" t="str">
        <f>IF(C209="","",VLOOKUP(R209&amp;"_"&amp;S209,[1]无限模式!$A:$BA,52,FALSE))</f>
        <v/>
      </c>
      <c r="I209" s="13" t="str">
        <f>IF(C209="","",VLOOKUP(R209&amp;"_"&amp;S209,[1]无限模式!$A:$BA,53,FALSE))</f>
        <v/>
      </c>
      <c r="J209" s="10" t="str">
        <f>IF(VLOOKUP(R209&amp;"_"&amp;S209,[1]无限模式!A:AQ,25+T209,FALSE)="","",0)</f>
        <v/>
      </c>
      <c r="K209" s="10" t="str">
        <f>IF(VLOOKUP(R209&amp;"_"&amp;S209,[1]无限模式!A:AQ,19+T209,FALSE)=0,"",VLOOKUP(R209&amp;"_"&amp;S209,[1]无限模式!A:AQ,19+T209,FALSE))</f>
        <v/>
      </c>
      <c r="L209" s="10" t="str">
        <f>IF(VLOOKUP(R209&amp;"_"&amp;S209,[1]无限模式!A:AQ,19+T209,FALSE)=0,"",ROUND(VLOOKUP(R209&amp;"_"&amp;S209,[1]无限模式!A:AQ,4,FALSE)/VLOOKUP(R209&amp;"_"&amp;S209,[1]无限模式!A:AQ,19+T209,FALSE),2))</f>
        <v/>
      </c>
      <c r="M209" s="10" t="str">
        <f>IF(VLOOKUP(R209&amp;"_"&amp;S209,[1]无限模式!A:AQ,25+T209,FALSE)="","",1)</f>
        <v/>
      </c>
      <c r="N209" s="10" t="str">
        <f>IF(VLOOKUP(R209&amp;"_"&amp;S209,[1]无限模式!A:AQ,25+T209,FALSE)="","","Monster_Season"&amp;R209&amp;"_Infinite_"&amp;S209&amp;"_"&amp;T209)</f>
        <v/>
      </c>
      <c r="O209" s="10" t="str">
        <f>IF(VLOOKUP(R209&amp;"_"&amp;S209,[1]无限模式!A:AQ,25+T209,FALSE)="","",1)</f>
        <v/>
      </c>
      <c r="Q209" s="10" t="str">
        <f>IF(VLOOKUP(R209&amp;"_"&amp;S209,[1]无限模式!A:AQ,19+T209,FALSE)="","",VLOOKUP(R209&amp;"_"&amp;S209,[1]无限模式!A:AQ,37+T209,FALSE))</f>
        <v/>
      </c>
      <c r="R209" s="10">
        <v>2</v>
      </c>
      <c r="S209" s="10">
        <v>14</v>
      </c>
      <c r="T209" s="10">
        <v>5</v>
      </c>
    </row>
    <row r="210" spans="2:20" x14ac:dyDescent="0.2">
      <c r="B210" s="13" t="str">
        <f t="shared" si="12"/>
        <v/>
      </c>
      <c r="C210" s="10" t="str">
        <f t="shared" si="13"/>
        <v/>
      </c>
      <c r="D210" s="10" t="str">
        <f t="shared" si="14"/>
        <v/>
      </c>
      <c r="F210" s="10" t="str">
        <f>IF(B210="","",VLOOKUP(R210&amp;"_"&amp;S210,[1]无限模式!A:AQ,12,FALSE)-VLOOKUP(R210&amp;"_"&amp;S210,[1]无限模式!A:AQ,13,FALSE))</f>
        <v/>
      </c>
      <c r="G210" s="10" t="str">
        <f t="shared" si="15"/>
        <v/>
      </c>
      <c r="H210" s="13" t="str">
        <f>IF(C210="","",VLOOKUP(R210&amp;"_"&amp;S210,[1]无限模式!$A:$BA,52,FALSE))</f>
        <v/>
      </c>
      <c r="I210" s="13" t="str">
        <f>IF(C210="","",VLOOKUP(R210&amp;"_"&amp;S210,[1]无限模式!$A:$BA,53,FALSE))</f>
        <v/>
      </c>
      <c r="J210" s="10" t="str">
        <f>IF(VLOOKUP(R210&amp;"_"&amp;S210,[1]无限模式!A:AQ,25+T210,FALSE)="","",0)</f>
        <v/>
      </c>
      <c r="K210" s="10" t="str">
        <f>IF(VLOOKUP(R210&amp;"_"&amp;S210,[1]无限模式!A:AQ,19+T210,FALSE)=0,"",VLOOKUP(R210&amp;"_"&amp;S210,[1]无限模式!A:AQ,19+T210,FALSE))</f>
        <v/>
      </c>
      <c r="L210" s="10" t="str">
        <f>IF(VLOOKUP(R210&amp;"_"&amp;S210,[1]无限模式!A:AQ,19+T210,FALSE)=0,"",ROUND(VLOOKUP(R210&amp;"_"&amp;S210,[1]无限模式!A:AQ,4,FALSE)/VLOOKUP(R210&amp;"_"&amp;S210,[1]无限模式!A:AQ,19+T210,FALSE),2))</f>
        <v/>
      </c>
      <c r="M210" s="10" t="str">
        <f>IF(VLOOKUP(R210&amp;"_"&amp;S210,[1]无限模式!A:AQ,25+T210,FALSE)="","",1)</f>
        <v/>
      </c>
      <c r="N210" s="10" t="str">
        <f>IF(VLOOKUP(R210&amp;"_"&amp;S210,[1]无限模式!A:AQ,25+T210,FALSE)="","","Monster_Season"&amp;R210&amp;"_Infinite_"&amp;S210&amp;"_"&amp;T210)</f>
        <v/>
      </c>
      <c r="O210" s="10" t="str">
        <f>IF(VLOOKUP(R210&amp;"_"&amp;S210,[1]无限模式!A:AQ,25+T210,FALSE)="","",1)</f>
        <v/>
      </c>
      <c r="Q210" s="10" t="str">
        <f>IF(VLOOKUP(R210&amp;"_"&amp;S210,[1]无限模式!A:AQ,19+T210,FALSE)="","",VLOOKUP(R210&amp;"_"&amp;S210,[1]无限模式!A:AQ,37+T210,FALSE))</f>
        <v/>
      </c>
      <c r="R210" s="10">
        <v>2</v>
      </c>
      <c r="S210" s="10">
        <v>14</v>
      </c>
      <c r="T210" s="10">
        <v>6</v>
      </c>
    </row>
    <row r="211" spans="2:20" x14ac:dyDescent="0.2">
      <c r="B211" s="13" t="str">
        <f t="shared" si="12"/>
        <v>MonsterWaveCallRule_Season2_Infinite</v>
      </c>
      <c r="C211" s="10">
        <f t="shared" si="13"/>
        <v>15</v>
      </c>
      <c r="D211" s="10" t="str">
        <f t="shared" si="14"/>
        <v>赛季2无限模式第15波</v>
      </c>
      <c r="F211" s="10">
        <f>IF(B211="","",VLOOKUP(R211&amp;"_"&amp;S211,[1]无限模式!A:AQ,12,FALSE)-VLOOKUP(R211&amp;"_"&amp;S211,[1]无限模式!A:AQ,13,FALSE))</f>
        <v>100</v>
      </c>
      <c r="G211" s="10">
        <f t="shared" si="15"/>
        <v>180</v>
      </c>
      <c r="H211" s="13" t="str">
        <f>IF(C211="","",VLOOKUP(R211&amp;"_"&amp;S211,[1]无限模式!$A:$BA,52,FALSE))</f>
        <v>ResAudio_Music_game3;0.9</v>
      </c>
      <c r="I211" s="13" t="str">
        <f>IF(C211="","",VLOOKUP(R211&amp;"_"&amp;S211,[1]无限模式!$A:$BA,53,FALSE))</f>
        <v>ResAudio_Music_battler_boss1;1.1</v>
      </c>
      <c r="J211" s="10">
        <f>IF(VLOOKUP(R211&amp;"_"&amp;S211,[1]无限模式!A:AQ,25+T211,FALSE)="","",0)</f>
        <v>0</v>
      </c>
      <c r="K211" s="10">
        <f>IF(VLOOKUP(R211&amp;"_"&amp;S211,[1]无限模式!A:AQ,19+T211,FALSE)=0,"",VLOOKUP(R211&amp;"_"&amp;S211,[1]无限模式!A:AQ,19+T211,FALSE))</f>
        <v>13</v>
      </c>
      <c r="L211" s="10">
        <f>IF(VLOOKUP(R211&amp;"_"&amp;S211,[1]无限模式!A:AQ,19+T211,FALSE)=0,"",ROUND(VLOOKUP(R211&amp;"_"&amp;S211,[1]无限模式!A:AQ,4,FALSE)/VLOOKUP(R211&amp;"_"&amp;S211,[1]无限模式!A:AQ,19+T211,FALSE),2))</f>
        <v>2.31</v>
      </c>
      <c r="M211" s="10">
        <f>IF(VLOOKUP(R211&amp;"_"&amp;S211,[1]无限模式!A:AQ,25+T211,FALSE)="","",1)</f>
        <v>1</v>
      </c>
      <c r="N211" s="10" t="str">
        <f>IF(VLOOKUP(R211&amp;"_"&amp;S211,[1]无限模式!A:AQ,25+T211,FALSE)="","","Monster_Season"&amp;R211&amp;"_Infinite_"&amp;S211&amp;"_"&amp;T211)</f>
        <v>Monster_Season2_Infinite_15_1</v>
      </c>
      <c r="O211" s="10">
        <f>IF(VLOOKUP(R211&amp;"_"&amp;S211,[1]无限模式!A:AQ,25+T211,FALSE)="","",1)</f>
        <v>1</v>
      </c>
      <c r="Q211" s="10">
        <f>IF(VLOOKUP(R211&amp;"_"&amp;S211,[1]无限模式!A:AQ,19+T211,FALSE)="","",VLOOKUP(R211&amp;"_"&amp;S211,[1]无限模式!A:AQ,37+T211,FALSE))</f>
        <v>5</v>
      </c>
      <c r="R211" s="10">
        <v>2</v>
      </c>
      <c r="S211" s="10">
        <v>15</v>
      </c>
      <c r="T211" s="10">
        <v>1</v>
      </c>
    </row>
    <row r="212" spans="2:20" x14ac:dyDescent="0.2">
      <c r="B212" s="13" t="str">
        <f t="shared" si="12"/>
        <v/>
      </c>
      <c r="C212" s="10" t="str">
        <f t="shared" si="13"/>
        <v/>
      </c>
      <c r="D212" s="10" t="str">
        <f t="shared" si="14"/>
        <v/>
      </c>
      <c r="F212" s="10" t="str">
        <f>IF(B212="","",VLOOKUP(R212&amp;"_"&amp;S212,[1]无限模式!A:AQ,12,FALSE)-VLOOKUP(R212&amp;"_"&amp;S212,[1]无限模式!A:AQ,13,FALSE))</f>
        <v/>
      </c>
      <c r="G212" s="10" t="str">
        <f t="shared" si="15"/>
        <v/>
      </c>
      <c r="H212" s="13" t="str">
        <f>IF(C212="","",VLOOKUP(R212&amp;"_"&amp;S212,[1]无限模式!$A:$BA,52,FALSE))</f>
        <v/>
      </c>
      <c r="I212" s="13" t="str">
        <f>IF(C212="","",VLOOKUP(R212&amp;"_"&amp;S212,[1]无限模式!$A:$BA,53,FALSE))</f>
        <v/>
      </c>
      <c r="J212" s="10">
        <f>IF(VLOOKUP(R212&amp;"_"&amp;S212,[1]无限模式!A:AQ,25+T212,FALSE)="","",0)</f>
        <v>0</v>
      </c>
      <c r="K212" s="10">
        <f>IF(VLOOKUP(R212&amp;"_"&amp;S212,[1]无限模式!A:AQ,19+T212,FALSE)=0,"",VLOOKUP(R212&amp;"_"&amp;S212,[1]无限模式!A:AQ,19+T212,FALSE))</f>
        <v>13</v>
      </c>
      <c r="L212" s="10">
        <f>IF(VLOOKUP(R212&amp;"_"&amp;S212,[1]无限模式!A:AQ,19+T212,FALSE)=0,"",ROUND(VLOOKUP(R212&amp;"_"&amp;S212,[1]无限模式!A:AQ,4,FALSE)/VLOOKUP(R212&amp;"_"&amp;S212,[1]无限模式!A:AQ,19+T212,FALSE),2))</f>
        <v>2.31</v>
      </c>
      <c r="M212" s="10">
        <f>IF(VLOOKUP(R212&amp;"_"&amp;S212,[1]无限模式!A:AQ,25+T212,FALSE)="","",1)</f>
        <v>1</v>
      </c>
      <c r="N212" s="10" t="str">
        <f>IF(VLOOKUP(R212&amp;"_"&amp;S212,[1]无限模式!A:AQ,25+T212,FALSE)="","","Monster_Season"&amp;R212&amp;"_Infinite_"&amp;S212&amp;"_"&amp;T212)</f>
        <v>Monster_Season2_Infinite_15_2</v>
      </c>
      <c r="O212" s="10">
        <f>IF(VLOOKUP(R212&amp;"_"&amp;S212,[1]无限模式!A:AQ,25+T212,FALSE)="","",1)</f>
        <v>1</v>
      </c>
      <c r="Q212" s="10">
        <f>IF(VLOOKUP(R212&amp;"_"&amp;S212,[1]无限模式!A:AQ,19+T212,FALSE)="","",VLOOKUP(R212&amp;"_"&amp;S212,[1]无限模式!A:AQ,37+T212,FALSE))</f>
        <v>5</v>
      </c>
      <c r="R212" s="10">
        <v>2</v>
      </c>
      <c r="S212" s="10">
        <v>15</v>
      </c>
      <c r="T212" s="10">
        <v>2</v>
      </c>
    </row>
    <row r="213" spans="2:20" x14ac:dyDescent="0.2">
      <c r="B213" s="13" t="str">
        <f t="shared" si="12"/>
        <v/>
      </c>
      <c r="C213" s="10" t="str">
        <f t="shared" si="13"/>
        <v/>
      </c>
      <c r="D213" s="10" t="str">
        <f t="shared" si="14"/>
        <v/>
      </c>
      <c r="F213" s="10" t="str">
        <f>IF(B213="","",VLOOKUP(R213&amp;"_"&amp;S213,[1]无限模式!A:AQ,12,FALSE)-VLOOKUP(R213&amp;"_"&amp;S213,[1]无限模式!A:AQ,13,FALSE))</f>
        <v/>
      </c>
      <c r="G213" s="10" t="str">
        <f t="shared" si="15"/>
        <v/>
      </c>
      <c r="H213" s="13" t="str">
        <f>IF(C213="","",VLOOKUP(R213&amp;"_"&amp;S213,[1]无限模式!$A:$BA,52,FALSE))</f>
        <v/>
      </c>
      <c r="I213" s="13" t="str">
        <f>IF(C213="","",VLOOKUP(R213&amp;"_"&amp;S213,[1]无限模式!$A:$BA,53,FALSE))</f>
        <v/>
      </c>
      <c r="J213" s="10">
        <f>IF(VLOOKUP(R213&amp;"_"&amp;S213,[1]无限模式!A:AQ,25+T213,FALSE)="","",0)</f>
        <v>0</v>
      </c>
      <c r="K213" s="10">
        <f>IF(VLOOKUP(R213&amp;"_"&amp;S213,[1]无限模式!A:AQ,19+T213,FALSE)=0,"",VLOOKUP(R213&amp;"_"&amp;S213,[1]无限模式!A:AQ,19+T213,FALSE))</f>
        <v>9</v>
      </c>
      <c r="L213" s="10">
        <f>IF(VLOOKUP(R213&amp;"_"&amp;S213,[1]无限模式!A:AQ,19+T213,FALSE)=0,"",ROUND(VLOOKUP(R213&amp;"_"&amp;S213,[1]无限模式!A:AQ,4,FALSE)/VLOOKUP(R213&amp;"_"&amp;S213,[1]无限模式!A:AQ,19+T213,FALSE),2))</f>
        <v>3.33</v>
      </c>
      <c r="M213" s="10">
        <f>IF(VLOOKUP(R213&amp;"_"&amp;S213,[1]无限模式!A:AQ,25+T213,FALSE)="","",1)</f>
        <v>1</v>
      </c>
      <c r="N213" s="10" t="str">
        <f>IF(VLOOKUP(R213&amp;"_"&amp;S213,[1]无限模式!A:AQ,25+T213,FALSE)="","","Monster_Season"&amp;R213&amp;"_Infinite_"&amp;S213&amp;"_"&amp;T213)</f>
        <v>Monster_Season2_Infinite_15_3</v>
      </c>
      <c r="O213" s="10">
        <f>IF(VLOOKUP(R213&amp;"_"&amp;S213,[1]无限模式!A:AQ,25+T213,FALSE)="","",1)</f>
        <v>1</v>
      </c>
      <c r="Q213" s="10">
        <f>IF(VLOOKUP(R213&amp;"_"&amp;S213,[1]无限模式!A:AQ,19+T213,FALSE)="","",VLOOKUP(R213&amp;"_"&amp;S213,[1]无限模式!A:AQ,37+T213,FALSE))</f>
        <v>5</v>
      </c>
      <c r="R213" s="10">
        <v>2</v>
      </c>
      <c r="S213" s="10">
        <v>15</v>
      </c>
      <c r="T213" s="10">
        <v>3</v>
      </c>
    </row>
    <row r="214" spans="2:20" x14ac:dyDescent="0.2">
      <c r="B214" s="13" t="str">
        <f t="shared" si="12"/>
        <v/>
      </c>
      <c r="C214" s="10" t="str">
        <f t="shared" si="13"/>
        <v/>
      </c>
      <c r="D214" s="10" t="str">
        <f t="shared" si="14"/>
        <v/>
      </c>
      <c r="F214" s="10" t="str">
        <f>IF(B214="","",VLOOKUP(R214&amp;"_"&amp;S214,[1]无限模式!A:AQ,12,FALSE)-VLOOKUP(R214&amp;"_"&amp;S214,[1]无限模式!A:AQ,13,FALSE))</f>
        <v/>
      </c>
      <c r="G214" s="10" t="str">
        <f t="shared" si="15"/>
        <v/>
      </c>
      <c r="H214" s="13" t="str">
        <f>IF(C214="","",VLOOKUP(R214&amp;"_"&amp;S214,[1]无限模式!$A:$BA,52,FALSE))</f>
        <v/>
      </c>
      <c r="I214" s="13" t="str">
        <f>IF(C214="","",VLOOKUP(R214&amp;"_"&amp;S214,[1]无限模式!$A:$BA,53,FALSE))</f>
        <v/>
      </c>
      <c r="J214" s="10">
        <f>IF(VLOOKUP(R214&amp;"_"&amp;S214,[1]无限模式!A:AQ,25+T214,FALSE)="","",0)</f>
        <v>0</v>
      </c>
      <c r="K214" s="10">
        <f>IF(VLOOKUP(R214&amp;"_"&amp;S214,[1]无限模式!A:AQ,19+T214,FALSE)=0,"",VLOOKUP(R214&amp;"_"&amp;S214,[1]无限模式!A:AQ,19+T214,FALSE))</f>
        <v>1</v>
      </c>
      <c r="L214" s="10">
        <f>IF(VLOOKUP(R214&amp;"_"&amp;S214,[1]无限模式!A:AQ,19+T214,FALSE)=0,"",ROUND(VLOOKUP(R214&amp;"_"&amp;S214,[1]无限模式!A:AQ,4,FALSE)/VLOOKUP(R214&amp;"_"&amp;S214,[1]无限模式!A:AQ,19+T214,FALSE),2))</f>
        <v>30</v>
      </c>
      <c r="M214" s="10">
        <f>IF(VLOOKUP(R214&amp;"_"&amp;S214,[1]无限模式!A:AQ,25+T214,FALSE)="","",1)</f>
        <v>1</v>
      </c>
      <c r="N214" s="10" t="str">
        <f>IF(VLOOKUP(R214&amp;"_"&amp;S214,[1]无限模式!A:AQ,25+T214,FALSE)="","","Monster_Season"&amp;R214&amp;"_Infinite_"&amp;S214&amp;"_"&amp;T214)</f>
        <v>Monster_Season2_Infinite_15_4</v>
      </c>
      <c r="O214" s="10">
        <f>IF(VLOOKUP(R214&amp;"_"&amp;S214,[1]无限模式!A:AQ,25+T214,FALSE)="","",1)</f>
        <v>1</v>
      </c>
      <c r="Q214" s="10">
        <f>IF(VLOOKUP(R214&amp;"_"&amp;S214,[1]无限模式!A:AQ,19+T214,FALSE)="","",VLOOKUP(R214&amp;"_"&amp;S214,[1]无限模式!A:AQ,37+T214,FALSE))</f>
        <v>13</v>
      </c>
      <c r="R214" s="10">
        <v>2</v>
      </c>
      <c r="S214" s="10">
        <v>15</v>
      </c>
      <c r="T214" s="10">
        <v>4</v>
      </c>
    </row>
    <row r="215" spans="2:20" x14ac:dyDescent="0.2">
      <c r="B215" s="13" t="str">
        <f t="shared" si="12"/>
        <v/>
      </c>
      <c r="C215" s="10" t="str">
        <f t="shared" si="13"/>
        <v/>
      </c>
      <c r="D215" s="10" t="str">
        <f t="shared" si="14"/>
        <v/>
      </c>
      <c r="F215" s="10" t="str">
        <f>IF(B215="","",VLOOKUP(R215&amp;"_"&amp;S215,[1]无限模式!A:AQ,12,FALSE)-VLOOKUP(R215&amp;"_"&amp;S215,[1]无限模式!A:AQ,13,FALSE))</f>
        <v/>
      </c>
      <c r="G215" s="10" t="str">
        <f t="shared" si="15"/>
        <v/>
      </c>
      <c r="H215" s="13" t="str">
        <f>IF(C215="","",VLOOKUP(R215&amp;"_"&amp;S215,[1]无限模式!$A:$BA,52,FALSE))</f>
        <v/>
      </c>
      <c r="I215" s="13" t="str">
        <f>IF(C215="","",VLOOKUP(R215&amp;"_"&amp;S215,[1]无限模式!$A:$BA,53,FALSE))</f>
        <v/>
      </c>
      <c r="J215" s="10" t="str">
        <f>IF(VLOOKUP(R215&amp;"_"&amp;S215,[1]无限模式!A:AQ,25+T215,FALSE)="","",0)</f>
        <v/>
      </c>
      <c r="K215" s="10" t="str">
        <f>IF(VLOOKUP(R215&amp;"_"&amp;S215,[1]无限模式!A:AQ,19+T215,FALSE)=0,"",VLOOKUP(R215&amp;"_"&amp;S215,[1]无限模式!A:AQ,19+T215,FALSE))</f>
        <v/>
      </c>
      <c r="L215" s="10" t="str">
        <f>IF(VLOOKUP(R215&amp;"_"&amp;S215,[1]无限模式!A:AQ,19+T215,FALSE)=0,"",ROUND(VLOOKUP(R215&amp;"_"&amp;S215,[1]无限模式!A:AQ,4,FALSE)/VLOOKUP(R215&amp;"_"&amp;S215,[1]无限模式!A:AQ,19+T215,FALSE),2))</f>
        <v/>
      </c>
      <c r="M215" s="10" t="str">
        <f>IF(VLOOKUP(R215&amp;"_"&amp;S215,[1]无限模式!A:AQ,25+T215,FALSE)="","",1)</f>
        <v/>
      </c>
      <c r="N215" s="10" t="str">
        <f>IF(VLOOKUP(R215&amp;"_"&amp;S215,[1]无限模式!A:AQ,25+T215,FALSE)="","","Monster_Season"&amp;R215&amp;"_Infinite_"&amp;S215&amp;"_"&amp;T215)</f>
        <v/>
      </c>
      <c r="O215" s="10" t="str">
        <f>IF(VLOOKUP(R215&amp;"_"&amp;S215,[1]无限模式!A:AQ,25+T215,FALSE)="","",1)</f>
        <v/>
      </c>
      <c r="Q215" s="10" t="str">
        <f>IF(VLOOKUP(R215&amp;"_"&amp;S215,[1]无限模式!A:AQ,19+T215,FALSE)="","",VLOOKUP(R215&amp;"_"&amp;S215,[1]无限模式!A:AQ,37+T215,FALSE))</f>
        <v/>
      </c>
      <c r="R215" s="10">
        <v>2</v>
      </c>
      <c r="S215" s="10">
        <v>15</v>
      </c>
      <c r="T215" s="10">
        <v>5</v>
      </c>
    </row>
    <row r="216" spans="2:20" x14ac:dyDescent="0.2">
      <c r="B216" s="13" t="str">
        <f t="shared" si="12"/>
        <v/>
      </c>
      <c r="C216" s="10" t="str">
        <f t="shared" si="13"/>
        <v/>
      </c>
      <c r="D216" s="10" t="str">
        <f t="shared" si="14"/>
        <v/>
      </c>
      <c r="F216" s="10" t="str">
        <f>IF(B216="","",VLOOKUP(R216&amp;"_"&amp;S216,[1]无限模式!A:AQ,12,FALSE)-VLOOKUP(R216&amp;"_"&amp;S216,[1]无限模式!A:AQ,13,FALSE))</f>
        <v/>
      </c>
      <c r="G216" s="10" t="str">
        <f t="shared" si="15"/>
        <v/>
      </c>
      <c r="H216" s="13" t="str">
        <f>IF(C216="","",VLOOKUP(R216&amp;"_"&amp;S216,[1]无限模式!$A:$BA,52,FALSE))</f>
        <v/>
      </c>
      <c r="I216" s="13" t="str">
        <f>IF(C216="","",VLOOKUP(R216&amp;"_"&amp;S216,[1]无限模式!$A:$BA,53,FALSE))</f>
        <v/>
      </c>
      <c r="J216" s="10" t="str">
        <f>IF(VLOOKUP(R216&amp;"_"&amp;S216,[1]无限模式!A:AQ,25+T216,FALSE)="","",0)</f>
        <v/>
      </c>
      <c r="K216" s="10" t="str">
        <f>IF(VLOOKUP(R216&amp;"_"&amp;S216,[1]无限模式!A:AQ,19+T216,FALSE)=0,"",VLOOKUP(R216&amp;"_"&amp;S216,[1]无限模式!A:AQ,19+T216,FALSE))</f>
        <v/>
      </c>
      <c r="L216" s="10" t="str">
        <f>IF(VLOOKUP(R216&amp;"_"&amp;S216,[1]无限模式!A:AQ,19+T216,FALSE)=0,"",ROUND(VLOOKUP(R216&amp;"_"&amp;S216,[1]无限模式!A:AQ,4,FALSE)/VLOOKUP(R216&amp;"_"&amp;S216,[1]无限模式!A:AQ,19+T216,FALSE),2))</f>
        <v/>
      </c>
      <c r="M216" s="10" t="str">
        <f>IF(VLOOKUP(R216&amp;"_"&amp;S216,[1]无限模式!A:AQ,25+T216,FALSE)="","",1)</f>
        <v/>
      </c>
      <c r="N216" s="10" t="str">
        <f>IF(VLOOKUP(R216&amp;"_"&amp;S216,[1]无限模式!A:AQ,25+T216,FALSE)="","","Monster_Season"&amp;R216&amp;"_Infinite_"&amp;S216&amp;"_"&amp;T216)</f>
        <v/>
      </c>
      <c r="O216" s="10" t="str">
        <f>IF(VLOOKUP(R216&amp;"_"&amp;S216,[1]无限模式!A:AQ,25+T216,FALSE)="","",1)</f>
        <v/>
      </c>
      <c r="Q216" s="10" t="str">
        <f>IF(VLOOKUP(R216&amp;"_"&amp;S216,[1]无限模式!A:AQ,19+T216,FALSE)="","",VLOOKUP(R216&amp;"_"&amp;S216,[1]无限模式!A:AQ,37+T216,FALSE))</f>
        <v/>
      </c>
      <c r="R216" s="10">
        <v>2</v>
      </c>
      <c r="S216" s="10">
        <v>15</v>
      </c>
      <c r="T216" s="10">
        <v>6</v>
      </c>
    </row>
    <row r="217" spans="2:20" x14ac:dyDescent="0.2">
      <c r="B217" s="13" t="str">
        <f t="shared" si="12"/>
        <v>MonsterWaveCallRule_Season2_Infinite</v>
      </c>
      <c r="C217" s="10">
        <f t="shared" si="13"/>
        <v>16</v>
      </c>
      <c r="D217" s="10" t="str">
        <f t="shared" si="14"/>
        <v>赛季2无限模式第16波</v>
      </c>
      <c r="F217" s="10">
        <f>IF(B217="","",VLOOKUP(R217&amp;"_"&amp;S217,[1]无限模式!A:AQ,12,FALSE)-VLOOKUP(R217&amp;"_"&amp;S217,[1]无限模式!A:AQ,13,FALSE))</f>
        <v>100</v>
      </c>
      <c r="G217" s="10">
        <f t="shared" si="15"/>
        <v>180</v>
      </c>
      <c r="H217" s="13" t="str">
        <f>IF(C217="","",VLOOKUP(R217&amp;"_"&amp;S217,[1]无限模式!$A:$BA,52,FALSE))</f>
        <v>ResAudio_Music_game3;0.9</v>
      </c>
      <c r="I217" s="13" t="str">
        <f>IF(C217="","",VLOOKUP(R217&amp;"_"&amp;S217,[1]无限模式!$A:$BA,53,FALSE))</f>
        <v>ResAudio_Music_game3;1.1</v>
      </c>
      <c r="J217" s="10">
        <f>IF(VLOOKUP(R217&amp;"_"&amp;S217,[1]无限模式!A:AQ,25+T217,FALSE)="","",0)</f>
        <v>0</v>
      </c>
      <c r="K217" s="10">
        <f>IF(VLOOKUP(R217&amp;"_"&amp;S217,[1]无限模式!A:AQ,19+T217,FALSE)=0,"",VLOOKUP(R217&amp;"_"&amp;S217,[1]无限模式!A:AQ,19+T217,FALSE))</f>
        <v>19</v>
      </c>
      <c r="L217" s="10">
        <f>IF(VLOOKUP(R217&amp;"_"&amp;S217,[1]无限模式!A:AQ,19+T217,FALSE)=0,"",ROUND(VLOOKUP(R217&amp;"_"&amp;S217,[1]无限模式!A:AQ,4,FALSE)/VLOOKUP(R217&amp;"_"&amp;S217,[1]无限模式!A:AQ,19+T217,FALSE),2))</f>
        <v>1.58</v>
      </c>
      <c r="M217" s="10">
        <f>IF(VLOOKUP(R217&amp;"_"&amp;S217,[1]无限模式!A:AQ,25+T217,FALSE)="","",1)</f>
        <v>1</v>
      </c>
      <c r="N217" s="10" t="str">
        <f>IF(VLOOKUP(R217&amp;"_"&amp;S217,[1]无限模式!A:AQ,25+T217,FALSE)="","","Monster_Season"&amp;R217&amp;"_Infinite_"&amp;S217&amp;"_"&amp;T217)</f>
        <v>Monster_Season2_Infinite_16_1</v>
      </c>
      <c r="O217" s="10">
        <f>IF(VLOOKUP(R217&amp;"_"&amp;S217,[1]无限模式!A:AQ,25+T217,FALSE)="","",1)</f>
        <v>1</v>
      </c>
      <c r="Q217" s="10">
        <f>IF(VLOOKUP(R217&amp;"_"&amp;S217,[1]无限模式!A:AQ,19+T217,FALSE)="","",VLOOKUP(R217&amp;"_"&amp;S217,[1]无限模式!A:AQ,37+T217,FALSE))</f>
        <v>4</v>
      </c>
      <c r="R217" s="10">
        <v>2</v>
      </c>
      <c r="S217" s="10">
        <v>16</v>
      </c>
      <c r="T217" s="10">
        <v>1</v>
      </c>
    </row>
    <row r="218" spans="2:20" x14ac:dyDescent="0.2">
      <c r="B218" s="13" t="str">
        <f t="shared" si="12"/>
        <v/>
      </c>
      <c r="C218" s="10" t="str">
        <f t="shared" si="13"/>
        <v/>
      </c>
      <c r="D218" s="10" t="str">
        <f t="shared" si="14"/>
        <v/>
      </c>
      <c r="F218" s="10" t="str">
        <f>IF(B218="","",VLOOKUP(R218&amp;"_"&amp;S218,[1]无限模式!A:AQ,12,FALSE)-VLOOKUP(R218&amp;"_"&amp;S218,[1]无限模式!A:AQ,13,FALSE))</f>
        <v/>
      </c>
      <c r="G218" s="10" t="str">
        <f t="shared" si="15"/>
        <v/>
      </c>
      <c r="H218" s="13" t="str">
        <f>IF(C218="","",VLOOKUP(R218&amp;"_"&amp;S218,[1]无限模式!$A:$BA,52,FALSE))</f>
        <v/>
      </c>
      <c r="I218" s="13" t="str">
        <f>IF(C218="","",VLOOKUP(R218&amp;"_"&amp;S218,[1]无限模式!$A:$BA,53,FALSE))</f>
        <v/>
      </c>
      <c r="J218" s="10">
        <f>IF(VLOOKUP(R218&amp;"_"&amp;S218,[1]无限模式!A:AQ,25+T218,FALSE)="","",0)</f>
        <v>0</v>
      </c>
      <c r="K218" s="10">
        <f>IF(VLOOKUP(R218&amp;"_"&amp;S218,[1]无限模式!A:AQ,19+T218,FALSE)=0,"",VLOOKUP(R218&amp;"_"&amp;S218,[1]无限模式!A:AQ,19+T218,FALSE))</f>
        <v>19</v>
      </c>
      <c r="L218" s="10">
        <f>IF(VLOOKUP(R218&amp;"_"&amp;S218,[1]无限模式!A:AQ,19+T218,FALSE)=0,"",ROUND(VLOOKUP(R218&amp;"_"&amp;S218,[1]无限模式!A:AQ,4,FALSE)/VLOOKUP(R218&amp;"_"&amp;S218,[1]无限模式!A:AQ,19+T218,FALSE),2))</f>
        <v>1.58</v>
      </c>
      <c r="M218" s="10">
        <f>IF(VLOOKUP(R218&amp;"_"&amp;S218,[1]无限模式!A:AQ,25+T218,FALSE)="","",1)</f>
        <v>1</v>
      </c>
      <c r="N218" s="10" t="str">
        <f>IF(VLOOKUP(R218&amp;"_"&amp;S218,[1]无限模式!A:AQ,25+T218,FALSE)="","","Monster_Season"&amp;R218&amp;"_Infinite_"&amp;S218&amp;"_"&amp;T218)</f>
        <v>Monster_Season2_Infinite_16_2</v>
      </c>
      <c r="O218" s="10">
        <f>IF(VLOOKUP(R218&amp;"_"&amp;S218,[1]无限模式!A:AQ,25+T218,FALSE)="","",1)</f>
        <v>1</v>
      </c>
      <c r="Q218" s="10">
        <f>IF(VLOOKUP(R218&amp;"_"&amp;S218,[1]无限模式!A:AQ,19+T218,FALSE)="","",VLOOKUP(R218&amp;"_"&amp;S218,[1]无限模式!A:AQ,37+T218,FALSE))</f>
        <v>7</v>
      </c>
      <c r="R218" s="10">
        <v>2</v>
      </c>
      <c r="S218" s="10">
        <v>16</v>
      </c>
      <c r="T218" s="10">
        <v>2</v>
      </c>
    </row>
    <row r="219" spans="2:20" x14ac:dyDescent="0.2">
      <c r="B219" s="13" t="str">
        <f t="shared" si="12"/>
        <v/>
      </c>
      <c r="C219" s="10" t="str">
        <f t="shared" si="13"/>
        <v/>
      </c>
      <c r="D219" s="10" t="str">
        <f t="shared" si="14"/>
        <v/>
      </c>
      <c r="F219" s="10" t="str">
        <f>IF(B219="","",VLOOKUP(R219&amp;"_"&amp;S219,[1]无限模式!A:AQ,12,FALSE)-VLOOKUP(R219&amp;"_"&amp;S219,[1]无限模式!A:AQ,13,FALSE))</f>
        <v/>
      </c>
      <c r="G219" s="10" t="str">
        <f t="shared" si="15"/>
        <v/>
      </c>
      <c r="H219" s="13" t="str">
        <f>IF(C219="","",VLOOKUP(R219&amp;"_"&amp;S219,[1]无限模式!$A:$BA,52,FALSE))</f>
        <v/>
      </c>
      <c r="I219" s="13" t="str">
        <f>IF(C219="","",VLOOKUP(R219&amp;"_"&amp;S219,[1]无限模式!$A:$BA,53,FALSE))</f>
        <v/>
      </c>
      <c r="J219" s="10" t="str">
        <f>IF(VLOOKUP(R219&amp;"_"&amp;S219,[1]无限模式!A:AQ,25+T219,FALSE)="","",0)</f>
        <v/>
      </c>
      <c r="K219" s="10" t="str">
        <f>IF(VLOOKUP(R219&amp;"_"&amp;S219,[1]无限模式!A:AQ,19+T219,FALSE)=0,"",VLOOKUP(R219&amp;"_"&amp;S219,[1]无限模式!A:AQ,19+T219,FALSE))</f>
        <v/>
      </c>
      <c r="L219" s="10" t="str">
        <f>IF(VLOOKUP(R219&amp;"_"&amp;S219,[1]无限模式!A:AQ,19+T219,FALSE)=0,"",ROUND(VLOOKUP(R219&amp;"_"&amp;S219,[1]无限模式!A:AQ,4,FALSE)/VLOOKUP(R219&amp;"_"&amp;S219,[1]无限模式!A:AQ,19+T219,FALSE),2))</f>
        <v/>
      </c>
      <c r="M219" s="10" t="str">
        <f>IF(VLOOKUP(R219&amp;"_"&amp;S219,[1]无限模式!A:AQ,25+T219,FALSE)="","",1)</f>
        <v/>
      </c>
      <c r="N219" s="10" t="str">
        <f>IF(VLOOKUP(R219&amp;"_"&amp;S219,[1]无限模式!A:AQ,25+T219,FALSE)="","","Monster_Season"&amp;R219&amp;"_Infinite_"&amp;S219&amp;"_"&amp;T219)</f>
        <v/>
      </c>
      <c r="O219" s="10" t="str">
        <f>IF(VLOOKUP(R219&amp;"_"&amp;S219,[1]无限模式!A:AQ,25+T219,FALSE)="","",1)</f>
        <v/>
      </c>
      <c r="Q219" s="10" t="str">
        <f>IF(VLOOKUP(R219&amp;"_"&amp;S219,[1]无限模式!A:AQ,19+T219,FALSE)="","",VLOOKUP(R219&amp;"_"&amp;S219,[1]无限模式!A:AQ,37+T219,FALSE))</f>
        <v/>
      </c>
      <c r="R219" s="10">
        <v>2</v>
      </c>
      <c r="S219" s="10">
        <v>16</v>
      </c>
      <c r="T219" s="10">
        <v>3</v>
      </c>
    </row>
    <row r="220" spans="2:20" x14ac:dyDescent="0.2">
      <c r="B220" s="13" t="str">
        <f t="shared" si="12"/>
        <v/>
      </c>
      <c r="C220" s="10" t="str">
        <f t="shared" si="13"/>
        <v/>
      </c>
      <c r="D220" s="10" t="str">
        <f t="shared" si="14"/>
        <v/>
      </c>
      <c r="F220" s="10" t="str">
        <f>IF(B220="","",VLOOKUP(R220&amp;"_"&amp;S220,[1]无限模式!A:AQ,12,FALSE)-VLOOKUP(R220&amp;"_"&amp;S220,[1]无限模式!A:AQ,13,FALSE))</f>
        <v/>
      </c>
      <c r="G220" s="10" t="str">
        <f t="shared" si="15"/>
        <v/>
      </c>
      <c r="H220" s="13" t="str">
        <f>IF(C220="","",VLOOKUP(R220&amp;"_"&amp;S220,[1]无限模式!$A:$BA,52,FALSE))</f>
        <v/>
      </c>
      <c r="I220" s="13" t="str">
        <f>IF(C220="","",VLOOKUP(R220&amp;"_"&amp;S220,[1]无限模式!$A:$BA,53,FALSE))</f>
        <v/>
      </c>
      <c r="J220" s="10" t="str">
        <f>IF(VLOOKUP(R220&amp;"_"&amp;S220,[1]无限模式!A:AQ,25+T220,FALSE)="","",0)</f>
        <v/>
      </c>
      <c r="K220" s="10" t="str">
        <f>IF(VLOOKUP(R220&amp;"_"&amp;S220,[1]无限模式!A:AQ,19+T220,FALSE)=0,"",VLOOKUP(R220&amp;"_"&amp;S220,[1]无限模式!A:AQ,19+T220,FALSE))</f>
        <v/>
      </c>
      <c r="L220" s="10" t="str">
        <f>IF(VLOOKUP(R220&amp;"_"&amp;S220,[1]无限模式!A:AQ,19+T220,FALSE)=0,"",ROUND(VLOOKUP(R220&amp;"_"&amp;S220,[1]无限模式!A:AQ,4,FALSE)/VLOOKUP(R220&amp;"_"&amp;S220,[1]无限模式!A:AQ,19+T220,FALSE),2))</f>
        <v/>
      </c>
      <c r="M220" s="10" t="str">
        <f>IF(VLOOKUP(R220&amp;"_"&amp;S220,[1]无限模式!A:AQ,25+T220,FALSE)="","",1)</f>
        <v/>
      </c>
      <c r="N220" s="10" t="str">
        <f>IF(VLOOKUP(R220&amp;"_"&amp;S220,[1]无限模式!A:AQ,25+T220,FALSE)="","","Monster_Season"&amp;R220&amp;"_Infinite_"&amp;S220&amp;"_"&amp;T220)</f>
        <v/>
      </c>
      <c r="O220" s="10" t="str">
        <f>IF(VLOOKUP(R220&amp;"_"&amp;S220,[1]无限模式!A:AQ,25+T220,FALSE)="","",1)</f>
        <v/>
      </c>
      <c r="Q220" s="10" t="str">
        <f>IF(VLOOKUP(R220&amp;"_"&amp;S220,[1]无限模式!A:AQ,19+T220,FALSE)="","",VLOOKUP(R220&amp;"_"&amp;S220,[1]无限模式!A:AQ,37+T220,FALSE))</f>
        <v/>
      </c>
      <c r="R220" s="10">
        <v>2</v>
      </c>
      <c r="S220" s="10">
        <v>16</v>
      </c>
      <c r="T220" s="10">
        <v>4</v>
      </c>
    </row>
    <row r="221" spans="2:20" x14ac:dyDescent="0.2">
      <c r="B221" s="13" t="str">
        <f t="shared" si="12"/>
        <v/>
      </c>
      <c r="C221" s="10" t="str">
        <f t="shared" si="13"/>
        <v/>
      </c>
      <c r="D221" s="10" t="str">
        <f t="shared" si="14"/>
        <v/>
      </c>
      <c r="F221" s="10" t="str">
        <f>IF(B221="","",VLOOKUP(R221&amp;"_"&amp;S221,[1]无限模式!A:AQ,12,FALSE)-VLOOKUP(R221&amp;"_"&amp;S221,[1]无限模式!A:AQ,13,FALSE))</f>
        <v/>
      </c>
      <c r="G221" s="10" t="str">
        <f t="shared" si="15"/>
        <v/>
      </c>
      <c r="H221" s="13" t="str">
        <f>IF(C221="","",VLOOKUP(R221&amp;"_"&amp;S221,[1]无限模式!$A:$BA,52,FALSE))</f>
        <v/>
      </c>
      <c r="I221" s="13" t="str">
        <f>IF(C221="","",VLOOKUP(R221&amp;"_"&amp;S221,[1]无限模式!$A:$BA,53,FALSE))</f>
        <v/>
      </c>
      <c r="J221" s="10" t="str">
        <f>IF(VLOOKUP(R221&amp;"_"&amp;S221,[1]无限模式!A:AQ,25+T221,FALSE)="","",0)</f>
        <v/>
      </c>
      <c r="K221" s="10" t="str">
        <f>IF(VLOOKUP(R221&amp;"_"&amp;S221,[1]无限模式!A:AQ,19+T221,FALSE)=0,"",VLOOKUP(R221&amp;"_"&amp;S221,[1]无限模式!A:AQ,19+T221,FALSE))</f>
        <v/>
      </c>
      <c r="L221" s="10" t="str">
        <f>IF(VLOOKUP(R221&amp;"_"&amp;S221,[1]无限模式!A:AQ,19+T221,FALSE)=0,"",ROUND(VLOOKUP(R221&amp;"_"&amp;S221,[1]无限模式!A:AQ,4,FALSE)/VLOOKUP(R221&amp;"_"&amp;S221,[1]无限模式!A:AQ,19+T221,FALSE),2))</f>
        <v/>
      </c>
      <c r="M221" s="10" t="str">
        <f>IF(VLOOKUP(R221&amp;"_"&amp;S221,[1]无限模式!A:AQ,25+T221,FALSE)="","",1)</f>
        <v/>
      </c>
      <c r="N221" s="10" t="str">
        <f>IF(VLOOKUP(R221&amp;"_"&amp;S221,[1]无限模式!A:AQ,25+T221,FALSE)="","","Monster_Season"&amp;R221&amp;"_Infinite_"&amp;S221&amp;"_"&amp;T221)</f>
        <v/>
      </c>
      <c r="O221" s="10" t="str">
        <f>IF(VLOOKUP(R221&amp;"_"&amp;S221,[1]无限模式!A:AQ,25+T221,FALSE)="","",1)</f>
        <v/>
      </c>
      <c r="Q221" s="10" t="str">
        <f>IF(VLOOKUP(R221&amp;"_"&amp;S221,[1]无限模式!A:AQ,19+T221,FALSE)="","",VLOOKUP(R221&amp;"_"&amp;S221,[1]无限模式!A:AQ,37+T221,FALSE))</f>
        <v/>
      </c>
      <c r="R221" s="10">
        <v>2</v>
      </c>
      <c r="S221" s="10">
        <v>16</v>
      </c>
      <c r="T221" s="10">
        <v>5</v>
      </c>
    </row>
    <row r="222" spans="2:20" x14ac:dyDescent="0.2">
      <c r="B222" s="13" t="str">
        <f t="shared" si="12"/>
        <v/>
      </c>
      <c r="C222" s="10" t="str">
        <f t="shared" si="13"/>
        <v/>
      </c>
      <c r="D222" s="10" t="str">
        <f t="shared" si="14"/>
        <v/>
      </c>
      <c r="F222" s="10" t="str">
        <f>IF(B222="","",VLOOKUP(R222&amp;"_"&amp;S222,[1]无限模式!A:AQ,12,FALSE)-VLOOKUP(R222&amp;"_"&amp;S222,[1]无限模式!A:AQ,13,FALSE))</f>
        <v/>
      </c>
      <c r="G222" s="10" t="str">
        <f t="shared" si="15"/>
        <v/>
      </c>
      <c r="H222" s="13" t="str">
        <f>IF(C222="","",VLOOKUP(R222&amp;"_"&amp;S222,[1]无限模式!$A:$BA,52,FALSE))</f>
        <v/>
      </c>
      <c r="I222" s="13" t="str">
        <f>IF(C222="","",VLOOKUP(R222&amp;"_"&amp;S222,[1]无限模式!$A:$BA,53,FALSE))</f>
        <v/>
      </c>
      <c r="J222" s="10" t="str">
        <f>IF(VLOOKUP(R222&amp;"_"&amp;S222,[1]无限模式!A:AQ,25+T222,FALSE)="","",0)</f>
        <v/>
      </c>
      <c r="K222" s="10" t="str">
        <f>IF(VLOOKUP(R222&amp;"_"&amp;S222,[1]无限模式!A:AQ,19+T222,FALSE)=0,"",VLOOKUP(R222&amp;"_"&amp;S222,[1]无限模式!A:AQ,19+T222,FALSE))</f>
        <v/>
      </c>
      <c r="L222" s="10" t="str">
        <f>IF(VLOOKUP(R222&amp;"_"&amp;S222,[1]无限模式!A:AQ,19+T222,FALSE)=0,"",ROUND(VLOOKUP(R222&amp;"_"&amp;S222,[1]无限模式!A:AQ,4,FALSE)/VLOOKUP(R222&amp;"_"&amp;S222,[1]无限模式!A:AQ,19+T222,FALSE),2))</f>
        <v/>
      </c>
      <c r="M222" s="10" t="str">
        <f>IF(VLOOKUP(R222&amp;"_"&amp;S222,[1]无限模式!A:AQ,25+T222,FALSE)="","",1)</f>
        <v/>
      </c>
      <c r="N222" s="10" t="str">
        <f>IF(VLOOKUP(R222&amp;"_"&amp;S222,[1]无限模式!A:AQ,25+T222,FALSE)="","","Monster_Season"&amp;R222&amp;"_Infinite_"&amp;S222&amp;"_"&amp;T222)</f>
        <v/>
      </c>
      <c r="O222" s="10" t="str">
        <f>IF(VLOOKUP(R222&amp;"_"&amp;S222,[1]无限模式!A:AQ,25+T222,FALSE)="","",1)</f>
        <v/>
      </c>
      <c r="Q222" s="10" t="str">
        <f>IF(VLOOKUP(R222&amp;"_"&amp;S222,[1]无限模式!A:AQ,19+T222,FALSE)="","",VLOOKUP(R222&amp;"_"&amp;S222,[1]无限模式!A:AQ,37+T222,FALSE))</f>
        <v/>
      </c>
      <c r="R222" s="10">
        <v>2</v>
      </c>
      <c r="S222" s="10">
        <v>16</v>
      </c>
      <c r="T222" s="10">
        <v>6</v>
      </c>
    </row>
    <row r="223" spans="2:20" x14ac:dyDescent="0.2">
      <c r="B223" s="13" t="str">
        <f t="shared" si="12"/>
        <v>MonsterWaveCallRule_Season2_Infinite</v>
      </c>
      <c r="C223" s="10">
        <f t="shared" si="13"/>
        <v>17</v>
      </c>
      <c r="D223" s="10" t="str">
        <f t="shared" si="14"/>
        <v>赛季2无限模式第17波</v>
      </c>
      <c r="F223" s="10">
        <f>IF(B223="","",VLOOKUP(R223&amp;"_"&amp;S223,[1]无限模式!A:AQ,12,FALSE)-VLOOKUP(R223&amp;"_"&amp;S223,[1]无限模式!A:AQ,13,FALSE))</f>
        <v>100</v>
      </c>
      <c r="G223" s="10">
        <f t="shared" si="15"/>
        <v>180</v>
      </c>
      <c r="H223" s="13" t="str">
        <f>IF(C223="","",VLOOKUP(R223&amp;"_"&amp;S223,[1]无限模式!$A:$BA,52,FALSE))</f>
        <v>ResAudio_Music_game3;0.9</v>
      </c>
      <c r="I223" s="13" t="str">
        <f>IF(C223="","",VLOOKUP(R223&amp;"_"&amp;S223,[1]无限模式!$A:$BA,53,FALSE))</f>
        <v>ResAudio_Music_game3;1.1</v>
      </c>
      <c r="J223" s="10">
        <f>IF(VLOOKUP(R223&amp;"_"&amp;S223,[1]无限模式!A:AQ,25+T223,FALSE)="","",0)</f>
        <v>0</v>
      </c>
      <c r="K223" s="10">
        <f>IF(VLOOKUP(R223&amp;"_"&amp;S223,[1]无限模式!A:AQ,19+T223,FALSE)=0,"",VLOOKUP(R223&amp;"_"&amp;S223,[1]无限模式!A:AQ,19+T223,FALSE))</f>
        <v>20</v>
      </c>
      <c r="L223" s="10">
        <f>IF(VLOOKUP(R223&amp;"_"&amp;S223,[1]无限模式!A:AQ,19+T223,FALSE)=0,"",ROUND(VLOOKUP(R223&amp;"_"&amp;S223,[1]无限模式!A:AQ,4,FALSE)/VLOOKUP(R223&amp;"_"&amp;S223,[1]无限模式!A:AQ,19+T223,FALSE),2))</f>
        <v>1.5</v>
      </c>
      <c r="M223" s="10">
        <f>IF(VLOOKUP(R223&amp;"_"&amp;S223,[1]无限模式!A:AQ,25+T223,FALSE)="","",1)</f>
        <v>1</v>
      </c>
      <c r="N223" s="10" t="str">
        <f>IF(VLOOKUP(R223&amp;"_"&amp;S223,[1]无限模式!A:AQ,25+T223,FALSE)="","","Monster_Season"&amp;R223&amp;"_Infinite_"&amp;S223&amp;"_"&amp;T223)</f>
        <v>Monster_Season2_Infinite_17_1</v>
      </c>
      <c r="O223" s="10">
        <f>IF(VLOOKUP(R223&amp;"_"&amp;S223,[1]无限模式!A:AQ,25+T223,FALSE)="","",1)</f>
        <v>1</v>
      </c>
      <c r="Q223" s="10">
        <f>IF(VLOOKUP(R223&amp;"_"&amp;S223,[1]无限模式!A:AQ,19+T223,FALSE)="","",VLOOKUP(R223&amp;"_"&amp;S223,[1]无限模式!A:AQ,37+T223,FALSE))</f>
        <v>3</v>
      </c>
      <c r="R223" s="10">
        <v>2</v>
      </c>
      <c r="S223" s="10">
        <v>17</v>
      </c>
      <c r="T223" s="10">
        <v>1</v>
      </c>
    </row>
    <row r="224" spans="2:20" x14ac:dyDescent="0.2">
      <c r="B224" s="13" t="str">
        <f t="shared" si="12"/>
        <v/>
      </c>
      <c r="C224" s="10" t="str">
        <f t="shared" si="13"/>
        <v/>
      </c>
      <c r="D224" s="10" t="str">
        <f t="shared" si="14"/>
        <v/>
      </c>
      <c r="F224" s="10" t="str">
        <f>IF(B224="","",VLOOKUP(R224&amp;"_"&amp;S224,[1]无限模式!A:AQ,12,FALSE)-VLOOKUP(R224&amp;"_"&amp;S224,[1]无限模式!A:AQ,13,FALSE))</f>
        <v/>
      </c>
      <c r="G224" s="10" t="str">
        <f t="shared" si="15"/>
        <v/>
      </c>
      <c r="H224" s="13" t="str">
        <f>IF(C224="","",VLOOKUP(R224&amp;"_"&amp;S224,[1]无限模式!$A:$BA,52,FALSE))</f>
        <v/>
      </c>
      <c r="I224" s="13" t="str">
        <f>IF(C224="","",VLOOKUP(R224&amp;"_"&amp;S224,[1]无限模式!$A:$BA,53,FALSE))</f>
        <v/>
      </c>
      <c r="J224" s="10">
        <f>IF(VLOOKUP(R224&amp;"_"&amp;S224,[1]无限模式!A:AQ,25+T224,FALSE)="","",0)</f>
        <v>0</v>
      </c>
      <c r="K224" s="10">
        <f>IF(VLOOKUP(R224&amp;"_"&amp;S224,[1]无限模式!A:AQ,19+T224,FALSE)=0,"",VLOOKUP(R224&amp;"_"&amp;S224,[1]无限模式!A:AQ,19+T224,FALSE))</f>
        <v>10</v>
      </c>
      <c r="L224" s="10">
        <f>IF(VLOOKUP(R224&amp;"_"&amp;S224,[1]无限模式!A:AQ,19+T224,FALSE)=0,"",ROUND(VLOOKUP(R224&amp;"_"&amp;S224,[1]无限模式!A:AQ,4,FALSE)/VLOOKUP(R224&amp;"_"&amp;S224,[1]无限模式!A:AQ,19+T224,FALSE),2))</f>
        <v>3</v>
      </c>
      <c r="M224" s="10">
        <f>IF(VLOOKUP(R224&amp;"_"&amp;S224,[1]无限模式!A:AQ,25+T224,FALSE)="","",1)</f>
        <v>1</v>
      </c>
      <c r="N224" s="10" t="str">
        <f>IF(VLOOKUP(R224&amp;"_"&amp;S224,[1]无限模式!A:AQ,25+T224,FALSE)="","","Monster_Season"&amp;R224&amp;"_Infinite_"&amp;S224&amp;"_"&amp;T224)</f>
        <v>Monster_Season2_Infinite_17_2</v>
      </c>
      <c r="O224" s="10">
        <f>IF(VLOOKUP(R224&amp;"_"&amp;S224,[1]无限模式!A:AQ,25+T224,FALSE)="","",1)</f>
        <v>1</v>
      </c>
      <c r="Q224" s="10">
        <f>IF(VLOOKUP(R224&amp;"_"&amp;S224,[1]无限模式!A:AQ,19+T224,FALSE)="","",VLOOKUP(R224&amp;"_"&amp;S224,[1]无限模式!A:AQ,37+T224,FALSE))</f>
        <v>7</v>
      </c>
      <c r="R224" s="10">
        <v>2</v>
      </c>
      <c r="S224" s="10">
        <v>17</v>
      </c>
      <c r="T224" s="10">
        <v>2</v>
      </c>
    </row>
    <row r="225" spans="2:20" x14ac:dyDescent="0.2">
      <c r="B225" s="13" t="str">
        <f t="shared" si="12"/>
        <v/>
      </c>
      <c r="C225" s="10" t="str">
        <f t="shared" si="13"/>
        <v/>
      </c>
      <c r="D225" s="10" t="str">
        <f t="shared" si="14"/>
        <v/>
      </c>
      <c r="F225" s="10" t="str">
        <f>IF(B225="","",VLOOKUP(R225&amp;"_"&amp;S225,[1]无限模式!A:AQ,12,FALSE)-VLOOKUP(R225&amp;"_"&amp;S225,[1]无限模式!A:AQ,13,FALSE))</f>
        <v/>
      </c>
      <c r="G225" s="10" t="str">
        <f t="shared" si="15"/>
        <v/>
      </c>
      <c r="H225" s="13" t="str">
        <f>IF(C225="","",VLOOKUP(R225&amp;"_"&amp;S225,[1]无限模式!$A:$BA,52,FALSE))</f>
        <v/>
      </c>
      <c r="I225" s="13" t="str">
        <f>IF(C225="","",VLOOKUP(R225&amp;"_"&amp;S225,[1]无限模式!$A:$BA,53,FALSE))</f>
        <v/>
      </c>
      <c r="J225" s="10">
        <f>IF(VLOOKUP(R225&amp;"_"&amp;S225,[1]无限模式!A:AQ,25+T225,FALSE)="","",0)</f>
        <v>0</v>
      </c>
      <c r="K225" s="10">
        <f>IF(VLOOKUP(R225&amp;"_"&amp;S225,[1]无限模式!A:AQ,19+T225,FALSE)=0,"",VLOOKUP(R225&amp;"_"&amp;S225,[1]无限模式!A:AQ,19+T225,FALSE))</f>
        <v>10</v>
      </c>
      <c r="L225" s="10">
        <f>IF(VLOOKUP(R225&amp;"_"&amp;S225,[1]无限模式!A:AQ,19+T225,FALSE)=0,"",ROUND(VLOOKUP(R225&amp;"_"&amp;S225,[1]无限模式!A:AQ,4,FALSE)/VLOOKUP(R225&amp;"_"&amp;S225,[1]无限模式!A:AQ,19+T225,FALSE),2))</f>
        <v>3</v>
      </c>
      <c r="M225" s="10">
        <f>IF(VLOOKUP(R225&amp;"_"&amp;S225,[1]无限模式!A:AQ,25+T225,FALSE)="","",1)</f>
        <v>1</v>
      </c>
      <c r="N225" s="10" t="str">
        <f>IF(VLOOKUP(R225&amp;"_"&amp;S225,[1]无限模式!A:AQ,25+T225,FALSE)="","","Monster_Season"&amp;R225&amp;"_Infinite_"&amp;S225&amp;"_"&amp;T225)</f>
        <v>Monster_Season2_Infinite_17_3</v>
      </c>
      <c r="O225" s="10">
        <f>IF(VLOOKUP(R225&amp;"_"&amp;S225,[1]无限模式!A:AQ,25+T225,FALSE)="","",1)</f>
        <v>1</v>
      </c>
      <c r="Q225" s="10">
        <f>IF(VLOOKUP(R225&amp;"_"&amp;S225,[1]无限模式!A:AQ,19+T225,FALSE)="","",VLOOKUP(R225&amp;"_"&amp;S225,[1]无限模式!A:AQ,37+T225,FALSE))</f>
        <v>7</v>
      </c>
      <c r="R225" s="10">
        <v>2</v>
      </c>
      <c r="S225" s="10">
        <v>17</v>
      </c>
      <c r="T225" s="10">
        <v>3</v>
      </c>
    </row>
    <row r="226" spans="2:20" x14ac:dyDescent="0.2">
      <c r="B226" s="13" t="str">
        <f t="shared" si="12"/>
        <v/>
      </c>
      <c r="C226" s="10" t="str">
        <f t="shared" si="13"/>
        <v/>
      </c>
      <c r="D226" s="10" t="str">
        <f t="shared" si="14"/>
        <v/>
      </c>
      <c r="F226" s="10" t="str">
        <f>IF(B226="","",VLOOKUP(R226&amp;"_"&amp;S226,[1]无限模式!A:AQ,12,FALSE)-VLOOKUP(R226&amp;"_"&amp;S226,[1]无限模式!A:AQ,13,FALSE))</f>
        <v/>
      </c>
      <c r="G226" s="10" t="str">
        <f t="shared" si="15"/>
        <v/>
      </c>
      <c r="H226" s="13" t="str">
        <f>IF(C226="","",VLOOKUP(R226&amp;"_"&amp;S226,[1]无限模式!$A:$BA,52,FALSE))</f>
        <v/>
      </c>
      <c r="I226" s="13" t="str">
        <f>IF(C226="","",VLOOKUP(R226&amp;"_"&amp;S226,[1]无限模式!$A:$BA,53,FALSE))</f>
        <v/>
      </c>
      <c r="J226" s="10" t="str">
        <f>IF(VLOOKUP(R226&amp;"_"&amp;S226,[1]无限模式!A:AQ,25+T226,FALSE)="","",0)</f>
        <v/>
      </c>
      <c r="K226" s="10" t="str">
        <f>IF(VLOOKUP(R226&amp;"_"&amp;S226,[1]无限模式!A:AQ,19+T226,FALSE)=0,"",VLOOKUP(R226&amp;"_"&amp;S226,[1]无限模式!A:AQ,19+T226,FALSE))</f>
        <v/>
      </c>
      <c r="L226" s="10" t="str">
        <f>IF(VLOOKUP(R226&amp;"_"&amp;S226,[1]无限模式!A:AQ,19+T226,FALSE)=0,"",ROUND(VLOOKUP(R226&amp;"_"&amp;S226,[1]无限模式!A:AQ,4,FALSE)/VLOOKUP(R226&amp;"_"&amp;S226,[1]无限模式!A:AQ,19+T226,FALSE),2))</f>
        <v/>
      </c>
      <c r="M226" s="10" t="str">
        <f>IF(VLOOKUP(R226&amp;"_"&amp;S226,[1]无限模式!A:AQ,25+T226,FALSE)="","",1)</f>
        <v/>
      </c>
      <c r="N226" s="10" t="str">
        <f>IF(VLOOKUP(R226&amp;"_"&amp;S226,[1]无限模式!A:AQ,25+T226,FALSE)="","","Monster_Season"&amp;R226&amp;"_Infinite_"&amp;S226&amp;"_"&amp;T226)</f>
        <v/>
      </c>
      <c r="O226" s="10" t="str">
        <f>IF(VLOOKUP(R226&amp;"_"&amp;S226,[1]无限模式!A:AQ,25+T226,FALSE)="","",1)</f>
        <v/>
      </c>
      <c r="Q226" s="10" t="str">
        <f>IF(VLOOKUP(R226&amp;"_"&amp;S226,[1]无限模式!A:AQ,19+T226,FALSE)="","",VLOOKUP(R226&amp;"_"&amp;S226,[1]无限模式!A:AQ,37+T226,FALSE))</f>
        <v/>
      </c>
      <c r="R226" s="10">
        <v>2</v>
      </c>
      <c r="S226" s="10">
        <v>17</v>
      </c>
      <c r="T226" s="10">
        <v>4</v>
      </c>
    </row>
    <row r="227" spans="2:20" x14ac:dyDescent="0.2">
      <c r="B227" s="13" t="str">
        <f t="shared" si="12"/>
        <v/>
      </c>
      <c r="C227" s="10" t="str">
        <f t="shared" si="13"/>
        <v/>
      </c>
      <c r="D227" s="10" t="str">
        <f t="shared" si="14"/>
        <v/>
      </c>
      <c r="F227" s="10" t="str">
        <f>IF(B227="","",VLOOKUP(R227&amp;"_"&amp;S227,[1]无限模式!A:AQ,12,FALSE)-VLOOKUP(R227&amp;"_"&amp;S227,[1]无限模式!A:AQ,13,FALSE))</f>
        <v/>
      </c>
      <c r="G227" s="10" t="str">
        <f t="shared" si="15"/>
        <v/>
      </c>
      <c r="H227" s="13" t="str">
        <f>IF(C227="","",VLOOKUP(R227&amp;"_"&amp;S227,[1]无限模式!$A:$BA,52,FALSE))</f>
        <v/>
      </c>
      <c r="I227" s="13" t="str">
        <f>IF(C227="","",VLOOKUP(R227&amp;"_"&amp;S227,[1]无限模式!$A:$BA,53,FALSE))</f>
        <v/>
      </c>
      <c r="J227" s="10" t="str">
        <f>IF(VLOOKUP(R227&amp;"_"&amp;S227,[1]无限模式!A:AQ,25+T227,FALSE)="","",0)</f>
        <v/>
      </c>
      <c r="K227" s="10" t="str">
        <f>IF(VLOOKUP(R227&amp;"_"&amp;S227,[1]无限模式!A:AQ,19+T227,FALSE)=0,"",VLOOKUP(R227&amp;"_"&amp;S227,[1]无限模式!A:AQ,19+T227,FALSE))</f>
        <v/>
      </c>
      <c r="L227" s="10" t="str">
        <f>IF(VLOOKUP(R227&amp;"_"&amp;S227,[1]无限模式!A:AQ,19+T227,FALSE)=0,"",ROUND(VLOOKUP(R227&amp;"_"&amp;S227,[1]无限模式!A:AQ,4,FALSE)/VLOOKUP(R227&amp;"_"&amp;S227,[1]无限模式!A:AQ,19+T227,FALSE),2))</f>
        <v/>
      </c>
      <c r="M227" s="10" t="str">
        <f>IF(VLOOKUP(R227&amp;"_"&amp;S227,[1]无限模式!A:AQ,25+T227,FALSE)="","",1)</f>
        <v/>
      </c>
      <c r="N227" s="10" t="str">
        <f>IF(VLOOKUP(R227&amp;"_"&amp;S227,[1]无限模式!A:AQ,25+T227,FALSE)="","","Monster_Season"&amp;R227&amp;"_Infinite_"&amp;S227&amp;"_"&amp;T227)</f>
        <v/>
      </c>
      <c r="O227" s="10" t="str">
        <f>IF(VLOOKUP(R227&amp;"_"&amp;S227,[1]无限模式!A:AQ,25+T227,FALSE)="","",1)</f>
        <v/>
      </c>
      <c r="Q227" s="10" t="str">
        <f>IF(VLOOKUP(R227&amp;"_"&amp;S227,[1]无限模式!A:AQ,19+T227,FALSE)="","",VLOOKUP(R227&amp;"_"&amp;S227,[1]无限模式!A:AQ,37+T227,FALSE))</f>
        <v/>
      </c>
      <c r="R227" s="10">
        <v>2</v>
      </c>
      <c r="S227" s="10">
        <v>17</v>
      </c>
      <c r="T227" s="10">
        <v>5</v>
      </c>
    </row>
    <row r="228" spans="2:20" x14ac:dyDescent="0.2">
      <c r="B228" s="13" t="str">
        <f t="shared" si="12"/>
        <v/>
      </c>
      <c r="C228" s="10" t="str">
        <f t="shared" si="13"/>
        <v/>
      </c>
      <c r="D228" s="10" t="str">
        <f t="shared" si="14"/>
        <v/>
      </c>
      <c r="F228" s="10" t="str">
        <f>IF(B228="","",VLOOKUP(R228&amp;"_"&amp;S228,[1]无限模式!A:AQ,12,FALSE)-VLOOKUP(R228&amp;"_"&amp;S228,[1]无限模式!A:AQ,13,FALSE))</f>
        <v/>
      </c>
      <c r="G228" s="10" t="str">
        <f t="shared" si="15"/>
        <v/>
      </c>
      <c r="H228" s="13" t="str">
        <f>IF(C228="","",VLOOKUP(R228&amp;"_"&amp;S228,[1]无限模式!$A:$BA,52,FALSE))</f>
        <v/>
      </c>
      <c r="I228" s="13" t="str">
        <f>IF(C228="","",VLOOKUP(R228&amp;"_"&amp;S228,[1]无限模式!$A:$BA,53,FALSE))</f>
        <v/>
      </c>
      <c r="J228" s="10" t="str">
        <f>IF(VLOOKUP(R228&amp;"_"&amp;S228,[1]无限模式!A:AQ,25+T228,FALSE)="","",0)</f>
        <v/>
      </c>
      <c r="K228" s="10" t="str">
        <f>IF(VLOOKUP(R228&amp;"_"&amp;S228,[1]无限模式!A:AQ,19+T228,FALSE)=0,"",VLOOKUP(R228&amp;"_"&amp;S228,[1]无限模式!A:AQ,19+T228,FALSE))</f>
        <v/>
      </c>
      <c r="L228" s="10" t="str">
        <f>IF(VLOOKUP(R228&amp;"_"&amp;S228,[1]无限模式!A:AQ,19+T228,FALSE)=0,"",ROUND(VLOOKUP(R228&amp;"_"&amp;S228,[1]无限模式!A:AQ,4,FALSE)/VLOOKUP(R228&amp;"_"&amp;S228,[1]无限模式!A:AQ,19+T228,FALSE),2))</f>
        <v/>
      </c>
      <c r="M228" s="10" t="str">
        <f>IF(VLOOKUP(R228&amp;"_"&amp;S228,[1]无限模式!A:AQ,25+T228,FALSE)="","",1)</f>
        <v/>
      </c>
      <c r="N228" s="10" t="str">
        <f>IF(VLOOKUP(R228&amp;"_"&amp;S228,[1]无限模式!A:AQ,25+T228,FALSE)="","","Monster_Season"&amp;R228&amp;"_Infinite_"&amp;S228&amp;"_"&amp;T228)</f>
        <v/>
      </c>
      <c r="O228" s="10" t="str">
        <f>IF(VLOOKUP(R228&amp;"_"&amp;S228,[1]无限模式!A:AQ,25+T228,FALSE)="","",1)</f>
        <v/>
      </c>
      <c r="Q228" s="10" t="str">
        <f>IF(VLOOKUP(R228&amp;"_"&amp;S228,[1]无限模式!A:AQ,19+T228,FALSE)="","",VLOOKUP(R228&amp;"_"&amp;S228,[1]无限模式!A:AQ,37+T228,FALSE))</f>
        <v/>
      </c>
      <c r="R228" s="10">
        <v>2</v>
      </c>
      <c r="S228" s="10">
        <v>17</v>
      </c>
      <c r="T228" s="10">
        <v>6</v>
      </c>
    </row>
    <row r="229" spans="2:20" x14ac:dyDescent="0.2">
      <c r="B229" s="13" t="str">
        <f t="shared" si="12"/>
        <v>MonsterWaveCallRule_Season2_Infinite</v>
      </c>
      <c r="C229" s="10">
        <f t="shared" si="13"/>
        <v>18</v>
      </c>
      <c r="D229" s="10" t="str">
        <f t="shared" si="14"/>
        <v>赛季2无限模式第18波</v>
      </c>
      <c r="F229" s="10">
        <f>IF(B229="","",VLOOKUP(R229&amp;"_"&amp;S229,[1]无限模式!A:AQ,12,FALSE)-VLOOKUP(R229&amp;"_"&amp;S229,[1]无限模式!A:AQ,13,FALSE))</f>
        <v>100</v>
      </c>
      <c r="G229" s="10">
        <f t="shared" si="15"/>
        <v>180</v>
      </c>
      <c r="H229" s="13" t="str">
        <f>IF(C229="","",VLOOKUP(R229&amp;"_"&amp;S229,[1]无限模式!$A:$BA,52,FALSE))</f>
        <v>ResAudio_Music_game3;0.9</v>
      </c>
      <c r="I229" s="13" t="str">
        <f>IF(C229="","",VLOOKUP(R229&amp;"_"&amp;S229,[1]无限模式!$A:$BA,53,FALSE))</f>
        <v>ResAudio_Music_game3;1.1</v>
      </c>
      <c r="J229" s="10">
        <f>IF(VLOOKUP(R229&amp;"_"&amp;S229,[1]无限模式!A:AQ,25+T229,FALSE)="","",0)</f>
        <v>0</v>
      </c>
      <c r="K229" s="10">
        <f>IF(VLOOKUP(R229&amp;"_"&amp;S229,[1]无限模式!A:AQ,19+T229,FALSE)=0,"",VLOOKUP(R229&amp;"_"&amp;S229,[1]无限模式!A:AQ,19+T229,FALSE))</f>
        <v>16</v>
      </c>
      <c r="L229" s="10">
        <f>IF(VLOOKUP(R229&amp;"_"&amp;S229,[1]无限模式!A:AQ,19+T229,FALSE)=0,"",ROUND(VLOOKUP(R229&amp;"_"&amp;S229,[1]无限模式!A:AQ,4,FALSE)/VLOOKUP(R229&amp;"_"&amp;S229,[1]无限模式!A:AQ,19+T229,FALSE),2))</f>
        <v>1.88</v>
      </c>
      <c r="M229" s="10">
        <f>IF(VLOOKUP(R229&amp;"_"&amp;S229,[1]无限模式!A:AQ,25+T229,FALSE)="","",1)</f>
        <v>1</v>
      </c>
      <c r="N229" s="10" t="str">
        <f>IF(VLOOKUP(R229&amp;"_"&amp;S229,[1]无限模式!A:AQ,25+T229,FALSE)="","","Monster_Season"&amp;R229&amp;"_Infinite_"&amp;S229&amp;"_"&amp;T229)</f>
        <v>Monster_Season2_Infinite_18_1</v>
      </c>
      <c r="O229" s="10">
        <f>IF(VLOOKUP(R229&amp;"_"&amp;S229,[1]无限模式!A:AQ,25+T229,FALSE)="","",1)</f>
        <v>1</v>
      </c>
      <c r="Q229" s="10">
        <f>IF(VLOOKUP(R229&amp;"_"&amp;S229,[1]无限模式!A:AQ,19+T229,FALSE)="","",VLOOKUP(R229&amp;"_"&amp;S229,[1]无限模式!A:AQ,37+T229,FALSE))</f>
        <v>5</v>
      </c>
      <c r="R229" s="10">
        <v>2</v>
      </c>
      <c r="S229" s="10">
        <v>18</v>
      </c>
      <c r="T229" s="10">
        <v>1</v>
      </c>
    </row>
    <row r="230" spans="2:20" x14ac:dyDescent="0.2">
      <c r="B230" s="13" t="str">
        <f t="shared" si="12"/>
        <v/>
      </c>
      <c r="C230" s="10" t="str">
        <f t="shared" si="13"/>
        <v/>
      </c>
      <c r="D230" s="10" t="str">
        <f t="shared" si="14"/>
        <v/>
      </c>
      <c r="F230" s="10" t="str">
        <f>IF(B230="","",VLOOKUP(R230&amp;"_"&amp;S230,[1]无限模式!A:AQ,12,FALSE)-VLOOKUP(R230&amp;"_"&amp;S230,[1]无限模式!A:AQ,13,FALSE))</f>
        <v/>
      </c>
      <c r="G230" s="10" t="str">
        <f t="shared" si="15"/>
        <v/>
      </c>
      <c r="H230" s="13" t="str">
        <f>IF(C230="","",VLOOKUP(R230&amp;"_"&amp;S230,[1]无限模式!$A:$BA,52,FALSE))</f>
        <v/>
      </c>
      <c r="I230" s="13" t="str">
        <f>IF(C230="","",VLOOKUP(R230&amp;"_"&amp;S230,[1]无限模式!$A:$BA,53,FALSE))</f>
        <v/>
      </c>
      <c r="J230" s="10">
        <f>IF(VLOOKUP(R230&amp;"_"&amp;S230,[1]无限模式!A:AQ,25+T230,FALSE)="","",0)</f>
        <v>0</v>
      </c>
      <c r="K230" s="10">
        <f>IF(VLOOKUP(R230&amp;"_"&amp;S230,[1]无限模式!A:AQ,19+T230,FALSE)=0,"",VLOOKUP(R230&amp;"_"&amp;S230,[1]无限模式!A:AQ,19+T230,FALSE))</f>
        <v>16</v>
      </c>
      <c r="L230" s="10">
        <f>IF(VLOOKUP(R230&amp;"_"&amp;S230,[1]无限模式!A:AQ,19+T230,FALSE)=0,"",ROUND(VLOOKUP(R230&amp;"_"&amp;S230,[1]无限模式!A:AQ,4,FALSE)/VLOOKUP(R230&amp;"_"&amp;S230,[1]无限模式!A:AQ,19+T230,FALSE),2))</f>
        <v>1.88</v>
      </c>
      <c r="M230" s="10">
        <f>IF(VLOOKUP(R230&amp;"_"&amp;S230,[1]无限模式!A:AQ,25+T230,FALSE)="","",1)</f>
        <v>1</v>
      </c>
      <c r="N230" s="10" t="str">
        <f>IF(VLOOKUP(R230&amp;"_"&amp;S230,[1]无限模式!A:AQ,25+T230,FALSE)="","","Monster_Season"&amp;R230&amp;"_Infinite_"&amp;S230&amp;"_"&amp;T230)</f>
        <v>Monster_Season2_Infinite_18_2</v>
      </c>
      <c r="O230" s="10">
        <f>IF(VLOOKUP(R230&amp;"_"&amp;S230,[1]无限模式!A:AQ,25+T230,FALSE)="","",1)</f>
        <v>1</v>
      </c>
      <c r="Q230" s="10">
        <f>IF(VLOOKUP(R230&amp;"_"&amp;S230,[1]无限模式!A:AQ,19+T230,FALSE)="","",VLOOKUP(R230&amp;"_"&amp;S230,[1]无限模式!A:AQ,37+T230,FALSE))</f>
        <v>5</v>
      </c>
      <c r="R230" s="10">
        <v>2</v>
      </c>
      <c r="S230" s="10">
        <v>18</v>
      </c>
      <c r="T230" s="10">
        <v>2</v>
      </c>
    </row>
    <row r="231" spans="2:20" x14ac:dyDescent="0.2">
      <c r="B231" s="13" t="str">
        <f t="shared" si="12"/>
        <v/>
      </c>
      <c r="C231" s="10" t="str">
        <f t="shared" si="13"/>
        <v/>
      </c>
      <c r="D231" s="10" t="str">
        <f t="shared" si="14"/>
        <v/>
      </c>
      <c r="F231" s="10" t="str">
        <f>IF(B231="","",VLOOKUP(R231&amp;"_"&amp;S231,[1]无限模式!A:AQ,12,FALSE)-VLOOKUP(R231&amp;"_"&amp;S231,[1]无限模式!A:AQ,13,FALSE))</f>
        <v/>
      </c>
      <c r="G231" s="10" t="str">
        <f t="shared" si="15"/>
        <v/>
      </c>
      <c r="H231" s="13" t="str">
        <f>IF(C231="","",VLOOKUP(R231&amp;"_"&amp;S231,[1]无限模式!$A:$BA,52,FALSE))</f>
        <v/>
      </c>
      <c r="I231" s="13" t="str">
        <f>IF(C231="","",VLOOKUP(R231&amp;"_"&amp;S231,[1]无限模式!$A:$BA,53,FALSE))</f>
        <v/>
      </c>
      <c r="J231" s="10">
        <f>IF(VLOOKUP(R231&amp;"_"&amp;S231,[1]无限模式!A:AQ,25+T231,FALSE)="","",0)</f>
        <v>0</v>
      </c>
      <c r="K231" s="10">
        <f>IF(VLOOKUP(R231&amp;"_"&amp;S231,[1]无限模式!A:AQ,19+T231,FALSE)=0,"",VLOOKUP(R231&amp;"_"&amp;S231,[1]无限模式!A:AQ,19+T231,FALSE))</f>
        <v>8</v>
      </c>
      <c r="L231" s="10">
        <f>IF(VLOOKUP(R231&amp;"_"&amp;S231,[1]无限模式!A:AQ,19+T231,FALSE)=0,"",ROUND(VLOOKUP(R231&amp;"_"&amp;S231,[1]无限模式!A:AQ,4,FALSE)/VLOOKUP(R231&amp;"_"&amp;S231,[1]无限模式!A:AQ,19+T231,FALSE),2))</f>
        <v>3.75</v>
      </c>
      <c r="M231" s="10">
        <f>IF(VLOOKUP(R231&amp;"_"&amp;S231,[1]无限模式!A:AQ,25+T231,FALSE)="","",1)</f>
        <v>1</v>
      </c>
      <c r="N231" s="10" t="str">
        <f>IF(VLOOKUP(R231&amp;"_"&amp;S231,[1]无限模式!A:AQ,25+T231,FALSE)="","","Monster_Season"&amp;R231&amp;"_Infinite_"&amp;S231&amp;"_"&amp;T231)</f>
        <v>Monster_Season2_Infinite_18_3</v>
      </c>
      <c r="O231" s="10">
        <f>IF(VLOOKUP(R231&amp;"_"&amp;S231,[1]无限模式!A:AQ,25+T231,FALSE)="","",1)</f>
        <v>1</v>
      </c>
      <c r="Q231" s="10">
        <f>IF(VLOOKUP(R231&amp;"_"&amp;S231,[1]无限模式!A:AQ,19+T231,FALSE)="","",VLOOKUP(R231&amp;"_"&amp;S231,[1]无限模式!A:AQ,37+T231,FALSE))</f>
        <v>5</v>
      </c>
      <c r="R231" s="10">
        <v>2</v>
      </c>
      <c r="S231" s="10">
        <v>18</v>
      </c>
      <c r="T231" s="10">
        <v>3</v>
      </c>
    </row>
    <row r="232" spans="2:20" x14ac:dyDescent="0.2">
      <c r="B232" s="13" t="str">
        <f t="shared" si="12"/>
        <v/>
      </c>
      <c r="C232" s="10" t="str">
        <f t="shared" si="13"/>
        <v/>
      </c>
      <c r="D232" s="10" t="str">
        <f t="shared" si="14"/>
        <v/>
      </c>
      <c r="F232" s="10" t="str">
        <f>IF(B232="","",VLOOKUP(R232&amp;"_"&amp;S232,[1]无限模式!A:AQ,12,FALSE)-VLOOKUP(R232&amp;"_"&amp;S232,[1]无限模式!A:AQ,13,FALSE))</f>
        <v/>
      </c>
      <c r="G232" s="10" t="str">
        <f t="shared" si="15"/>
        <v/>
      </c>
      <c r="H232" s="13" t="str">
        <f>IF(C232="","",VLOOKUP(R232&amp;"_"&amp;S232,[1]无限模式!$A:$BA,52,FALSE))</f>
        <v/>
      </c>
      <c r="I232" s="13" t="str">
        <f>IF(C232="","",VLOOKUP(R232&amp;"_"&amp;S232,[1]无限模式!$A:$BA,53,FALSE))</f>
        <v/>
      </c>
      <c r="J232" s="10" t="str">
        <f>IF(VLOOKUP(R232&amp;"_"&amp;S232,[1]无限模式!A:AQ,25+T232,FALSE)="","",0)</f>
        <v/>
      </c>
      <c r="K232" s="10" t="str">
        <f>IF(VLOOKUP(R232&amp;"_"&amp;S232,[1]无限模式!A:AQ,19+T232,FALSE)=0,"",VLOOKUP(R232&amp;"_"&amp;S232,[1]无限模式!A:AQ,19+T232,FALSE))</f>
        <v/>
      </c>
      <c r="L232" s="10" t="str">
        <f>IF(VLOOKUP(R232&amp;"_"&amp;S232,[1]无限模式!A:AQ,19+T232,FALSE)=0,"",ROUND(VLOOKUP(R232&amp;"_"&amp;S232,[1]无限模式!A:AQ,4,FALSE)/VLOOKUP(R232&amp;"_"&amp;S232,[1]无限模式!A:AQ,19+T232,FALSE),2))</f>
        <v/>
      </c>
      <c r="M232" s="10" t="str">
        <f>IF(VLOOKUP(R232&amp;"_"&amp;S232,[1]无限模式!A:AQ,25+T232,FALSE)="","",1)</f>
        <v/>
      </c>
      <c r="N232" s="10" t="str">
        <f>IF(VLOOKUP(R232&amp;"_"&amp;S232,[1]无限模式!A:AQ,25+T232,FALSE)="","","Monster_Season"&amp;R232&amp;"_Infinite_"&amp;S232&amp;"_"&amp;T232)</f>
        <v/>
      </c>
      <c r="O232" s="10" t="str">
        <f>IF(VLOOKUP(R232&amp;"_"&amp;S232,[1]无限模式!A:AQ,25+T232,FALSE)="","",1)</f>
        <v/>
      </c>
      <c r="Q232" s="10" t="str">
        <f>IF(VLOOKUP(R232&amp;"_"&amp;S232,[1]无限模式!A:AQ,19+T232,FALSE)="","",VLOOKUP(R232&amp;"_"&amp;S232,[1]无限模式!A:AQ,37+T232,FALSE))</f>
        <v/>
      </c>
      <c r="R232" s="10">
        <v>2</v>
      </c>
      <c r="S232" s="10">
        <v>18</v>
      </c>
      <c r="T232" s="10">
        <v>4</v>
      </c>
    </row>
    <row r="233" spans="2:20" x14ac:dyDescent="0.2">
      <c r="B233" s="13" t="str">
        <f t="shared" si="12"/>
        <v/>
      </c>
      <c r="C233" s="10" t="str">
        <f t="shared" si="13"/>
        <v/>
      </c>
      <c r="D233" s="10" t="str">
        <f t="shared" si="14"/>
        <v/>
      </c>
      <c r="F233" s="10" t="str">
        <f>IF(B233="","",VLOOKUP(R233&amp;"_"&amp;S233,[1]无限模式!A:AQ,12,FALSE)-VLOOKUP(R233&amp;"_"&amp;S233,[1]无限模式!A:AQ,13,FALSE))</f>
        <v/>
      </c>
      <c r="G233" s="10" t="str">
        <f t="shared" si="15"/>
        <v/>
      </c>
      <c r="H233" s="13" t="str">
        <f>IF(C233="","",VLOOKUP(R233&amp;"_"&amp;S233,[1]无限模式!$A:$BA,52,FALSE))</f>
        <v/>
      </c>
      <c r="I233" s="13" t="str">
        <f>IF(C233="","",VLOOKUP(R233&amp;"_"&amp;S233,[1]无限模式!$A:$BA,53,FALSE))</f>
        <v/>
      </c>
      <c r="J233" s="10" t="str">
        <f>IF(VLOOKUP(R233&amp;"_"&amp;S233,[1]无限模式!A:AQ,25+T233,FALSE)="","",0)</f>
        <v/>
      </c>
      <c r="K233" s="10" t="str">
        <f>IF(VLOOKUP(R233&amp;"_"&amp;S233,[1]无限模式!A:AQ,19+T233,FALSE)=0,"",VLOOKUP(R233&amp;"_"&amp;S233,[1]无限模式!A:AQ,19+T233,FALSE))</f>
        <v/>
      </c>
      <c r="L233" s="10" t="str">
        <f>IF(VLOOKUP(R233&amp;"_"&amp;S233,[1]无限模式!A:AQ,19+T233,FALSE)=0,"",ROUND(VLOOKUP(R233&amp;"_"&amp;S233,[1]无限模式!A:AQ,4,FALSE)/VLOOKUP(R233&amp;"_"&amp;S233,[1]无限模式!A:AQ,19+T233,FALSE),2))</f>
        <v/>
      </c>
      <c r="M233" s="10" t="str">
        <f>IF(VLOOKUP(R233&amp;"_"&amp;S233,[1]无限模式!A:AQ,25+T233,FALSE)="","",1)</f>
        <v/>
      </c>
      <c r="N233" s="10" t="str">
        <f>IF(VLOOKUP(R233&amp;"_"&amp;S233,[1]无限模式!A:AQ,25+T233,FALSE)="","","Monster_Season"&amp;R233&amp;"_Infinite_"&amp;S233&amp;"_"&amp;T233)</f>
        <v/>
      </c>
      <c r="O233" s="10" t="str">
        <f>IF(VLOOKUP(R233&amp;"_"&amp;S233,[1]无限模式!A:AQ,25+T233,FALSE)="","",1)</f>
        <v/>
      </c>
      <c r="Q233" s="10" t="str">
        <f>IF(VLOOKUP(R233&amp;"_"&amp;S233,[1]无限模式!A:AQ,19+T233,FALSE)="","",VLOOKUP(R233&amp;"_"&amp;S233,[1]无限模式!A:AQ,37+T233,FALSE))</f>
        <v/>
      </c>
      <c r="R233" s="10">
        <v>2</v>
      </c>
      <c r="S233" s="10">
        <v>18</v>
      </c>
      <c r="T233" s="10">
        <v>5</v>
      </c>
    </row>
    <row r="234" spans="2:20" x14ac:dyDescent="0.2">
      <c r="B234" s="13" t="str">
        <f t="shared" si="12"/>
        <v/>
      </c>
      <c r="C234" s="10" t="str">
        <f t="shared" si="13"/>
        <v/>
      </c>
      <c r="D234" s="10" t="str">
        <f t="shared" si="14"/>
        <v/>
      </c>
      <c r="F234" s="10" t="str">
        <f>IF(B234="","",VLOOKUP(R234&amp;"_"&amp;S234,[1]无限模式!A:AQ,12,FALSE)-VLOOKUP(R234&amp;"_"&amp;S234,[1]无限模式!A:AQ,13,FALSE))</f>
        <v/>
      </c>
      <c r="G234" s="10" t="str">
        <f t="shared" si="15"/>
        <v/>
      </c>
      <c r="H234" s="13" t="str">
        <f>IF(C234="","",VLOOKUP(R234&amp;"_"&amp;S234,[1]无限模式!$A:$BA,52,FALSE))</f>
        <v/>
      </c>
      <c r="I234" s="13" t="str">
        <f>IF(C234="","",VLOOKUP(R234&amp;"_"&amp;S234,[1]无限模式!$A:$BA,53,FALSE))</f>
        <v/>
      </c>
      <c r="J234" s="10" t="str">
        <f>IF(VLOOKUP(R234&amp;"_"&amp;S234,[1]无限模式!A:AQ,25+T234,FALSE)="","",0)</f>
        <v/>
      </c>
      <c r="K234" s="10" t="str">
        <f>IF(VLOOKUP(R234&amp;"_"&amp;S234,[1]无限模式!A:AQ,19+T234,FALSE)=0,"",VLOOKUP(R234&amp;"_"&amp;S234,[1]无限模式!A:AQ,19+T234,FALSE))</f>
        <v/>
      </c>
      <c r="L234" s="10" t="str">
        <f>IF(VLOOKUP(R234&amp;"_"&amp;S234,[1]无限模式!A:AQ,19+T234,FALSE)=0,"",ROUND(VLOOKUP(R234&amp;"_"&amp;S234,[1]无限模式!A:AQ,4,FALSE)/VLOOKUP(R234&amp;"_"&amp;S234,[1]无限模式!A:AQ,19+T234,FALSE),2))</f>
        <v/>
      </c>
      <c r="M234" s="10" t="str">
        <f>IF(VLOOKUP(R234&amp;"_"&amp;S234,[1]无限模式!A:AQ,25+T234,FALSE)="","",1)</f>
        <v/>
      </c>
      <c r="N234" s="10" t="str">
        <f>IF(VLOOKUP(R234&amp;"_"&amp;S234,[1]无限模式!A:AQ,25+T234,FALSE)="","","Monster_Season"&amp;R234&amp;"_Infinite_"&amp;S234&amp;"_"&amp;T234)</f>
        <v/>
      </c>
      <c r="O234" s="10" t="str">
        <f>IF(VLOOKUP(R234&amp;"_"&amp;S234,[1]无限模式!A:AQ,25+T234,FALSE)="","",1)</f>
        <v/>
      </c>
      <c r="Q234" s="10" t="str">
        <f>IF(VLOOKUP(R234&amp;"_"&amp;S234,[1]无限模式!A:AQ,19+T234,FALSE)="","",VLOOKUP(R234&amp;"_"&amp;S234,[1]无限模式!A:AQ,37+T234,FALSE))</f>
        <v/>
      </c>
      <c r="R234" s="10">
        <v>2</v>
      </c>
      <c r="S234" s="10">
        <v>18</v>
      </c>
      <c r="T234" s="10">
        <v>6</v>
      </c>
    </row>
    <row r="235" spans="2:20" x14ac:dyDescent="0.2">
      <c r="B235" s="13" t="str">
        <f t="shared" si="12"/>
        <v>MonsterWaveCallRule_Season2_Infinite</v>
      </c>
      <c r="C235" s="10">
        <f t="shared" si="13"/>
        <v>19</v>
      </c>
      <c r="D235" s="10" t="str">
        <f t="shared" si="14"/>
        <v>赛季2无限模式第19波</v>
      </c>
      <c r="F235" s="10">
        <f>IF(B235="","",VLOOKUP(R235&amp;"_"&amp;S235,[1]无限模式!A:AQ,12,FALSE)-VLOOKUP(R235&amp;"_"&amp;S235,[1]无限模式!A:AQ,13,FALSE))</f>
        <v>100</v>
      </c>
      <c r="G235" s="10">
        <f t="shared" si="15"/>
        <v>180</v>
      </c>
      <c r="H235" s="13" t="str">
        <f>IF(C235="","",VLOOKUP(R235&amp;"_"&amp;S235,[1]无限模式!$A:$BA,52,FALSE))</f>
        <v>ResAudio_Music_game3;0.9</v>
      </c>
      <c r="I235" s="13" t="str">
        <f>IF(C235="","",VLOOKUP(R235&amp;"_"&amp;S235,[1]无限模式!$A:$BA,53,FALSE))</f>
        <v>ResAudio_Music_game3;1.1</v>
      </c>
      <c r="J235" s="10">
        <f>IF(VLOOKUP(R235&amp;"_"&amp;S235,[1]无限模式!A:AQ,25+T235,FALSE)="","",0)</f>
        <v>0</v>
      </c>
      <c r="K235" s="10">
        <f>IF(VLOOKUP(R235&amp;"_"&amp;S235,[1]无限模式!A:AQ,19+T235,FALSE)=0,"",VLOOKUP(R235&amp;"_"&amp;S235,[1]无限模式!A:AQ,19+T235,FALSE))</f>
        <v>14</v>
      </c>
      <c r="L235" s="10">
        <f>IF(VLOOKUP(R235&amp;"_"&amp;S235,[1]无限模式!A:AQ,19+T235,FALSE)=0,"",ROUND(VLOOKUP(R235&amp;"_"&amp;S235,[1]无限模式!A:AQ,4,FALSE)/VLOOKUP(R235&amp;"_"&amp;S235,[1]无限模式!A:AQ,19+T235,FALSE),2))</f>
        <v>2.14</v>
      </c>
      <c r="M235" s="10">
        <f>IF(VLOOKUP(R235&amp;"_"&amp;S235,[1]无限模式!A:AQ,25+T235,FALSE)="","",1)</f>
        <v>1</v>
      </c>
      <c r="N235" s="10" t="str">
        <f>IF(VLOOKUP(R235&amp;"_"&amp;S235,[1]无限模式!A:AQ,25+T235,FALSE)="","","Monster_Season"&amp;R235&amp;"_Infinite_"&amp;S235&amp;"_"&amp;T235)</f>
        <v>Monster_Season2_Infinite_19_1</v>
      </c>
      <c r="O235" s="10">
        <f>IF(VLOOKUP(R235&amp;"_"&amp;S235,[1]无限模式!A:AQ,25+T235,FALSE)="","",1)</f>
        <v>1</v>
      </c>
      <c r="Q235" s="10">
        <f>IF(VLOOKUP(R235&amp;"_"&amp;S235,[1]无限模式!A:AQ,19+T235,FALSE)="","",VLOOKUP(R235&amp;"_"&amp;S235,[1]无限模式!A:AQ,37+T235,FALSE))</f>
        <v>3</v>
      </c>
      <c r="R235" s="10">
        <v>2</v>
      </c>
      <c r="S235" s="10">
        <v>19</v>
      </c>
      <c r="T235" s="10">
        <v>1</v>
      </c>
    </row>
    <row r="236" spans="2:20" x14ac:dyDescent="0.2">
      <c r="B236" s="13" t="str">
        <f t="shared" si="12"/>
        <v/>
      </c>
      <c r="C236" s="10" t="str">
        <f t="shared" si="13"/>
        <v/>
      </c>
      <c r="D236" s="10" t="str">
        <f t="shared" si="14"/>
        <v/>
      </c>
      <c r="F236" s="10" t="str">
        <f>IF(B236="","",VLOOKUP(R236&amp;"_"&amp;S236,[1]无限模式!A:AQ,12,FALSE)-VLOOKUP(R236&amp;"_"&amp;S236,[1]无限模式!A:AQ,13,FALSE))</f>
        <v/>
      </c>
      <c r="G236" s="10" t="str">
        <f t="shared" si="15"/>
        <v/>
      </c>
      <c r="H236" s="13" t="str">
        <f>IF(C236="","",VLOOKUP(R236&amp;"_"&amp;S236,[1]无限模式!$A:$BA,52,FALSE))</f>
        <v/>
      </c>
      <c r="I236" s="13" t="str">
        <f>IF(C236="","",VLOOKUP(R236&amp;"_"&amp;S236,[1]无限模式!$A:$BA,53,FALSE))</f>
        <v/>
      </c>
      <c r="J236" s="10">
        <f>IF(VLOOKUP(R236&amp;"_"&amp;S236,[1]无限模式!A:AQ,25+T236,FALSE)="","",0)</f>
        <v>0</v>
      </c>
      <c r="K236" s="10">
        <f>IF(VLOOKUP(R236&amp;"_"&amp;S236,[1]无限模式!A:AQ,19+T236,FALSE)=0,"",VLOOKUP(R236&amp;"_"&amp;S236,[1]无限模式!A:AQ,19+T236,FALSE))</f>
        <v>14</v>
      </c>
      <c r="L236" s="10">
        <f>IF(VLOOKUP(R236&amp;"_"&amp;S236,[1]无限模式!A:AQ,19+T236,FALSE)=0,"",ROUND(VLOOKUP(R236&amp;"_"&amp;S236,[1]无限模式!A:AQ,4,FALSE)/VLOOKUP(R236&amp;"_"&amp;S236,[1]无限模式!A:AQ,19+T236,FALSE),2))</f>
        <v>2.14</v>
      </c>
      <c r="M236" s="10">
        <f>IF(VLOOKUP(R236&amp;"_"&amp;S236,[1]无限模式!A:AQ,25+T236,FALSE)="","",1)</f>
        <v>1</v>
      </c>
      <c r="N236" s="10" t="str">
        <f>IF(VLOOKUP(R236&amp;"_"&amp;S236,[1]无限模式!A:AQ,25+T236,FALSE)="","","Monster_Season"&amp;R236&amp;"_Infinite_"&amp;S236&amp;"_"&amp;T236)</f>
        <v>Monster_Season2_Infinite_19_2</v>
      </c>
      <c r="O236" s="10">
        <f>IF(VLOOKUP(R236&amp;"_"&amp;S236,[1]无限模式!A:AQ,25+T236,FALSE)="","",1)</f>
        <v>1</v>
      </c>
      <c r="Q236" s="10">
        <f>IF(VLOOKUP(R236&amp;"_"&amp;S236,[1]无限模式!A:AQ,19+T236,FALSE)="","",VLOOKUP(R236&amp;"_"&amp;S236,[1]无限模式!A:AQ,37+T236,FALSE))</f>
        <v>6</v>
      </c>
      <c r="R236" s="10">
        <v>2</v>
      </c>
      <c r="S236" s="10">
        <v>19</v>
      </c>
      <c r="T236" s="10">
        <v>2</v>
      </c>
    </row>
    <row r="237" spans="2:20" x14ac:dyDescent="0.2">
      <c r="B237" s="13" t="str">
        <f t="shared" si="12"/>
        <v/>
      </c>
      <c r="C237" s="10" t="str">
        <f t="shared" si="13"/>
        <v/>
      </c>
      <c r="D237" s="10" t="str">
        <f t="shared" si="14"/>
        <v/>
      </c>
      <c r="F237" s="10" t="str">
        <f>IF(B237="","",VLOOKUP(R237&amp;"_"&amp;S237,[1]无限模式!A:AQ,12,FALSE)-VLOOKUP(R237&amp;"_"&amp;S237,[1]无限模式!A:AQ,13,FALSE))</f>
        <v/>
      </c>
      <c r="G237" s="10" t="str">
        <f t="shared" si="15"/>
        <v/>
      </c>
      <c r="H237" s="13" t="str">
        <f>IF(C237="","",VLOOKUP(R237&amp;"_"&amp;S237,[1]无限模式!$A:$BA,52,FALSE))</f>
        <v/>
      </c>
      <c r="I237" s="13" t="str">
        <f>IF(C237="","",VLOOKUP(R237&amp;"_"&amp;S237,[1]无限模式!$A:$BA,53,FALSE))</f>
        <v/>
      </c>
      <c r="J237" s="10">
        <f>IF(VLOOKUP(R237&amp;"_"&amp;S237,[1]无限模式!A:AQ,25+T237,FALSE)="","",0)</f>
        <v>0</v>
      </c>
      <c r="K237" s="10">
        <f>IF(VLOOKUP(R237&amp;"_"&amp;S237,[1]无限模式!A:AQ,19+T237,FALSE)=0,"",VLOOKUP(R237&amp;"_"&amp;S237,[1]无限模式!A:AQ,19+T237,FALSE))</f>
        <v>14</v>
      </c>
      <c r="L237" s="10">
        <f>IF(VLOOKUP(R237&amp;"_"&amp;S237,[1]无限模式!A:AQ,19+T237,FALSE)=0,"",ROUND(VLOOKUP(R237&amp;"_"&amp;S237,[1]无限模式!A:AQ,4,FALSE)/VLOOKUP(R237&amp;"_"&amp;S237,[1]无限模式!A:AQ,19+T237,FALSE),2))</f>
        <v>2.14</v>
      </c>
      <c r="M237" s="10">
        <f>IF(VLOOKUP(R237&amp;"_"&amp;S237,[1]无限模式!A:AQ,25+T237,FALSE)="","",1)</f>
        <v>1</v>
      </c>
      <c r="N237" s="10" t="str">
        <f>IF(VLOOKUP(R237&amp;"_"&amp;S237,[1]无限模式!A:AQ,25+T237,FALSE)="","","Monster_Season"&amp;R237&amp;"_Infinite_"&amp;S237&amp;"_"&amp;T237)</f>
        <v>Monster_Season2_Infinite_19_3</v>
      </c>
      <c r="O237" s="10">
        <f>IF(VLOOKUP(R237&amp;"_"&amp;S237,[1]无限模式!A:AQ,25+T237,FALSE)="","",1)</f>
        <v>1</v>
      </c>
      <c r="Q237" s="10">
        <f>IF(VLOOKUP(R237&amp;"_"&amp;S237,[1]无限模式!A:AQ,19+T237,FALSE)="","",VLOOKUP(R237&amp;"_"&amp;S237,[1]无限模式!A:AQ,37+T237,FALSE))</f>
        <v>6</v>
      </c>
      <c r="R237" s="10">
        <v>2</v>
      </c>
      <c r="S237" s="10">
        <v>19</v>
      </c>
      <c r="T237" s="10">
        <v>3</v>
      </c>
    </row>
    <row r="238" spans="2:20" x14ac:dyDescent="0.2">
      <c r="B238" s="13" t="str">
        <f t="shared" si="12"/>
        <v/>
      </c>
      <c r="C238" s="10" t="str">
        <f t="shared" si="13"/>
        <v/>
      </c>
      <c r="D238" s="10" t="str">
        <f t="shared" si="14"/>
        <v/>
      </c>
      <c r="F238" s="10" t="str">
        <f>IF(B238="","",VLOOKUP(R238&amp;"_"&amp;S238,[1]无限模式!A:AQ,12,FALSE)-VLOOKUP(R238&amp;"_"&amp;S238,[1]无限模式!A:AQ,13,FALSE))</f>
        <v/>
      </c>
      <c r="G238" s="10" t="str">
        <f t="shared" si="15"/>
        <v/>
      </c>
      <c r="H238" s="13" t="str">
        <f>IF(C238="","",VLOOKUP(R238&amp;"_"&amp;S238,[1]无限模式!$A:$BA,52,FALSE))</f>
        <v/>
      </c>
      <c r="I238" s="13" t="str">
        <f>IF(C238="","",VLOOKUP(R238&amp;"_"&amp;S238,[1]无限模式!$A:$BA,53,FALSE))</f>
        <v/>
      </c>
      <c r="J238" s="10" t="str">
        <f>IF(VLOOKUP(R238&amp;"_"&amp;S238,[1]无限模式!A:AQ,25+T238,FALSE)="","",0)</f>
        <v/>
      </c>
      <c r="K238" s="10" t="str">
        <f>IF(VLOOKUP(R238&amp;"_"&amp;S238,[1]无限模式!A:AQ,19+T238,FALSE)=0,"",VLOOKUP(R238&amp;"_"&amp;S238,[1]无限模式!A:AQ,19+T238,FALSE))</f>
        <v/>
      </c>
      <c r="L238" s="10" t="str">
        <f>IF(VLOOKUP(R238&amp;"_"&amp;S238,[1]无限模式!A:AQ,19+T238,FALSE)=0,"",ROUND(VLOOKUP(R238&amp;"_"&amp;S238,[1]无限模式!A:AQ,4,FALSE)/VLOOKUP(R238&amp;"_"&amp;S238,[1]无限模式!A:AQ,19+T238,FALSE),2))</f>
        <v/>
      </c>
      <c r="M238" s="10" t="str">
        <f>IF(VLOOKUP(R238&amp;"_"&amp;S238,[1]无限模式!A:AQ,25+T238,FALSE)="","",1)</f>
        <v/>
      </c>
      <c r="N238" s="10" t="str">
        <f>IF(VLOOKUP(R238&amp;"_"&amp;S238,[1]无限模式!A:AQ,25+T238,FALSE)="","","Monster_Season"&amp;R238&amp;"_Infinite_"&amp;S238&amp;"_"&amp;T238)</f>
        <v/>
      </c>
      <c r="O238" s="10" t="str">
        <f>IF(VLOOKUP(R238&amp;"_"&amp;S238,[1]无限模式!A:AQ,25+T238,FALSE)="","",1)</f>
        <v/>
      </c>
      <c r="Q238" s="10" t="str">
        <f>IF(VLOOKUP(R238&amp;"_"&amp;S238,[1]无限模式!A:AQ,19+T238,FALSE)="","",VLOOKUP(R238&amp;"_"&amp;S238,[1]无限模式!A:AQ,37+T238,FALSE))</f>
        <v/>
      </c>
      <c r="R238" s="10">
        <v>2</v>
      </c>
      <c r="S238" s="10">
        <v>19</v>
      </c>
      <c r="T238" s="10">
        <v>4</v>
      </c>
    </row>
    <row r="239" spans="2:20" x14ac:dyDescent="0.2">
      <c r="B239" s="13" t="str">
        <f t="shared" si="12"/>
        <v/>
      </c>
      <c r="C239" s="10" t="str">
        <f t="shared" si="13"/>
        <v/>
      </c>
      <c r="D239" s="10" t="str">
        <f t="shared" si="14"/>
        <v/>
      </c>
      <c r="F239" s="10" t="str">
        <f>IF(B239="","",VLOOKUP(R239&amp;"_"&amp;S239,[1]无限模式!A:AQ,12,FALSE)-VLOOKUP(R239&amp;"_"&amp;S239,[1]无限模式!A:AQ,13,FALSE))</f>
        <v/>
      </c>
      <c r="G239" s="10" t="str">
        <f t="shared" si="15"/>
        <v/>
      </c>
      <c r="H239" s="13" t="str">
        <f>IF(C239="","",VLOOKUP(R239&amp;"_"&amp;S239,[1]无限模式!$A:$BA,52,FALSE))</f>
        <v/>
      </c>
      <c r="I239" s="13" t="str">
        <f>IF(C239="","",VLOOKUP(R239&amp;"_"&amp;S239,[1]无限模式!$A:$BA,53,FALSE))</f>
        <v/>
      </c>
      <c r="J239" s="10" t="str">
        <f>IF(VLOOKUP(R239&amp;"_"&amp;S239,[1]无限模式!A:AQ,25+T239,FALSE)="","",0)</f>
        <v/>
      </c>
      <c r="K239" s="10" t="str">
        <f>IF(VLOOKUP(R239&amp;"_"&amp;S239,[1]无限模式!A:AQ,19+T239,FALSE)=0,"",VLOOKUP(R239&amp;"_"&amp;S239,[1]无限模式!A:AQ,19+T239,FALSE))</f>
        <v/>
      </c>
      <c r="L239" s="10" t="str">
        <f>IF(VLOOKUP(R239&amp;"_"&amp;S239,[1]无限模式!A:AQ,19+T239,FALSE)=0,"",ROUND(VLOOKUP(R239&amp;"_"&amp;S239,[1]无限模式!A:AQ,4,FALSE)/VLOOKUP(R239&amp;"_"&amp;S239,[1]无限模式!A:AQ,19+T239,FALSE),2))</f>
        <v/>
      </c>
      <c r="M239" s="10" t="str">
        <f>IF(VLOOKUP(R239&amp;"_"&amp;S239,[1]无限模式!A:AQ,25+T239,FALSE)="","",1)</f>
        <v/>
      </c>
      <c r="N239" s="10" t="str">
        <f>IF(VLOOKUP(R239&amp;"_"&amp;S239,[1]无限模式!A:AQ,25+T239,FALSE)="","","Monster_Season"&amp;R239&amp;"_Infinite_"&amp;S239&amp;"_"&amp;T239)</f>
        <v/>
      </c>
      <c r="O239" s="10" t="str">
        <f>IF(VLOOKUP(R239&amp;"_"&amp;S239,[1]无限模式!A:AQ,25+T239,FALSE)="","",1)</f>
        <v/>
      </c>
      <c r="Q239" s="10" t="str">
        <f>IF(VLOOKUP(R239&amp;"_"&amp;S239,[1]无限模式!A:AQ,19+T239,FALSE)="","",VLOOKUP(R239&amp;"_"&amp;S239,[1]无限模式!A:AQ,37+T239,FALSE))</f>
        <v/>
      </c>
      <c r="R239" s="10">
        <v>2</v>
      </c>
      <c r="S239" s="10">
        <v>19</v>
      </c>
      <c r="T239" s="10">
        <v>5</v>
      </c>
    </row>
    <row r="240" spans="2:20" x14ac:dyDescent="0.2">
      <c r="B240" s="13" t="str">
        <f t="shared" si="12"/>
        <v/>
      </c>
      <c r="C240" s="10" t="str">
        <f t="shared" si="13"/>
        <v/>
      </c>
      <c r="D240" s="10" t="str">
        <f t="shared" si="14"/>
        <v/>
      </c>
      <c r="F240" s="10" t="str">
        <f>IF(B240="","",VLOOKUP(R240&amp;"_"&amp;S240,[1]无限模式!A:AQ,12,FALSE)-VLOOKUP(R240&amp;"_"&amp;S240,[1]无限模式!A:AQ,13,FALSE))</f>
        <v/>
      </c>
      <c r="G240" s="10" t="str">
        <f t="shared" si="15"/>
        <v/>
      </c>
      <c r="H240" s="13" t="str">
        <f>IF(C240="","",VLOOKUP(R240&amp;"_"&amp;S240,[1]无限模式!$A:$BA,52,FALSE))</f>
        <v/>
      </c>
      <c r="I240" s="13" t="str">
        <f>IF(C240="","",VLOOKUP(R240&amp;"_"&amp;S240,[1]无限模式!$A:$BA,53,FALSE))</f>
        <v/>
      </c>
      <c r="J240" s="10" t="str">
        <f>IF(VLOOKUP(R240&amp;"_"&amp;S240,[1]无限模式!A:AQ,25+T240,FALSE)="","",0)</f>
        <v/>
      </c>
      <c r="K240" s="10" t="str">
        <f>IF(VLOOKUP(R240&amp;"_"&amp;S240,[1]无限模式!A:AQ,19+T240,FALSE)=0,"",VLOOKUP(R240&amp;"_"&amp;S240,[1]无限模式!A:AQ,19+T240,FALSE))</f>
        <v/>
      </c>
      <c r="L240" s="10" t="str">
        <f>IF(VLOOKUP(R240&amp;"_"&amp;S240,[1]无限模式!A:AQ,19+T240,FALSE)=0,"",ROUND(VLOOKUP(R240&amp;"_"&amp;S240,[1]无限模式!A:AQ,4,FALSE)/VLOOKUP(R240&amp;"_"&amp;S240,[1]无限模式!A:AQ,19+T240,FALSE),2))</f>
        <v/>
      </c>
      <c r="M240" s="10" t="str">
        <f>IF(VLOOKUP(R240&amp;"_"&amp;S240,[1]无限模式!A:AQ,25+T240,FALSE)="","",1)</f>
        <v/>
      </c>
      <c r="N240" s="10" t="str">
        <f>IF(VLOOKUP(R240&amp;"_"&amp;S240,[1]无限模式!A:AQ,25+T240,FALSE)="","","Monster_Season"&amp;R240&amp;"_Infinite_"&amp;S240&amp;"_"&amp;T240)</f>
        <v/>
      </c>
      <c r="O240" s="10" t="str">
        <f>IF(VLOOKUP(R240&amp;"_"&amp;S240,[1]无限模式!A:AQ,25+T240,FALSE)="","",1)</f>
        <v/>
      </c>
      <c r="Q240" s="10" t="str">
        <f>IF(VLOOKUP(R240&amp;"_"&amp;S240,[1]无限模式!A:AQ,19+T240,FALSE)="","",VLOOKUP(R240&amp;"_"&amp;S240,[1]无限模式!A:AQ,37+T240,FALSE))</f>
        <v/>
      </c>
      <c r="R240" s="10">
        <v>2</v>
      </c>
      <c r="S240" s="10">
        <v>19</v>
      </c>
      <c r="T240" s="10">
        <v>6</v>
      </c>
    </row>
    <row r="241" spans="2:20" x14ac:dyDescent="0.2">
      <c r="B241" s="13" t="str">
        <f t="shared" si="12"/>
        <v>MonsterWaveCallRule_Season2_Infinite</v>
      </c>
      <c r="C241" s="10">
        <f t="shared" si="13"/>
        <v>20</v>
      </c>
      <c r="D241" s="10" t="str">
        <f t="shared" si="14"/>
        <v>赛季2无限模式第20波</v>
      </c>
      <c r="F241" s="10">
        <f>IF(B241="","",VLOOKUP(R241&amp;"_"&amp;S241,[1]无限模式!A:AQ,12,FALSE)-VLOOKUP(R241&amp;"_"&amp;S241,[1]无限模式!A:AQ,13,FALSE))</f>
        <v>100</v>
      </c>
      <c r="G241" s="10">
        <f t="shared" si="15"/>
        <v>180</v>
      </c>
      <c r="H241" s="13" t="str">
        <f>IF(C241="","",VLOOKUP(R241&amp;"_"&amp;S241,[1]无限模式!$A:$BA,52,FALSE))</f>
        <v>ResAudio_Music_game3;0.9</v>
      </c>
      <c r="I241" s="13" t="str">
        <f>IF(C241="","",VLOOKUP(R241&amp;"_"&amp;S241,[1]无限模式!$A:$BA,53,FALSE))</f>
        <v>ResAudio_Music_battler_boss1;1.1</v>
      </c>
      <c r="J241" s="10">
        <f>IF(VLOOKUP(R241&amp;"_"&amp;S241,[1]无限模式!A:AQ,25+T241,FALSE)="","",0)</f>
        <v>0</v>
      </c>
      <c r="K241" s="10">
        <f>IF(VLOOKUP(R241&amp;"_"&amp;S241,[1]无限模式!A:AQ,19+T241,FALSE)=0,"",VLOOKUP(R241&amp;"_"&amp;S241,[1]无限模式!A:AQ,19+T241,FALSE))</f>
        <v>16</v>
      </c>
      <c r="L241" s="10">
        <f>IF(VLOOKUP(R241&amp;"_"&amp;S241,[1]无限模式!A:AQ,19+T241,FALSE)=0,"",ROUND(VLOOKUP(R241&amp;"_"&amp;S241,[1]无限模式!A:AQ,4,FALSE)/VLOOKUP(R241&amp;"_"&amp;S241,[1]无限模式!A:AQ,19+T241,FALSE),2))</f>
        <v>1.88</v>
      </c>
      <c r="M241" s="10">
        <f>IF(VLOOKUP(R241&amp;"_"&amp;S241,[1]无限模式!A:AQ,25+T241,FALSE)="","",1)</f>
        <v>1</v>
      </c>
      <c r="N241" s="10" t="str">
        <f>IF(VLOOKUP(R241&amp;"_"&amp;S241,[1]无限模式!A:AQ,25+T241,FALSE)="","","Monster_Season"&amp;R241&amp;"_Infinite_"&amp;S241&amp;"_"&amp;T241)</f>
        <v>Monster_Season2_Infinite_20_1</v>
      </c>
      <c r="O241" s="10">
        <f>IF(VLOOKUP(R241&amp;"_"&amp;S241,[1]无限模式!A:AQ,25+T241,FALSE)="","",1)</f>
        <v>1</v>
      </c>
      <c r="Q241" s="10">
        <f>IF(VLOOKUP(R241&amp;"_"&amp;S241,[1]无限模式!A:AQ,19+T241,FALSE)="","",VLOOKUP(R241&amp;"_"&amp;S241,[1]无限模式!A:AQ,37+T241,FALSE))</f>
        <v>3</v>
      </c>
      <c r="R241" s="10">
        <v>2</v>
      </c>
      <c r="S241" s="10">
        <v>20</v>
      </c>
      <c r="T241" s="10">
        <v>1</v>
      </c>
    </row>
    <row r="242" spans="2:20" x14ac:dyDescent="0.2">
      <c r="B242" s="13" t="str">
        <f t="shared" si="12"/>
        <v/>
      </c>
      <c r="C242" s="10" t="str">
        <f t="shared" si="13"/>
        <v/>
      </c>
      <c r="D242" s="10" t="str">
        <f t="shared" si="14"/>
        <v/>
      </c>
      <c r="F242" s="10" t="str">
        <f>IF(B242="","",VLOOKUP(R242&amp;"_"&amp;S242,[1]无限模式!A:AQ,12,FALSE)-VLOOKUP(R242&amp;"_"&amp;S242,[1]无限模式!A:AQ,13,FALSE))</f>
        <v/>
      </c>
      <c r="G242" s="10" t="str">
        <f t="shared" si="15"/>
        <v/>
      </c>
      <c r="H242" s="13" t="str">
        <f>IF(C242="","",VLOOKUP(R242&amp;"_"&amp;S242,[1]无限模式!$A:$BA,52,FALSE))</f>
        <v/>
      </c>
      <c r="I242" s="13" t="str">
        <f>IF(C242="","",VLOOKUP(R242&amp;"_"&amp;S242,[1]无限模式!$A:$BA,53,FALSE))</f>
        <v/>
      </c>
      <c r="J242" s="10">
        <f>IF(VLOOKUP(R242&amp;"_"&amp;S242,[1]无限模式!A:AQ,25+T242,FALSE)="","",0)</f>
        <v>0</v>
      </c>
      <c r="K242" s="10">
        <f>IF(VLOOKUP(R242&amp;"_"&amp;S242,[1]无限模式!A:AQ,19+T242,FALSE)=0,"",VLOOKUP(R242&amp;"_"&amp;S242,[1]无限模式!A:AQ,19+T242,FALSE))</f>
        <v>16</v>
      </c>
      <c r="L242" s="10">
        <f>IF(VLOOKUP(R242&amp;"_"&amp;S242,[1]无限模式!A:AQ,19+T242,FALSE)=0,"",ROUND(VLOOKUP(R242&amp;"_"&amp;S242,[1]无限模式!A:AQ,4,FALSE)/VLOOKUP(R242&amp;"_"&amp;S242,[1]无限模式!A:AQ,19+T242,FALSE),2))</f>
        <v>1.88</v>
      </c>
      <c r="M242" s="10">
        <f>IF(VLOOKUP(R242&amp;"_"&amp;S242,[1]无限模式!A:AQ,25+T242,FALSE)="","",1)</f>
        <v>1</v>
      </c>
      <c r="N242" s="10" t="str">
        <f>IF(VLOOKUP(R242&amp;"_"&amp;S242,[1]无限模式!A:AQ,25+T242,FALSE)="","","Monster_Season"&amp;R242&amp;"_Infinite_"&amp;S242&amp;"_"&amp;T242)</f>
        <v>Monster_Season2_Infinite_20_2</v>
      </c>
      <c r="O242" s="10">
        <f>IF(VLOOKUP(R242&amp;"_"&amp;S242,[1]无限模式!A:AQ,25+T242,FALSE)="","",1)</f>
        <v>1</v>
      </c>
      <c r="Q242" s="10">
        <f>IF(VLOOKUP(R242&amp;"_"&amp;S242,[1]无限模式!A:AQ,19+T242,FALSE)="","",VLOOKUP(R242&amp;"_"&amp;S242,[1]无限模式!A:AQ,37+T242,FALSE))</f>
        <v>5</v>
      </c>
      <c r="R242" s="10">
        <v>2</v>
      </c>
      <c r="S242" s="10">
        <v>20</v>
      </c>
      <c r="T242" s="10">
        <v>2</v>
      </c>
    </row>
    <row r="243" spans="2:20" x14ac:dyDescent="0.2">
      <c r="B243" s="13" t="str">
        <f t="shared" si="12"/>
        <v/>
      </c>
      <c r="C243" s="10" t="str">
        <f t="shared" si="13"/>
        <v/>
      </c>
      <c r="D243" s="10" t="str">
        <f t="shared" si="14"/>
        <v/>
      </c>
      <c r="F243" s="10" t="str">
        <f>IF(B243="","",VLOOKUP(R243&amp;"_"&amp;S243,[1]无限模式!A:AQ,12,FALSE)-VLOOKUP(R243&amp;"_"&amp;S243,[1]无限模式!A:AQ,13,FALSE))</f>
        <v/>
      </c>
      <c r="G243" s="10" t="str">
        <f t="shared" si="15"/>
        <v/>
      </c>
      <c r="H243" s="13" t="str">
        <f>IF(C243="","",VLOOKUP(R243&amp;"_"&amp;S243,[1]无限模式!$A:$BA,52,FALSE))</f>
        <v/>
      </c>
      <c r="I243" s="13" t="str">
        <f>IF(C243="","",VLOOKUP(R243&amp;"_"&amp;S243,[1]无限模式!$A:$BA,53,FALSE))</f>
        <v/>
      </c>
      <c r="J243" s="10">
        <f>IF(VLOOKUP(R243&amp;"_"&amp;S243,[1]无限模式!A:AQ,25+T243,FALSE)="","",0)</f>
        <v>0</v>
      </c>
      <c r="K243" s="10">
        <f>IF(VLOOKUP(R243&amp;"_"&amp;S243,[1]无限模式!A:AQ,19+T243,FALSE)=0,"",VLOOKUP(R243&amp;"_"&amp;S243,[1]无限模式!A:AQ,19+T243,FALSE))</f>
        <v>11</v>
      </c>
      <c r="L243" s="10">
        <f>IF(VLOOKUP(R243&amp;"_"&amp;S243,[1]无限模式!A:AQ,19+T243,FALSE)=0,"",ROUND(VLOOKUP(R243&amp;"_"&amp;S243,[1]无限模式!A:AQ,4,FALSE)/VLOOKUP(R243&amp;"_"&amp;S243,[1]无限模式!A:AQ,19+T243,FALSE),2))</f>
        <v>2.73</v>
      </c>
      <c r="M243" s="10">
        <f>IF(VLOOKUP(R243&amp;"_"&amp;S243,[1]无限模式!A:AQ,25+T243,FALSE)="","",1)</f>
        <v>1</v>
      </c>
      <c r="N243" s="10" t="str">
        <f>IF(VLOOKUP(R243&amp;"_"&amp;S243,[1]无限模式!A:AQ,25+T243,FALSE)="","","Monster_Season"&amp;R243&amp;"_Infinite_"&amp;S243&amp;"_"&amp;T243)</f>
        <v>Monster_Season2_Infinite_20_3</v>
      </c>
      <c r="O243" s="10">
        <f>IF(VLOOKUP(R243&amp;"_"&amp;S243,[1]无限模式!A:AQ,25+T243,FALSE)="","",1)</f>
        <v>1</v>
      </c>
      <c r="Q243" s="10">
        <f>IF(VLOOKUP(R243&amp;"_"&amp;S243,[1]无限模式!A:AQ,19+T243,FALSE)="","",VLOOKUP(R243&amp;"_"&amp;S243,[1]无限模式!A:AQ,37+T243,FALSE))</f>
        <v>5</v>
      </c>
      <c r="R243" s="10">
        <v>2</v>
      </c>
      <c r="S243" s="10">
        <v>20</v>
      </c>
      <c r="T243" s="10">
        <v>3</v>
      </c>
    </row>
    <row r="244" spans="2:20" x14ac:dyDescent="0.2">
      <c r="B244" s="13" t="str">
        <f t="shared" si="12"/>
        <v/>
      </c>
      <c r="C244" s="10" t="str">
        <f t="shared" si="13"/>
        <v/>
      </c>
      <c r="D244" s="10" t="str">
        <f t="shared" si="14"/>
        <v/>
      </c>
      <c r="F244" s="10" t="str">
        <f>IF(B244="","",VLOOKUP(R244&amp;"_"&amp;S244,[1]无限模式!A:AQ,12,FALSE)-VLOOKUP(R244&amp;"_"&amp;S244,[1]无限模式!A:AQ,13,FALSE))</f>
        <v/>
      </c>
      <c r="G244" s="10" t="str">
        <f t="shared" si="15"/>
        <v/>
      </c>
      <c r="H244" s="13" t="str">
        <f>IF(C244="","",VLOOKUP(R244&amp;"_"&amp;S244,[1]无限模式!$A:$BA,52,FALSE))</f>
        <v/>
      </c>
      <c r="I244" s="13" t="str">
        <f>IF(C244="","",VLOOKUP(R244&amp;"_"&amp;S244,[1]无限模式!$A:$BA,53,FALSE))</f>
        <v/>
      </c>
      <c r="J244" s="10">
        <f>IF(VLOOKUP(R244&amp;"_"&amp;S244,[1]无限模式!A:AQ,25+T244,FALSE)="","",0)</f>
        <v>0</v>
      </c>
      <c r="K244" s="10">
        <f>IF(VLOOKUP(R244&amp;"_"&amp;S244,[1]无限模式!A:AQ,19+T244,FALSE)=0,"",VLOOKUP(R244&amp;"_"&amp;S244,[1]无限模式!A:AQ,19+T244,FALSE))</f>
        <v>1</v>
      </c>
      <c r="L244" s="10">
        <f>IF(VLOOKUP(R244&amp;"_"&amp;S244,[1]无限模式!A:AQ,19+T244,FALSE)=0,"",ROUND(VLOOKUP(R244&amp;"_"&amp;S244,[1]无限模式!A:AQ,4,FALSE)/VLOOKUP(R244&amp;"_"&amp;S244,[1]无限模式!A:AQ,19+T244,FALSE),2))</f>
        <v>30</v>
      </c>
      <c r="M244" s="10">
        <f>IF(VLOOKUP(R244&amp;"_"&amp;S244,[1]无限模式!A:AQ,25+T244,FALSE)="","",1)</f>
        <v>1</v>
      </c>
      <c r="N244" s="10" t="str">
        <f>IF(VLOOKUP(R244&amp;"_"&amp;S244,[1]无限模式!A:AQ,25+T244,FALSE)="","","Monster_Season"&amp;R244&amp;"_Infinite_"&amp;S244&amp;"_"&amp;T244)</f>
        <v>Monster_Season2_Infinite_20_4</v>
      </c>
      <c r="O244" s="10">
        <f>IF(VLOOKUP(R244&amp;"_"&amp;S244,[1]无限模式!A:AQ,25+T244,FALSE)="","",1)</f>
        <v>1</v>
      </c>
      <c r="Q244" s="10">
        <f>IF(VLOOKUP(R244&amp;"_"&amp;S244,[1]无限模式!A:AQ,19+T244,FALSE)="","",VLOOKUP(R244&amp;"_"&amp;S244,[1]无限模式!A:AQ,37+T244,FALSE))</f>
        <v>13</v>
      </c>
      <c r="R244" s="10">
        <v>2</v>
      </c>
      <c r="S244" s="10">
        <v>20</v>
      </c>
      <c r="T244" s="10">
        <v>4</v>
      </c>
    </row>
    <row r="245" spans="2:20" x14ac:dyDescent="0.2">
      <c r="B245" s="13" t="str">
        <f t="shared" si="12"/>
        <v/>
      </c>
      <c r="C245" s="10" t="str">
        <f t="shared" si="13"/>
        <v/>
      </c>
      <c r="D245" s="10" t="str">
        <f t="shared" si="14"/>
        <v/>
      </c>
      <c r="F245" s="10" t="str">
        <f>IF(B245="","",VLOOKUP(R245&amp;"_"&amp;S245,[1]无限模式!A:AQ,12,FALSE)-VLOOKUP(R245&amp;"_"&amp;S245,[1]无限模式!A:AQ,13,FALSE))</f>
        <v/>
      </c>
      <c r="G245" s="10" t="str">
        <f t="shared" si="15"/>
        <v/>
      </c>
      <c r="H245" s="13" t="str">
        <f>IF(C245="","",VLOOKUP(R245&amp;"_"&amp;S245,[1]无限模式!$A:$BA,52,FALSE))</f>
        <v/>
      </c>
      <c r="I245" s="13" t="str">
        <f>IF(C245="","",VLOOKUP(R245&amp;"_"&amp;S245,[1]无限模式!$A:$BA,53,FALSE))</f>
        <v/>
      </c>
      <c r="J245" s="10" t="str">
        <f>IF(VLOOKUP(R245&amp;"_"&amp;S245,[1]无限模式!A:AQ,25+T245,FALSE)="","",0)</f>
        <v/>
      </c>
      <c r="K245" s="10" t="str">
        <f>IF(VLOOKUP(R245&amp;"_"&amp;S245,[1]无限模式!A:AQ,19+T245,FALSE)=0,"",VLOOKUP(R245&amp;"_"&amp;S245,[1]无限模式!A:AQ,19+T245,FALSE))</f>
        <v/>
      </c>
      <c r="L245" s="10" t="str">
        <f>IF(VLOOKUP(R245&amp;"_"&amp;S245,[1]无限模式!A:AQ,19+T245,FALSE)=0,"",ROUND(VLOOKUP(R245&amp;"_"&amp;S245,[1]无限模式!A:AQ,4,FALSE)/VLOOKUP(R245&amp;"_"&amp;S245,[1]无限模式!A:AQ,19+T245,FALSE),2))</f>
        <v/>
      </c>
      <c r="M245" s="10" t="str">
        <f>IF(VLOOKUP(R245&amp;"_"&amp;S245,[1]无限模式!A:AQ,25+T245,FALSE)="","",1)</f>
        <v/>
      </c>
      <c r="N245" s="10" t="str">
        <f>IF(VLOOKUP(R245&amp;"_"&amp;S245,[1]无限模式!A:AQ,25+T245,FALSE)="","","Monster_Season"&amp;R245&amp;"_Infinite_"&amp;S245&amp;"_"&amp;T245)</f>
        <v/>
      </c>
      <c r="O245" s="10" t="str">
        <f>IF(VLOOKUP(R245&amp;"_"&amp;S245,[1]无限模式!A:AQ,25+T245,FALSE)="","",1)</f>
        <v/>
      </c>
      <c r="Q245" s="10" t="str">
        <f>IF(VLOOKUP(R245&amp;"_"&amp;S245,[1]无限模式!A:AQ,19+T245,FALSE)="","",VLOOKUP(R245&amp;"_"&amp;S245,[1]无限模式!A:AQ,37+T245,FALSE))</f>
        <v/>
      </c>
      <c r="R245" s="10">
        <v>2</v>
      </c>
      <c r="S245" s="10">
        <v>20</v>
      </c>
      <c r="T245" s="10">
        <v>5</v>
      </c>
    </row>
    <row r="246" spans="2:20" x14ac:dyDescent="0.2">
      <c r="B246" s="13" t="str">
        <f t="shared" si="12"/>
        <v/>
      </c>
      <c r="C246" s="10" t="str">
        <f t="shared" si="13"/>
        <v/>
      </c>
      <c r="D246" s="10" t="str">
        <f t="shared" si="14"/>
        <v/>
      </c>
      <c r="F246" s="10" t="str">
        <f>IF(B246="","",VLOOKUP(R246&amp;"_"&amp;S246,[1]无限模式!A:AQ,12,FALSE)-VLOOKUP(R246&amp;"_"&amp;S246,[1]无限模式!A:AQ,13,FALSE))</f>
        <v/>
      </c>
      <c r="G246" s="10" t="str">
        <f t="shared" si="15"/>
        <v/>
      </c>
      <c r="H246" s="13" t="str">
        <f>IF(C246="","",VLOOKUP(R246&amp;"_"&amp;S246,[1]无限模式!$A:$BA,52,FALSE))</f>
        <v/>
      </c>
      <c r="I246" s="13" t="str">
        <f>IF(C246="","",VLOOKUP(R246&amp;"_"&amp;S246,[1]无限模式!$A:$BA,53,FALSE))</f>
        <v/>
      </c>
      <c r="J246" s="10" t="str">
        <f>IF(VLOOKUP(R246&amp;"_"&amp;S246,[1]无限模式!A:AQ,25+T246,FALSE)="","",0)</f>
        <v/>
      </c>
      <c r="K246" s="10" t="str">
        <f>IF(VLOOKUP(R246&amp;"_"&amp;S246,[1]无限模式!A:AQ,19+T246,FALSE)=0,"",VLOOKUP(R246&amp;"_"&amp;S246,[1]无限模式!A:AQ,19+T246,FALSE))</f>
        <v/>
      </c>
      <c r="L246" s="10" t="str">
        <f>IF(VLOOKUP(R246&amp;"_"&amp;S246,[1]无限模式!A:AQ,19+T246,FALSE)=0,"",ROUND(VLOOKUP(R246&amp;"_"&amp;S246,[1]无限模式!A:AQ,4,FALSE)/VLOOKUP(R246&amp;"_"&amp;S246,[1]无限模式!A:AQ,19+T246,FALSE),2))</f>
        <v/>
      </c>
      <c r="M246" s="10" t="str">
        <f>IF(VLOOKUP(R246&amp;"_"&amp;S246,[1]无限模式!A:AQ,25+T246,FALSE)="","",1)</f>
        <v/>
      </c>
      <c r="N246" s="10" t="str">
        <f>IF(VLOOKUP(R246&amp;"_"&amp;S246,[1]无限模式!A:AQ,25+T246,FALSE)="","","Monster_Season"&amp;R246&amp;"_Infinite_"&amp;S246&amp;"_"&amp;T246)</f>
        <v/>
      </c>
      <c r="O246" s="10" t="str">
        <f>IF(VLOOKUP(R246&amp;"_"&amp;S246,[1]无限模式!A:AQ,25+T246,FALSE)="","",1)</f>
        <v/>
      </c>
      <c r="Q246" s="10" t="str">
        <f>IF(VLOOKUP(R246&amp;"_"&amp;S246,[1]无限模式!A:AQ,19+T246,FALSE)="","",VLOOKUP(R246&amp;"_"&amp;S246,[1]无限模式!A:AQ,37+T246,FALSE))</f>
        <v/>
      </c>
      <c r="R246" s="10">
        <v>2</v>
      </c>
      <c r="S246" s="10">
        <v>20</v>
      </c>
      <c r="T246" s="10">
        <v>6</v>
      </c>
    </row>
    <row r="247" spans="2:20" x14ac:dyDescent="0.2">
      <c r="B247" s="13" t="str">
        <f>IF(S247-S725=1,"MonsterWaveCallRule_Season"&amp;R247&amp;"_Infinite","")</f>
        <v>MonsterWaveCallRule_Season3_Infinite</v>
      </c>
      <c r="C247" s="10">
        <f>IF(B247="","",S247)</f>
        <v>1</v>
      </c>
      <c r="D247" s="10" t="str">
        <f>IF(B247="","","赛季"&amp;R247&amp;"无限模式第"&amp;S247&amp;"波")</f>
        <v>赛季3无限模式第1波</v>
      </c>
      <c r="F247" s="10">
        <f>IF(B247="","",VLOOKUP(R247&amp;"_"&amp;S247,[1]无限模式!A:AQ,12,FALSE)-VLOOKUP(R247&amp;"_"&amp;S247,[1]无限模式!A:AQ,13,FALSE))</f>
        <v>100</v>
      </c>
      <c r="G247" s="10">
        <f>IF(B247="","",180)</f>
        <v>180</v>
      </c>
      <c r="H247" s="13" t="str">
        <f>IF(C247="","",VLOOKUP(R247&amp;"_"&amp;S247,[1]无限模式!$A:$BA,52,FALSE))</f>
        <v>ResAudio_Music_game1;0.9</v>
      </c>
      <c r="I247" s="13" t="str">
        <f>IF(C247="","",VLOOKUP(R247&amp;"_"&amp;S247,[1]无限模式!$A:$BA,53,FALSE))</f>
        <v>ResAudio_Music_game1;1.2</v>
      </c>
      <c r="J247" s="10">
        <f>IF(VLOOKUP(R247&amp;"_"&amp;S247,[1]无限模式!A:AQ,25+T247,FALSE)="","",0)</f>
        <v>0</v>
      </c>
      <c r="K247" s="10">
        <f>IF(VLOOKUP(R247&amp;"_"&amp;S247,[1]无限模式!A:AQ,19+T247,FALSE)=0,"",VLOOKUP(R247&amp;"_"&amp;S247,[1]无限模式!A:AQ,19+T247,FALSE))</f>
        <v>5</v>
      </c>
      <c r="L247" s="10">
        <f>IF(VLOOKUP(R247&amp;"_"&amp;S247,[1]无限模式!A:AQ,19+T247,FALSE)=0,"",ROUND(VLOOKUP(R247&amp;"_"&amp;S247,[1]无限模式!A:AQ,4,FALSE)/VLOOKUP(R247&amp;"_"&amp;S247,[1]无限模式!A:AQ,19+T247,FALSE),2))</f>
        <v>2</v>
      </c>
      <c r="M247" s="10">
        <f>IF(VLOOKUP(R247&amp;"_"&amp;S247,[1]无限模式!A:AQ,25+T247,FALSE)="","",1)</f>
        <v>1</v>
      </c>
      <c r="N247" s="10" t="str">
        <f>IF(VLOOKUP(R247&amp;"_"&amp;S247,[1]无限模式!A:AQ,25+T247,FALSE)="","","Monster_Season"&amp;R247&amp;"_Infinite_"&amp;S247&amp;"_"&amp;T247)</f>
        <v>Monster_Season3_Infinite_1_1</v>
      </c>
      <c r="O247" s="10">
        <f>IF(VLOOKUP(R247&amp;"_"&amp;S247,[1]无限模式!A:AQ,25+T247,FALSE)="","",1)</f>
        <v>1</v>
      </c>
      <c r="Q247" s="10">
        <f>IF(VLOOKUP(R247&amp;"_"&amp;S247,[1]无限模式!A:AQ,19+T247,FALSE)="","",VLOOKUP(R247&amp;"_"&amp;S247,[1]无限模式!A:AQ,37+T247,FALSE))</f>
        <v>40</v>
      </c>
      <c r="R247" s="10">
        <v>3</v>
      </c>
      <c r="S247" s="10">
        <v>1</v>
      </c>
      <c r="T247" s="10">
        <v>1</v>
      </c>
    </row>
    <row r="248" spans="2:20" x14ac:dyDescent="0.2">
      <c r="B248" s="13" t="str">
        <f t="shared" ref="B248:B311" si="16">IF(S248-S247=1,"MonsterWaveCallRule_Season"&amp;R248&amp;"_Infinite","")</f>
        <v/>
      </c>
      <c r="C248" s="10" t="str">
        <f t="shared" ref="C248:C311" si="17">IF(B248="","",S248)</f>
        <v/>
      </c>
      <c r="D248" s="10" t="str">
        <f t="shared" ref="D248:D311" si="18">IF(B248="","","赛季"&amp;R248&amp;"无限模式第"&amp;S248&amp;"波")</f>
        <v/>
      </c>
      <c r="F248" s="10" t="str">
        <f>IF(B248="","",VLOOKUP(R248&amp;"_"&amp;S248,[1]无限模式!A:AQ,12,FALSE)-VLOOKUP(R248&amp;"_"&amp;S248,[1]无限模式!A:AQ,13,FALSE))</f>
        <v/>
      </c>
      <c r="G248" s="10" t="str">
        <f t="shared" ref="G248:G311" si="19">IF(B248="","",180)</f>
        <v/>
      </c>
      <c r="H248" s="13" t="str">
        <f>IF(C248="","",VLOOKUP(R248&amp;"_"&amp;S248,[1]无限模式!$A:$BA,52,FALSE))</f>
        <v/>
      </c>
      <c r="I248" s="13" t="str">
        <f>IF(C248="","",VLOOKUP(R248&amp;"_"&amp;S248,[1]无限模式!$A:$BA,53,FALSE))</f>
        <v/>
      </c>
      <c r="J248" s="10" t="str">
        <f>IF(VLOOKUP(R248&amp;"_"&amp;S248,[1]无限模式!A:AQ,25+T248,FALSE)="","",0)</f>
        <v/>
      </c>
      <c r="K248" s="10" t="str">
        <f>IF(VLOOKUP(R248&amp;"_"&amp;S248,[1]无限模式!A:AQ,19+T248,FALSE)=0,"",VLOOKUP(R248&amp;"_"&amp;S248,[1]无限模式!A:AQ,19+T248,FALSE))</f>
        <v/>
      </c>
      <c r="L248" s="10" t="str">
        <f>IF(VLOOKUP(R248&amp;"_"&amp;S248,[1]无限模式!A:AQ,19+T248,FALSE)=0,"",ROUND(VLOOKUP(R248&amp;"_"&amp;S248,[1]无限模式!A:AQ,4,FALSE)/VLOOKUP(R248&amp;"_"&amp;S248,[1]无限模式!A:AQ,19+T248,FALSE),2))</f>
        <v/>
      </c>
      <c r="M248" s="10" t="str">
        <f>IF(VLOOKUP(R248&amp;"_"&amp;S248,[1]无限模式!A:AQ,25+T248,FALSE)="","",1)</f>
        <v/>
      </c>
      <c r="N248" s="10" t="str">
        <f>IF(VLOOKUP(R248&amp;"_"&amp;S248,[1]无限模式!A:AQ,25+T248,FALSE)="","","Monster_Season"&amp;R248&amp;"_Infinite_"&amp;S248&amp;"_"&amp;T248)</f>
        <v/>
      </c>
      <c r="O248" s="10" t="str">
        <f>IF(VLOOKUP(R248&amp;"_"&amp;S248,[1]无限模式!A:AQ,25+T248,FALSE)="","",1)</f>
        <v/>
      </c>
      <c r="Q248" s="10" t="str">
        <f>IF(VLOOKUP(R248&amp;"_"&amp;S248,[1]无限模式!A:AQ,19+T248,FALSE)="","",VLOOKUP(R248&amp;"_"&amp;S248,[1]无限模式!A:AQ,37+T248,FALSE))</f>
        <v/>
      </c>
      <c r="R248" s="10">
        <v>3</v>
      </c>
      <c r="S248" s="10">
        <v>1</v>
      </c>
      <c r="T248" s="10">
        <v>2</v>
      </c>
    </row>
    <row r="249" spans="2:20" x14ac:dyDescent="0.2">
      <c r="B249" s="13" t="str">
        <f t="shared" si="16"/>
        <v/>
      </c>
      <c r="C249" s="10" t="str">
        <f t="shared" si="17"/>
        <v/>
      </c>
      <c r="D249" s="10" t="str">
        <f t="shared" si="18"/>
        <v/>
      </c>
      <c r="F249" s="10" t="str">
        <f>IF(B249="","",VLOOKUP(R249&amp;"_"&amp;S249,[1]无限模式!A:AQ,12,FALSE)-VLOOKUP(R249&amp;"_"&amp;S249,[1]无限模式!A:AQ,13,FALSE))</f>
        <v/>
      </c>
      <c r="G249" s="10" t="str">
        <f t="shared" si="19"/>
        <v/>
      </c>
      <c r="H249" s="13" t="str">
        <f>IF(C249="","",VLOOKUP(R249&amp;"_"&amp;S249,[1]无限模式!$A:$BA,52,FALSE))</f>
        <v/>
      </c>
      <c r="I249" s="13" t="str">
        <f>IF(C249="","",VLOOKUP(R249&amp;"_"&amp;S249,[1]无限模式!$A:$BA,53,FALSE))</f>
        <v/>
      </c>
      <c r="J249" s="10" t="str">
        <f>IF(VLOOKUP(R249&amp;"_"&amp;S249,[1]无限模式!A:AQ,25+T249,FALSE)="","",0)</f>
        <v/>
      </c>
      <c r="K249" s="10" t="str">
        <f>IF(VLOOKUP(R249&amp;"_"&amp;S249,[1]无限模式!A:AQ,19+T249,FALSE)=0,"",VLOOKUP(R249&amp;"_"&amp;S249,[1]无限模式!A:AQ,19+T249,FALSE))</f>
        <v/>
      </c>
      <c r="L249" s="10" t="str">
        <f>IF(VLOOKUP(R249&amp;"_"&amp;S249,[1]无限模式!A:AQ,19+T249,FALSE)=0,"",ROUND(VLOOKUP(R249&amp;"_"&amp;S249,[1]无限模式!A:AQ,4,FALSE)/VLOOKUP(R249&amp;"_"&amp;S249,[1]无限模式!A:AQ,19+T249,FALSE),2))</f>
        <v/>
      </c>
      <c r="M249" s="10" t="str">
        <f>IF(VLOOKUP(R249&amp;"_"&amp;S249,[1]无限模式!A:AQ,25+T249,FALSE)="","",1)</f>
        <v/>
      </c>
      <c r="N249" s="10" t="str">
        <f>IF(VLOOKUP(R249&amp;"_"&amp;S249,[1]无限模式!A:AQ,25+T249,FALSE)="","","Monster_Season"&amp;R249&amp;"_Infinite_"&amp;S249&amp;"_"&amp;T249)</f>
        <v/>
      </c>
      <c r="O249" s="10" t="str">
        <f>IF(VLOOKUP(R249&amp;"_"&amp;S249,[1]无限模式!A:AQ,25+T249,FALSE)="","",1)</f>
        <v/>
      </c>
      <c r="Q249" s="10" t="str">
        <f>IF(VLOOKUP(R249&amp;"_"&amp;S249,[1]无限模式!A:AQ,19+T249,FALSE)="","",VLOOKUP(R249&amp;"_"&amp;S249,[1]无限模式!A:AQ,37+T249,FALSE))</f>
        <v/>
      </c>
      <c r="R249" s="10">
        <v>3</v>
      </c>
      <c r="S249" s="10">
        <v>1</v>
      </c>
      <c r="T249" s="10">
        <v>3</v>
      </c>
    </row>
    <row r="250" spans="2:20" x14ac:dyDescent="0.2">
      <c r="B250" s="13" t="str">
        <f t="shared" si="16"/>
        <v/>
      </c>
      <c r="C250" s="10" t="str">
        <f t="shared" si="17"/>
        <v/>
      </c>
      <c r="D250" s="10" t="str">
        <f t="shared" si="18"/>
        <v/>
      </c>
      <c r="F250" s="10" t="str">
        <f>IF(B250="","",VLOOKUP(R250&amp;"_"&amp;S250,[1]无限模式!A:AQ,12,FALSE)-VLOOKUP(R250&amp;"_"&amp;S250,[1]无限模式!A:AQ,13,FALSE))</f>
        <v/>
      </c>
      <c r="G250" s="10" t="str">
        <f t="shared" si="19"/>
        <v/>
      </c>
      <c r="H250" s="13" t="str">
        <f>IF(C250="","",VLOOKUP(R250&amp;"_"&amp;S250,[1]无限模式!$A:$BA,52,FALSE))</f>
        <v/>
      </c>
      <c r="I250" s="13" t="str">
        <f>IF(C250="","",VLOOKUP(R250&amp;"_"&amp;S250,[1]无限模式!$A:$BA,53,FALSE))</f>
        <v/>
      </c>
      <c r="J250" s="10" t="str">
        <f>IF(VLOOKUP(R250&amp;"_"&amp;S250,[1]无限模式!A:AQ,25+T250,FALSE)="","",0)</f>
        <v/>
      </c>
      <c r="K250" s="10" t="str">
        <f>IF(VLOOKUP(R250&amp;"_"&amp;S250,[1]无限模式!A:AQ,19+T250,FALSE)=0,"",VLOOKUP(R250&amp;"_"&amp;S250,[1]无限模式!A:AQ,19+T250,FALSE))</f>
        <v/>
      </c>
      <c r="L250" s="10" t="str">
        <f>IF(VLOOKUP(R250&amp;"_"&amp;S250,[1]无限模式!A:AQ,19+T250,FALSE)=0,"",ROUND(VLOOKUP(R250&amp;"_"&amp;S250,[1]无限模式!A:AQ,4,FALSE)/VLOOKUP(R250&amp;"_"&amp;S250,[1]无限模式!A:AQ,19+T250,FALSE),2))</f>
        <v/>
      </c>
      <c r="M250" s="10" t="str">
        <f>IF(VLOOKUP(R250&amp;"_"&amp;S250,[1]无限模式!A:AQ,25+T250,FALSE)="","",1)</f>
        <v/>
      </c>
      <c r="N250" s="10" t="str">
        <f>IF(VLOOKUP(R250&amp;"_"&amp;S250,[1]无限模式!A:AQ,25+T250,FALSE)="","","Monster_Season"&amp;R250&amp;"_Infinite_"&amp;S250&amp;"_"&amp;T250)</f>
        <v/>
      </c>
      <c r="O250" s="10" t="str">
        <f>IF(VLOOKUP(R250&amp;"_"&amp;S250,[1]无限模式!A:AQ,25+T250,FALSE)="","",1)</f>
        <v/>
      </c>
      <c r="Q250" s="10" t="str">
        <f>IF(VLOOKUP(R250&amp;"_"&amp;S250,[1]无限模式!A:AQ,19+T250,FALSE)="","",VLOOKUP(R250&amp;"_"&amp;S250,[1]无限模式!A:AQ,37+T250,FALSE))</f>
        <v/>
      </c>
      <c r="R250" s="10">
        <v>3</v>
      </c>
      <c r="S250" s="10">
        <v>1</v>
      </c>
      <c r="T250" s="10">
        <v>4</v>
      </c>
    </row>
    <row r="251" spans="2:20" x14ac:dyDescent="0.2">
      <c r="B251" s="13" t="str">
        <f t="shared" si="16"/>
        <v/>
      </c>
      <c r="C251" s="10" t="str">
        <f t="shared" si="17"/>
        <v/>
      </c>
      <c r="D251" s="10" t="str">
        <f t="shared" si="18"/>
        <v/>
      </c>
      <c r="F251" s="10" t="str">
        <f>IF(B251="","",VLOOKUP(R251&amp;"_"&amp;S251,[1]无限模式!A:AQ,12,FALSE)-VLOOKUP(R251&amp;"_"&amp;S251,[1]无限模式!A:AQ,13,FALSE))</f>
        <v/>
      </c>
      <c r="G251" s="10" t="str">
        <f t="shared" si="19"/>
        <v/>
      </c>
      <c r="H251" s="13" t="str">
        <f>IF(C251="","",VLOOKUP(R251&amp;"_"&amp;S251,[1]无限模式!$A:$BA,52,FALSE))</f>
        <v/>
      </c>
      <c r="I251" s="13" t="str">
        <f>IF(C251="","",VLOOKUP(R251&amp;"_"&amp;S251,[1]无限模式!$A:$BA,53,FALSE))</f>
        <v/>
      </c>
      <c r="J251" s="10" t="str">
        <f>IF(VLOOKUP(R251&amp;"_"&amp;S251,[1]无限模式!A:AQ,25+T251,FALSE)="","",0)</f>
        <v/>
      </c>
      <c r="K251" s="10" t="str">
        <f>IF(VLOOKUP(R251&amp;"_"&amp;S251,[1]无限模式!A:AQ,19+T251,FALSE)=0,"",VLOOKUP(R251&amp;"_"&amp;S251,[1]无限模式!A:AQ,19+T251,FALSE))</f>
        <v/>
      </c>
      <c r="L251" s="10" t="str">
        <f>IF(VLOOKUP(R251&amp;"_"&amp;S251,[1]无限模式!A:AQ,19+T251,FALSE)=0,"",ROUND(VLOOKUP(R251&amp;"_"&amp;S251,[1]无限模式!A:AQ,4,FALSE)/VLOOKUP(R251&amp;"_"&amp;S251,[1]无限模式!A:AQ,19+T251,FALSE),2))</f>
        <v/>
      </c>
      <c r="M251" s="10" t="str">
        <f>IF(VLOOKUP(R251&amp;"_"&amp;S251,[1]无限模式!A:AQ,25+T251,FALSE)="","",1)</f>
        <v/>
      </c>
      <c r="N251" s="10" t="str">
        <f>IF(VLOOKUP(R251&amp;"_"&amp;S251,[1]无限模式!A:AQ,25+T251,FALSE)="","","Monster_Season"&amp;R251&amp;"_Infinite_"&amp;S251&amp;"_"&amp;T251)</f>
        <v/>
      </c>
      <c r="O251" s="10" t="str">
        <f>IF(VLOOKUP(R251&amp;"_"&amp;S251,[1]无限模式!A:AQ,25+T251,FALSE)="","",1)</f>
        <v/>
      </c>
      <c r="Q251" s="10" t="str">
        <f>IF(VLOOKUP(R251&amp;"_"&amp;S251,[1]无限模式!A:AQ,19+T251,FALSE)="","",VLOOKUP(R251&amp;"_"&amp;S251,[1]无限模式!A:AQ,37+T251,FALSE))</f>
        <v/>
      </c>
      <c r="R251" s="10">
        <v>3</v>
      </c>
      <c r="S251" s="10">
        <v>1</v>
      </c>
      <c r="T251" s="10">
        <v>5</v>
      </c>
    </row>
    <row r="252" spans="2:20" x14ac:dyDescent="0.2">
      <c r="B252" s="13" t="str">
        <f t="shared" si="16"/>
        <v/>
      </c>
      <c r="C252" s="10" t="str">
        <f t="shared" si="17"/>
        <v/>
      </c>
      <c r="D252" s="10" t="str">
        <f t="shared" si="18"/>
        <v/>
      </c>
      <c r="F252" s="10" t="str">
        <f>IF(B252="","",VLOOKUP(R252&amp;"_"&amp;S252,[1]无限模式!A:AQ,12,FALSE)-VLOOKUP(R252&amp;"_"&amp;S252,[1]无限模式!A:AQ,13,FALSE))</f>
        <v/>
      </c>
      <c r="G252" s="10" t="str">
        <f t="shared" si="19"/>
        <v/>
      </c>
      <c r="H252" s="13" t="str">
        <f>IF(C252="","",VLOOKUP(R252&amp;"_"&amp;S252,[1]无限模式!$A:$BA,52,FALSE))</f>
        <v/>
      </c>
      <c r="I252" s="13" t="str">
        <f>IF(C252="","",VLOOKUP(R252&amp;"_"&amp;S252,[1]无限模式!$A:$BA,53,FALSE))</f>
        <v/>
      </c>
      <c r="J252" s="10" t="str">
        <f>IF(VLOOKUP(R252&amp;"_"&amp;S252,[1]无限模式!A:AQ,25+T252,FALSE)="","",0)</f>
        <v/>
      </c>
      <c r="K252" s="10" t="str">
        <f>IF(VLOOKUP(R252&amp;"_"&amp;S252,[1]无限模式!A:AQ,19+T252,FALSE)=0,"",VLOOKUP(R252&amp;"_"&amp;S252,[1]无限模式!A:AQ,19+T252,FALSE))</f>
        <v/>
      </c>
      <c r="L252" s="10" t="str">
        <f>IF(VLOOKUP(R252&amp;"_"&amp;S252,[1]无限模式!A:AQ,19+T252,FALSE)=0,"",ROUND(VLOOKUP(R252&amp;"_"&amp;S252,[1]无限模式!A:AQ,4,FALSE)/VLOOKUP(R252&amp;"_"&amp;S252,[1]无限模式!A:AQ,19+T252,FALSE),2))</f>
        <v/>
      </c>
      <c r="M252" s="10" t="str">
        <f>IF(VLOOKUP(R252&amp;"_"&amp;S252,[1]无限模式!A:AQ,25+T252,FALSE)="","",1)</f>
        <v/>
      </c>
      <c r="N252" s="10" t="str">
        <f>IF(VLOOKUP(R252&amp;"_"&amp;S252,[1]无限模式!A:AQ,25+T252,FALSE)="","","Monster_Season"&amp;R252&amp;"_Infinite_"&amp;S252&amp;"_"&amp;T252)</f>
        <v/>
      </c>
      <c r="O252" s="10" t="str">
        <f>IF(VLOOKUP(R252&amp;"_"&amp;S252,[1]无限模式!A:AQ,25+T252,FALSE)="","",1)</f>
        <v/>
      </c>
      <c r="Q252" s="10" t="str">
        <f>IF(VLOOKUP(R252&amp;"_"&amp;S252,[1]无限模式!A:AQ,19+T252,FALSE)="","",VLOOKUP(R252&amp;"_"&amp;S252,[1]无限模式!A:AQ,37+T252,FALSE))</f>
        <v/>
      </c>
      <c r="R252" s="10">
        <v>3</v>
      </c>
      <c r="S252" s="10">
        <v>1</v>
      </c>
      <c r="T252" s="10">
        <v>6</v>
      </c>
    </row>
    <row r="253" spans="2:20" x14ac:dyDescent="0.2">
      <c r="B253" s="13" t="str">
        <f t="shared" si="16"/>
        <v>MonsterWaveCallRule_Season3_Infinite</v>
      </c>
      <c r="C253" s="10">
        <f t="shared" si="17"/>
        <v>2</v>
      </c>
      <c r="D253" s="10" t="str">
        <f t="shared" si="18"/>
        <v>赛季3无限模式第2波</v>
      </c>
      <c r="F253" s="10">
        <f>IF(B253="","",VLOOKUP(R253&amp;"_"&amp;S253,[1]无限模式!A:AQ,12,FALSE)-VLOOKUP(R253&amp;"_"&amp;S253,[1]无限模式!A:AQ,13,FALSE))</f>
        <v>100</v>
      </c>
      <c r="G253" s="10">
        <f t="shared" si="19"/>
        <v>180</v>
      </c>
      <c r="H253" s="13" t="str">
        <f>IF(C253="","",VLOOKUP(R253&amp;"_"&amp;S253,[1]无限模式!$A:$BA,52,FALSE))</f>
        <v>ResAudio_Music_game1;0.9</v>
      </c>
      <c r="I253" s="13" t="str">
        <f>IF(C253="","",VLOOKUP(R253&amp;"_"&amp;S253,[1]无限模式!$A:$BA,53,FALSE))</f>
        <v>ResAudio_Music_game1;1.2</v>
      </c>
      <c r="J253" s="10">
        <f>IF(VLOOKUP(R253&amp;"_"&amp;S253,[1]无限模式!A:AQ,25+T253,FALSE)="","",0)</f>
        <v>0</v>
      </c>
      <c r="K253" s="10">
        <f>IF(VLOOKUP(R253&amp;"_"&amp;S253,[1]无限模式!A:AQ,19+T253,FALSE)=0,"",VLOOKUP(R253&amp;"_"&amp;S253,[1]无限模式!A:AQ,19+T253,FALSE))</f>
        <v>4</v>
      </c>
      <c r="L253" s="10">
        <f>IF(VLOOKUP(R253&amp;"_"&amp;S253,[1]无限模式!A:AQ,19+T253,FALSE)=0,"",ROUND(VLOOKUP(R253&amp;"_"&amp;S253,[1]无限模式!A:AQ,4,FALSE)/VLOOKUP(R253&amp;"_"&amp;S253,[1]无限模式!A:AQ,19+T253,FALSE),2))</f>
        <v>3.75</v>
      </c>
      <c r="M253" s="10">
        <f>IF(VLOOKUP(R253&amp;"_"&amp;S253,[1]无限模式!A:AQ,25+T253,FALSE)="","",1)</f>
        <v>1</v>
      </c>
      <c r="N253" s="10" t="str">
        <f>IF(VLOOKUP(R253&amp;"_"&amp;S253,[1]无限模式!A:AQ,25+T253,FALSE)="","","Monster_Season"&amp;R253&amp;"_Infinite_"&amp;S253&amp;"_"&amp;T253)</f>
        <v>Monster_Season3_Infinite_2_1</v>
      </c>
      <c r="O253" s="10">
        <f>IF(VLOOKUP(R253&amp;"_"&amp;S253,[1]无限模式!A:AQ,25+T253,FALSE)="","",1)</f>
        <v>1</v>
      </c>
      <c r="Q253" s="10">
        <f>IF(VLOOKUP(R253&amp;"_"&amp;S253,[1]无限模式!A:AQ,19+T253,FALSE)="","",VLOOKUP(R253&amp;"_"&amp;S253,[1]无限模式!A:AQ,37+T253,FALSE))</f>
        <v>25</v>
      </c>
      <c r="R253" s="10">
        <v>3</v>
      </c>
      <c r="S253" s="10">
        <v>2</v>
      </c>
      <c r="T253" s="10">
        <v>1</v>
      </c>
    </row>
    <row r="254" spans="2:20" x14ac:dyDescent="0.2">
      <c r="B254" s="13" t="str">
        <f t="shared" si="16"/>
        <v/>
      </c>
      <c r="C254" s="10" t="str">
        <f t="shared" si="17"/>
        <v/>
      </c>
      <c r="D254" s="10" t="str">
        <f t="shared" si="18"/>
        <v/>
      </c>
      <c r="F254" s="10" t="str">
        <f>IF(B254="","",VLOOKUP(R254&amp;"_"&amp;S254,[1]无限模式!A:AQ,12,FALSE)-VLOOKUP(R254&amp;"_"&amp;S254,[1]无限模式!A:AQ,13,FALSE))</f>
        <v/>
      </c>
      <c r="G254" s="10" t="str">
        <f t="shared" si="19"/>
        <v/>
      </c>
      <c r="H254" s="13" t="str">
        <f>IF(C254="","",VLOOKUP(R254&amp;"_"&amp;S254,[1]无限模式!$A:$BA,52,FALSE))</f>
        <v/>
      </c>
      <c r="I254" s="13" t="str">
        <f>IF(C254="","",VLOOKUP(R254&amp;"_"&amp;S254,[1]无限模式!$A:$BA,53,FALSE))</f>
        <v/>
      </c>
      <c r="J254" s="10">
        <f>IF(VLOOKUP(R254&amp;"_"&amp;S254,[1]无限模式!A:AQ,25+T254,FALSE)="","",0)</f>
        <v>0</v>
      </c>
      <c r="K254" s="10">
        <f>IF(VLOOKUP(R254&amp;"_"&amp;S254,[1]无限模式!A:AQ,19+T254,FALSE)=0,"",VLOOKUP(R254&amp;"_"&amp;S254,[1]无限模式!A:AQ,19+T254,FALSE))</f>
        <v>4</v>
      </c>
      <c r="L254" s="10">
        <f>IF(VLOOKUP(R254&amp;"_"&amp;S254,[1]无限模式!A:AQ,19+T254,FALSE)=0,"",ROUND(VLOOKUP(R254&amp;"_"&amp;S254,[1]无限模式!A:AQ,4,FALSE)/VLOOKUP(R254&amp;"_"&amp;S254,[1]无限模式!A:AQ,19+T254,FALSE),2))</f>
        <v>3.75</v>
      </c>
      <c r="M254" s="10">
        <f>IF(VLOOKUP(R254&amp;"_"&amp;S254,[1]无限模式!A:AQ,25+T254,FALSE)="","",1)</f>
        <v>1</v>
      </c>
      <c r="N254" s="10" t="str">
        <f>IF(VLOOKUP(R254&amp;"_"&amp;S254,[1]无限模式!A:AQ,25+T254,FALSE)="","","Monster_Season"&amp;R254&amp;"_Infinite_"&amp;S254&amp;"_"&amp;T254)</f>
        <v>Monster_Season3_Infinite_2_2</v>
      </c>
      <c r="O254" s="10">
        <f>IF(VLOOKUP(R254&amp;"_"&amp;S254,[1]无限模式!A:AQ,25+T254,FALSE)="","",1)</f>
        <v>1</v>
      </c>
      <c r="Q254" s="10">
        <f>IF(VLOOKUP(R254&amp;"_"&amp;S254,[1]无限模式!A:AQ,19+T254,FALSE)="","",VLOOKUP(R254&amp;"_"&amp;S254,[1]无限模式!A:AQ,37+T254,FALSE))</f>
        <v>25</v>
      </c>
      <c r="R254" s="10">
        <v>3</v>
      </c>
      <c r="S254" s="10">
        <v>2</v>
      </c>
      <c r="T254" s="10">
        <v>2</v>
      </c>
    </row>
    <row r="255" spans="2:20" x14ac:dyDescent="0.2">
      <c r="B255" s="13" t="str">
        <f t="shared" si="16"/>
        <v/>
      </c>
      <c r="C255" s="10" t="str">
        <f t="shared" si="17"/>
        <v/>
      </c>
      <c r="D255" s="10" t="str">
        <f t="shared" si="18"/>
        <v/>
      </c>
      <c r="F255" s="10" t="str">
        <f>IF(B255="","",VLOOKUP(R255&amp;"_"&amp;S255,[1]无限模式!A:AQ,12,FALSE)-VLOOKUP(R255&amp;"_"&amp;S255,[1]无限模式!A:AQ,13,FALSE))</f>
        <v/>
      </c>
      <c r="G255" s="10" t="str">
        <f t="shared" si="19"/>
        <v/>
      </c>
      <c r="H255" s="13" t="str">
        <f>IF(C255="","",VLOOKUP(R255&amp;"_"&amp;S255,[1]无限模式!$A:$BA,52,FALSE))</f>
        <v/>
      </c>
      <c r="I255" s="13" t="str">
        <f>IF(C255="","",VLOOKUP(R255&amp;"_"&amp;S255,[1]无限模式!$A:$BA,53,FALSE))</f>
        <v/>
      </c>
      <c r="J255" s="10" t="str">
        <f>IF(VLOOKUP(R255&amp;"_"&amp;S255,[1]无限模式!A:AQ,25+T255,FALSE)="","",0)</f>
        <v/>
      </c>
      <c r="K255" s="10" t="str">
        <f>IF(VLOOKUP(R255&amp;"_"&amp;S255,[1]无限模式!A:AQ,19+T255,FALSE)=0,"",VLOOKUP(R255&amp;"_"&amp;S255,[1]无限模式!A:AQ,19+T255,FALSE))</f>
        <v/>
      </c>
      <c r="L255" s="10" t="str">
        <f>IF(VLOOKUP(R255&amp;"_"&amp;S255,[1]无限模式!A:AQ,19+T255,FALSE)=0,"",ROUND(VLOOKUP(R255&amp;"_"&amp;S255,[1]无限模式!A:AQ,4,FALSE)/VLOOKUP(R255&amp;"_"&amp;S255,[1]无限模式!A:AQ,19+T255,FALSE),2))</f>
        <v/>
      </c>
      <c r="M255" s="10" t="str">
        <f>IF(VLOOKUP(R255&amp;"_"&amp;S255,[1]无限模式!A:AQ,25+T255,FALSE)="","",1)</f>
        <v/>
      </c>
      <c r="N255" s="10" t="str">
        <f>IF(VLOOKUP(R255&amp;"_"&amp;S255,[1]无限模式!A:AQ,25+T255,FALSE)="","","Monster_Season"&amp;R255&amp;"_Infinite_"&amp;S255&amp;"_"&amp;T255)</f>
        <v/>
      </c>
      <c r="O255" s="10" t="str">
        <f>IF(VLOOKUP(R255&amp;"_"&amp;S255,[1]无限模式!A:AQ,25+T255,FALSE)="","",1)</f>
        <v/>
      </c>
      <c r="Q255" s="10" t="str">
        <f>IF(VLOOKUP(R255&amp;"_"&amp;S255,[1]无限模式!A:AQ,19+T255,FALSE)="","",VLOOKUP(R255&amp;"_"&amp;S255,[1]无限模式!A:AQ,37+T255,FALSE))</f>
        <v/>
      </c>
      <c r="R255" s="10">
        <v>3</v>
      </c>
      <c r="S255" s="10">
        <v>2</v>
      </c>
      <c r="T255" s="10">
        <v>3</v>
      </c>
    </row>
    <row r="256" spans="2:20" x14ac:dyDescent="0.2">
      <c r="B256" s="13" t="str">
        <f t="shared" si="16"/>
        <v/>
      </c>
      <c r="C256" s="10" t="str">
        <f t="shared" si="17"/>
        <v/>
      </c>
      <c r="D256" s="10" t="str">
        <f t="shared" si="18"/>
        <v/>
      </c>
      <c r="F256" s="10" t="str">
        <f>IF(B256="","",VLOOKUP(R256&amp;"_"&amp;S256,[1]无限模式!A:AQ,12,FALSE)-VLOOKUP(R256&amp;"_"&amp;S256,[1]无限模式!A:AQ,13,FALSE))</f>
        <v/>
      </c>
      <c r="G256" s="10" t="str">
        <f t="shared" si="19"/>
        <v/>
      </c>
      <c r="H256" s="13" t="str">
        <f>IF(C256="","",VLOOKUP(R256&amp;"_"&amp;S256,[1]无限模式!$A:$BA,52,FALSE))</f>
        <v/>
      </c>
      <c r="I256" s="13" t="str">
        <f>IF(C256="","",VLOOKUP(R256&amp;"_"&amp;S256,[1]无限模式!$A:$BA,53,FALSE))</f>
        <v/>
      </c>
      <c r="J256" s="10" t="str">
        <f>IF(VLOOKUP(R256&amp;"_"&amp;S256,[1]无限模式!A:AQ,25+T256,FALSE)="","",0)</f>
        <v/>
      </c>
      <c r="K256" s="10" t="str">
        <f>IF(VLOOKUP(R256&amp;"_"&amp;S256,[1]无限模式!A:AQ,19+T256,FALSE)=0,"",VLOOKUP(R256&amp;"_"&amp;S256,[1]无限模式!A:AQ,19+T256,FALSE))</f>
        <v/>
      </c>
      <c r="L256" s="10" t="str">
        <f>IF(VLOOKUP(R256&amp;"_"&amp;S256,[1]无限模式!A:AQ,19+T256,FALSE)=0,"",ROUND(VLOOKUP(R256&amp;"_"&amp;S256,[1]无限模式!A:AQ,4,FALSE)/VLOOKUP(R256&amp;"_"&amp;S256,[1]无限模式!A:AQ,19+T256,FALSE),2))</f>
        <v/>
      </c>
      <c r="M256" s="10" t="str">
        <f>IF(VLOOKUP(R256&amp;"_"&amp;S256,[1]无限模式!A:AQ,25+T256,FALSE)="","",1)</f>
        <v/>
      </c>
      <c r="N256" s="10" t="str">
        <f>IF(VLOOKUP(R256&amp;"_"&amp;S256,[1]无限模式!A:AQ,25+T256,FALSE)="","","Monster_Season"&amp;R256&amp;"_Infinite_"&amp;S256&amp;"_"&amp;T256)</f>
        <v/>
      </c>
      <c r="O256" s="10" t="str">
        <f>IF(VLOOKUP(R256&amp;"_"&amp;S256,[1]无限模式!A:AQ,25+T256,FALSE)="","",1)</f>
        <v/>
      </c>
      <c r="Q256" s="10" t="str">
        <f>IF(VLOOKUP(R256&amp;"_"&amp;S256,[1]无限模式!A:AQ,19+T256,FALSE)="","",VLOOKUP(R256&amp;"_"&amp;S256,[1]无限模式!A:AQ,37+T256,FALSE))</f>
        <v/>
      </c>
      <c r="R256" s="10">
        <v>3</v>
      </c>
      <c r="S256" s="10">
        <v>2</v>
      </c>
      <c r="T256" s="10">
        <v>4</v>
      </c>
    </row>
    <row r="257" spans="2:20" x14ac:dyDescent="0.2">
      <c r="B257" s="13" t="str">
        <f t="shared" si="16"/>
        <v/>
      </c>
      <c r="C257" s="10" t="str">
        <f t="shared" si="17"/>
        <v/>
      </c>
      <c r="D257" s="10" t="str">
        <f t="shared" si="18"/>
        <v/>
      </c>
      <c r="F257" s="10" t="str">
        <f>IF(B257="","",VLOOKUP(R257&amp;"_"&amp;S257,[1]无限模式!A:AQ,12,FALSE)-VLOOKUP(R257&amp;"_"&amp;S257,[1]无限模式!A:AQ,13,FALSE))</f>
        <v/>
      </c>
      <c r="G257" s="10" t="str">
        <f t="shared" si="19"/>
        <v/>
      </c>
      <c r="H257" s="13" t="str">
        <f>IF(C257="","",VLOOKUP(R257&amp;"_"&amp;S257,[1]无限模式!$A:$BA,52,FALSE))</f>
        <v/>
      </c>
      <c r="I257" s="13" t="str">
        <f>IF(C257="","",VLOOKUP(R257&amp;"_"&amp;S257,[1]无限模式!$A:$BA,53,FALSE))</f>
        <v/>
      </c>
      <c r="J257" s="10" t="str">
        <f>IF(VLOOKUP(R257&amp;"_"&amp;S257,[1]无限模式!A:AQ,25+T257,FALSE)="","",0)</f>
        <v/>
      </c>
      <c r="K257" s="10" t="str">
        <f>IF(VLOOKUP(R257&amp;"_"&amp;S257,[1]无限模式!A:AQ,19+T257,FALSE)=0,"",VLOOKUP(R257&amp;"_"&amp;S257,[1]无限模式!A:AQ,19+T257,FALSE))</f>
        <v/>
      </c>
      <c r="L257" s="10" t="str">
        <f>IF(VLOOKUP(R257&amp;"_"&amp;S257,[1]无限模式!A:AQ,19+T257,FALSE)=0,"",ROUND(VLOOKUP(R257&amp;"_"&amp;S257,[1]无限模式!A:AQ,4,FALSE)/VLOOKUP(R257&amp;"_"&amp;S257,[1]无限模式!A:AQ,19+T257,FALSE),2))</f>
        <v/>
      </c>
      <c r="M257" s="10" t="str">
        <f>IF(VLOOKUP(R257&amp;"_"&amp;S257,[1]无限模式!A:AQ,25+T257,FALSE)="","",1)</f>
        <v/>
      </c>
      <c r="N257" s="10" t="str">
        <f>IF(VLOOKUP(R257&amp;"_"&amp;S257,[1]无限模式!A:AQ,25+T257,FALSE)="","","Monster_Season"&amp;R257&amp;"_Infinite_"&amp;S257&amp;"_"&amp;T257)</f>
        <v/>
      </c>
      <c r="O257" s="10" t="str">
        <f>IF(VLOOKUP(R257&amp;"_"&amp;S257,[1]无限模式!A:AQ,25+T257,FALSE)="","",1)</f>
        <v/>
      </c>
      <c r="Q257" s="10" t="str">
        <f>IF(VLOOKUP(R257&amp;"_"&amp;S257,[1]无限模式!A:AQ,19+T257,FALSE)="","",VLOOKUP(R257&amp;"_"&amp;S257,[1]无限模式!A:AQ,37+T257,FALSE))</f>
        <v/>
      </c>
      <c r="R257" s="10">
        <v>3</v>
      </c>
      <c r="S257" s="10">
        <v>2</v>
      </c>
      <c r="T257" s="10">
        <v>5</v>
      </c>
    </row>
    <row r="258" spans="2:20" x14ac:dyDescent="0.2">
      <c r="B258" s="13" t="str">
        <f t="shared" si="16"/>
        <v/>
      </c>
      <c r="C258" s="10" t="str">
        <f t="shared" si="17"/>
        <v/>
      </c>
      <c r="D258" s="10" t="str">
        <f t="shared" si="18"/>
        <v/>
      </c>
      <c r="F258" s="10" t="str">
        <f>IF(B258="","",VLOOKUP(R258&amp;"_"&amp;S258,[1]无限模式!A:AQ,12,FALSE)-VLOOKUP(R258&amp;"_"&amp;S258,[1]无限模式!A:AQ,13,FALSE))</f>
        <v/>
      </c>
      <c r="G258" s="10" t="str">
        <f t="shared" si="19"/>
        <v/>
      </c>
      <c r="H258" s="13" t="str">
        <f>IF(C258="","",VLOOKUP(R258&amp;"_"&amp;S258,[1]无限模式!$A:$BA,52,FALSE))</f>
        <v/>
      </c>
      <c r="I258" s="13" t="str">
        <f>IF(C258="","",VLOOKUP(R258&amp;"_"&amp;S258,[1]无限模式!$A:$BA,53,FALSE))</f>
        <v/>
      </c>
      <c r="J258" s="10" t="str">
        <f>IF(VLOOKUP(R258&amp;"_"&amp;S258,[1]无限模式!A:AQ,25+T258,FALSE)="","",0)</f>
        <v/>
      </c>
      <c r="K258" s="10" t="str">
        <f>IF(VLOOKUP(R258&amp;"_"&amp;S258,[1]无限模式!A:AQ,19+T258,FALSE)=0,"",VLOOKUP(R258&amp;"_"&amp;S258,[1]无限模式!A:AQ,19+T258,FALSE))</f>
        <v/>
      </c>
      <c r="L258" s="10" t="str">
        <f>IF(VLOOKUP(R258&amp;"_"&amp;S258,[1]无限模式!A:AQ,19+T258,FALSE)=0,"",ROUND(VLOOKUP(R258&amp;"_"&amp;S258,[1]无限模式!A:AQ,4,FALSE)/VLOOKUP(R258&amp;"_"&amp;S258,[1]无限模式!A:AQ,19+T258,FALSE),2))</f>
        <v/>
      </c>
      <c r="M258" s="10" t="str">
        <f>IF(VLOOKUP(R258&amp;"_"&amp;S258,[1]无限模式!A:AQ,25+T258,FALSE)="","",1)</f>
        <v/>
      </c>
      <c r="N258" s="10" t="str">
        <f>IF(VLOOKUP(R258&amp;"_"&amp;S258,[1]无限模式!A:AQ,25+T258,FALSE)="","","Monster_Season"&amp;R258&amp;"_Infinite_"&amp;S258&amp;"_"&amp;T258)</f>
        <v/>
      </c>
      <c r="O258" s="10" t="str">
        <f>IF(VLOOKUP(R258&amp;"_"&amp;S258,[1]无限模式!A:AQ,25+T258,FALSE)="","",1)</f>
        <v/>
      </c>
      <c r="Q258" s="10" t="str">
        <f>IF(VLOOKUP(R258&amp;"_"&amp;S258,[1]无限模式!A:AQ,19+T258,FALSE)="","",VLOOKUP(R258&amp;"_"&amp;S258,[1]无限模式!A:AQ,37+T258,FALSE))</f>
        <v/>
      </c>
      <c r="R258" s="10">
        <v>3</v>
      </c>
      <c r="S258" s="10">
        <v>2</v>
      </c>
      <c r="T258" s="10">
        <v>6</v>
      </c>
    </row>
    <row r="259" spans="2:20" x14ac:dyDescent="0.2">
      <c r="B259" s="13" t="str">
        <f t="shared" si="16"/>
        <v>MonsterWaveCallRule_Season3_Infinite</v>
      </c>
      <c r="C259" s="10">
        <f t="shared" si="17"/>
        <v>3</v>
      </c>
      <c r="D259" s="10" t="str">
        <f t="shared" si="18"/>
        <v>赛季3无限模式第3波</v>
      </c>
      <c r="F259" s="10">
        <f>IF(B259="","",VLOOKUP(R259&amp;"_"&amp;S259,[1]无限模式!A:AQ,12,FALSE)-VLOOKUP(R259&amp;"_"&amp;S259,[1]无限模式!A:AQ,13,FALSE))</f>
        <v>100</v>
      </c>
      <c r="G259" s="10">
        <f t="shared" si="19"/>
        <v>180</v>
      </c>
      <c r="H259" s="13" t="str">
        <f>IF(C259="","",VLOOKUP(R259&amp;"_"&amp;S259,[1]无限模式!$A:$BA,52,FALSE))</f>
        <v>ResAudio_Music_game1;0.9</v>
      </c>
      <c r="I259" s="13" t="str">
        <f>IF(C259="","",VLOOKUP(R259&amp;"_"&amp;S259,[1]无限模式!$A:$BA,53,FALSE))</f>
        <v>ResAudio_Music_game1;1.2</v>
      </c>
      <c r="J259" s="10">
        <f>IF(VLOOKUP(R259&amp;"_"&amp;S259,[1]无限模式!A:AQ,25+T259,FALSE)="","",0)</f>
        <v>0</v>
      </c>
      <c r="K259" s="10">
        <f>IF(VLOOKUP(R259&amp;"_"&amp;S259,[1]无限模式!A:AQ,19+T259,FALSE)=0,"",VLOOKUP(R259&amp;"_"&amp;S259,[1]无限模式!A:AQ,19+T259,FALSE))</f>
        <v>6</v>
      </c>
      <c r="L259" s="10">
        <f>IF(VLOOKUP(R259&amp;"_"&amp;S259,[1]无限模式!A:AQ,19+T259,FALSE)=0,"",ROUND(VLOOKUP(R259&amp;"_"&amp;S259,[1]无限模式!A:AQ,4,FALSE)/VLOOKUP(R259&amp;"_"&amp;S259,[1]无限模式!A:AQ,19+T259,FALSE),2))</f>
        <v>3.33</v>
      </c>
      <c r="M259" s="10">
        <f>IF(VLOOKUP(R259&amp;"_"&amp;S259,[1]无限模式!A:AQ,25+T259,FALSE)="","",1)</f>
        <v>1</v>
      </c>
      <c r="N259" s="10" t="str">
        <f>IF(VLOOKUP(R259&amp;"_"&amp;S259,[1]无限模式!A:AQ,25+T259,FALSE)="","","Monster_Season"&amp;R259&amp;"_Infinite_"&amp;S259&amp;"_"&amp;T259)</f>
        <v>Monster_Season3_Infinite_3_1</v>
      </c>
      <c r="O259" s="10">
        <f>IF(VLOOKUP(R259&amp;"_"&amp;S259,[1]无限模式!A:AQ,25+T259,FALSE)="","",1)</f>
        <v>1</v>
      </c>
      <c r="Q259" s="10">
        <f>IF(VLOOKUP(R259&amp;"_"&amp;S259,[1]无限模式!A:AQ,19+T259,FALSE)="","",VLOOKUP(R259&amp;"_"&amp;S259,[1]无限模式!A:AQ,37+T259,FALSE))</f>
        <v>13</v>
      </c>
      <c r="R259" s="10">
        <v>3</v>
      </c>
      <c r="S259" s="10">
        <v>3</v>
      </c>
      <c r="T259" s="10">
        <v>1</v>
      </c>
    </row>
    <row r="260" spans="2:20" x14ac:dyDescent="0.2">
      <c r="B260" s="13" t="str">
        <f t="shared" si="16"/>
        <v/>
      </c>
      <c r="C260" s="10" t="str">
        <f t="shared" si="17"/>
        <v/>
      </c>
      <c r="D260" s="10" t="str">
        <f t="shared" si="18"/>
        <v/>
      </c>
      <c r="F260" s="10" t="str">
        <f>IF(B260="","",VLOOKUP(R260&amp;"_"&amp;S260,[1]无限模式!A:AQ,12,FALSE)-VLOOKUP(R260&amp;"_"&amp;S260,[1]无限模式!A:AQ,13,FALSE))</f>
        <v/>
      </c>
      <c r="G260" s="10" t="str">
        <f t="shared" si="19"/>
        <v/>
      </c>
      <c r="H260" s="13" t="str">
        <f>IF(C260="","",VLOOKUP(R260&amp;"_"&amp;S260,[1]无限模式!$A:$BA,52,FALSE))</f>
        <v/>
      </c>
      <c r="I260" s="13" t="str">
        <f>IF(C260="","",VLOOKUP(R260&amp;"_"&amp;S260,[1]无限模式!$A:$BA,53,FALSE))</f>
        <v/>
      </c>
      <c r="J260" s="10">
        <f>IF(VLOOKUP(R260&amp;"_"&amp;S260,[1]无限模式!A:AQ,25+T260,FALSE)="","",0)</f>
        <v>0</v>
      </c>
      <c r="K260" s="10">
        <f>IF(VLOOKUP(R260&amp;"_"&amp;S260,[1]无限模式!A:AQ,19+T260,FALSE)=0,"",VLOOKUP(R260&amp;"_"&amp;S260,[1]无限模式!A:AQ,19+T260,FALSE))</f>
        <v>3</v>
      </c>
      <c r="L260" s="10">
        <f>IF(VLOOKUP(R260&amp;"_"&amp;S260,[1]无限模式!A:AQ,19+T260,FALSE)=0,"",ROUND(VLOOKUP(R260&amp;"_"&amp;S260,[1]无限模式!A:AQ,4,FALSE)/VLOOKUP(R260&amp;"_"&amp;S260,[1]无限模式!A:AQ,19+T260,FALSE),2))</f>
        <v>6.67</v>
      </c>
      <c r="M260" s="10">
        <f>IF(VLOOKUP(R260&amp;"_"&amp;S260,[1]无限模式!A:AQ,25+T260,FALSE)="","",1)</f>
        <v>1</v>
      </c>
      <c r="N260" s="10" t="str">
        <f>IF(VLOOKUP(R260&amp;"_"&amp;S260,[1]无限模式!A:AQ,25+T260,FALSE)="","","Monster_Season"&amp;R260&amp;"_Infinite_"&amp;S260&amp;"_"&amp;T260)</f>
        <v>Monster_Season3_Infinite_3_2</v>
      </c>
      <c r="O260" s="10">
        <f>IF(VLOOKUP(R260&amp;"_"&amp;S260,[1]无限模式!A:AQ,25+T260,FALSE)="","",1)</f>
        <v>1</v>
      </c>
      <c r="Q260" s="10">
        <f>IF(VLOOKUP(R260&amp;"_"&amp;S260,[1]无限模式!A:AQ,19+T260,FALSE)="","",VLOOKUP(R260&amp;"_"&amp;S260,[1]无限模式!A:AQ,37+T260,FALSE))</f>
        <v>13</v>
      </c>
      <c r="R260" s="10">
        <v>3</v>
      </c>
      <c r="S260" s="10">
        <v>3</v>
      </c>
      <c r="T260" s="10">
        <v>2</v>
      </c>
    </row>
    <row r="261" spans="2:20" x14ac:dyDescent="0.2">
      <c r="B261" s="13" t="str">
        <f t="shared" si="16"/>
        <v/>
      </c>
      <c r="C261" s="10" t="str">
        <f t="shared" si="17"/>
        <v/>
      </c>
      <c r="D261" s="10" t="str">
        <f t="shared" si="18"/>
        <v/>
      </c>
      <c r="F261" s="10" t="str">
        <f>IF(B261="","",VLOOKUP(R261&amp;"_"&amp;S261,[1]无限模式!A:AQ,12,FALSE)-VLOOKUP(R261&amp;"_"&amp;S261,[1]无限模式!A:AQ,13,FALSE))</f>
        <v/>
      </c>
      <c r="G261" s="10" t="str">
        <f t="shared" si="19"/>
        <v/>
      </c>
      <c r="H261" s="13" t="str">
        <f>IF(C261="","",VLOOKUP(R261&amp;"_"&amp;S261,[1]无限模式!$A:$BA,52,FALSE))</f>
        <v/>
      </c>
      <c r="I261" s="13" t="str">
        <f>IF(C261="","",VLOOKUP(R261&amp;"_"&amp;S261,[1]无限模式!$A:$BA,53,FALSE))</f>
        <v/>
      </c>
      <c r="J261" s="10">
        <f>IF(VLOOKUP(R261&amp;"_"&amp;S261,[1]无限模式!A:AQ,25+T261,FALSE)="","",0)</f>
        <v>0</v>
      </c>
      <c r="K261" s="10">
        <f>IF(VLOOKUP(R261&amp;"_"&amp;S261,[1]无限模式!A:AQ,19+T261,FALSE)=0,"",VLOOKUP(R261&amp;"_"&amp;S261,[1]无限模式!A:AQ,19+T261,FALSE))</f>
        <v>3</v>
      </c>
      <c r="L261" s="10">
        <f>IF(VLOOKUP(R261&amp;"_"&amp;S261,[1]无限模式!A:AQ,19+T261,FALSE)=0,"",ROUND(VLOOKUP(R261&amp;"_"&amp;S261,[1]无限模式!A:AQ,4,FALSE)/VLOOKUP(R261&amp;"_"&amp;S261,[1]无限模式!A:AQ,19+T261,FALSE),2))</f>
        <v>6.67</v>
      </c>
      <c r="M261" s="10">
        <f>IF(VLOOKUP(R261&amp;"_"&amp;S261,[1]无限模式!A:AQ,25+T261,FALSE)="","",1)</f>
        <v>1</v>
      </c>
      <c r="N261" s="10" t="str">
        <f>IF(VLOOKUP(R261&amp;"_"&amp;S261,[1]无限模式!A:AQ,25+T261,FALSE)="","","Monster_Season"&amp;R261&amp;"_Infinite_"&amp;S261&amp;"_"&amp;T261)</f>
        <v>Monster_Season3_Infinite_3_3</v>
      </c>
      <c r="O261" s="10">
        <f>IF(VLOOKUP(R261&amp;"_"&amp;S261,[1]无限模式!A:AQ,25+T261,FALSE)="","",1)</f>
        <v>1</v>
      </c>
      <c r="Q261" s="10">
        <f>IF(VLOOKUP(R261&amp;"_"&amp;S261,[1]无限模式!A:AQ,19+T261,FALSE)="","",VLOOKUP(R261&amp;"_"&amp;S261,[1]无限模式!A:AQ,37+T261,FALSE))</f>
        <v>27</v>
      </c>
      <c r="R261" s="10">
        <v>3</v>
      </c>
      <c r="S261" s="10">
        <v>3</v>
      </c>
      <c r="T261" s="10">
        <v>3</v>
      </c>
    </row>
    <row r="262" spans="2:20" x14ac:dyDescent="0.2">
      <c r="B262" s="13" t="str">
        <f t="shared" si="16"/>
        <v/>
      </c>
      <c r="C262" s="10" t="str">
        <f t="shared" si="17"/>
        <v/>
      </c>
      <c r="D262" s="10" t="str">
        <f t="shared" si="18"/>
        <v/>
      </c>
      <c r="F262" s="10" t="str">
        <f>IF(B262="","",VLOOKUP(R262&amp;"_"&amp;S262,[1]无限模式!A:AQ,12,FALSE)-VLOOKUP(R262&amp;"_"&amp;S262,[1]无限模式!A:AQ,13,FALSE))</f>
        <v/>
      </c>
      <c r="G262" s="10" t="str">
        <f t="shared" si="19"/>
        <v/>
      </c>
      <c r="H262" s="13" t="str">
        <f>IF(C262="","",VLOOKUP(R262&amp;"_"&amp;S262,[1]无限模式!$A:$BA,52,FALSE))</f>
        <v/>
      </c>
      <c r="I262" s="13" t="str">
        <f>IF(C262="","",VLOOKUP(R262&amp;"_"&amp;S262,[1]无限模式!$A:$BA,53,FALSE))</f>
        <v/>
      </c>
      <c r="J262" s="10" t="str">
        <f>IF(VLOOKUP(R262&amp;"_"&amp;S262,[1]无限模式!A:AQ,25+T262,FALSE)="","",0)</f>
        <v/>
      </c>
      <c r="K262" s="10" t="str">
        <f>IF(VLOOKUP(R262&amp;"_"&amp;S262,[1]无限模式!A:AQ,19+T262,FALSE)=0,"",VLOOKUP(R262&amp;"_"&amp;S262,[1]无限模式!A:AQ,19+T262,FALSE))</f>
        <v/>
      </c>
      <c r="L262" s="10" t="str">
        <f>IF(VLOOKUP(R262&amp;"_"&amp;S262,[1]无限模式!A:AQ,19+T262,FALSE)=0,"",ROUND(VLOOKUP(R262&amp;"_"&amp;S262,[1]无限模式!A:AQ,4,FALSE)/VLOOKUP(R262&amp;"_"&amp;S262,[1]无限模式!A:AQ,19+T262,FALSE),2))</f>
        <v/>
      </c>
      <c r="M262" s="10" t="str">
        <f>IF(VLOOKUP(R262&amp;"_"&amp;S262,[1]无限模式!A:AQ,25+T262,FALSE)="","",1)</f>
        <v/>
      </c>
      <c r="N262" s="10" t="str">
        <f>IF(VLOOKUP(R262&amp;"_"&amp;S262,[1]无限模式!A:AQ,25+T262,FALSE)="","","Monster_Season"&amp;R262&amp;"_Infinite_"&amp;S262&amp;"_"&amp;T262)</f>
        <v/>
      </c>
      <c r="O262" s="10" t="str">
        <f>IF(VLOOKUP(R262&amp;"_"&amp;S262,[1]无限模式!A:AQ,25+T262,FALSE)="","",1)</f>
        <v/>
      </c>
      <c r="Q262" s="10" t="str">
        <f>IF(VLOOKUP(R262&amp;"_"&amp;S262,[1]无限模式!A:AQ,19+T262,FALSE)="","",VLOOKUP(R262&amp;"_"&amp;S262,[1]无限模式!A:AQ,37+T262,FALSE))</f>
        <v/>
      </c>
      <c r="R262" s="10">
        <v>3</v>
      </c>
      <c r="S262" s="10">
        <v>3</v>
      </c>
      <c r="T262" s="10">
        <v>4</v>
      </c>
    </row>
    <row r="263" spans="2:20" x14ac:dyDescent="0.2">
      <c r="B263" s="13" t="str">
        <f t="shared" si="16"/>
        <v/>
      </c>
      <c r="C263" s="10" t="str">
        <f t="shared" si="17"/>
        <v/>
      </c>
      <c r="D263" s="10" t="str">
        <f t="shared" si="18"/>
        <v/>
      </c>
      <c r="F263" s="10" t="str">
        <f>IF(B263="","",VLOOKUP(R263&amp;"_"&amp;S263,[1]无限模式!A:AQ,12,FALSE)-VLOOKUP(R263&amp;"_"&amp;S263,[1]无限模式!A:AQ,13,FALSE))</f>
        <v/>
      </c>
      <c r="G263" s="10" t="str">
        <f t="shared" si="19"/>
        <v/>
      </c>
      <c r="H263" s="13" t="str">
        <f>IF(C263="","",VLOOKUP(R263&amp;"_"&amp;S263,[1]无限模式!$A:$BA,52,FALSE))</f>
        <v/>
      </c>
      <c r="I263" s="13" t="str">
        <f>IF(C263="","",VLOOKUP(R263&amp;"_"&amp;S263,[1]无限模式!$A:$BA,53,FALSE))</f>
        <v/>
      </c>
      <c r="J263" s="10" t="str">
        <f>IF(VLOOKUP(R263&amp;"_"&amp;S263,[1]无限模式!A:AQ,25+T263,FALSE)="","",0)</f>
        <v/>
      </c>
      <c r="K263" s="10" t="str">
        <f>IF(VLOOKUP(R263&amp;"_"&amp;S263,[1]无限模式!A:AQ,19+T263,FALSE)=0,"",VLOOKUP(R263&amp;"_"&amp;S263,[1]无限模式!A:AQ,19+T263,FALSE))</f>
        <v/>
      </c>
      <c r="L263" s="10" t="str">
        <f>IF(VLOOKUP(R263&amp;"_"&amp;S263,[1]无限模式!A:AQ,19+T263,FALSE)=0,"",ROUND(VLOOKUP(R263&amp;"_"&amp;S263,[1]无限模式!A:AQ,4,FALSE)/VLOOKUP(R263&amp;"_"&amp;S263,[1]无限模式!A:AQ,19+T263,FALSE),2))</f>
        <v/>
      </c>
      <c r="M263" s="10" t="str">
        <f>IF(VLOOKUP(R263&amp;"_"&amp;S263,[1]无限模式!A:AQ,25+T263,FALSE)="","",1)</f>
        <v/>
      </c>
      <c r="N263" s="10" t="str">
        <f>IF(VLOOKUP(R263&amp;"_"&amp;S263,[1]无限模式!A:AQ,25+T263,FALSE)="","","Monster_Season"&amp;R263&amp;"_Infinite_"&amp;S263&amp;"_"&amp;T263)</f>
        <v/>
      </c>
      <c r="O263" s="10" t="str">
        <f>IF(VLOOKUP(R263&amp;"_"&amp;S263,[1]无限模式!A:AQ,25+T263,FALSE)="","",1)</f>
        <v/>
      </c>
      <c r="Q263" s="10" t="str">
        <f>IF(VLOOKUP(R263&amp;"_"&amp;S263,[1]无限模式!A:AQ,19+T263,FALSE)="","",VLOOKUP(R263&amp;"_"&amp;S263,[1]无限模式!A:AQ,37+T263,FALSE))</f>
        <v/>
      </c>
      <c r="R263" s="10">
        <v>3</v>
      </c>
      <c r="S263" s="10">
        <v>3</v>
      </c>
      <c r="T263" s="10">
        <v>5</v>
      </c>
    </row>
    <row r="264" spans="2:20" x14ac:dyDescent="0.2">
      <c r="B264" s="13" t="str">
        <f t="shared" si="16"/>
        <v/>
      </c>
      <c r="C264" s="10" t="str">
        <f t="shared" si="17"/>
        <v/>
      </c>
      <c r="D264" s="10" t="str">
        <f t="shared" si="18"/>
        <v/>
      </c>
      <c r="F264" s="10" t="str">
        <f>IF(B264="","",VLOOKUP(R264&amp;"_"&amp;S264,[1]无限模式!A:AQ,12,FALSE)-VLOOKUP(R264&amp;"_"&amp;S264,[1]无限模式!A:AQ,13,FALSE))</f>
        <v/>
      </c>
      <c r="G264" s="10" t="str">
        <f t="shared" si="19"/>
        <v/>
      </c>
      <c r="H264" s="13" t="str">
        <f>IF(C264="","",VLOOKUP(R264&amp;"_"&amp;S264,[1]无限模式!$A:$BA,52,FALSE))</f>
        <v/>
      </c>
      <c r="I264" s="13" t="str">
        <f>IF(C264="","",VLOOKUP(R264&amp;"_"&amp;S264,[1]无限模式!$A:$BA,53,FALSE))</f>
        <v/>
      </c>
      <c r="J264" s="10" t="str">
        <f>IF(VLOOKUP(R264&amp;"_"&amp;S264,[1]无限模式!A:AQ,25+T264,FALSE)="","",0)</f>
        <v/>
      </c>
      <c r="K264" s="10" t="str">
        <f>IF(VLOOKUP(R264&amp;"_"&amp;S264,[1]无限模式!A:AQ,19+T264,FALSE)=0,"",VLOOKUP(R264&amp;"_"&amp;S264,[1]无限模式!A:AQ,19+T264,FALSE))</f>
        <v/>
      </c>
      <c r="L264" s="10" t="str">
        <f>IF(VLOOKUP(R264&amp;"_"&amp;S264,[1]无限模式!A:AQ,19+T264,FALSE)=0,"",ROUND(VLOOKUP(R264&amp;"_"&amp;S264,[1]无限模式!A:AQ,4,FALSE)/VLOOKUP(R264&amp;"_"&amp;S264,[1]无限模式!A:AQ,19+T264,FALSE),2))</f>
        <v/>
      </c>
      <c r="M264" s="10" t="str">
        <f>IF(VLOOKUP(R264&amp;"_"&amp;S264,[1]无限模式!A:AQ,25+T264,FALSE)="","",1)</f>
        <v/>
      </c>
      <c r="N264" s="10" t="str">
        <f>IF(VLOOKUP(R264&amp;"_"&amp;S264,[1]无限模式!A:AQ,25+T264,FALSE)="","","Monster_Season"&amp;R264&amp;"_Infinite_"&amp;S264&amp;"_"&amp;T264)</f>
        <v/>
      </c>
      <c r="O264" s="10" t="str">
        <f>IF(VLOOKUP(R264&amp;"_"&amp;S264,[1]无限模式!A:AQ,25+T264,FALSE)="","",1)</f>
        <v/>
      </c>
      <c r="Q264" s="10" t="str">
        <f>IF(VLOOKUP(R264&amp;"_"&amp;S264,[1]无限模式!A:AQ,19+T264,FALSE)="","",VLOOKUP(R264&amp;"_"&amp;S264,[1]无限模式!A:AQ,37+T264,FALSE))</f>
        <v/>
      </c>
      <c r="R264" s="10">
        <v>3</v>
      </c>
      <c r="S264" s="10">
        <v>3</v>
      </c>
      <c r="T264" s="10">
        <v>6</v>
      </c>
    </row>
    <row r="265" spans="2:20" x14ac:dyDescent="0.2">
      <c r="B265" s="13" t="str">
        <f t="shared" si="16"/>
        <v>MonsterWaveCallRule_Season3_Infinite</v>
      </c>
      <c r="C265" s="10">
        <f t="shared" si="17"/>
        <v>4</v>
      </c>
      <c r="D265" s="10" t="str">
        <f t="shared" si="18"/>
        <v>赛季3无限模式第4波</v>
      </c>
      <c r="F265" s="10">
        <f>IF(B265="","",VLOOKUP(R265&amp;"_"&amp;S265,[1]无限模式!A:AQ,12,FALSE)-VLOOKUP(R265&amp;"_"&amp;S265,[1]无限模式!A:AQ,13,FALSE))</f>
        <v>100</v>
      </c>
      <c r="G265" s="10">
        <f t="shared" si="19"/>
        <v>180</v>
      </c>
      <c r="H265" s="13" t="str">
        <f>IF(C265="","",VLOOKUP(R265&amp;"_"&amp;S265,[1]无限模式!$A:$BA,52,FALSE))</f>
        <v>ResAudio_Music_game1;0.9</v>
      </c>
      <c r="I265" s="13" t="str">
        <f>IF(C265="","",VLOOKUP(R265&amp;"_"&amp;S265,[1]无限模式!$A:$BA,53,FALSE))</f>
        <v>ResAudio_Music_game1;1.2</v>
      </c>
      <c r="J265" s="10">
        <f>IF(VLOOKUP(R265&amp;"_"&amp;S265,[1]无限模式!A:AQ,25+T265,FALSE)="","",0)</f>
        <v>0</v>
      </c>
      <c r="K265" s="10">
        <f>IF(VLOOKUP(R265&amp;"_"&amp;S265,[1]无限模式!A:AQ,19+T265,FALSE)=0,"",VLOOKUP(R265&amp;"_"&amp;S265,[1]无限模式!A:AQ,19+T265,FALSE))</f>
        <v>7</v>
      </c>
      <c r="L265" s="10">
        <f>IF(VLOOKUP(R265&amp;"_"&amp;S265,[1]无限模式!A:AQ,19+T265,FALSE)=0,"",ROUND(VLOOKUP(R265&amp;"_"&amp;S265,[1]无限模式!A:AQ,4,FALSE)/VLOOKUP(R265&amp;"_"&amp;S265,[1]无限模式!A:AQ,19+T265,FALSE),2))</f>
        <v>3.57</v>
      </c>
      <c r="M265" s="10">
        <f>IF(VLOOKUP(R265&amp;"_"&amp;S265,[1]无限模式!A:AQ,25+T265,FALSE)="","",1)</f>
        <v>1</v>
      </c>
      <c r="N265" s="10" t="str">
        <f>IF(VLOOKUP(R265&amp;"_"&amp;S265,[1]无限模式!A:AQ,25+T265,FALSE)="","","Monster_Season"&amp;R265&amp;"_Infinite_"&amp;S265&amp;"_"&amp;T265)</f>
        <v>Monster_Season3_Infinite_4_1</v>
      </c>
      <c r="O265" s="10">
        <f>IF(VLOOKUP(R265&amp;"_"&amp;S265,[1]无限模式!A:AQ,25+T265,FALSE)="","",1)</f>
        <v>1</v>
      </c>
      <c r="Q265" s="10">
        <f>IF(VLOOKUP(R265&amp;"_"&amp;S265,[1]无限模式!A:AQ,19+T265,FALSE)="","",VLOOKUP(R265&amp;"_"&amp;S265,[1]无限模式!A:AQ,37+T265,FALSE))</f>
        <v>8</v>
      </c>
      <c r="R265" s="10">
        <v>3</v>
      </c>
      <c r="S265" s="10">
        <v>4</v>
      </c>
      <c r="T265" s="10">
        <v>1</v>
      </c>
    </row>
    <row r="266" spans="2:20" x14ac:dyDescent="0.2">
      <c r="B266" s="13" t="str">
        <f t="shared" si="16"/>
        <v/>
      </c>
      <c r="C266" s="10" t="str">
        <f t="shared" si="17"/>
        <v/>
      </c>
      <c r="D266" s="10" t="str">
        <f t="shared" si="18"/>
        <v/>
      </c>
      <c r="F266" s="10" t="str">
        <f>IF(B266="","",VLOOKUP(R266&amp;"_"&amp;S266,[1]无限模式!A:AQ,12,FALSE)-VLOOKUP(R266&amp;"_"&amp;S266,[1]无限模式!A:AQ,13,FALSE))</f>
        <v/>
      </c>
      <c r="G266" s="10" t="str">
        <f t="shared" si="19"/>
        <v/>
      </c>
      <c r="H266" s="13" t="str">
        <f>IF(C266="","",VLOOKUP(R266&amp;"_"&amp;S266,[1]无限模式!$A:$BA,52,FALSE))</f>
        <v/>
      </c>
      <c r="I266" s="13" t="str">
        <f>IF(C266="","",VLOOKUP(R266&amp;"_"&amp;S266,[1]无限模式!$A:$BA,53,FALSE))</f>
        <v/>
      </c>
      <c r="J266" s="10">
        <f>IF(VLOOKUP(R266&amp;"_"&amp;S266,[1]无限模式!A:AQ,25+T266,FALSE)="","",0)</f>
        <v>0</v>
      </c>
      <c r="K266" s="10">
        <f>IF(VLOOKUP(R266&amp;"_"&amp;S266,[1]无限模式!A:AQ,19+T266,FALSE)=0,"",VLOOKUP(R266&amp;"_"&amp;S266,[1]无限模式!A:AQ,19+T266,FALSE))</f>
        <v>7</v>
      </c>
      <c r="L266" s="10">
        <f>IF(VLOOKUP(R266&amp;"_"&amp;S266,[1]无限模式!A:AQ,19+T266,FALSE)=0,"",ROUND(VLOOKUP(R266&amp;"_"&amp;S266,[1]无限模式!A:AQ,4,FALSE)/VLOOKUP(R266&amp;"_"&amp;S266,[1]无限模式!A:AQ,19+T266,FALSE),2))</f>
        <v>3.57</v>
      </c>
      <c r="M266" s="10">
        <f>IF(VLOOKUP(R266&amp;"_"&amp;S266,[1]无限模式!A:AQ,25+T266,FALSE)="","",1)</f>
        <v>1</v>
      </c>
      <c r="N266" s="10" t="str">
        <f>IF(VLOOKUP(R266&amp;"_"&amp;S266,[1]无限模式!A:AQ,25+T266,FALSE)="","","Monster_Season"&amp;R266&amp;"_Infinite_"&amp;S266&amp;"_"&amp;T266)</f>
        <v>Monster_Season3_Infinite_4_2</v>
      </c>
      <c r="O266" s="10">
        <f>IF(VLOOKUP(R266&amp;"_"&amp;S266,[1]无限模式!A:AQ,25+T266,FALSE)="","",1)</f>
        <v>1</v>
      </c>
      <c r="Q266" s="10">
        <f>IF(VLOOKUP(R266&amp;"_"&amp;S266,[1]无限模式!A:AQ,19+T266,FALSE)="","",VLOOKUP(R266&amp;"_"&amp;S266,[1]无限模式!A:AQ,37+T266,FALSE))</f>
        <v>17</v>
      </c>
      <c r="R266" s="10">
        <v>3</v>
      </c>
      <c r="S266" s="10">
        <v>4</v>
      </c>
      <c r="T266" s="10">
        <v>2</v>
      </c>
    </row>
    <row r="267" spans="2:20" x14ac:dyDescent="0.2">
      <c r="B267" s="13" t="str">
        <f t="shared" si="16"/>
        <v/>
      </c>
      <c r="C267" s="10" t="str">
        <f t="shared" si="17"/>
        <v/>
      </c>
      <c r="D267" s="10" t="str">
        <f t="shared" si="18"/>
        <v/>
      </c>
      <c r="F267" s="10" t="str">
        <f>IF(B267="","",VLOOKUP(R267&amp;"_"&amp;S267,[1]无限模式!A:AQ,12,FALSE)-VLOOKUP(R267&amp;"_"&amp;S267,[1]无限模式!A:AQ,13,FALSE))</f>
        <v/>
      </c>
      <c r="G267" s="10" t="str">
        <f t="shared" si="19"/>
        <v/>
      </c>
      <c r="H267" s="13" t="str">
        <f>IF(C267="","",VLOOKUP(R267&amp;"_"&amp;S267,[1]无限模式!$A:$BA,52,FALSE))</f>
        <v/>
      </c>
      <c r="I267" s="13" t="str">
        <f>IF(C267="","",VLOOKUP(R267&amp;"_"&amp;S267,[1]无限模式!$A:$BA,53,FALSE))</f>
        <v/>
      </c>
      <c r="J267" s="10">
        <f>IF(VLOOKUP(R267&amp;"_"&amp;S267,[1]无限模式!A:AQ,25+T267,FALSE)="","",0)</f>
        <v>0</v>
      </c>
      <c r="K267" s="10">
        <f>IF(VLOOKUP(R267&amp;"_"&amp;S267,[1]无限模式!A:AQ,19+T267,FALSE)=0,"",VLOOKUP(R267&amp;"_"&amp;S267,[1]无限模式!A:AQ,19+T267,FALSE))</f>
        <v>3</v>
      </c>
      <c r="L267" s="10">
        <f>IF(VLOOKUP(R267&amp;"_"&amp;S267,[1]无限模式!A:AQ,19+T267,FALSE)=0,"",ROUND(VLOOKUP(R267&amp;"_"&amp;S267,[1]无限模式!A:AQ,4,FALSE)/VLOOKUP(R267&amp;"_"&amp;S267,[1]无限模式!A:AQ,19+T267,FALSE),2))</f>
        <v>8.33</v>
      </c>
      <c r="M267" s="10">
        <f>IF(VLOOKUP(R267&amp;"_"&amp;S267,[1]无限模式!A:AQ,25+T267,FALSE)="","",1)</f>
        <v>1</v>
      </c>
      <c r="N267" s="10" t="str">
        <f>IF(VLOOKUP(R267&amp;"_"&amp;S267,[1]无限模式!A:AQ,25+T267,FALSE)="","","Monster_Season"&amp;R267&amp;"_Infinite_"&amp;S267&amp;"_"&amp;T267)</f>
        <v>Monster_Season3_Infinite_4_3</v>
      </c>
      <c r="O267" s="10">
        <f>IF(VLOOKUP(R267&amp;"_"&amp;S267,[1]无限模式!A:AQ,25+T267,FALSE)="","",1)</f>
        <v>1</v>
      </c>
      <c r="Q267" s="10">
        <f>IF(VLOOKUP(R267&amp;"_"&amp;S267,[1]无限模式!A:AQ,19+T267,FALSE)="","",VLOOKUP(R267&amp;"_"&amp;S267,[1]无限模式!A:AQ,37+T267,FALSE))</f>
        <v>8</v>
      </c>
      <c r="R267" s="10">
        <v>3</v>
      </c>
      <c r="S267" s="10">
        <v>4</v>
      </c>
      <c r="T267" s="10">
        <v>3</v>
      </c>
    </row>
    <row r="268" spans="2:20" x14ac:dyDescent="0.2">
      <c r="B268" s="13" t="str">
        <f t="shared" si="16"/>
        <v/>
      </c>
      <c r="C268" s="10" t="str">
        <f t="shared" si="17"/>
        <v/>
      </c>
      <c r="D268" s="10" t="str">
        <f t="shared" si="18"/>
        <v/>
      </c>
      <c r="F268" s="10" t="str">
        <f>IF(B268="","",VLOOKUP(R268&amp;"_"&amp;S268,[1]无限模式!A:AQ,12,FALSE)-VLOOKUP(R268&amp;"_"&amp;S268,[1]无限模式!A:AQ,13,FALSE))</f>
        <v/>
      </c>
      <c r="G268" s="10" t="str">
        <f t="shared" si="19"/>
        <v/>
      </c>
      <c r="H268" s="13" t="str">
        <f>IF(C268="","",VLOOKUP(R268&amp;"_"&amp;S268,[1]无限模式!$A:$BA,52,FALSE))</f>
        <v/>
      </c>
      <c r="I268" s="13" t="str">
        <f>IF(C268="","",VLOOKUP(R268&amp;"_"&amp;S268,[1]无限模式!$A:$BA,53,FALSE))</f>
        <v/>
      </c>
      <c r="J268" s="10" t="str">
        <f>IF(VLOOKUP(R268&amp;"_"&amp;S268,[1]无限模式!A:AQ,25+T268,FALSE)="","",0)</f>
        <v/>
      </c>
      <c r="K268" s="10" t="str">
        <f>IF(VLOOKUP(R268&amp;"_"&amp;S268,[1]无限模式!A:AQ,19+T268,FALSE)=0,"",VLOOKUP(R268&amp;"_"&amp;S268,[1]无限模式!A:AQ,19+T268,FALSE))</f>
        <v/>
      </c>
      <c r="L268" s="10" t="str">
        <f>IF(VLOOKUP(R268&amp;"_"&amp;S268,[1]无限模式!A:AQ,19+T268,FALSE)=0,"",ROUND(VLOOKUP(R268&amp;"_"&amp;S268,[1]无限模式!A:AQ,4,FALSE)/VLOOKUP(R268&amp;"_"&amp;S268,[1]无限模式!A:AQ,19+T268,FALSE),2))</f>
        <v/>
      </c>
      <c r="M268" s="10" t="str">
        <f>IF(VLOOKUP(R268&amp;"_"&amp;S268,[1]无限模式!A:AQ,25+T268,FALSE)="","",1)</f>
        <v/>
      </c>
      <c r="N268" s="10" t="str">
        <f>IF(VLOOKUP(R268&amp;"_"&amp;S268,[1]无限模式!A:AQ,25+T268,FALSE)="","","Monster_Season"&amp;R268&amp;"_Infinite_"&amp;S268&amp;"_"&amp;T268)</f>
        <v/>
      </c>
      <c r="O268" s="10" t="str">
        <f>IF(VLOOKUP(R268&amp;"_"&amp;S268,[1]无限模式!A:AQ,25+T268,FALSE)="","",1)</f>
        <v/>
      </c>
      <c r="Q268" s="10" t="str">
        <f>IF(VLOOKUP(R268&amp;"_"&amp;S268,[1]无限模式!A:AQ,19+T268,FALSE)="","",VLOOKUP(R268&amp;"_"&amp;S268,[1]无限模式!A:AQ,37+T268,FALSE))</f>
        <v/>
      </c>
      <c r="R268" s="10">
        <v>3</v>
      </c>
      <c r="S268" s="10">
        <v>4</v>
      </c>
      <c r="T268" s="10">
        <v>4</v>
      </c>
    </row>
    <row r="269" spans="2:20" x14ac:dyDescent="0.2">
      <c r="B269" s="13" t="str">
        <f t="shared" si="16"/>
        <v/>
      </c>
      <c r="C269" s="10" t="str">
        <f t="shared" si="17"/>
        <v/>
      </c>
      <c r="D269" s="10" t="str">
        <f t="shared" si="18"/>
        <v/>
      </c>
      <c r="F269" s="10" t="str">
        <f>IF(B269="","",VLOOKUP(R269&amp;"_"&amp;S269,[1]无限模式!A:AQ,12,FALSE)-VLOOKUP(R269&amp;"_"&amp;S269,[1]无限模式!A:AQ,13,FALSE))</f>
        <v/>
      </c>
      <c r="G269" s="10" t="str">
        <f t="shared" si="19"/>
        <v/>
      </c>
      <c r="H269" s="13" t="str">
        <f>IF(C269="","",VLOOKUP(R269&amp;"_"&amp;S269,[1]无限模式!$A:$BA,52,FALSE))</f>
        <v/>
      </c>
      <c r="I269" s="13" t="str">
        <f>IF(C269="","",VLOOKUP(R269&amp;"_"&amp;S269,[1]无限模式!$A:$BA,53,FALSE))</f>
        <v/>
      </c>
      <c r="J269" s="10" t="str">
        <f>IF(VLOOKUP(R269&amp;"_"&amp;S269,[1]无限模式!A:AQ,25+T269,FALSE)="","",0)</f>
        <v/>
      </c>
      <c r="K269" s="10" t="str">
        <f>IF(VLOOKUP(R269&amp;"_"&amp;S269,[1]无限模式!A:AQ,19+T269,FALSE)=0,"",VLOOKUP(R269&amp;"_"&amp;S269,[1]无限模式!A:AQ,19+T269,FALSE))</f>
        <v/>
      </c>
      <c r="L269" s="10" t="str">
        <f>IF(VLOOKUP(R269&amp;"_"&amp;S269,[1]无限模式!A:AQ,19+T269,FALSE)=0,"",ROUND(VLOOKUP(R269&amp;"_"&amp;S269,[1]无限模式!A:AQ,4,FALSE)/VLOOKUP(R269&amp;"_"&amp;S269,[1]无限模式!A:AQ,19+T269,FALSE),2))</f>
        <v/>
      </c>
      <c r="M269" s="10" t="str">
        <f>IF(VLOOKUP(R269&amp;"_"&amp;S269,[1]无限模式!A:AQ,25+T269,FALSE)="","",1)</f>
        <v/>
      </c>
      <c r="N269" s="10" t="str">
        <f>IF(VLOOKUP(R269&amp;"_"&amp;S269,[1]无限模式!A:AQ,25+T269,FALSE)="","","Monster_Season"&amp;R269&amp;"_Infinite_"&amp;S269&amp;"_"&amp;T269)</f>
        <v/>
      </c>
      <c r="O269" s="10" t="str">
        <f>IF(VLOOKUP(R269&amp;"_"&amp;S269,[1]无限模式!A:AQ,25+T269,FALSE)="","",1)</f>
        <v/>
      </c>
      <c r="Q269" s="10" t="str">
        <f>IF(VLOOKUP(R269&amp;"_"&amp;S269,[1]无限模式!A:AQ,19+T269,FALSE)="","",VLOOKUP(R269&amp;"_"&amp;S269,[1]无限模式!A:AQ,37+T269,FALSE))</f>
        <v/>
      </c>
      <c r="R269" s="10">
        <v>3</v>
      </c>
      <c r="S269" s="10">
        <v>4</v>
      </c>
      <c r="T269" s="10">
        <v>5</v>
      </c>
    </row>
    <row r="270" spans="2:20" x14ac:dyDescent="0.2">
      <c r="B270" s="13" t="str">
        <f t="shared" si="16"/>
        <v/>
      </c>
      <c r="C270" s="10" t="str">
        <f t="shared" si="17"/>
        <v/>
      </c>
      <c r="D270" s="10" t="str">
        <f t="shared" si="18"/>
        <v/>
      </c>
      <c r="F270" s="10" t="str">
        <f>IF(B270="","",VLOOKUP(R270&amp;"_"&amp;S270,[1]无限模式!A:AQ,12,FALSE)-VLOOKUP(R270&amp;"_"&amp;S270,[1]无限模式!A:AQ,13,FALSE))</f>
        <v/>
      </c>
      <c r="G270" s="10" t="str">
        <f t="shared" si="19"/>
        <v/>
      </c>
      <c r="H270" s="13" t="str">
        <f>IF(C270="","",VLOOKUP(R270&amp;"_"&amp;S270,[1]无限模式!$A:$BA,52,FALSE))</f>
        <v/>
      </c>
      <c r="I270" s="13" t="str">
        <f>IF(C270="","",VLOOKUP(R270&amp;"_"&amp;S270,[1]无限模式!$A:$BA,53,FALSE))</f>
        <v/>
      </c>
      <c r="J270" s="10" t="str">
        <f>IF(VLOOKUP(R270&amp;"_"&amp;S270,[1]无限模式!A:AQ,25+T270,FALSE)="","",0)</f>
        <v/>
      </c>
      <c r="K270" s="10" t="str">
        <f>IF(VLOOKUP(R270&amp;"_"&amp;S270,[1]无限模式!A:AQ,19+T270,FALSE)=0,"",VLOOKUP(R270&amp;"_"&amp;S270,[1]无限模式!A:AQ,19+T270,FALSE))</f>
        <v/>
      </c>
      <c r="L270" s="10" t="str">
        <f>IF(VLOOKUP(R270&amp;"_"&amp;S270,[1]无限模式!A:AQ,19+T270,FALSE)=0,"",ROUND(VLOOKUP(R270&amp;"_"&amp;S270,[1]无限模式!A:AQ,4,FALSE)/VLOOKUP(R270&amp;"_"&amp;S270,[1]无限模式!A:AQ,19+T270,FALSE),2))</f>
        <v/>
      </c>
      <c r="M270" s="10" t="str">
        <f>IF(VLOOKUP(R270&amp;"_"&amp;S270,[1]无限模式!A:AQ,25+T270,FALSE)="","",1)</f>
        <v/>
      </c>
      <c r="N270" s="10" t="str">
        <f>IF(VLOOKUP(R270&amp;"_"&amp;S270,[1]无限模式!A:AQ,25+T270,FALSE)="","","Monster_Season"&amp;R270&amp;"_Infinite_"&amp;S270&amp;"_"&amp;T270)</f>
        <v/>
      </c>
      <c r="O270" s="10" t="str">
        <f>IF(VLOOKUP(R270&amp;"_"&amp;S270,[1]无限模式!A:AQ,25+T270,FALSE)="","",1)</f>
        <v/>
      </c>
      <c r="Q270" s="10" t="str">
        <f>IF(VLOOKUP(R270&amp;"_"&amp;S270,[1]无限模式!A:AQ,19+T270,FALSE)="","",VLOOKUP(R270&amp;"_"&amp;S270,[1]无限模式!A:AQ,37+T270,FALSE))</f>
        <v/>
      </c>
      <c r="R270" s="10">
        <v>3</v>
      </c>
      <c r="S270" s="10">
        <v>4</v>
      </c>
      <c r="T270" s="10">
        <v>6</v>
      </c>
    </row>
    <row r="271" spans="2:20" x14ac:dyDescent="0.2">
      <c r="B271" s="13" t="str">
        <f t="shared" si="16"/>
        <v>MonsterWaveCallRule_Season3_Infinite</v>
      </c>
      <c r="C271" s="10">
        <f t="shared" si="17"/>
        <v>5</v>
      </c>
      <c r="D271" s="10" t="str">
        <f t="shared" si="18"/>
        <v>赛季3无限模式第5波</v>
      </c>
      <c r="F271" s="10">
        <f>IF(B271="","",VLOOKUP(R271&amp;"_"&amp;S271,[1]无限模式!A:AQ,12,FALSE)-VLOOKUP(R271&amp;"_"&amp;S271,[1]无限模式!A:AQ,13,FALSE))</f>
        <v>100</v>
      </c>
      <c r="G271" s="10">
        <f t="shared" si="19"/>
        <v>180</v>
      </c>
      <c r="H271" s="13" t="str">
        <f>IF(C271="","",VLOOKUP(R271&amp;"_"&amp;S271,[1]无限模式!$A:$BA,52,FALSE))</f>
        <v>ResAudio_Music_game1;0.9</v>
      </c>
      <c r="I271" s="13" t="str">
        <f>IF(C271="","",VLOOKUP(R271&amp;"_"&amp;S271,[1]无限模式!$A:$BA,53,FALSE))</f>
        <v>ResAudio_Music_battle_danger1;1</v>
      </c>
      <c r="J271" s="10">
        <f>IF(VLOOKUP(R271&amp;"_"&amp;S271,[1]无限模式!A:AQ,25+T271,FALSE)="","",0)</f>
        <v>0</v>
      </c>
      <c r="K271" s="10">
        <f>IF(VLOOKUP(R271&amp;"_"&amp;S271,[1]无限模式!A:AQ,19+T271,FALSE)=0,"",VLOOKUP(R271&amp;"_"&amp;S271,[1]无限模式!A:AQ,19+T271,FALSE))</f>
        <v>8</v>
      </c>
      <c r="L271" s="10">
        <f>IF(VLOOKUP(R271&amp;"_"&amp;S271,[1]无限模式!A:AQ,19+T271,FALSE)=0,"",ROUND(VLOOKUP(R271&amp;"_"&amp;S271,[1]无限模式!A:AQ,4,FALSE)/VLOOKUP(R271&amp;"_"&amp;S271,[1]无限模式!A:AQ,19+T271,FALSE),2))</f>
        <v>3.75</v>
      </c>
      <c r="M271" s="10">
        <f>IF(VLOOKUP(R271&amp;"_"&amp;S271,[1]无限模式!A:AQ,25+T271,FALSE)="","",1)</f>
        <v>1</v>
      </c>
      <c r="N271" s="10" t="str">
        <f>IF(VLOOKUP(R271&amp;"_"&amp;S271,[1]无限模式!A:AQ,25+T271,FALSE)="","","Monster_Season"&amp;R271&amp;"_Infinite_"&amp;S271&amp;"_"&amp;T271)</f>
        <v>Monster_Season3_Infinite_5_1</v>
      </c>
      <c r="O271" s="10">
        <f>IF(VLOOKUP(R271&amp;"_"&amp;S271,[1]无限模式!A:AQ,25+T271,FALSE)="","",1)</f>
        <v>1</v>
      </c>
      <c r="Q271" s="10">
        <f>IF(VLOOKUP(R271&amp;"_"&amp;S271,[1]无限模式!A:AQ,19+T271,FALSE)="","",VLOOKUP(R271&amp;"_"&amp;S271,[1]无限模式!A:AQ,37+T271,FALSE))</f>
        <v>6</v>
      </c>
      <c r="R271" s="10">
        <v>3</v>
      </c>
      <c r="S271" s="10">
        <v>5</v>
      </c>
      <c r="T271" s="10">
        <v>1</v>
      </c>
    </row>
    <row r="272" spans="2:20" x14ac:dyDescent="0.2">
      <c r="B272" s="13" t="str">
        <f t="shared" si="16"/>
        <v/>
      </c>
      <c r="C272" s="10" t="str">
        <f t="shared" si="17"/>
        <v/>
      </c>
      <c r="D272" s="10" t="str">
        <f t="shared" si="18"/>
        <v/>
      </c>
      <c r="F272" s="10" t="str">
        <f>IF(B272="","",VLOOKUP(R272&amp;"_"&amp;S272,[1]无限模式!A:AQ,12,FALSE)-VLOOKUP(R272&amp;"_"&amp;S272,[1]无限模式!A:AQ,13,FALSE))</f>
        <v/>
      </c>
      <c r="G272" s="10" t="str">
        <f t="shared" si="19"/>
        <v/>
      </c>
      <c r="H272" s="13" t="str">
        <f>IF(C272="","",VLOOKUP(R272&amp;"_"&amp;S272,[1]无限模式!$A:$BA,52,FALSE))</f>
        <v/>
      </c>
      <c r="I272" s="13" t="str">
        <f>IF(C272="","",VLOOKUP(R272&amp;"_"&amp;S272,[1]无限模式!$A:$BA,53,FALSE))</f>
        <v/>
      </c>
      <c r="J272" s="10">
        <f>IF(VLOOKUP(R272&amp;"_"&amp;S272,[1]无限模式!A:AQ,25+T272,FALSE)="","",0)</f>
        <v>0</v>
      </c>
      <c r="K272" s="10">
        <f>IF(VLOOKUP(R272&amp;"_"&amp;S272,[1]无限模式!A:AQ,19+T272,FALSE)=0,"",VLOOKUP(R272&amp;"_"&amp;S272,[1]无限模式!A:AQ,19+T272,FALSE))</f>
        <v>8</v>
      </c>
      <c r="L272" s="10">
        <f>IF(VLOOKUP(R272&amp;"_"&amp;S272,[1]无限模式!A:AQ,19+T272,FALSE)=0,"",ROUND(VLOOKUP(R272&amp;"_"&amp;S272,[1]无限模式!A:AQ,4,FALSE)/VLOOKUP(R272&amp;"_"&amp;S272,[1]无限模式!A:AQ,19+T272,FALSE),2))</f>
        <v>3.75</v>
      </c>
      <c r="M272" s="10">
        <f>IF(VLOOKUP(R272&amp;"_"&amp;S272,[1]无限模式!A:AQ,25+T272,FALSE)="","",1)</f>
        <v>1</v>
      </c>
      <c r="N272" s="10" t="str">
        <f>IF(VLOOKUP(R272&amp;"_"&amp;S272,[1]无限模式!A:AQ,25+T272,FALSE)="","","Monster_Season"&amp;R272&amp;"_Infinite_"&amp;S272&amp;"_"&amp;T272)</f>
        <v>Monster_Season3_Infinite_5_2</v>
      </c>
      <c r="O272" s="10">
        <f>IF(VLOOKUP(R272&amp;"_"&amp;S272,[1]无限模式!A:AQ,25+T272,FALSE)="","",1)</f>
        <v>1</v>
      </c>
      <c r="Q272" s="10">
        <f>IF(VLOOKUP(R272&amp;"_"&amp;S272,[1]无限模式!A:AQ,19+T272,FALSE)="","",VLOOKUP(R272&amp;"_"&amp;S272,[1]无限模式!A:AQ,37+T272,FALSE))</f>
        <v>12</v>
      </c>
      <c r="R272" s="10">
        <v>3</v>
      </c>
      <c r="S272" s="10">
        <v>5</v>
      </c>
      <c r="T272" s="10">
        <v>2</v>
      </c>
    </row>
    <row r="273" spans="2:20" x14ac:dyDescent="0.2">
      <c r="B273" s="13" t="str">
        <f t="shared" si="16"/>
        <v/>
      </c>
      <c r="C273" s="10" t="str">
        <f t="shared" si="17"/>
        <v/>
      </c>
      <c r="D273" s="10" t="str">
        <f t="shared" si="18"/>
        <v/>
      </c>
      <c r="F273" s="10" t="str">
        <f>IF(B273="","",VLOOKUP(R273&amp;"_"&amp;S273,[1]无限模式!A:AQ,12,FALSE)-VLOOKUP(R273&amp;"_"&amp;S273,[1]无限模式!A:AQ,13,FALSE))</f>
        <v/>
      </c>
      <c r="G273" s="10" t="str">
        <f t="shared" si="19"/>
        <v/>
      </c>
      <c r="H273" s="13" t="str">
        <f>IF(C273="","",VLOOKUP(R273&amp;"_"&amp;S273,[1]无限模式!$A:$BA,52,FALSE))</f>
        <v/>
      </c>
      <c r="I273" s="13" t="str">
        <f>IF(C273="","",VLOOKUP(R273&amp;"_"&amp;S273,[1]无限模式!$A:$BA,53,FALSE))</f>
        <v/>
      </c>
      <c r="J273" s="10">
        <f>IF(VLOOKUP(R273&amp;"_"&amp;S273,[1]无限模式!A:AQ,25+T273,FALSE)="","",0)</f>
        <v>0</v>
      </c>
      <c r="K273" s="10">
        <f>IF(VLOOKUP(R273&amp;"_"&amp;S273,[1]无限模式!A:AQ,19+T273,FALSE)=0,"",VLOOKUP(R273&amp;"_"&amp;S273,[1]无限模式!A:AQ,19+T273,FALSE))</f>
        <v>4</v>
      </c>
      <c r="L273" s="10">
        <f>IF(VLOOKUP(R273&amp;"_"&amp;S273,[1]无限模式!A:AQ,19+T273,FALSE)=0,"",ROUND(VLOOKUP(R273&amp;"_"&amp;S273,[1]无限模式!A:AQ,4,FALSE)/VLOOKUP(R273&amp;"_"&amp;S273,[1]无限模式!A:AQ,19+T273,FALSE),2))</f>
        <v>7.5</v>
      </c>
      <c r="M273" s="10">
        <f>IF(VLOOKUP(R273&amp;"_"&amp;S273,[1]无限模式!A:AQ,25+T273,FALSE)="","",1)</f>
        <v>1</v>
      </c>
      <c r="N273" s="10" t="str">
        <f>IF(VLOOKUP(R273&amp;"_"&amp;S273,[1]无限模式!A:AQ,25+T273,FALSE)="","","Monster_Season"&amp;R273&amp;"_Infinite_"&amp;S273&amp;"_"&amp;T273)</f>
        <v>Monster_Season3_Infinite_5_3</v>
      </c>
      <c r="O273" s="10">
        <f>IF(VLOOKUP(R273&amp;"_"&amp;S273,[1]无限模式!A:AQ,25+T273,FALSE)="","",1)</f>
        <v>1</v>
      </c>
      <c r="Q273" s="10">
        <f>IF(VLOOKUP(R273&amp;"_"&amp;S273,[1]无限模式!A:AQ,19+T273,FALSE)="","",VLOOKUP(R273&amp;"_"&amp;S273,[1]无限模式!A:AQ,37+T273,FALSE))</f>
        <v>6</v>
      </c>
      <c r="R273" s="10">
        <v>3</v>
      </c>
      <c r="S273" s="10">
        <v>5</v>
      </c>
      <c r="T273" s="10">
        <v>3</v>
      </c>
    </row>
    <row r="274" spans="2:20" x14ac:dyDescent="0.2">
      <c r="B274" s="13" t="str">
        <f t="shared" si="16"/>
        <v/>
      </c>
      <c r="C274" s="10" t="str">
        <f t="shared" si="17"/>
        <v/>
      </c>
      <c r="D274" s="10" t="str">
        <f t="shared" si="18"/>
        <v/>
      </c>
      <c r="F274" s="10" t="str">
        <f>IF(B274="","",VLOOKUP(R274&amp;"_"&amp;S274,[1]无限模式!A:AQ,12,FALSE)-VLOOKUP(R274&amp;"_"&amp;S274,[1]无限模式!A:AQ,13,FALSE))</f>
        <v/>
      </c>
      <c r="G274" s="10" t="str">
        <f t="shared" si="19"/>
        <v/>
      </c>
      <c r="H274" s="13" t="str">
        <f>IF(C274="","",VLOOKUP(R274&amp;"_"&amp;S274,[1]无限模式!$A:$BA,52,FALSE))</f>
        <v/>
      </c>
      <c r="I274" s="13" t="str">
        <f>IF(C274="","",VLOOKUP(R274&amp;"_"&amp;S274,[1]无限模式!$A:$BA,53,FALSE))</f>
        <v/>
      </c>
      <c r="J274" s="10">
        <f>IF(VLOOKUP(R274&amp;"_"&amp;S274,[1]无限模式!A:AQ,25+T274,FALSE)="","",0)</f>
        <v>0</v>
      </c>
      <c r="K274" s="10">
        <f>IF(VLOOKUP(R274&amp;"_"&amp;S274,[1]无限模式!A:AQ,19+T274,FALSE)=0,"",VLOOKUP(R274&amp;"_"&amp;S274,[1]无限模式!A:AQ,19+T274,FALSE))</f>
        <v>1</v>
      </c>
      <c r="L274" s="10">
        <f>IF(VLOOKUP(R274&amp;"_"&amp;S274,[1]无限模式!A:AQ,19+T274,FALSE)=0,"",ROUND(VLOOKUP(R274&amp;"_"&amp;S274,[1]无限模式!A:AQ,4,FALSE)/VLOOKUP(R274&amp;"_"&amp;S274,[1]无限模式!A:AQ,19+T274,FALSE),2))</f>
        <v>30</v>
      </c>
      <c r="M274" s="10">
        <f>IF(VLOOKUP(R274&amp;"_"&amp;S274,[1]无限模式!A:AQ,25+T274,FALSE)="","",1)</f>
        <v>1</v>
      </c>
      <c r="N274" s="10" t="str">
        <f>IF(VLOOKUP(R274&amp;"_"&amp;S274,[1]无限模式!A:AQ,25+T274,FALSE)="","","Monster_Season"&amp;R274&amp;"_Infinite_"&amp;S274&amp;"_"&amp;T274)</f>
        <v>Monster_Season3_Infinite_5_4</v>
      </c>
      <c r="O274" s="10">
        <f>IF(VLOOKUP(R274&amp;"_"&amp;S274,[1]无限模式!A:AQ,25+T274,FALSE)="","",1)</f>
        <v>1</v>
      </c>
      <c r="Q274" s="10">
        <f>IF(VLOOKUP(R274&amp;"_"&amp;S274,[1]无限模式!A:AQ,19+T274,FALSE)="","",VLOOKUP(R274&amp;"_"&amp;S274,[1]无限模式!A:AQ,37+T274,FALSE))</f>
        <v>30</v>
      </c>
      <c r="R274" s="10">
        <v>3</v>
      </c>
      <c r="S274" s="10">
        <v>5</v>
      </c>
      <c r="T274" s="10">
        <v>4</v>
      </c>
    </row>
    <row r="275" spans="2:20" x14ac:dyDescent="0.2">
      <c r="B275" s="13" t="str">
        <f t="shared" si="16"/>
        <v/>
      </c>
      <c r="C275" s="10" t="str">
        <f t="shared" si="17"/>
        <v/>
      </c>
      <c r="D275" s="10" t="str">
        <f t="shared" si="18"/>
        <v/>
      </c>
      <c r="F275" s="10" t="str">
        <f>IF(B275="","",VLOOKUP(R275&amp;"_"&amp;S275,[1]无限模式!A:AQ,12,FALSE)-VLOOKUP(R275&amp;"_"&amp;S275,[1]无限模式!A:AQ,13,FALSE))</f>
        <v/>
      </c>
      <c r="G275" s="10" t="str">
        <f t="shared" si="19"/>
        <v/>
      </c>
      <c r="H275" s="13" t="str">
        <f>IF(C275="","",VLOOKUP(R275&amp;"_"&amp;S275,[1]无限模式!$A:$BA,52,FALSE))</f>
        <v/>
      </c>
      <c r="I275" s="13" t="str">
        <f>IF(C275="","",VLOOKUP(R275&amp;"_"&amp;S275,[1]无限模式!$A:$BA,53,FALSE))</f>
        <v/>
      </c>
      <c r="J275" s="10" t="str">
        <f>IF(VLOOKUP(R275&amp;"_"&amp;S275,[1]无限模式!A:AQ,25+T275,FALSE)="","",0)</f>
        <v/>
      </c>
      <c r="K275" s="10" t="str">
        <f>IF(VLOOKUP(R275&amp;"_"&amp;S275,[1]无限模式!A:AQ,19+T275,FALSE)=0,"",VLOOKUP(R275&amp;"_"&amp;S275,[1]无限模式!A:AQ,19+T275,FALSE))</f>
        <v/>
      </c>
      <c r="L275" s="10" t="str">
        <f>IF(VLOOKUP(R275&amp;"_"&amp;S275,[1]无限模式!A:AQ,19+T275,FALSE)=0,"",ROUND(VLOOKUP(R275&amp;"_"&amp;S275,[1]无限模式!A:AQ,4,FALSE)/VLOOKUP(R275&amp;"_"&amp;S275,[1]无限模式!A:AQ,19+T275,FALSE),2))</f>
        <v/>
      </c>
      <c r="M275" s="10" t="str">
        <f>IF(VLOOKUP(R275&amp;"_"&amp;S275,[1]无限模式!A:AQ,25+T275,FALSE)="","",1)</f>
        <v/>
      </c>
      <c r="N275" s="10" t="str">
        <f>IF(VLOOKUP(R275&amp;"_"&amp;S275,[1]无限模式!A:AQ,25+T275,FALSE)="","","Monster_Season"&amp;R275&amp;"_Infinite_"&amp;S275&amp;"_"&amp;T275)</f>
        <v/>
      </c>
      <c r="O275" s="10" t="str">
        <f>IF(VLOOKUP(R275&amp;"_"&amp;S275,[1]无限模式!A:AQ,25+T275,FALSE)="","",1)</f>
        <v/>
      </c>
      <c r="Q275" s="10" t="str">
        <f>IF(VLOOKUP(R275&amp;"_"&amp;S275,[1]无限模式!A:AQ,19+T275,FALSE)="","",VLOOKUP(R275&amp;"_"&amp;S275,[1]无限模式!A:AQ,37+T275,FALSE))</f>
        <v/>
      </c>
      <c r="R275" s="10">
        <v>3</v>
      </c>
      <c r="S275" s="10">
        <v>5</v>
      </c>
      <c r="T275" s="10">
        <v>5</v>
      </c>
    </row>
    <row r="276" spans="2:20" x14ac:dyDescent="0.2">
      <c r="B276" s="13" t="str">
        <f t="shared" si="16"/>
        <v/>
      </c>
      <c r="C276" s="10" t="str">
        <f t="shared" si="17"/>
        <v/>
      </c>
      <c r="D276" s="10" t="str">
        <f t="shared" si="18"/>
        <v/>
      </c>
      <c r="F276" s="10" t="str">
        <f>IF(B276="","",VLOOKUP(R276&amp;"_"&amp;S276,[1]无限模式!A:AQ,12,FALSE)-VLOOKUP(R276&amp;"_"&amp;S276,[1]无限模式!A:AQ,13,FALSE))</f>
        <v/>
      </c>
      <c r="G276" s="10" t="str">
        <f t="shared" si="19"/>
        <v/>
      </c>
      <c r="H276" s="13" t="str">
        <f>IF(C276="","",VLOOKUP(R276&amp;"_"&amp;S276,[1]无限模式!$A:$BA,52,FALSE))</f>
        <v/>
      </c>
      <c r="I276" s="13" t="str">
        <f>IF(C276="","",VLOOKUP(R276&amp;"_"&amp;S276,[1]无限模式!$A:$BA,53,FALSE))</f>
        <v/>
      </c>
      <c r="J276" s="10" t="str">
        <f>IF(VLOOKUP(R276&amp;"_"&amp;S276,[1]无限模式!A:AQ,25+T276,FALSE)="","",0)</f>
        <v/>
      </c>
      <c r="K276" s="10" t="str">
        <f>IF(VLOOKUP(R276&amp;"_"&amp;S276,[1]无限模式!A:AQ,19+T276,FALSE)=0,"",VLOOKUP(R276&amp;"_"&amp;S276,[1]无限模式!A:AQ,19+T276,FALSE))</f>
        <v/>
      </c>
      <c r="L276" s="10" t="str">
        <f>IF(VLOOKUP(R276&amp;"_"&amp;S276,[1]无限模式!A:AQ,19+T276,FALSE)=0,"",ROUND(VLOOKUP(R276&amp;"_"&amp;S276,[1]无限模式!A:AQ,4,FALSE)/VLOOKUP(R276&amp;"_"&amp;S276,[1]无限模式!A:AQ,19+T276,FALSE),2))</f>
        <v/>
      </c>
      <c r="M276" s="10" t="str">
        <f>IF(VLOOKUP(R276&amp;"_"&amp;S276,[1]无限模式!A:AQ,25+T276,FALSE)="","",1)</f>
        <v/>
      </c>
      <c r="N276" s="10" t="str">
        <f>IF(VLOOKUP(R276&amp;"_"&amp;S276,[1]无限模式!A:AQ,25+T276,FALSE)="","","Monster_Season"&amp;R276&amp;"_Infinite_"&amp;S276&amp;"_"&amp;T276)</f>
        <v/>
      </c>
      <c r="O276" s="10" t="str">
        <f>IF(VLOOKUP(R276&amp;"_"&amp;S276,[1]无限模式!A:AQ,25+T276,FALSE)="","",1)</f>
        <v/>
      </c>
      <c r="Q276" s="10" t="str">
        <f>IF(VLOOKUP(R276&amp;"_"&amp;S276,[1]无限模式!A:AQ,19+T276,FALSE)="","",VLOOKUP(R276&amp;"_"&amp;S276,[1]无限模式!A:AQ,37+T276,FALSE))</f>
        <v/>
      </c>
      <c r="R276" s="10">
        <v>3</v>
      </c>
      <c r="S276" s="10">
        <v>5</v>
      </c>
      <c r="T276" s="10">
        <v>6</v>
      </c>
    </row>
    <row r="277" spans="2:20" x14ac:dyDescent="0.2">
      <c r="B277" s="13" t="str">
        <f t="shared" si="16"/>
        <v>MonsterWaveCallRule_Season3_Infinite</v>
      </c>
      <c r="C277" s="10">
        <f t="shared" si="17"/>
        <v>6</v>
      </c>
      <c r="D277" s="10" t="str">
        <f t="shared" si="18"/>
        <v>赛季3无限模式第6波</v>
      </c>
      <c r="F277" s="10">
        <f>IF(B277="","",VLOOKUP(R277&amp;"_"&amp;S277,[1]无限模式!A:AQ,12,FALSE)-VLOOKUP(R277&amp;"_"&amp;S277,[1]无限模式!A:AQ,13,FALSE))</f>
        <v>100</v>
      </c>
      <c r="G277" s="10">
        <f t="shared" si="19"/>
        <v>180</v>
      </c>
      <c r="H277" s="13" t="str">
        <f>IF(C277="","",VLOOKUP(R277&amp;"_"&amp;S277,[1]无限模式!$A:$BA,52,FALSE))</f>
        <v>ResAudio_Music_game1;0.9</v>
      </c>
      <c r="I277" s="13" t="str">
        <f>IF(C277="","",VLOOKUP(R277&amp;"_"&amp;S277,[1]无限模式!$A:$BA,53,FALSE))</f>
        <v>ResAudio_Music_game1;1.2</v>
      </c>
      <c r="J277" s="10">
        <f>IF(VLOOKUP(R277&amp;"_"&amp;S277,[1]无限模式!A:AQ,25+T277,FALSE)="","",0)</f>
        <v>0</v>
      </c>
      <c r="K277" s="10">
        <f>IF(VLOOKUP(R277&amp;"_"&amp;S277,[1]无限模式!A:AQ,19+T277,FALSE)=0,"",VLOOKUP(R277&amp;"_"&amp;S277,[1]无限模式!A:AQ,19+T277,FALSE))</f>
        <v>11</v>
      </c>
      <c r="L277" s="10">
        <f>IF(VLOOKUP(R277&amp;"_"&amp;S277,[1]无限模式!A:AQ,19+T277,FALSE)=0,"",ROUND(VLOOKUP(R277&amp;"_"&amp;S277,[1]无限模式!A:AQ,4,FALSE)/VLOOKUP(R277&amp;"_"&amp;S277,[1]无限模式!A:AQ,19+T277,FALSE),2))</f>
        <v>2.73</v>
      </c>
      <c r="M277" s="10">
        <f>IF(VLOOKUP(R277&amp;"_"&amp;S277,[1]无限模式!A:AQ,25+T277,FALSE)="","",1)</f>
        <v>1</v>
      </c>
      <c r="N277" s="10" t="str">
        <f>IF(VLOOKUP(R277&amp;"_"&amp;S277,[1]无限模式!A:AQ,25+T277,FALSE)="","","Monster_Season"&amp;R277&amp;"_Infinite_"&amp;S277&amp;"_"&amp;T277)</f>
        <v>Monster_Season3_Infinite_6_1</v>
      </c>
      <c r="O277" s="10">
        <f>IF(VLOOKUP(R277&amp;"_"&amp;S277,[1]无限模式!A:AQ,25+T277,FALSE)="","",1)</f>
        <v>1</v>
      </c>
      <c r="Q277" s="10">
        <f>IF(VLOOKUP(R277&amp;"_"&amp;S277,[1]无限模式!A:AQ,19+T277,FALSE)="","",VLOOKUP(R277&amp;"_"&amp;S277,[1]无限模式!A:AQ,37+T277,FALSE))</f>
        <v>9</v>
      </c>
      <c r="R277" s="10">
        <v>3</v>
      </c>
      <c r="S277" s="10">
        <v>6</v>
      </c>
      <c r="T277" s="10">
        <v>1</v>
      </c>
    </row>
    <row r="278" spans="2:20" x14ac:dyDescent="0.2">
      <c r="B278" s="13" t="str">
        <f t="shared" si="16"/>
        <v/>
      </c>
      <c r="C278" s="10" t="str">
        <f t="shared" si="17"/>
        <v/>
      </c>
      <c r="D278" s="10" t="str">
        <f t="shared" si="18"/>
        <v/>
      </c>
      <c r="F278" s="10" t="str">
        <f>IF(B278="","",VLOOKUP(R278&amp;"_"&amp;S278,[1]无限模式!A:AQ,12,FALSE)-VLOOKUP(R278&amp;"_"&amp;S278,[1]无限模式!A:AQ,13,FALSE))</f>
        <v/>
      </c>
      <c r="G278" s="10" t="str">
        <f t="shared" si="19"/>
        <v/>
      </c>
      <c r="H278" s="13" t="str">
        <f>IF(C278="","",VLOOKUP(R278&amp;"_"&amp;S278,[1]无限模式!$A:$BA,52,FALSE))</f>
        <v/>
      </c>
      <c r="I278" s="13" t="str">
        <f>IF(C278="","",VLOOKUP(R278&amp;"_"&amp;S278,[1]无限模式!$A:$BA,53,FALSE))</f>
        <v/>
      </c>
      <c r="J278" s="10">
        <f>IF(VLOOKUP(R278&amp;"_"&amp;S278,[1]无限模式!A:AQ,25+T278,FALSE)="","",0)</f>
        <v>0</v>
      </c>
      <c r="K278" s="10">
        <f>IF(VLOOKUP(R278&amp;"_"&amp;S278,[1]无限模式!A:AQ,19+T278,FALSE)=0,"",VLOOKUP(R278&amp;"_"&amp;S278,[1]无限模式!A:AQ,19+T278,FALSE))</f>
        <v>11</v>
      </c>
      <c r="L278" s="10">
        <f>IF(VLOOKUP(R278&amp;"_"&amp;S278,[1]无限模式!A:AQ,19+T278,FALSE)=0,"",ROUND(VLOOKUP(R278&amp;"_"&amp;S278,[1]无限模式!A:AQ,4,FALSE)/VLOOKUP(R278&amp;"_"&amp;S278,[1]无限模式!A:AQ,19+T278,FALSE),2))</f>
        <v>2.73</v>
      </c>
      <c r="M278" s="10">
        <f>IF(VLOOKUP(R278&amp;"_"&amp;S278,[1]无限模式!A:AQ,25+T278,FALSE)="","",1)</f>
        <v>1</v>
      </c>
      <c r="N278" s="10" t="str">
        <f>IF(VLOOKUP(R278&amp;"_"&amp;S278,[1]无限模式!A:AQ,25+T278,FALSE)="","","Monster_Season"&amp;R278&amp;"_Infinite_"&amp;S278&amp;"_"&amp;T278)</f>
        <v>Monster_Season3_Infinite_6_2</v>
      </c>
      <c r="O278" s="10">
        <f>IF(VLOOKUP(R278&amp;"_"&amp;S278,[1]无限模式!A:AQ,25+T278,FALSE)="","",1)</f>
        <v>1</v>
      </c>
      <c r="Q278" s="10">
        <f>IF(VLOOKUP(R278&amp;"_"&amp;S278,[1]无限模式!A:AQ,19+T278,FALSE)="","",VLOOKUP(R278&amp;"_"&amp;S278,[1]无限模式!A:AQ,37+T278,FALSE))</f>
        <v>9</v>
      </c>
      <c r="R278" s="10">
        <v>3</v>
      </c>
      <c r="S278" s="10">
        <v>6</v>
      </c>
      <c r="T278" s="10">
        <v>2</v>
      </c>
    </row>
    <row r="279" spans="2:20" x14ac:dyDescent="0.2">
      <c r="B279" s="13" t="str">
        <f t="shared" si="16"/>
        <v/>
      </c>
      <c r="C279" s="10" t="str">
        <f t="shared" si="17"/>
        <v/>
      </c>
      <c r="D279" s="10" t="str">
        <f t="shared" si="18"/>
        <v/>
      </c>
      <c r="F279" s="10" t="str">
        <f>IF(B279="","",VLOOKUP(R279&amp;"_"&amp;S279,[1]无限模式!A:AQ,12,FALSE)-VLOOKUP(R279&amp;"_"&amp;S279,[1]无限模式!A:AQ,13,FALSE))</f>
        <v/>
      </c>
      <c r="G279" s="10" t="str">
        <f t="shared" si="19"/>
        <v/>
      </c>
      <c r="H279" s="13" t="str">
        <f>IF(C279="","",VLOOKUP(R279&amp;"_"&amp;S279,[1]无限模式!$A:$BA,52,FALSE))</f>
        <v/>
      </c>
      <c r="I279" s="13" t="str">
        <f>IF(C279="","",VLOOKUP(R279&amp;"_"&amp;S279,[1]无限模式!$A:$BA,53,FALSE))</f>
        <v/>
      </c>
      <c r="J279" s="10" t="str">
        <f>IF(VLOOKUP(R279&amp;"_"&amp;S279,[1]无限模式!A:AQ,25+T279,FALSE)="","",0)</f>
        <v/>
      </c>
      <c r="K279" s="10" t="str">
        <f>IF(VLOOKUP(R279&amp;"_"&amp;S279,[1]无限模式!A:AQ,19+T279,FALSE)=0,"",VLOOKUP(R279&amp;"_"&amp;S279,[1]无限模式!A:AQ,19+T279,FALSE))</f>
        <v/>
      </c>
      <c r="L279" s="10" t="str">
        <f>IF(VLOOKUP(R279&amp;"_"&amp;S279,[1]无限模式!A:AQ,19+T279,FALSE)=0,"",ROUND(VLOOKUP(R279&amp;"_"&amp;S279,[1]无限模式!A:AQ,4,FALSE)/VLOOKUP(R279&amp;"_"&amp;S279,[1]无限模式!A:AQ,19+T279,FALSE),2))</f>
        <v/>
      </c>
      <c r="M279" s="10" t="str">
        <f>IF(VLOOKUP(R279&amp;"_"&amp;S279,[1]无限模式!A:AQ,25+T279,FALSE)="","",1)</f>
        <v/>
      </c>
      <c r="N279" s="10" t="str">
        <f>IF(VLOOKUP(R279&amp;"_"&amp;S279,[1]无限模式!A:AQ,25+T279,FALSE)="","","Monster_Season"&amp;R279&amp;"_Infinite_"&amp;S279&amp;"_"&amp;T279)</f>
        <v/>
      </c>
      <c r="O279" s="10" t="str">
        <f>IF(VLOOKUP(R279&amp;"_"&amp;S279,[1]无限模式!A:AQ,25+T279,FALSE)="","",1)</f>
        <v/>
      </c>
      <c r="Q279" s="10" t="str">
        <f>IF(VLOOKUP(R279&amp;"_"&amp;S279,[1]无限模式!A:AQ,19+T279,FALSE)="","",VLOOKUP(R279&amp;"_"&amp;S279,[1]无限模式!A:AQ,37+T279,FALSE))</f>
        <v/>
      </c>
      <c r="R279" s="10">
        <v>3</v>
      </c>
      <c r="S279" s="10">
        <v>6</v>
      </c>
      <c r="T279" s="10">
        <v>3</v>
      </c>
    </row>
    <row r="280" spans="2:20" x14ac:dyDescent="0.2">
      <c r="B280" s="13" t="str">
        <f t="shared" si="16"/>
        <v/>
      </c>
      <c r="C280" s="10" t="str">
        <f t="shared" si="17"/>
        <v/>
      </c>
      <c r="D280" s="10" t="str">
        <f t="shared" si="18"/>
        <v/>
      </c>
      <c r="F280" s="10" t="str">
        <f>IF(B280="","",VLOOKUP(R280&amp;"_"&amp;S280,[1]无限模式!A:AQ,12,FALSE)-VLOOKUP(R280&amp;"_"&amp;S280,[1]无限模式!A:AQ,13,FALSE))</f>
        <v/>
      </c>
      <c r="G280" s="10" t="str">
        <f t="shared" si="19"/>
        <v/>
      </c>
      <c r="H280" s="13" t="str">
        <f>IF(C280="","",VLOOKUP(R280&amp;"_"&amp;S280,[1]无限模式!$A:$BA,52,FALSE))</f>
        <v/>
      </c>
      <c r="I280" s="13" t="str">
        <f>IF(C280="","",VLOOKUP(R280&amp;"_"&amp;S280,[1]无限模式!$A:$BA,53,FALSE))</f>
        <v/>
      </c>
      <c r="J280" s="10" t="str">
        <f>IF(VLOOKUP(R280&amp;"_"&amp;S280,[1]无限模式!A:AQ,25+T280,FALSE)="","",0)</f>
        <v/>
      </c>
      <c r="K280" s="10" t="str">
        <f>IF(VLOOKUP(R280&amp;"_"&amp;S280,[1]无限模式!A:AQ,19+T280,FALSE)=0,"",VLOOKUP(R280&amp;"_"&amp;S280,[1]无限模式!A:AQ,19+T280,FALSE))</f>
        <v/>
      </c>
      <c r="L280" s="10" t="str">
        <f>IF(VLOOKUP(R280&amp;"_"&amp;S280,[1]无限模式!A:AQ,19+T280,FALSE)=0,"",ROUND(VLOOKUP(R280&amp;"_"&amp;S280,[1]无限模式!A:AQ,4,FALSE)/VLOOKUP(R280&amp;"_"&amp;S280,[1]无限模式!A:AQ,19+T280,FALSE),2))</f>
        <v/>
      </c>
      <c r="M280" s="10" t="str">
        <f>IF(VLOOKUP(R280&amp;"_"&amp;S280,[1]无限模式!A:AQ,25+T280,FALSE)="","",1)</f>
        <v/>
      </c>
      <c r="N280" s="10" t="str">
        <f>IF(VLOOKUP(R280&amp;"_"&amp;S280,[1]无限模式!A:AQ,25+T280,FALSE)="","","Monster_Season"&amp;R280&amp;"_Infinite_"&amp;S280&amp;"_"&amp;T280)</f>
        <v/>
      </c>
      <c r="O280" s="10" t="str">
        <f>IF(VLOOKUP(R280&amp;"_"&amp;S280,[1]无限模式!A:AQ,25+T280,FALSE)="","",1)</f>
        <v/>
      </c>
      <c r="Q280" s="10" t="str">
        <f>IF(VLOOKUP(R280&amp;"_"&amp;S280,[1]无限模式!A:AQ,19+T280,FALSE)="","",VLOOKUP(R280&amp;"_"&amp;S280,[1]无限模式!A:AQ,37+T280,FALSE))</f>
        <v/>
      </c>
      <c r="R280" s="10">
        <v>3</v>
      </c>
      <c r="S280" s="10">
        <v>6</v>
      </c>
      <c r="T280" s="10">
        <v>4</v>
      </c>
    </row>
    <row r="281" spans="2:20" x14ac:dyDescent="0.2">
      <c r="B281" s="13" t="str">
        <f t="shared" si="16"/>
        <v/>
      </c>
      <c r="C281" s="10" t="str">
        <f t="shared" si="17"/>
        <v/>
      </c>
      <c r="D281" s="10" t="str">
        <f t="shared" si="18"/>
        <v/>
      </c>
      <c r="F281" s="10" t="str">
        <f>IF(B281="","",VLOOKUP(R281&amp;"_"&amp;S281,[1]无限模式!A:AQ,12,FALSE)-VLOOKUP(R281&amp;"_"&amp;S281,[1]无限模式!A:AQ,13,FALSE))</f>
        <v/>
      </c>
      <c r="G281" s="10" t="str">
        <f t="shared" si="19"/>
        <v/>
      </c>
      <c r="H281" s="13" t="str">
        <f>IF(C281="","",VLOOKUP(R281&amp;"_"&amp;S281,[1]无限模式!$A:$BA,52,FALSE))</f>
        <v/>
      </c>
      <c r="I281" s="13" t="str">
        <f>IF(C281="","",VLOOKUP(R281&amp;"_"&amp;S281,[1]无限模式!$A:$BA,53,FALSE))</f>
        <v/>
      </c>
      <c r="J281" s="10" t="str">
        <f>IF(VLOOKUP(R281&amp;"_"&amp;S281,[1]无限模式!A:AQ,25+T281,FALSE)="","",0)</f>
        <v/>
      </c>
      <c r="K281" s="10" t="str">
        <f>IF(VLOOKUP(R281&amp;"_"&amp;S281,[1]无限模式!A:AQ,19+T281,FALSE)=0,"",VLOOKUP(R281&amp;"_"&amp;S281,[1]无限模式!A:AQ,19+T281,FALSE))</f>
        <v/>
      </c>
      <c r="L281" s="10" t="str">
        <f>IF(VLOOKUP(R281&amp;"_"&amp;S281,[1]无限模式!A:AQ,19+T281,FALSE)=0,"",ROUND(VLOOKUP(R281&amp;"_"&amp;S281,[1]无限模式!A:AQ,4,FALSE)/VLOOKUP(R281&amp;"_"&amp;S281,[1]无限模式!A:AQ,19+T281,FALSE),2))</f>
        <v/>
      </c>
      <c r="M281" s="10" t="str">
        <f>IF(VLOOKUP(R281&amp;"_"&amp;S281,[1]无限模式!A:AQ,25+T281,FALSE)="","",1)</f>
        <v/>
      </c>
      <c r="N281" s="10" t="str">
        <f>IF(VLOOKUP(R281&amp;"_"&amp;S281,[1]无限模式!A:AQ,25+T281,FALSE)="","","Monster_Season"&amp;R281&amp;"_Infinite_"&amp;S281&amp;"_"&amp;T281)</f>
        <v/>
      </c>
      <c r="O281" s="10" t="str">
        <f>IF(VLOOKUP(R281&amp;"_"&amp;S281,[1]无限模式!A:AQ,25+T281,FALSE)="","",1)</f>
        <v/>
      </c>
      <c r="Q281" s="10" t="str">
        <f>IF(VLOOKUP(R281&amp;"_"&amp;S281,[1]无限模式!A:AQ,19+T281,FALSE)="","",VLOOKUP(R281&amp;"_"&amp;S281,[1]无限模式!A:AQ,37+T281,FALSE))</f>
        <v/>
      </c>
      <c r="R281" s="10">
        <v>3</v>
      </c>
      <c r="S281" s="10">
        <v>6</v>
      </c>
      <c r="T281" s="10">
        <v>5</v>
      </c>
    </row>
    <row r="282" spans="2:20" x14ac:dyDescent="0.2">
      <c r="B282" s="13" t="str">
        <f t="shared" si="16"/>
        <v/>
      </c>
      <c r="C282" s="10" t="str">
        <f t="shared" si="17"/>
        <v/>
      </c>
      <c r="D282" s="10" t="str">
        <f t="shared" si="18"/>
        <v/>
      </c>
      <c r="F282" s="10" t="str">
        <f>IF(B282="","",VLOOKUP(R282&amp;"_"&amp;S282,[1]无限模式!A:AQ,12,FALSE)-VLOOKUP(R282&amp;"_"&amp;S282,[1]无限模式!A:AQ,13,FALSE))</f>
        <v/>
      </c>
      <c r="G282" s="10" t="str">
        <f t="shared" si="19"/>
        <v/>
      </c>
      <c r="H282" s="13" t="str">
        <f>IF(C282="","",VLOOKUP(R282&amp;"_"&amp;S282,[1]无限模式!$A:$BA,52,FALSE))</f>
        <v/>
      </c>
      <c r="I282" s="13" t="str">
        <f>IF(C282="","",VLOOKUP(R282&amp;"_"&amp;S282,[1]无限模式!$A:$BA,53,FALSE))</f>
        <v/>
      </c>
      <c r="J282" s="10" t="str">
        <f>IF(VLOOKUP(R282&amp;"_"&amp;S282,[1]无限模式!A:AQ,25+T282,FALSE)="","",0)</f>
        <v/>
      </c>
      <c r="K282" s="10" t="str">
        <f>IF(VLOOKUP(R282&amp;"_"&amp;S282,[1]无限模式!A:AQ,19+T282,FALSE)=0,"",VLOOKUP(R282&amp;"_"&amp;S282,[1]无限模式!A:AQ,19+T282,FALSE))</f>
        <v/>
      </c>
      <c r="L282" s="10" t="str">
        <f>IF(VLOOKUP(R282&amp;"_"&amp;S282,[1]无限模式!A:AQ,19+T282,FALSE)=0,"",ROUND(VLOOKUP(R282&amp;"_"&amp;S282,[1]无限模式!A:AQ,4,FALSE)/VLOOKUP(R282&amp;"_"&amp;S282,[1]无限模式!A:AQ,19+T282,FALSE),2))</f>
        <v/>
      </c>
      <c r="M282" s="10" t="str">
        <f>IF(VLOOKUP(R282&amp;"_"&amp;S282,[1]无限模式!A:AQ,25+T282,FALSE)="","",1)</f>
        <v/>
      </c>
      <c r="N282" s="10" t="str">
        <f>IF(VLOOKUP(R282&amp;"_"&amp;S282,[1]无限模式!A:AQ,25+T282,FALSE)="","","Monster_Season"&amp;R282&amp;"_Infinite_"&amp;S282&amp;"_"&amp;T282)</f>
        <v/>
      </c>
      <c r="O282" s="10" t="str">
        <f>IF(VLOOKUP(R282&amp;"_"&amp;S282,[1]无限模式!A:AQ,25+T282,FALSE)="","",1)</f>
        <v/>
      </c>
      <c r="Q282" s="10" t="str">
        <f>IF(VLOOKUP(R282&amp;"_"&amp;S282,[1]无限模式!A:AQ,19+T282,FALSE)="","",VLOOKUP(R282&amp;"_"&amp;S282,[1]无限模式!A:AQ,37+T282,FALSE))</f>
        <v/>
      </c>
      <c r="R282" s="10">
        <v>3</v>
      </c>
      <c r="S282" s="10">
        <v>6</v>
      </c>
      <c r="T282" s="10">
        <v>6</v>
      </c>
    </row>
    <row r="283" spans="2:20" x14ac:dyDescent="0.2">
      <c r="B283" s="13" t="str">
        <f t="shared" si="16"/>
        <v>MonsterWaveCallRule_Season3_Infinite</v>
      </c>
      <c r="C283" s="10">
        <f t="shared" si="17"/>
        <v>7</v>
      </c>
      <c r="D283" s="10" t="str">
        <f t="shared" si="18"/>
        <v>赛季3无限模式第7波</v>
      </c>
      <c r="F283" s="10">
        <f>IF(B283="","",VLOOKUP(R283&amp;"_"&amp;S283,[1]无限模式!A:AQ,12,FALSE)-VLOOKUP(R283&amp;"_"&amp;S283,[1]无限模式!A:AQ,13,FALSE))</f>
        <v>100</v>
      </c>
      <c r="G283" s="10">
        <f t="shared" si="19"/>
        <v>180</v>
      </c>
      <c r="H283" s="13" t="str">
        <f>IF(C283="","",VLOOKUP(R283&amp;"_"&amp;S283,[1]无限模式!$A:$BA,52,FALSE))</f>
        <v>ResAudio_Music_game2;0.9</v>
      </c>
      <c r="I283" s="13" t="str">
        <f>IF(C283="","",VLOOKUP(R283&amp;"_"&amp;S283,[1]无限模式!$A:$BA,53,FALSE))</f>
        <v>ResAudio_Music_game2;1.2</v>
      </c>
      <c r="J283" s="10">
        <f>IF(VLOOKUP(R283&amp;"_"&amp;S283,[1]无限模式!A:AQ,25+T283,FALSE)="","",0)</f>
        <v>0</v>
      </c>
      <c r="K283" s="10">
        <f>IF(VLOOKUP(R283&amp;"_"&amp;S283,[1]无限模式!A:AQ,19+T283,FALSE)=0,"",VLOOKUP(R283&amp;"_"&amp;S283,[1]无限模式!A:AQ,19+T283,FALSE))</f>
        <v>12</v>
      </c>
      <c r="L283" s="10">
        <f>IF(VLOOKUP(R283&amp;"_"&amp;S283,[1]无限模式!A:AQ,19+T283,FALSE)=0,"",ROUND(VLOOKUP(R283&amp;"_"&amp;S283,[1]无限模式!A:AQ,4,FALSE)/VLOOKUP(R283&amp;"_"&amp;S283,[1]无限模式!A:AQ,19+T283,FALSE),2))</f>
        <v>2.5</v>
      </c>
      <c r="M283" s="10">
        <f>IF(VLOOKUP(R283&amp;"_"&amp;S283,[1]无限模式!A:AQ,25+T283,FALSE)="","",1)</f>
        <v>1</v>
      </c>
      <c r="N283" s="10" t="str">
        <f>IF(VLOOKUP(R283&amp;"_"&amp;S283,[1]无限模式!A:AQ,25+T283,FALSE)="","","Monster_Season"&amp;R283&amp;"_Infinite_"&amp;S283&amp;"_"&amp;T283)</f>
        <v>Monster_Season3_Infinite_7_1</v>
      </c>
      <c r="O283" s="10">
        <f>IF(VLOOKUP(R283&amp;"_"&amp;S283,[1]无限模式!A:AQ,25+T283,FALSE)="","",1)</f>
        <v>1</v>
      </c>
      <c r="Q283" s="10">
        <f>IF(VLOOKUP(R283&amp;"_"&amp;S283,[1]无限模式!A:AQ,19+T283,FALSE)="","",VLOOKUP(R283&amp;"_"&amp;S283,[1]无限模式!A:AQ,37+T283,FALSE))</f>
        <v>7</v>
      </c>
      <c r="R283" s="10">
        <v>3</v>
      </c>
      <c r="S283" s="10">
        <v>7</v>
      </c>
      <c r="T283" s="10">
        <v>1</v>
      </c>
    </row>
    <row r="284" spans="2:20" x14ac:dyDescent="0.2">
      <c r="B284" s="13" t="str">
        <f t="shared" si="16"/>
        <v/>
      </c>
      <c r="C284" s="10" t="str">
        <f t="shared" si="17"/>
        <v/>
      </c>
      <c r="D284" s="10" t="str">
        <f t="shared" si="18"/>
        <v/>
      </c>
      <c r="F284" s="10" t="str">
        <f>IF(B284="","",VLOOKUP(R284&amp;"_"&amp;S284,[1]无限模式!A:AQ,12,FALSE)-VLOOKUP(R284&amp;"_"&amp;S284,[1]无限模式!A:AQ,13,FALSE))</f>
        <v/>
      </c>
      <c r="G284" s="10" t="str">
        <f t="shared" si="19"/>
        <v/>
      </c>
      <c r="H284" s="13" t="str">
        <f>IF(C284="","",VLOOKUP(R284&amp;"_"&amp;S284,[1]无限模式!$A:$BA,52,FALSE))</f>
        <v/>
      </c>
      <c r="I284" s="13" t="str">
        <f>IF(C284="","",VLOOKUP(R284&amp;"_"&amp;S284,[1]无限模式!$A:$BA,53,FALSE))</f>
        <v/>
      </c>
      <c r="J284" s="10">
        <f>IF(VLOOKUP(R284&amp;"_"&amp;S284,[1]无限模式!A:AQ,25+T284,FALSE)="","",0)</f>
        <v>0</v>
      </c>
      <c r="K284" s="10">
        <f>IF(VLOOKUP(R284&amp;"_"&amp;S284,[1]无限模式!A:AQ,19+T284,FALSE)=0,"",VLOOKUP(R284&amp;"_"&amp;S284,[1]无限模式!A:AQ,19+T284,FALSE))</f>
        <v>6</v>
      </c>
      <c r="L284" s="10">
        <f>IF(VLOOKUP(R284&amp;"_"&amp;S284,[1]无限模式!A:AQ,19+T284,FALSE)=0,"",ROUND(VLOOKUP(R284&amp;"_"&amp;S284,[1]无限模式!A:AQ,4,FALSE)/VLOOKUP(R284&amp;"_"&amp;S284,[1]无限模式!A:AQ,19+T284,FALSE),2))</f>
        <v>5</v>
      </c>
      <c r="M284" s="10">
        <f>IF(VLOOKUP(R284&amp;"_"&amp;S284,[1]无限模式!A:AQ,25+T284,FALSE)="","",1)</f>
        <v>1</v>
      </c>
      <c r="N284" s="10" t="str">
        <f>IF(VLOOKUP(R284&amp;"_"&amp;S284,[1]无限模式!A:AQ,25+T284,FALSE)="","","Monster_Season"&amp;R284&amp;"_Infinite_"&amp;S284&amp;"_"&amp;T284)</f>
        <v>Monster_Season3_Infinite_7_2</v>
      </c>
      <c r="O284" s="10">
        <f>IF(VLOOKUP(R284&amp;"_"&amp;S284,[1]无限模式!A:AQ,25+T284,FALSE)="","",1)</f>
        <v>1</v>
      </c>
      <c r="Q284" s="10">
        <f>IF(VLOOKUP(R284&amp;"_"&amp;S284,[1]无限模式!A:AQ,19+T284,FALSE)="","",VLOOKUP(R284&amp;"_"&amp;S284,[1]无限模式!A:AQ,37+T284,FALSE))</f>
        <v>7</v>
      </c>
      <c r="R284" s="10">
        <v>3</v>
      </c>
      <c r="S284" s="10">
        <v>7</v>
      </c>
      <c r="T284" s="10">
        <v>2</v>
      </c>
    </row>
    <row r="285" spans="2:20" x14ac:dyDescent="0.2">
      <c r="B285" s="13" t="str">
        <f t="shared" si="16"/>
        <v/>
      </c>
      <c r="C285" s="10" t="str">
        <f t="shared" si="17"/>
        <v/>
      </c>
      <c r="D285" s="10" t="str">
        <f t="shared" si="18"/>
        <v/>
      </c>
      <c r="F285" s="10" t="str">
        <f>IF(B285="","",VLOOKUP(R285&amp;"_"&amp;S285,[1]无限模式!A:AQ,12,FALSE)-VLOOKUP(R285&amp;"_"&amp;S285,[1]无限模式!A:AQ,13,FALSE))</f>
        <v/>
      </c>
      <c r="G285" s="10" t="str">
        <f t="shared" si="19"/>
        <v/>
      </c>
      <c r="H285" s="13" t="str">
        <f>IF(C285="","",VLOOKUP(R285&amp;"_"&amp;S285,[1]无限模式!$A:$BA,52,FALSE))</f>
        <v/>
      </c>
      <c r="I285" s="13" t="str">
        <f>IF(C285="","",VLOOKUP(R285&amp;"_"&amp;S285,[1]无限模式!$A:$BA,53,FALSE))</f>
        <v/>
      </c>
      <c r="J285" s="10">
        <f>IF(VLOOKUP(R285&amp;"_"&amp;S285,[1]无限模式!A:AQ,25+T285,FALSE)="","",0)</f>
        <v>0</v>
      </c>
      <c r="K285" s="10">
        <f>IF(VLOOKUP(R285&amp;"_"&amp;S285,[1]无限模式!A:AQ,19+T285,FALSE)=0,"",VLOOKUP(R285&amp;"_"&amp;S285,[1]无限模式!A:AQ,19+T285,FALSE))</f>
        <v>6</v>
      </c>
      <c r="L285" s="10">
        <f>IF(VLOOKUP(R285&amp;"_"&amp;S285,[1]无限模式!A:AQ,19+T285,FALSE)=0,"",ROUND(VLOOKUP(R285&amp;"_"&amp;S285,[1]无限模式!A:AQ,4,FALSE)/VLOOKUP(R285&amp;"_"&amp;S285,[1]无限模式!A:AQ,19+T285,FALSE),2))</f>
        <v>5</v>
      </c>
      <c r="M285" s="10">
        <f>IF(VLOOKUP(R285&amp;"_"&amp;S285,[1]无限模式!A:AQ,25+T285,FALSE)="","",1)</f>
        <v>1</v>
      </c>
      <c r="N285" s="10" t="str">
        <f>IF(VLOOKUP(R285&amp;"_"&amp;S285,[1]无限模式!A:AQ,25+T285,FALSE)="","","Monster_Season"&amp;R285&amp;"_Infinite_"&amp;S285&amp;"_"&amp;T285)</f>
        <v>Monster_Season3_Infinite_7_3</v>
      </c>
      <c r="O285" s="10">
        <f>IF(VLOOKUP(R285&amp;"_"&amp;S285,[1]无限模式!A:AQ,25+T285,FALSE)="","",1)</f>
        <v>1</v>
      </c>
      <c r="Q285" s="10">
        <f>IF(VLOOKUP(R285&amp;"_"&amp;S285,[1]无限模式!A:AQ,19+T285,FALSE)="","",VLOOKUP(R285&amp;"_"&amp;S285,[1]无限模式!A:AQ,37+T285,FALSE))</f>
        <v>13</v>
      </c>
      <c r="R285" s="10">
        <v>3</v>
      </c>
      <c r="S285" s="10">
        <v>7</v>
      </c>
      <c r="T285" s="10">
        <v>3</v>
      </c>
    </row>
    <row r="286" spans="2:20" x14ac:dyDescent="0.2">
      <c r="B286" s="13" t="str">
        <f t="shared" si="16"/>
        <v/>
      </c>
      <c r="C286" s="10" t="str">
        <f t="shared" si="17"/>
        <v/>
      </c>
      <c r="D286" s="10" t="str">
        <f t="shared" si="18"/>
        <v/>
      </c>
      <c r="F286" s="10" t="str">
        <f>IF(B286="","",VLOOKUP(R286&amp;"_"&amp;S286,[1]无限模式!A:AQ,12,FALSE)-VLOOKUP(R286&amp;"_"&amp;S286,[1]无限模式!A:AQ,13,FALSE))</f>
        <v/>
      </c>
      <c r="G286" s="10" t="str">
        <f t="shared" si="19"/>
        <v/>
      </c>
      <c r="H286" s="13" t="str">
        <f>IF(C286="","",VLOOKUP(R286&amp;"_"&amp;S286,[1]无限模式!$A:$BA,52,FALSE))</f>
        <v/>
      </c>
      <c r="I286" s="13" t="str">
        <f>IF(C286="","",VLOOKUP(R286&amp;"_"&amp;S286,[1]无限模式!$A:$BA,53,FALSE))</f>
        <v/>
      </c>
      <c r="J286" s="10" t="str">
        <f>IF(VLOOKUP(R286&amp;"_"&amp;S286,[1]无限模式!A:AQ,25+T286,FALSE)="","",0)</f>
        <v/>
      </c>
      <c r="K286" s="10" t="str">
        <f>IF(VLOOKUP(R286&amp;"_"&amp;S286,[1]无限模式!A:AQ,19+T286,FALSE)=0,"",VLOOKUP(R286&amp;"_"&amp;S286,[1]无限模式!A:AQ,19+T286,FALSE))</f>
        <v/>
      </c>
      <c r="L286" s="10" t="str">
        <f>IF(VLOOKUP(R286&amp;"_"&amp;S286,[1]无限模式!A:AQ,19+T286,FALSE)=0,"",ROUND(VLOOKUP(R286&amp;"_"&amp;S286,[1]无限模式!A:AQ,4,FALSE)/VLOOKUP(R286&amp;"_"&amp;S286,[1]无限模式!A:AQ,19+T286,FALSE),2))</f>
        <v/>
      </c>
      <c r="M286" s="10" t="str">
        <f>IF(VLOOKUP(R286&amp;"_"&amp;S286,[1]无限模式!A:AQ,25+T286,FALSE)="","",1)</f>
        <v/>
      </c>
      <c r="N286" s="10" t="str">
        <f>IF(VLOOKUP(R286&amp;"_"&amp;S286,[1]无限模式!A:AQ,25+T286,FALSE)="","","Monster_Season"&amp;R286&amp;"_Infinite_"&amp;S286&amp;"_"&amp;T286)</f>
        <v/>
      </c>
      <c r="O286" s="10" t="str">
        <f>IF(VLOOKUP(R286&amp;"_"&amp;S286,[1]无限模式!A:AQ,25+T286,FALSE)="","",1)</f>
        <v/>
      </c>
      <c r="Q286" s="10" t="str">
        <f>IF(VLOOKUP(R286&amp;"_"&amp;S286,[1]无限模式!A:AQ,19+T286,FALSE)="","",VLOOKUP(R286&amp;"_"&amp;S286,[1]无限模式!A:AQ,37+T286,FALSE))</f>
        <v/>
      </c>
      <c r="R286" s="10">
        <v>3</v>
      </c>
      <c r="S286" s="10">
        <v>7</v>
      </c>
      <c r="T286" s="10">
        <v>4</v>
      </c>
    </row>
    <row r="287" spans="2:20" x14ac:dyDescent="0.2">
      <c r="B287" s="13" t="str">
        <f t="shared" si="16"/>
        <v/>
      </c>
      <c r="C287" s="10" t="str">
        <f t="shared" si="17"/>
        <v/>
      </c>
      <c r="D287" s="10" t="str">
        <f t="shared" si="18"/>
        <v/>
      </c>
      <c r="F287" s="10" t="str">
        <f>IF(B287="","",VLOOKUP(R287&amp;"_"&amp;S287,[1]无限模式!A:AQ,12,FALSE)-VLOOKUP(R287&amp;"_"&amp;S287,[1]无限模式!A:AQ,13,FALSE))</f>
        <v/>
      </c>
      <c r="G287" s="10" t="str">
        <f t="shared" si="19"/>
        <v/>
      </c>
      <c r="H287" s="13" t="str">
        <f>IF(C287="","",VLOOKUP(R287&amp;"_"&amp;S287,[1]无限模式!$A:$BA,52,FALSE))</f>
        <v/>
      </c>
      <c r="I287" s="13" t="str">
        <f>IF(C287="","",VLOOKUP(R287&amp;"_"&amp;S287,[1]无限模式!$A:$BA,53,FALSE))</f>
        <v/>
      </c>
      <c r="J287" s="10" t="str">
        <f>IF(VLOOKUP(R287&amp;"_"&amp;S287,[1]无限模式!A:AQ,25+T287,FALSE)="","",0)</f>
        <v/>
      </c>
      <c r="K287" s="10" t="str">
        <f>IF(VLOOKUP(R287&amp;"_"&amp;S287,[1]无限模式!A:AQ,19+T287,FALSE)=0,"",VLOOKUP(R287&amp;"_"&amp;S287,[1]无限模式!A:AQ,19+T287,FALSE))</f>
        <v/>
      </c>
      <c r="L287" s="10" t="str">
        <f>IF(VLOOKUP(R287&amp;"_"&amp;S287,[1]无限模式!A:AQ,19+T287,FALSE)=0,"",ROUND(VLOOKUP(R287&amp;"_"&amp;S287,[1]无限模式!A:AQ,4,FALSE)/VLOOKUP(R287&amp;"_"&amp;S287,[1]无限模式!A:AQ,19+T287,FALSE),2))</f>
        <v/>
      </c>
      <c r="M287" s="10" t="str">
        <f>IF(VLOOKUP(R287&amp;"_"&amp;S287,[1]无限模式!A:AQ,25+T287,FALSE)="","",1)</f>
        <v/>
      </c>
      <c r="N287" s="10" t="str">
        <f>IF(VLOOKUP(R287&amp;"_"&amp;S287,[1]无限模式!A:AQ,25+T287,FALSE)="","","Monster_Season"&amp;R287&amp;"_Infinite_"&amp;S287&amp;"_"&amp;T287)</f>
        <v/>
      </c>
      <c r="O287" s="10" t="str">
        <f>IF(VLOOKUP(R287&amp;"_"&amp;S287,[1]无限模式!A:AQ,25+T287,FALSE)="","",1)</f>
        <v/>
      </c>
      <c r="Q287" s="10" t="str">
        <f>IF(VLOOKUP(R287&amp;"_"&amp;S287,[1]无限模式!A:AQ,19+T287,FALSE)="","",VLOOKUP(R287&amp;"_"&amp;S287,[1]无限模式!A:AQ,37+T287,FALSE))</f>
        <v/>
      </c>
      <c r="R287" s="10">
        <v>3</v>
      </c>
      <c r="S287" s="10">
        <v>7</v>
      </c>
      <c r="T287" s="10">
        <v>5</v>
      </c>
    </row>
    <row r="288" spans="2:20" x14ac:dyDescent="0.2">
      <c r="B288" s="13" t="str">
        <f t="shared" si="16"/>
        <v/>
      </c>
      <c r="C288" s="10" t="str">
        <f t="shared" si="17"/>
        <v/>
      </c>
      <c r="D288" s="10" t="str">
        <f t="shared" si="18"/>
        <v/>
      </c>
      <c r="F288" s="10" t="str">
        <f>IF(B288="","",VLOOKUP(R288&amp;"_"&amp;S288,[1]无限模式!A:AQ,12,FALSE)-VLOOKUP(R288&amp;"_"&amp;S288,[1]无限模式!A:AQ,13,FALSE))</f>
        <v/>
      </c>
      <c r="G288" s="10" t="str">
        <f t="shared" si="19"/>
        <v/>
      </c>
      <c r="H288" s="13" t="str">
        <f>IF(C288="","",VLOOKUP(R288&amp;"_"&amp;S288,[1]无限模式!$A:$BA,52,FALSE))</f>
        <v/>
      </c>
      <c r="I288" s="13" t="str">
        <f>IF(C288="","",VLOOKUP(R288&amp;"_"&amp;S288,[1]无限模式!$A:$BA,53,FALSE))</f>
        <v/>
      </c>
      <c r="J288" s="10" t="str">
        <f>IF(VLOOKUP(R288&amp;"_"&amp;S288,[1]无限模式!A:AQ,25+T288,FALSE)="","",0)</f>
        <v/>
      </c>
      <c r="K288" s="10" t="str">
        <f>IF(VLOOKUP(R288&amp;"_"&amp;S288,[1]无限模式!A:AQ,19+T288,FALSE)=0,"",VLOOKUP(R288&amp;"_"&amp;S288,[1]无限模式!A:AQ,19+T288,FALSE))</f>
        <v/>
      </c>
      <c r="L288" s="10" t="str">
        <f>IF(VLOOKUP(R288&amp;"_"&amp;S288,[1]无限模式!A:AQ,19+T288,FALSE)=0,"",ROUND(VLOOKUP(R288&amp;"_"&amp;S288,[1]无限模式!A:AQ,4,FALSE)/VLOOKUP(R288&amp;"_"&amp;S288,[1]无限模式!A:AQ,19+T288,FALSE),2))</f>
        <v/>
      </c>
      <c r="M288" s="10" t="str">
        <f>IF(VLOOKUP(R288&amp;"_"&amp;S288,[1]无限模式!A:AQ,25+T288,FALSE)="","",1)</f>
        <v/>
      </c>
      <c r="N288" s="10" t="str">
        <f>IF(VLOOKUP(R288&amp;"_"&amp;S288,[1]无限模式!A:AQ,25+T288,FALSE)="","","Monster_Season"&amp;R288&amp;"_Infinite_"&amp;S288&amp;"_"&amp;T288)</f>
        <v/>
      </c>
      <c r="O288" s="10" t="str">
        <f>IF(VLOOKUP(R288&amp;"_"&amp;S288,[1]无限模式!A:AQ,25+T288,FALSE)="","",1)</f>
        <v/>
      </c>
      <c r="Q288" s="10" t="str">
        <f>IF(VLOOKUP(R288&amp;"_"&amp;S288,[1]无限模式!A:AQ,19+T288,FALSE)="","",VLOOKUP(R288&amp;"_"&amp;S288,[1]无限模式!A:AQ,37+T288,FALSE))</f>
        <v/>
      </c>
      <c r="R288" s="10">
        <v>3</v>
      </c>
      <c r="S288" s="10">
        <v>7</v>
      </c>
      <c r="T288" s="10">
        <v>6</v>
      </c>
    </row>
    <row r="289" spans="2:20" x14ac:dyDescent="0.2">
      <c r="B289" s="13" t="str">
        <f t="shared" si="16"/>
        <v>MonsterWaveCallRule_Season3_Infinite</v>
      </c>
      <c r="C289" s="10">
        <f t="shared" si="17"/>
        <v>8</v>
      </c>
      <c r="D289" s="10" t="str">
        <f t="shared" si="18"/>
        <v>赛季3无限模式第8波</v>
      </c>
      <c r="F289" s="10">
        <f>IF(B289="","",VLOOKUP(R289&amp;"_"&amp;S289,[1]无限模式!A:AQ,12,FALSE)-VLOOKUP(R289&amp;"_"&amp;S289,[1]无限模式!A:AQ,13,FALSE))</f>
        <v>100</v>
      </c>
      <c r="G289" s="10">
        <f t="shared" si="19"/>
        <v>180</v>
      </c>
      <c r="H289" s="13" t="str">
        <f>IF(C289="","",VLOOKUP(R289&amp;"_"&amp;S289,[1]无限模式!$A:$BA,52,FALSE))</f>
        <v>ResAudio_Music_game2;0.9</v>
      </c>
      <c r="I289" s="13" t="str">
        <f>IF(C289="","",VLOOKUP(R289&amp;"_"&amp;S289,[1]无限模式!$A:$BA,53,FALSE))</f>
        <v>ResAudio_Music_game2;1.2</v>
      </c>
      <c r="J289" s="10">
        <f>IF(VLOOKUP(R289&amp;"_"&amp;S289,[1]无限模式!A:AQ,25+T289,FALSE)="","",0)</f>
        <v>0</v>
      </c>
      <c r="K289" s="10">
        <f>IF(VLOOKUP(R289&amp;"_"&amp;S289,[1]无限模式!A:AQ,19+T289,FALSE)=0,"",VLOOKUP(R289&amp;"_"&amp;S289,[1]无限模式!A:AQ,19+T289,FALSE))</f>
        <v>10</v>
      </c>
      <c r="L289" s="10">
        <f>IF(VLOOKUP(R289&amp;"_"&amp;S289,[1]无限模式!A:AQ,19+T289,FALSE)=0,"",ROUND(VLOOKUP(R289&amp;"_"&amp;S289,[1]无限模式!A:AQ,4,FALSE)/VLOOKUP(R289&amp;"_"&amp;S289,[1]无限模式!A:AQ,19+T289,FALSE),2))</f>
        <v>3</v>
      </c>
      <c r="M289" s="10">
        <f>IF(VLOOKUP(R289&amp;"_"&amp;S289,[1]无限模式!A:AQ,25+T289,FALSE)="","",1)</f>
        <v>1</v>
      </c>
      <c r="N289" s="10" t="str">
        <f>IF(VLOOKUP(R289&amp;"_"&amp;S289,[1]无限模式!A:AQ,25+T289,FALSE)="","","Monster_Season"&amp;R289&amp;"_Infinite_"&amp;S289&amp;"_"&amp;T289)</f>
        <v>Monster_Season3_Infinite_8_1</v>
      </c>
      <c r="O289" s="10">
        <f>IF(VLOOKUP(R289&amp;"_"&amp;S289,[1]无限模式!A:AQ,25+T289,FALSE)="","",1)</f>
        <v>1</v>
      </c>
      <c r="Q289" s="10">
        <f>IF(VLOOKUP(R289&amp;"_"&amp;S289,[1]无限模式!A:AQ,19+T289,FALSE)="","",VLOOKUP(R289&amp;"_"&amp;S289,[1]无限模式!A:AQ,37+T289,FALSE))</f>
        <v>5</v>
      </c>
      <c r="R289" s="10">
        <v>3</v>
      </c>
      <c r="S289" s="10">
        <v>8</v>
      </c>
      <c r="T289" s="10">
        <v>1</v>
      </c>
    </row>
    <row r="290" spans="2:20" x14ac:dyDescent="0.2">
      <c r="B290" s="13" t="str">
        <f t="shared" si="16"/>
        <v/>
      </c>
      <c r="C290" s="10" t="str">
        <f t="shared" si="17"/>
        <v/>
      </c>
      <c r="D290" s="10" t="str">
        <f t="shared" si="18"/>
        <v/>
      </c>
      <c r="F290" s="10" t="str">
        <f>IF(B290="","",VLOOKUP(R290&amp;"_"&amp;S290,[1]无限模式!A:AQ,12,FALSE)-VLOOKUP(R290&amp;"_"&amp;S290,[1]无限模式!A:AQ,13,FALSE))</f>
        <v/>
      </c>
      <c r="G290" s="10" t="str">
        <f t="shared" si="19"/>
        <v/>
      </c>
      <c r="H290" s="13" t="str">
        <f>IF(C290="","",VLOOKUP(R290&amp;"_"&amp;S290,[1]无限模式!$A:$BA,52,FALSE))</f>
        <v/>
      </c>
      <c r="I290" s="13" t="str">
        <f>IF(C290="","",VLOOKUP(R290&amp;"_"&amp;S290,[1]无限模式!$A:$BA,53,FALSE))</f>
        <v/>
      </c>
      <c r="J290" s="10">
        <f>IF(VLOOKUP(R290&amp;"_"&amp;S290,[1]无限模式!A:AQ,25+T290,FALSE)="","",0)</f>
        <v>0</v>
      </c>
      <c r="K290" s="10">
        <f>IF(VLOOKUP(R290&amp;"_"&amp;S290,[1]无限模式!A:AQ,19+T290,FALSE)=0,"",VLOOKUP(R290&amp;"_"&amp;S290,[1]无限模式!A:AQ,19+T290,FALSE))</f>
        <v>10</v>
      </c>
      <c r="L290" s="10">
        <f>IF(VLOOKUP(R290&amp;"_"&amp;S290,[1]无限模式!A:AQ,19+T290,FALSE)=0,"",ROUND(VLOOKUP(R290&amp;"_"&amp;S290,[1]无限模式!A:AQ,4,FALSE)/VLOOKUP(R290&amp;"_"&amp;S290,[1]无限模式!A:AQ,19+T290,FALSE),2))</f>
        <v>3</v>
      </c>
      <c r="M290" s="10">
        <f>IF(VLOOKUP(R290&amp;"_"&amp;S290,[1]无限模式!A:AQ,25+T290,FALSE)="","",1)</f>
        <v>1</v>
      </c>
      <c r="N290" s="10" t="str">
        <f>IF(VLOOKUP(R290&amp;"_"&amp;S290,[1]无限模式!A:AQ,25+T290,FALSE)="","","Monster_Season"&amp;R290&amp;"_Infinite_"&amp;S290&amp;"_"&amp;T290)</f>
        <v>Monster_Season3_Infinite_8_2</v>
      </c>
      <c r="O290" s="10">
        <f>IF(VLOOKUP(R290&amp;"_"&amp;S290,[1]无限模式!A:AQ,25+T290,FALSE)="","",1)</f>
        <v>1</v>
      </c>
      <c r="Q290" s="10">
        <f>IF(VLOOKUP(R290&amp;"_"&amp;S290,[1]无限模式!A:AQ,19+T290,FALSE)="","",VLOOKUP(R290&amp;"_"&amp;S290,[1]无限模式!A:AQ,37+T290,FALSE))</f>
        <v>10</v>
      </c>
      <c r="R290" s="10">
        <v>3</v>
      </c>
      <c r="S290" s="10">
        <v>8</v>
      </c>
      <c r="T290" s="10">
        <v>2</v>
      </c>
    </row>
    <row r="291" spans="2:20" x14ac:dyDescent="0.2">
      <c r="B291" s="13" t="str">
        <f t="shared" si="16"/>
        <v/>
      </c>
      <c r="C291" s="10" t="str">
        <f t="shared" si="17"/>
        <v/>
      </c>
      <c r="D291" s="10" t="str">
        <f t="shared" si="18"/>
        <v/>
      </c>
      <c r="F291" s="10" t="str">
        <f>IF(B291="","",VLOOKUP(R291&amp;"_"&amp;S291,[1]无限模式!A:AQ,12,FALSE)-VLOOKUP(R291&amp;"_"&amp;S291,[1]无限模式!A:AQ,13,FALSE))</f>
        <v/>
      </c>
      <c r="G291" s="10" t="str">
        <f t="shared" si="19"/>
        <v/>
      </c>
      <c r="H291" s="13" t="str">
        <f>IF(C291="","",VLOOKUP(R291&amp;"_"&amp;S291,[1]无限模式!$A:$BA,52,FALSE))</f>
        <v/>
      </c>
      <c r="I291" s="13" t="str">
        <f>IF(C291="","",VLOOKUP(R291&amp;"_"&amp;S291,[1]无限模式!$A:$BA,53,FALSE))</f>
        <v/>
      </c>
      <c r="J291" s="10">
        <f>IF(VLOOKUP(R291&amp;"_"&amp;S291,[1]无限模式!A:AQ,25+T291,FALSE)="","",0)</f>
        <v>0</v>
      </c>
      <c r="K291" s="10">
        <f>IF(VLOOKUP(R291&amp;"_"&amp;S291,[1]无限模式!A:AQ,19+T291,FALSE)=0,"",VLOOKUP(R291&amp;"_"&amp;S291,[1]无限模式!A:AQ,19+T291,FALSE))</f>
        <v>5</v>
      </c>
      <c r="L291" s="10">
        <f>IF(VLOOKUP(R291&amp;"_"&amp;S291,[1]无限模式!A:AQ,19+T291,FALSE)=0,"",ROUND(VLOOKUP(R291&amp;"_"&amp;S291,[1]无限模式!A:AQ,4,FALSE)/VLOOKUP(R291&amp;"_"&amp;S291,[1]无限模式!A:AQ,19+T291,FALSE),2))</f>
        <v>6</v>
      </c>
      <c r="M291" s="10">
        <f>IF(VLOOKUP(R291&amp;"_"&amp;S291,[1]无限模式!A:AQ,25+T291,FALSE)="","",1)</f>
        <v>1</v>
      </c>
      <c r="N291" s="10" t="str">
        <f>IF(VLOOKUP(R291&amp;"_"&amp;S291,[1]无限模式!A:AQ,25+T291,FALSE)="","","Monster_Season"&amp;R291&amp;"_Infinite_"&amp;S291&amp;"_"&amp;T291)</f>
        <v>Monster_Season3_Infinite_8_3</v>
      </c>
      <c r="O291" s="10">
        <f>IF(VLOOKUP(R291&amp;"_"&amp;S291,[1]无限模式!A:AQ,25+T291,FALSE)="","",1)</f>
        <v>1</v>
      </c>
      <c r="Q291" s="10">
        <f>IF(VLOOKUP(R291&amp;"_"&amp;S291,[1]无限模式!A:AQ,19+T291,FALSE)="","",VLOOKUP(R291&amp;"_"&amp;S291,[1]无限模式!A:AQ,37+T291,FALSE))</f>
        <v>10</v>
      </c>
      <c r="R291" s="10">
        <v>3</v>
      </c>
      <c r="S291" s="10">
        <v>8</v>
      </c>
      <c r="T291" s="10">
        <v>3</v>
      </c>
    </row>
    <row r="292" spans="2:20" x14ac:dyDescent="0.2">
      <c r="B292" s="13" t="str">
        <f t="shared" si="16"/>
        <v/>
      </c>
      <c r="C292" s="10" t="str">
        <f t="shared" si="17"/>
        <v/>
      </c>
      <c r="D292" s="10" t="str">
        <f t="shared" si="18"/>
        <v/>
      </c>
      <c r="F292" s="10" t="str">
        <f>IF(B292="","",VLOOKUP(R292&amp;"_"&amp;S292,[1]无限模式!A:AQ,12,FALSE)-VLOOKUP(R292&amp;"_"&amp;S292,[1]无限模式!A:AQ,13,FALSE))</f>
        <v/>
      </c>
      <c r="G292" s="10" t="str">
        <f t="shared" si="19"/>
        <v/>
      </c>
      <c r="H292" s="13" t="str">
        <f>IF(C292="","",VLOOKUP(R292&amp;"_"&amp;S292,[1]无限模式!$A:$BA,52,FALSE))</f>
        <v/>
      </c>
      <c r="I292" s="13" t="str">
        <f>IF(C292="","",VLOOKUP(R292&amp;"_"&amp;S292,[1]无限模式!$A:$BA,53,FALSE))</f>
        <v/>
      </c>
      <c r="J292" s="10" t="str">
        <f>IF(VLOOKUP(R292&amp;"_"&amp;S292,[1]无限模式!A:AQ,25+T292,FALSE)="","",0)</f>
        <v/>
      </c>
      <c r="K292" s="10" t="str">
        <f>IF(VLOOKUP(R292&amp;"_"&amp;S292,[1]无限模式!A:AQ,19+T292,FALSE)=0,"",VLOOKUP(R292&amp;"_"&amp;S292,[1]无限模式!A:AQ,19+T292,FALSE))</f>
        <v/>
      </c>
      <c r="L292" s="10" t="str">
        <f>IF(VLOOKUP(R292&amp;"_"&amp;S292,[1]无限模式!A:AQ,19+T292,FALSE)=0,"",ROUND(VLOOKUP(R292&amp;"_"&amp;S292,[1]无限模式!A:AQ,4,FALSE)/VLOOKUP(R292&amp;"_"&amp;S292,[1]无限模式!A:AQ,19+T292,FALSE),2))</f>
        <v/>
      </c>
      <c r="M292" s="10" t="str">
        <f>IF(VLOOKUP(R292&amp;"_"&amp;S292,[1]无限模式!A:AQ,25+T292,FALSE)="","",1)</f>
        <v/>
      </c>
      <c r="N292" s="10" t="str">
        <f>IF(VLOOKUP(R292&amp;"_"&amp;S292,[1]无限模式!A:AQ,25+T292,FALSE)="","","Monster_Season"&amp;R292&amp;"_Infinite_"&amp;S292&amp;"_"&amp;T292)</f>
        <v/>
      </c>
      <c r="O292" s="10" t="str">
        <f>IF(VLOOKUP(R292&amp;"_"&amp;S292,[1]无限模式!A:AQ,25+T292,FALSE)="","",1)</f>
        <v/>
      </c>
      <c r="Q292" s="10" t="str">
        <f>IF(VLOOKUP(R292&amp;"_"&amp;S292,[1]无限模式!A:AQ,19+T292,FALSE)="","",VLOOKUP(R292&amp;"_"&amp;S292,[1]无限模式!A:AQ,37+T292,FALSE))</f>
        <v/>
      </c>
      <c r="R292" s="10">
        <v>3</v>
      </c>
      <c r="S292" s="10">
        <v>8</v>
      </c>
      <c r="T292" s="10">
        <v>4</v>
      </c>
    </row>
    <row r="293" spans="2:20" x14ac:dyDescent="0.2">
      <c r="B293" s="13" t="str">
        <f t="shared" si="16"/>
        <v/>
      </c>
      <c r="C293" s="10" t="str">
        <f t="shared" si="17"/>
        <v/>
      </c>
      <c r="D293" s="10" t="str">
        <f t="shared" si="18"/>
        <v/>
      </c>
      <c r="F293" s="10" t="str">
        <f>IF(B293="","",VLOOKUP(R293&amp;"_"&amp;S293,[1]无限模式!A:AQ,12,FALSE)-VLOOKUP(R293&amp;"_"&amp;S293,[1]无限模式!A:AQ,13,FALSE))</f>
        <v/>
      </c>
      <c r="G293" s="10" t="str">
        <f t="shared" si="19"/>
        <v/>
      </c>
      <c r="H293" s="13" t="str">
        <f>IF(C293="","",VLOOKUP(R293&amp;"_"&amp;S293,[1]无限模式!$A:$BA,52,FALSE))</f>
        <v/>
      </c>
      <c r="I293" s="13" t="str">
        <f>IF(C293="","",VLOOKUP(R293&amp;"_"&amp;S293,[1]无限模式!$A:$BA,53,FALSE))</f>
        <v/>
      </c>
      <c r="J293" s="10" t="str">
        <f>IF(VLOOKUP(R293&amp;"_"&amp;S293,[1]无限模式!A:AQ,25+T293,FALSE)="","",0)</f>
        <v/>
      </c>
      <c r="K293" s="10" t="str">
        <f>IF(VLOOKUP(R293&amp;"_"&amp;S293,[1]无限模式!A:AQ,19+T293,FALSE)=0,"",VLOOKUP(R293&amp;"_"&amp;S293,[1]无限模式!A:AQ,19+T293,FALSE))</f>
        <v/>
      </c>
      <c r="L293" s="10" t="str">
        <f>IF(VLOOKUP(R293&amp;"_"&amp;S293,[1]无限模式!A:AQ,19+T293,FALSE)=0,"",ROUND(VLOOKUP(R293&amp;"_"&amp;S293,[1]无限模式!A:AQ,4,FALSE)/VLOOKUP(R293&amp;"_"&amp;S293,[1]无限模式!A:AQ,19+T293,FALSE),2))</f>
        <v/>
      </c>
      <c r="M293" s="10" t="str">
        <f>IF(VLOOKUP(R293&amp;"_"&amp;S293,[1]无限模式!A:AQ,25+T293,FALSE)="","",1)</f>
        <v/>
      </c>
      <c r="N293" s="10" t="str">
        <f>IF(VLOOKUP(R293&amp;"_"&amp;S293,[1]无限模式!A:AQ,25+T293,FALSE)="","","Monster_Season"&amp;R293&amp;"_Infinite_"&amp;S293&amp;"_"&amp;T293)</f>
        <v/>
      </c>
      <c r="O293" s="10" t="str">
        <f>IF(VLOOKUP(R293&amp;"_"&amp;S293,[1]无限模式!A:AQ,25+T293,FALSE)="","",1)</f>
        <v/>
      </c>
      <c r="Q293" s="10" t="str">
        <f>IF(VLOOKUP(R293&amp;"_"&amp;S293,[1]无限模式!A:AQ,19+T293,FALSE)="","",VLOOKUP(R293&amp;"_"&amp;S293,[1]无限模式!A:AQ,37+T293,FALSE))</f>
        <v/>
      </c>
      <c r="R293" s="10">
        <v>3</v>
      </c>
      <c r="S293" s="10">
        <v>8</v>
      </c>
      <c r="T293" s="10">
        <v>5</v>
      </c>
    </row>
    <row r="294" spans="2:20" x14ac:dyDescent="0.2">
      <c r="B294" s="13" t="str">
        <f t="shared" si="16"/>
        <v/>
      </c>
      <c r="C294" s="10" t="str">
        <f t="shared" si="17"/>
        <v/>
      </c>
      <c r="D294" s="10" t="str">
        <f t="shared" si="18"/>
        <v/>
      </c>
      <c r="F294" s="10" t="str">
        <f>IF(B294="","",VLOOKUP(R294&amp;"_"&amp;S294,[1]无限模式!A:AQ,12,FALSE)-VLOOKUP(R294&amp;"_"&amp;S294,[1]无限模式!A:AQ,13,FALSE))</f>
        <v/>
      </c>
      <c r="G294" s="10" t="str">
        <f t="shared" si="19"/>
        <v/>
      </c>
      <c r="H294" s="13" t="str">
        <f>IF(C294="","",VLOOKUP(R294&amp;"_"&amp;S294,[1]无限模式!$A:$BA,52,FALSE))</f>
        <v/>
      </c>
      <c r="I294" s="13" t="str">
        <f>IF(C294="","",VLOOKUP(R294&amp;"_"&amp;S294,[1]无限模式!$A:$BA,53,FALSE))</f>
        <v/>
      </c>
      <c r="J294" s="10" t="str">
        <f>IF(VLOOKUP(R294&amp;"_"&amp;S294,[1]无限模式!A:AQ,25+T294,FALSE)="","",0)</f>
        <v/>
      </c>
      <c r="K294" s="10" t="str">
        <f>IF(VLOOKUP(R294&amp;"_"&amp;S294,[1]无限模式!A:AQ,19+T294,FALSE)=0,"",VLOOKUP(R294&amp;"_"&amp;S294,[1]无限模式!A:AQ,19+T294,FALSE))</f>
        <v/>
      </c>
      <c r="L294" s="10" t="str">
        <f>IF(VLOOKUP(R294&amp;"_"&amp;S294,[1]无限模式!A:AQ,19+T294,FALSE)=0,"",ROUND(VLOOKUP(R294&amp;"_"&amp;S294,[1]无限模式!A:AQ,4,FALSE)/VLOOKUP(R294&amp;"_"&amp;S294,[1]无限模式!A:AQ,19+T294,FALSE),2))</f>
        <v/>
      </c>
      <c r="M294" s="10" t="str">
        <f>IF(VLOOKUP(R294&amp;"_"&amp;S294,[1]无限模式!A:AQ,25+T294,FALSE)="","",1)</f>
        <v/>
      </c>
      <c r="N294" s="10" t="str">
        <f>IF(VLOOKUP(R294&amp;"_"&amp;S294,[1]无限模式!A:AQ,25+T294,FALSE)="","","Monster_Season"&amp;R294&amp;"_Infinite_"&amp;S294&amp;"_"&amp;T294)</f>
        <v/>
      </c>
      <c r="O294" s="10" t="str">
        <f>IF(VLOOKUP(R294&amp;"_"&amp;S294,[1]无限模式!A:AQ,25+T294,FALSE)="","",1)</f>
        <v/>
      </c>
      <c r="Q294" s="10" t="str">
        <f>IF(VLOOKUP(R294&amp;"_"&amp;S294,[1]无限模式!A:AQ,19+T294,FALSE)="","",VLOOKUP(R294&amp;"_"&amp;S294,[1]无限模式!A:AQ,37+T294,FALSE))</f>
        <v/>
      </c>
      <c r="R294" s="10">
        <v>3</v>
      </c>
      <c r="S294" s="10">
        <v>8</v>
      </c>
      <c r="T294" s="10">
        <v>6</v>
      </c>
    </row>
    <row r="295" spans="2:20" x14ac:dyDescent="0.2">
      <c r="B295" s="13" t="str">
        <f t="shared" si="16"/>
        <v>MonsterWaveCallRule_Season3_Infinite</v>
      </c>
      <c r="C295" s="10">
        <f t="shared" si="17"/>
        <v>9</v>
      </c>
      <c r="D295" s="10" t="str">
        <f t="shared" si="18"/>
        <v>赛季3无限模式第9波</v>
      </c>
      <c r="F295" s="10">
        <f>IF(B295="","",VLOOKUP(R295&amp;"_"&amp;S295,[1]无限模式!A:AQ,12,FALSE)-VLOOKUP(R295&amp;"_"&amp;S295,[1]无限模式!A:AQ,13,FALSE))</f>
        <v>100</v>
      </c>
      <c r="G295" s="10">
        <f t="shared" si="19"/>
        <v>180</v>
      </c>
      <c r="H295" s="13" t="str">
        <f>IF(C295="","",VLOOKUP(R295&amp;"_"&amp;S295,[1]无限模式!$A:$BA,52,FALSE))</f>
        <v>ResAudio_Music_game2;0.9</v>
      </c>
      <c r="I295" s="13" t="str">
        <f>IF(C295="","",VLOOKUP(R295&amp;"_"&amp;S295,[1]无限模式!$A:$BA,53,FALSE))</f>
        <v>ResAudio_Music_game2;1.2</v>
      </c>
      <c r="J295" s="10">
        <f>IF(VLOOKUP(R295&amp;"_"&amp;S295,[1]无限模式!A:AQ,25+T295,FALSE)="","",0)</f>
        <v>0</v>
      </c>
      <c r="K295" s="10">
        <f>IF(VLOOKUP(R295&amp;"_"&amp;S295,[1]无限模式!A:AQ,19+T295,FALSE)=0,"",VLOOKUP(R295&amp;"_"&amp;S295,[1]无限模式!A:AQ,19+T295,FALSE))</f>
        <v>9</v>
      </c>
      <c r="L295" s="10">
        <f>IF(VLOOKUP(R295&amp;"_"&amp;S295,[1]无限模式!A:AQ,19+T295,FALSE)=0,"",ROUND(VLOOKUP(R295&amp;"_"&amp;S295,[1]无限模式!A:AQ,4,FALSE)/VLOOKUP(R295&amp;"_"&amp;S295,[1]无限模式!A:AQ,19+T295,FALSE),2))</f>
        <v>3.33</v>
      </c>
      <c r="M295" s="10">
        <f>IF(VLOOKUP(R295&amp;"_"&amp;S295,[1]无限模式!A:AQ,25+T295,FALSE)="","",1)</f>
        <v>1</v>
      </c>
      <c r="N295" s="10" t="str">
        <f>IF(VLOOKUP(R295&amp;"_"&amp;S295,[1]无限模式!A:AQ,25+T295,FALSE)="","","Monster_Season"&amp;R295&amp;"_Infinite_"&amp;S295&amp;"_"&amp;T295)</f>
        <v>Monster_Season3_Infinite_9_1</v>
      </c>
      <c r="O295" s="10">
        <f>IF(VLOOKUP(R295&amp;"_"&amp;S295,[1]无限模式!A:AQ,25+T295,FALSE)="","",1)</f>
        <v>1</v>
      </c>
      <c r="Q295" s="10">
        <f>IF(VLOOKUP(R295&amp;"_"&amp;S295,[1]无限模式!A:AQ,19+T295,FALSE)="","",VLOOKUP(R295&amp;"_"&amp;S295,[1]无限模式!A:AQ,37+T295,FALSE))</f>
        <v>9</v>
      </c>
      <c r="R295" s="10">
        <v>3</v>
      </c>
      <c r="S295" s="10">
        <v>9</v>
      </c>
      <c r="T295" s="10">
        <v>1</v>
      </c>
    </row>
    <row r="296" spans="2:20" x14ac:dyDescent="0.2">
      <c r="B296" s="13" t="str">
        <f t="shared" si="16"/>
        <v/>
      </c>
      <c r="C296" s="10" t="str">
        <f t="shared" si="17"/>
        <v/>
      </c>
      <c r="D296" s="10" t="str">
        <f t="shared" si="18"/>
        <v/>
      </c>
      <c r="F296" s="10" t="str">
        <f>IF(B296="","",VLOOKUP(R296&amp;"_"&amp;S296,[1]无限模式!A:AQ,12,FALSE)-VLOOKUP(R296&amp;"_"&amp;S296,[1]无限模式!A:AQ,13,FALSE))</f>
        <v/>
      </c>
      <c r="G296" s="10" t="str">
        <f t="shared" si="19"/>
        <v/>
      </c>
      <c r="H296" s="13" t="str">
        <f>IF(C296="","",VLOOKUP(R296&amp;"_"&amp;S296,[1]无限模式!$A:$BA,52,FALSE))</f>
        <v/>
      </c>
      <c r="I296" s="13" t="str">
        <f>IF(C296="","",VLOOKUP(R296&amp;"_"&amp;S296,[1]无限模式!$A:$BA,53,FALSE))</f>
        <v/>
      </c>
      <c r="J296" s="10">
        <f>IF(VLOOKUP(R296&amp;"_"&amp;S296,[1]无限模式!A:AQ,25+T296,FALSE)="","",0)</f>
        <v>0</v>
      </c>
      <c r="K296" s="10">
        <f>IF(VLOOKUP(R296&amp;"_"&amp;S296,[1]无限模式!A:AQ,19+T296,FALSE)=0,"",VLOOKUP(R296&amp;"_"&amp;S296,[1]无限模式!A:AQ,19+T296,FALSE))</f>
        <v>9</v>
      </c>
      <c r="L296" s="10">
        <f>IF(VLOOKUP(R296&amp;"_"&amp;S296,[1]无限模式!A:AQ,19+T296,FALSE)=0,"",ROUND(VLOOKUP(R296&amp;"_"&amp;S296,[1]无限模式!A:AQ,4,FALSE)/VLOOKUP(R296&amp;"_"&amp;S296,[1]无限模式!A:AQ,19+T296,FALSE),2))</f>
        <v>3.33</v>
      </c>
      <c r="M296" s="10">
        <f>IF(VLOOKUP(R296&amp;"_"&amp;S296,[1]无限模式!A:AQ,25+T296,FALSE)="","",1)</f>
        <v>1</v>
      </c>
      <c r="N296" s="10" t="str">
        <f>IF(VLOOKUP(R296&amp;"_"&amp;S296,[1]无限模式!A:AQ,25+T296,FALSE)="","","Monster_Season"&amp;R296&amp;"_Infinite_"&amp;S296&amp;"_"&amp;T296)</f>
        <v>Monster_Season3_Infinite_9_2</v>
      </c>
      <c r="O296" s="10">
        <f>IF(VLOOKUP(R296&amp;"_"&amp;S296,[1]无限模式!A:AQ,25+T296,FALSE)="","",1)</f>
        <v>1</v>
      </c>
      <c r="Q296" s="10">
        <f>IF(VLOOKUP(R296&amp;"_"&amp;S296,[1]无限模式!A:AQ,19+T296,FALSE)="","",VLOOKUP(R296&amp;"_"&amp;S296,[1]无限模式!A:AQ,37+T296,FALSE))</f>
        <v>9</v>
      </c>
      <c r="R296" s="10">
        <v>3</v>
      </c>
      <c r="S296" s="10">
        <v>9</v>
      </c>
      <c r="T296" s="10">
        <v>2</v>
      </c>
    </row>
    <row r="297" spans="2:20" x14ac:dyDescent="0.2">
      <c r="B297" s="13" t="str">
        <f t="shared" si="16"/>
        <v/>
      </c>
      <c r="C297" s="10" t="str">
        <f t="shared" si="17"/>
        <v/>
      </c>
      <c r="D297" s="10" t="str">
        <f t="shared" si="18"/>
        <v/>
      </c>
      <c r="F297" s="10" t="str">
        <f>IF(B297="","",VLOOKUP(R297&amp;"_"&amp;S297,[1]无限模式!A:AQ,12,FALSE)-VLOOKUP(R297&amp;"_"&amp;S297,[1]无限模式!A:AQ,13,FALSE))</f>
        <v/>
      </c>
      <c r="G297" s="10" t="str">
        <f t="shared" si="19"/>
        <v/>
      </c>
      <c r="H297" s="13" t="str">
        <f>IF(C297="","",VLOOKUP(R297&amp;"_"&amp;S297,[1]无限模式!$A:$BA,52,FALSE))</f>
        <v/>
      </c>
      <c r="I297" s="13" t="str">
        <f>IF(C297="","",VLOOKUP(R297&amp;"_"&amp;S297,[1]无限模式!$A:$BA,53,FALSE))</f>
        <v/>
      </c>
      <c r="J297" s="10">
        <f>IF(VLOOKUP(R297&amp;"_"&amp;S297,[1]无限模式!A:AQ,25+T297,FALSE)="","",0)</f>
        <v>0</v>
      </c>
      <c r="K297" s="10">
        <f>IF(VLOOKUP(R297&amp;"_"&amp;S297,[1]无限模式!A:AQ,19+T297,FALSE)=0,"",VLOOKUP(R297&amp;"_"&amp;S297,[1]无限模式!A:AQ,19+T297,FALSE))</f>
        <v>9</v>
      </c>
      <c r="L297" s="10">
        <f>IF(VLOOKUP(R297&amp;"_"&amp;S297,[1]无限模式!A:AQ,19+T297,FALSE)=0,"",ROUND(VLOOKUP(R297&amp;"_"&amp;S297,[1]无限模式!A:AQ,4,FALSE)/VLOOKUP(R297&amp;"_"&amp;S297,[1]无限模式!A:AQ,19+T297,FALSE),2))</f>
        <v>3.33</v>
      </c>
      <c r="M297" s="10">
        <f>IF(VLOOKUP(R297&amp;"_"&amp;S297,[1]无限模式!A:AQ,25+T297,FALSE)="","",1)</f>
        <v>1</v>
      </c>
      <c r="N297" s="10" t="str">
        <f>IF(VLOOKUP(R297&amp;"_"&amp;S297,[1]无限模式!A:AQ,25+T297,FALSE)="","","Monster_Season"&amp;R297&amp;"_Infinite_"&amp;S297&amp;"_"&amp;T297)</f>
        <v>Monster_Season3_Infinite_9_3</v>
      </c>
      <c r="O297" s="10">
        <f>IF(VLOOKUP(R297&amp;"_"&amp;S297,[1]无限模式!A:AQ,25+T297,FALSE)="","",1)</f>
        <v>1</v>
      </c>
      <c r="Q297" s="10">
        <f>IF(VLOOKUP(R297&amp;"_"&amp;S297,[1]无限模式!A:AQ,19+T297,FALSE)="","",VLOOKUP(R297&amp;"_"&amp;S297,[1]无限模式!A:AQ,37+T297,FALSE))</f>
        <v>4</v>
      </c>
      <c r="R297" s="10">
        <v>3</v>
      </c>
      <c r="S297" s="10">
        <v>9</v>
      </c>
      <c r="T297" s="10">
        <v>3</v>
      </c>
    </row>
    <row r="298" spans="2:20" x14ac:dyDescent="0.2">
      <c r="B298" s="13" t="str">
        <f t="shared" si="16"/>
        <v/>
      </c>
      <c r="C298" s="10" t="str">
        <f t="shared" si="17"/>
        <v/>
      </c>
      <c r="D298" s="10" t="str">
        <f t="shared" si="18"/>
        <v/>
      </c>
      <c r="F298" s="10" t="str">
        <f>IF(B298="","",VLOOKUP(R298&amp;"_"&amp;S298,[1]无限模式!A:AQ,12,FALSE)-VLOOKUP(R298&amp;"_"&amp;S298,[1]无限模式!A:AQ,13,FALSE))</f>
        <v/>
      </c>
      <c r="G298" s="10" t="str">
        <f t="shared" si="19"/>
        <v/>
      </c>
      <c r="H298" s="13" t="str">
        <f>IF(C298="","",VLOOKUP(R298&amp;"_"&amp;S298,[1]无限模式!$A:$BA,52,FALSE))</f>
        <v/>
      </c>
      <c r="I298" s="13" t="str">
        <f>IF(C298="","",VLOOKUP(R298&amp;"_"&amp;S298,[1]无限模式!$A:$BA,53,FALSE))</f>
        <v/>
      </c>
      <c r="J298" s="10" t="str">
        <f>IF(VLOOKUP(R298&amp;"_"&amp;S298,[1]无限模式!A:AQ,25+T298,FALSE)="","",0)</f>
        <v/>
      </c>
      <c r="K298" s="10" t="str">
        <f>IF(VLOOKUP(R298&amp;"_"&amp;S298,[1]无限模式!A:AQ,19+T298,FALSE)=0,"",VLOOKUP(R298&amp;"_"&amp;S298,[1]无限模式!A:AQ,19+T298,FALSE))</f>
        <v/>
      </c>
      <c r="L298" s="10" t="str">
        <f>IF(VLOOKUP(R298&amp;"_"&amp;S298,[1]无限模式!A:AQ,19+T298,FALSE)=0,"",ROUND(VLOOKUP(R298&amp;"_"&amp;S298,[1]无限模式!A:AQ,4,FALSE)/VLOOKUP(R298&amp;"_"&amp;S298,[1]无限模式!A:AQ,19+T298,FALSE),2))</f>
        <v/>
      </c>
      <c r="M298" s="10" t="str">
        <f>IF(VLOOKUP(R298&amp;"_"&amp;S298,[1]无限模式!A:AQ,25+T298,FALSE)="","",1)</f>
        <v/>
      </c>
      <c r="N298" s="10" t="str">
        <f>IF(VLOOKUP(R298&amp;"_"&amp;S298,[1]无限模式!A:AQ,25+T298,FALSE)="","","Monster_Season"&amp;R298&amp;"_Infinite_"&amp;S298&amp;"_"&amp;T298)</f>
        <v/>
      </c>
      <c r="O298" s="10" t="str">
        <f>IF(VLOOKUP(R298&amp;"_"&amp;S298,[1]无限模式!A:AQ,25+T298,FALSE)="","",1)</f>
        <v/>
      </c>
      <c r="Q298" s="10" t="str">
        <f>IF(VLOOKUP(R298&amp;"_"&amp;S298,[1]无限模式!A:AQ,19+T298,FALSE)="","",VLOOKUP(R298&amp;"_"&amp;S298,[1]无限模式!A:AQ,37+T298,FALSE))</f>
        <v/>
      </c>
      <c r="R298" s="10">
        <v>3</v>
      </c>
      <c r="S298" s="10">
        <v>9</v>
      </c>
      <c r="T298" s="10">
        <v>4</v>
      </c>
    </row>
    <row r="299" spans="2:20" x14ac:dyDescent="0.2">
      <c r="B299" s="13" t="str">
        <f t="shared" si="16"/>
        <v/>
      </c>
      <c r="C299" s="10" t="str">
        <f t="shared" si="17"/>
        <v/>
      </c>
      <c r="D299" s="10" t="str">
        <f t="shared" si="18"/>
        <v/>
      </c>
      <c r="F299" s="10" t="str">
        <f>IF(B299="","",VLOOKUP(R299&amp;"_"&amp;S299,[1]无限模式!A:AQ,12,FALSE)-VLOOKUP(R299&amp;"_"&amp;S299,[1]无限模式!A:AQ,13,FALSE))</f>
        <v/>
      </c>
      <c r="G299" s="10" t="str">
        <f t="shared" si="19"/>
        <v/>
      </c>
      <c r="H299" s="13" t="str">
        <f>IF(C299="","",VLOOKUP(R299&amp;"_"&amp;S299,[1]无限模式!$A:$BA,52,FALSE))</f>
        <v/>
      </c>
      <c r="I299" s="13" t="str">
        <f>IF(C299="","",VLOOKUP(R299&amp;"_"&amp;S299,[1]无限模式!$A:$BA,53,FALSE))</f>
        <v/>
      </c>
      <c r="J299" s="10" t="str">
        <f>IF(VLOOKUP(R299&amp;"_"&amp;S299,[1]无限模式!A:AQ,25+T299,FALSE)="","",0)</f>
        <v/>
      </c>
      <c r="K299" s="10" t="str">
        <f>IF(VLOOKUP(R299&amp;"_"&amp;S299,[1]无限模式!A:AQ,19+T299,FALSE)=0,"",VLOOKUP(R299&amp;"_"&amp;S299,[1]无限模式!A:AQ,19+T299,FALSE))</f>
        <v/>
      </c>
      <c r="L299" s="10" t="str">
        <f>IF(VLOOKUP(R299&amp;"_"&amp;S299,[1]无限模式!A:AQ,19+T299,FALSE)=0,"",ROUND(VLOOKUP(R299&amp;"_"&amp;S299,[1]无限模式!A:AQ,4,FALSE)/VLOOKUP(R299&amp;"_"&amp;S299,[1]无限模式!A:AQ,19+T299,FALSE),2))</f>
        <v/>
      </c>
      <c r="M299" s="10" t="str">
        <f>IF(VLOOKUP(R299&amp;"_"&amp;S299,[1]无限模式!A:AQ,25+T299,FALSE)="","",1)</f>
        <v/>
      </c>
      <c r="N299" s="10" t="str">
        <f>IF(VLOOKUP(R299&amp;"_"&amp;S299,[1]无限模式!A:AQ,25+T299,FALSE)="","","Monster_Season"&amp;R299&amp;"_Infinite_"&amp;S299&amp;"_"&amp;T299)</f>
        <v/>
      </c>
      <c r="O299" s="10" t="str">
        <f>IF(VLOOKUP(R299&amp;"_"&amp;S299,[1]无限模式!A:AQ,25+T299,FALSE)="","",1)</f>
        <v/>
      </c>
      <c r="Q299" s="10" t="str">
        <f>IF(VLOOKUP(R299&amp;"_"&amp;S299,[1]无限模式!A:AQ,19+T299,FALSE)="","",VLOOKUP(R299&amp;"_"&amp;S299,[1]无限模式!A:AQ,37+T299,FALSE))</f>
        <v/>
      </c>
      <c r="R299" s="10">
        <v>3</v>
      </c>
      <c r="S299" s="10">
        <v>9</v>
      </c>
      <c r="T299" s="10">
        <v>5</v>
      </c>
    </row>
    <row r="300" spans="2:20" x14ac:dyDescent="0.2">
      <c r="B300" s="13" t="str">
        <f t="shared" si="16"/>
        <v/>
      </c>
      <c r="C300" s="10" t="str">
        <f t="shared" si="17"/>
        <v/>
      </c>
      <c r="D300" s="10" t="str">
        <f t="shared" si="18"/>
        <v/>
      </c>
      <c r="F300" s="10" t="str">
        <f>IF(B300="","",VLOOKUP(R300&amp;"_"&amp;S300,[1]无限模式!A:AQ,12,FALSE)-VLOOKUP(R300&amp;"_"&amp;S300,[1]无限模式!A:AQ,13,FALSE))</f>
        <v/>
      </c>
      <c r="G300" s="10" t="str">
        <f t="shared" si="19"/>
        <v/>
      </c>
      <c r="H300" s="13" t="str">
        <f>IF(C300="","",VLOOKUP(R300&amp;"_"&amp;S300,[1]无限模式!$A:$BA,52,FALSE))</f>
        <v/>
      </c>
      <c r="I300" s="13" t="str">
        <f>IF(C300="","",VLOOKUP(R300&amp;"_"&amp;S300,[1]无限模式!$A:$BA,53,FALSE))</f>
        <v/>
      </c>
      <c r="J300" s="10" t="str">
        <f>IF(VLOOKUP(R300&amp;"_"&amp;S300,[1]无限模式!A:AQ,25+T300,FALSE)="","",0)</f>
        <v/>
      </c>
      <c r="K300" s="10" t="str">
        <f>IF(VLOOKUP(R300&amp;"_"&amp;S300,[1]无限模式!A:AQ,19+T300,FALSE)=0,"",VLOOKUP(R300&amp;"_"&amp;S300,[1]无限模式!A:AQ,19+T300,FALSE))</f>
        <v/>
      </c>
      <c r="L300" s="10" t="str">
        <f>IF(VLOOKUP(R300&amp;"_"&amp;S300,[1]无限模式!A:AQ,19+T300,FALSE)=0,"",ROUND(VLOOKUP(R300&amp;"_"&amp;S300,[1]无限模式!A:AQ,4,FALSE)/VLOOKUP(R300&amp;"_"&amp;S300,[1]无限模式!A:AQ,19+T300,FALSE),2))</f>
        <v/>
      </c>
      <c r="M300" s="10" t="str">
        <f>IF(VLOOKUP(R300&amp;"_"&amp;S300,[1]无限模式!A:AQ,25+T300,FALSE)="","",1)</f>
        <v/>
      </c>
      <c r="N300" s="10" t="str">
        <f>IF(VLOOKUP(R300&amp;"_"&amp;S300,[1]无限模式!A:AQ,25+T300,FALSE)="","","Monster_Season"&amp;R300&amp;"_Infinite_"&amp;S300&amp;"_"&amp;T300)</f>
        <v/>
      </c>
      <c r="O300" s="10" t="str">
        <f>IF(VLOOKUP(R300&amp;"_"&amp;S300,[1]无限模式!A:AQ,25+T300,FALSE)="","",1)</f>
        <v/>
      </c>
      <c r="Q300" s="10" t="str">
        <f>IF(VLOOKUP(R300&amp;"_"&amp;S300,[1]无限模式!A:AQ,19+T300,FALSE)="","",VLOOKUP(R300&amp;"_"&amp;S300,[1]无限模式!A:AQ,37+T300,FALSE))</f>
        <v/>
      </c>
      <c r="R300" s="10">
        <v>3</v>
      </c>
      <c r="S300" s="10">
        <v>9</v>
      </c>
      <c r="T300" s="10">
        <v>6</v>
      </c>
    </row>
    <row r="301" spans="2:20" x14ac:dyDescent="0.2">
      <c r="B301" s="13" t="str">
        <f t="shared" si="16"/>
        <v>MonsterWaveCallRule_Season3_Infinite</v>
      </c>
      <c r="C301" s="10">
        <f t="shared" si="17"/>
        <v>10</v>
      </c>
      <c r="D301" s="10" t="str">
        <f t="shared" si="18"/>
        <v>赛季3无限模式第10波</v>
      </c>
      <c r="F301" s="10">
        <f>IF(B301="","",VLOOKUP(R301&amp;"_"&amp;S301,[1]无限模式!A:AQ,12,FALSE)-VLOOKUP(R301&amp;"_"&amp;S301,[1]无限模式!A:AQ,13,FALSE))</f>
        <v>100</v>
      </c>
      <c r="G301" s="10">
        <f t="shared" si="19"/>
        <v>180</v>
      </c>
      <c r="H301" s="13" t="str">
        <f>IF(C301="","",VLOOKUP(R301&amp;"_"&amp;S301,[1]无限模式!$A:$BA,52,FALSE))</f>
        <v>ResAudio_Music_game2;0.9</v>
      </c>
      <c r="I301" s="13" t="str">
        <f>IF(C301="","",VLOOKUP(R301&amp;"_"&amp;S301,[1]无限模式!$A:$BA,53,FALSE))</f>
        <v>ResAudio_Music_battle_danger1;1</v>
      </c>
      <c r="J301" s="10">
        <f>IF(VLOOKUP(R301&amp;"_"&amp;S301,[1]无限模式!A:AQ,25+T301,FALSE)="","",0)</f>
        <v>0</v>
      </c>
      <c r="K301" s="10">
        <f>IF(VLOOKUP(R301&amp;"_"&amp;S301,[1]无限模式!A:AQ,19+T301,FALSE)=0,"",VLOOKUP(R301&amp;"_"&amp;S301,[1]无限模式!A:AQ,19+T301,FALSE))</f>
        <v>10</v>
      </c>
      <c r="L301" s="10">
        <f>IF(VLOOKUP(R301&amp;"_"&amp;S301,[1]无限模式!A:AQ,19+T301,FALSE)=0,"",ROUND(VLOOKUP(R301&amp;"_"&amp;S301,[1]无限模式!A:AQ,4,FALSE)/VLOOKUP(R301&amp;"_"&amp;S301,[1]无限模式!A:AQ,19+T301,FALSE),2))</f>
        <v>3</v>
      </c>
      <c r="M301" s="10">
        <f>IF(VLOOKUP(R301&amp;"_"&amp;S301,[1]无限模式!A:AQ,25+T301,FALSE)="","",1)</f>
        <v>1</v>
      </c>
      <c r="N301" s="10" t="str">
        <f>IF(VLOOKUP(R301&amp;"_"&amp;S301,[1]无限模式!A:AQ,25+T301,FALSE)="","","Monster_Season"&amp;R301&amp;"_Infinite_"&amp;S301&amp;"_"&amp;T301)</f>
        <v>Monster_Season3_Infinite_10_1</v>
      </c>
      <c r="O301" s="10">
        <f>IF(VLOOKUP(R301&amp;"_"&amp;S301,[1]无限模式!A:AQ,25+T301,FALSE)="","",1)</f>
        <v>1</v>
      </c>
      <c r="Q301" s="10">
        <f>IF(VLOOKUP(R301&amp;"_"&amp;S301,[1]无限模式!A:AQ,19+T301,FALSE)="","",VLOOKUP(R301&amp;"_"&amp;S301,[1]无限模式!A:AQ,37+T301,FALSE))</f>
        <v>7</v>
      </c>
      <c r="R301" s="10">
        <v>3</v>
      </c>
      <c r="S301" s="10">
        <v>10</v>
      </c>
      <c r="T301" s="10">
        <v>1</v>
      </c>
    </row>
    <row r="302" spans="2:20" x14ac:dyDescent="0.2">
      <c r="B302" s="13" t="str">
        <f t="shared" si="16"/>
        <v/>
      </c>
      <c r="C302" s="10" t="str">
        <f t="shared" si="17"/>
        <v/>
      </c>
      <c r="D302" s="10" t="str">
        <f t="shared" si="18"/>
        <v/>
      </c>
      <c r="F302" s="10" t="str">
        <f>IF(B302="","",VLOOKUP(R302&amp;"_"&amp;S302,[1]无限模式!A:AQ,12,FALSE)-VLOOKUP(R302&amp;"_"&amp;S302,[1]无限模式!A:AQ,13,FALSE))</f>
        <v/>
      </c>
      <c r="G302" s="10" t="str">
        <f t="shared" si="19"/>
        <v/>
      </c>
      <c r="H302" s="13" t="str">
        <f>IF(C302="","",VLOOKUP(R302&amp;"_"&amp;S302,[1]无限模式!$A:$BA,52,FALSE))</f>
        <v/>
      </c>
      <c r="I302" s="13" t="str">
        <f>IF(C302="","",VLOOKUP(R302&amp;"_"&amp;S302,[1]无限模式!$A:$BA,53,FALSE))</f>
        <v/>
      </c>
      <c r="J302" s="10">
        <f>IF(VLOOKUP(R302&amp;"_"&amp;S302,[1]无限模式!A:AQ,25+T302,FALSE)="","",0)</f>
        <v>0</v>
      </c>
      <c r="K302" s="10">
        <f>IF(VLOOKUP(R302&amp;"_"&amp;S302,[1]无限模式!A:AQ,19+T302,FALSE)=0,"",VLOOKUP(R302&amp;"_"&amp;S302,[1]无限模式!A:AQ,19+T302,FALSE))</f>
        <v>10</v>
      </c>
      <c r="L302" s="10">
        <f>IF(VLOOKUP(R302&amp;"_"&amp;S302,[1]无限模式!A:AQ,19+T302,FALSE)=0,"",ROUND(VLOOKUP(R302&amp;"_"&amp;S302,[1]无限模式!A:AQ,4,FALSE)/VLOOKUP(R302&amp;"_"&amp;S302,[1]无限模式!A:AQ,19+T302,FALSE),2))</f>
        <v>3</v>
      </c>
      <c r="M302" s="10">
        <f>IF(VLOOKUP(R302&amp;"_"&amp;S302,[1]无限模式!A:AQ,25+T302,FALSE)="","",1)</f>
        <v>1</v>
      </c>
      <c r="N302" s="10" t="str">
        <f>IF(VLOOKUP(R302&amp;"_"&amp;S302,[1]无限模式!A:AQ,25+T302,FALSE)="","","Monster_Season"&amp;R302&amp;"_Infinite_"&amp;S302&amp;"_"&amp;T302)</f>
        <v>Monster_Season3_Infinite_10_2</v>
      </c>
      <c r="O302" s="10">
        <f>IF(VLOOKUP(R302&amp;"_"&amp;S302,[1]无限模式!A:AQ,25+T302,FALSE)="","",1)</f>
        <v>1</v>
      </c>
      <c r="Q302" s="10">
        <f>IF(VLOOKUP(R302&amp;"_"&amp;S302,[1]无限模式!A:AQ,19+T302,FALSE)="","",VLOOKUP(R302&amp;"_"&amp;S302,[1]无限模式!A:AQ,37+T302,FALSE))</f>
        <v>7</v>
      </c>
      <c r="R302" s="10">
        <v>3</v>
      </c>
      <c r="S302" s="10">
        <v>10</v>
      </c>
      <c r="T302" s="10">
        <v>2</v>
      </c>
    </row>
    <row r="303" spans="2:20" x14ac:dyDescent="0.2">
      <c r="B303" s="13" t="str">
        <f t="shared" si="16"/>
        <v/>
      </c>
      <c r="C303" s="10" t="str">
        <f t="shared" si="17"/>
        <v/>
      </c>
      <c r="D303" s="10" t="str">
        <f t="shared" si="18"/>
        <v/>
      </c>
      <c r="F303" s="10" t="str">
        <f>IF(B303="","",VLOOKUP(R303&amp;"_"&amp;S303,[1]无限模式!A:AQ,12,FALSE)-VLOOKUP(R303&amp;"_"&amp;S303,[1]无限模式!A:AQ,13,FALSE))</f>
        <v/>
      </c>
      <c r="G303" s="10" t="str">
        <f t="shared" si="19"/>
        <v/>
      </c>
      <c r="H303" s="13" t="str">
        <f>IF(C303="","",VLOOKUP(R303&amp;"_"&amp;S303,[1]无限模式!$A:$BA,52,FALSE))</f>
        <v/>
      </c>
      <c r="I303" s="13" t="str">
        <f>IF(C303="","",VLOOKUP(R303&amp;"_"&amp;S303,[1]无限模式!$A:$BA,53,FALSE))</f>
        <v/>
      </c>
      <c r="J303" s="10">
        <f>IF(VLOOKUP(R303&amp;"_"&amp;S303,[1]无限模式!A:AQ,25+T303,FALSE)="","",0)</f>
        <v>0</v>
      </c>
      <c r="K303" s="10">
        <f>IF(VLOOKUP(R303&amp;"_"&amp;S303,[1]无限模式!A:AQ,19+T303,FALSE)=0,"",VLOOKUP(R303&amp;"_"&amp;S303,[1]无限模式!A:AQ,19+T303,FALSE))</f>
        <v>7</v>
      </c>
      <c r="L303" s="10">
        <f>IF(VLOOKUP(R303&amp;"_"&amp;S303,[1]无限模式!A:AQ,19+T303,FALSE)=0,"",ROUND(VLOOKUP(R303&amp;"_"&amp;S303,[1]无限模式!A:AQ,4,FALSE)/VLOOKUP(R303&amp;"_"&amp;S303,[1]无限模式!A:AQ,19+T303,FALSE),2))</f>
        <v>4.29</v>
      </c>
      <c r="M303" s="10">
        <f>IF(VLOOKUP(R303&amp;"_"&amp;S303,[1]无限模式!A:AQ,25+T303,FALSE)="","",1)</f>
        <v>1</v>
      </c>
      <c r="N303" s="10" t="str">
        <f>IF(VLOOKUP(R303&amp;"_"&amp;S303,[1]无限模式!A:AQ,25+T303,FALSE)="","","Monster_Season"&amp;R303&amp;"_Infinite_"&amp;S303&amp;"_"&amp;T303)</f>
        <v>Monster_Season3_Infinite_10_3</v>
      </c>
      <c r="O303" s="10">
        <f>IF(VLOOKUP(R303&amp;"_"&amp;S303,[1]无限模式!A:AQ,25+T303,FALSE)="","",1)</f>
        <v>1</v>
      </c>
      <c r="Q303" s="10">
        <f>IF(VLOOKUP(R303&amp;"_"&amp;S303,[1]无限模式!A:AQ,19+T303,FALSE)="","",VLOOKUP(R303&amp;"_"&amp;S303,[1]无限模式!A:AQ,37+T303,FALSE))</f>
        <v>7</v>
      </c>
      <c r="R303" s="10">
        <v>3</v>
      </c>
      <c r="S303" s="10">
        <v>10</v>
      </c>
      <c r="T303" s="10">
        <v>3</v>
      </c>
    </row>
    <row r="304" spans="2:20" x14ac:dyDescent="0.2">
      <c r="B304" s="13" t="str">
        <f t="shared" si="16"/>
        <v/>
      </c>
      <c r="C304" s="10" t="str">
        <f t="shared" si="17"/>
        <v/>
      </c>
      <c r="D304" s="10" t="str">
        <f t="shared" si="18"/>
        <v/>
      </c>
      <c r="F304" s="10" t="str">
        <f>IF(B304="","",VLOOKUP(R304&amp;"_"&amp;S304,[1]无限模式!A:AQ,12,FALSE)-VLOOKUP(R304&amp;"_"&amp;S304,[1]无限模式!A:AQ,13,FALSE))</f>
        <v/>
      </c>
      <c r="G304" s="10" t="str">
        <f t="shared" si="19"/>
        <v/>
      </c>
      <c r="H304" s="13" t="str">
        <f>IF(C304="","",VLOOKUP(R304&amp;"_"&amp;S304,[1]无限模式!$A:$BA,52,FALSE))</f>
        <v/>
      </c>
      <c r="I304" s="13" t="str">
        <f>IF(C304="","",VLOOKUP(R304&amp;"_"&amp;S304,[1]无限模式!$A:$BA,53,FALSE))</f>
        <v/>
      </c>
      <c r="J304" s="10">
        <f>IF(VLOOKUP(R304&amp;"_"&amp;S304,[1]无限模式!A:AQ,25+T304,FALSE)="","",0)</f>
        <v>0</v>
      </c>
      <c r="K304" s="10">
        <f>IF(VLOOKUP(R304&amp;"_"&amp;S304,[1]无限模式!A:AQ,19+T304,FALSE)=0,"",VLOOKUP(R304&amp;"_"&amp;S304,[1]无限模式!A:AQ,19+T304,FALSE))</f>
        <v>1</v>
      </c>
      <c r="L304" s="10">
        <f>IF(VLOOKUP(R304&amp;"_"&amp;S304,[1]无限模式!A:AQ,19+T304,FALSE)=0,"",ROUND(VLOOKUP(R304&amp;"_"&amp;S304,[1]无限模式!A:AQ,4,FALSE)/VLOOKUP(R304&amp;"_"&amp;S304,[1]无限模式!A:AQ,19+T304,FALSE),2))</f>
        <v>30</v>
      </c>
      <c r="M304" s="10">
        <f>IF(VLOOKUP(R304&amp;"_"&amp;S304,[1]无限模式!A:AQ,25+T304,FALSE)="","",1)</f>
        <v>1</v>
      </c>
      <c r="N304" s="10" t="str">
        <f>IF(VLOOKUP(R304&amp;"_"&amp;S304,[1]无限模式!A:AQ,25+T304,FALSE)="","","Monster_Season"&amp;R304&amp;"_Infinite_"&amp;S304&amp;"_"&amp;T304)</f>
        <v>Monster_Season3_Infinite_10_4</v>
      </c>
      <c r="O304" s="10">
        <f>IF(VLOOKUP(R304&amp;"_"&amp;S304,[1]无限模式!A:AQ,25+T304,FALSE)="","",1)</f>
        <v>1</v>
      </c>
      <c r="Q304" s="10">
        <f>IF(VLOOKUP(R304&amp;"_"&amp;S304,[1]无限模式!A:AQ,19+T304,FALSE)="","",VLOOKUP(R304&amp;"_"&amp;S304,[1]无限模式!A:AQ,37+T304,FALSE))</f>
        <v>11</v>
      </c>
      <c r="R304" s="10">
        <v>3</v>
      </c>
      <c r="S304" s="10">
        <v>10</v>
      </c>
      <c r="T304" s="10">
        <v>4</v>
      </c>
    </row>
    <row r="305" spans="2:20" x14ac:dyDescent="0.2">
      <c r="B305" s="13" t="str">
        <f t="shared" si="16"/>
        <v/>
      </c>
      <c r="C305" s="10" t="str">
        <f t="shared" si="17"/>
        <v/>
      </c>
      <c r="D305" s="10" t="str">
        <f t="shared" si="18"/>
        <v/>
      </c>
      <c r="F305" s="10" t="str">
        <f>IF(B305="","",VLOOKUP(R305&amp;"_"&amp;S305,[1]无限模式!A:AQ,12,FALSE)-VLOOKUP(R305&amp;"_"&amp;S305,[1]无限模式!A:AQ,13,FALSE))</f>
        <v/>
      </c>
      <c r="G305" s="10" t="str">
        <f t="shared" si="19"/>
        <v/>
      </c>
      <c r="H305" s="13" t="str">
        <f>IF(C305="","",VLOOKUP(R305&amp;"_"&amp;S305,[1]无限模式!$A:$BA,52,FALSE))</f>
        <v/>
      </c>
      <c r="I305" s="13" t="str">
        <f>IF(C305="","",VLOOKUP(R305&amp;"_"&amp;S305,[1]无限模式!$A:$BA,53,FALSE))</f>
        <v/>
      </c>
      <c r="J305" s="10" t="str">
        <f>IF(VLOOKUP(R305&amp;"_"&amp;S305,[1]无限模式!A:AQ,25+T305,FALSE)="","",0)</f>
        <v/>
      </c>
      <c r="K305" s="10" t="str">
        <f>IF(VLOOKUP(R305&amp;"_"&amp;S305,[1]无限模式!A:AQ,19+T305,FALSE)=0,"",VLOOKUP(R305&amp;"_"&amp;S305,[1]无限模式!A:AQ,19+T305,FALSE))</f>
        <v/>
      </c>
      <c r="L305" s="10" t="str">
        <f>IF(VLOOKUP(R305&amp;"_"&amp;S305,[1]无限模式!A:AQ,19+T305,FALSE)=0,"",ROUND(VLOOKUP(R305&amp;"_"&amp;S305,[1]无限模式!A:AQ,4,FALSE)/VLOOKUP(R305&amp;"_"&amp;S305,[1]无限模式!A:AQ,19+T305,FALSE),2))</f>
        <v/>
      </c>
      <c r="M305" s="10" t="str">
        <f>IF(VLOOKUP(R305&amp;"_"&amp;S305,[1]无限模式!A:AQ,25+T305,FALSE)="","",1)</f>
        <v/>
      </c>
      <c r="N305" s="10" t="str">
        <f>IF(VLOOKUP(R305&amp;"_"&amp;S305,[1]无限模式!A:AQ,25+T305,FALSE)="","","Monster_Season"&amp;R305&amp;"_Infinite_"&amp;S305&amp;"_"&amp;T305)</f>
        <v/>
      </c>
      <c r="O305" s="10" t="str">
        <f>IF(VLOOKUP(R305&amp;"_"&amp;S305,[1]无限模式!A:AQ,25+T305,FALSE)="","",1)</f>
        <v/>
      </c>
      <c r="Q305" s="10" t="str">
        <f>IF(VLOOKUP(R305&amp;"_"&amp;S305,[1]无限模式!A:AQ,19+T305,FALSE)="","",VLOOKUP(R305&amp;"_"&amp;S305,[1]无限模式!A:AQ,37+T305,FALSE))</f>
        <v/>
      </c>
      <c r="R305" s="10">
        <v>3</v>
      </c>
      <c r="S305" s="10">
        <v>10</v>
      </c>
      <c r="T305" s="10">
        <v>5</v>
      </c>
    </row>
    <row r="306" spans="2:20" x14ac:dyDescent="0.2">
      <c r="B306" s="13" t="str">
        <f t="shared" si="16"/>
        <v/>
      </c>
      <c r="C306" s="10" t="str">
        <f t="shared" si="17"/>
        <v/>
      </c>
      <c r="D306" s="10" t="str">
        <f t="shared" si="18"/>
        <v/>
      </c>
      <c r="F306" s="10" t="str">
        <f>IF(B306="","",VLOOKUP(R306&amp;"_"&amp;S306,[1]无限模式!A:AQ,12,FALSE)-VLOOKUP(R306&amp;"_"&amp;S306,[1]无限模式!A:AQ,13,FALSE))</f>
        <v/>
      </c>
      <c r="G306" s="10" t="str">
        <f t="shared" si="19"/>
        <v/>
      </c>
      <c r="H306" s="13" t="str">
        <f>IF(C306="","",VLOOKUP(R306&amp;"_"&amp;S306,[1]无限模式!$A:$BA,52,FALSE))</f>
        <v/>
      </c>
      <c r="I306" s="13" t="str">
        <f>IF(C306="","",VLOOKUP(R306&amp;"_"&amp;S306,[1]无限模式!$A:$BA,53,FALSE))</f>
        <v/>
      </c>
      <c r="J306" s="10" t="str">
        <f>IF(VLOOKUP(R306&amp;"_"&amp;S306,[1]无限模式!A:AQ,25+T306,FALSE)="","",0)</f>
        <v/>
      </c>
      <c r="K306" s="10" t="str">
        <f>IF(VLOOKUP(R306&amp;"_"&amp;S306,[1]无限模式!A:AQ,19+T306,FALSE)=0,"",VLOOKUP(R306&amp;"_"&amp;S306,[1]无限模式!A:AQ,19+T306,FALSE))</f>
        <v/>
      </c>
      <c r="L306" s="10" t="str">
        <f>IF(VLOOKUP(R306&amp;"_"&amp;S306,[1]无限模式!A:AQ,19+T306,FALSE)=0,"",ROUND(VLOOKUP(R306&amp;"_"&amp;S306,[1]无限模式!A:AQ,4,FALSE)/VLOOKUP(R306&amp;"_"&amp;S306,[1]无限模式!A:AQ,19+T306,FALSE),2))</f>
        <v/>
      </c>
      <c r="M306" s="10" t="str">
        <f>IF(VLOOKUP(R306&amp;"_"&amp;S306,[1]无限模式!A:AQ,25+T306,FALSE)="","",1)</f>
        <v/>
      </c>
      <c r="N306" s="10" t="str">
        <f>IF(VLOOKUP(R306&amp;"_"&amp;S306,[1]无限模式!A:AQ,25+T306,FALSE)="","","Monster_Season"&amp;R306&amp;"_Infinite_"&amp;S306&amp;"_"&amp;T306)</f>
        <v/>
      </c>
      <c r="O306" s="10" t="str">
        <f>IF(VLOOKUP(R306&amp;"_"&amp;S306,[1]无限模式!A:AQ,25+T306,FALSE)="","",1)</f>
        <v/>
      </c>
      <c r="Q306" s="10" t="str">
        <f>IF(VLOOKUP(R306&amp;"_"&amp;S306,[1]无限模式!A:AQ,19+T306,FALSE)="","",VLOOKUP(R306&amp;"_"&amp;S306,[1]无限模式!A:AQ,37+T306,FALSE))</f>
        <v/>
      </c>
      <c r="R306" s="10">
        <v>3</v>
      </c>
      <c r="S306" s="10">
        <v>10</v>
      </c>
      <c r="T306" s="10">
        <v>6</v>
      </c>
    </row>
    <row r="307" spans="2:20" x14ac:dyDescent="0.2">
      <c r="B307" s="13" t="str">
        <f t="shared" si="16"/>
        <v>MonsterWaveCallRule_Season3_Infinite</v>
      </c>
      <c r="C307" s="10">
        <f t="shared" si="17"/>
        <v>11</v>
      </c>
      <c r="D307" s="10" t="str">
        <f t="shared" si="18"/>
        <v>赛季3无限模式第11波</v>
      </c>
      <c r="F307" s="10">
        <f>IF(B307="","",VLOOKUP(R307&amp;"_"&amp;S307,[1]无限模式!A:AQ,12,FALSE)-VLOOKUP(R307&amp;"_"&amp;S307,[1]无限模式!A:AQ,13,FALSE))</f>
        <v>100</v>
      </c>
      <c r="G307" s="10">
        <f t="shared" si="19"/>
        <v>180</v>
      </c>
      <c r="H307" s="13" t="str">
        <f>IF(C307="","",VLOOKUP(R307&amp;"_"&amp;S307,[1]无限模式!$A:$BA,52,FALSE))</f>
        <v>ResAudio_Music_game2;0.9</v>
      </c>
      <c r="I307" s="13" t="str">
        <f>IF(C307="","",VLOOKUP(R307&amp;"_"&amp;S307,[1]无限模式!$A:$BA,53,FALSE))</f>
        <v>ResAudio_Music_game2;1.2</v>
      </c>
      <c r="J307" s="10">
        <f>IF(VLOOKUP(R307&amp;"_"&amp;S307,[1]无限模式!A:AQ,25+T307,FALSE)="","",0)</f>
        <v>0</v>
      </c>
      <c r="K307" s="10">
        <f>IF(VLOOKUP(R307&amp;"_"&amp;S307,[1]无限模式!A:AQ,19+T307,FALSE)=0,"",VLOOKUP(R307&amp;"_"&amp;S307,[1]无限模式!A:AQ,19+T307,FALSE))</f>
        <v>15</v>
      </c>
      <c r="L307" s="10">
        <f>IF(VLOOKUP(R307&amp;"_"&amp;S307,[1]无限模式!A:AQ,19+T307,FALSE)=0,"",ROUND(VLOOKUP(R307&amp;"_"&amp;S307,[1]无限模式!A:AQ,4,FALSE)/VLOOKUP(R307&amp;"_"&amp;S307,[1]无限模式!A:AQ,19+T307,FALSE),2))</f>
        <v>2</v>
      </c>
      <c r="M307" s="10">
        <f>IF(VLOOKUP(R307&amp;"_"&amp;S307,[1]无限模式!A:AQ,25+T307,FALSE)="","",1)</f>
        <v>1</v>
      </c>
      <c r="N307" s="10" t="str">
        <f>IF(VLOOKUP(R307&amp;"_"&amp;S307,[1]无限模式!A:AQ,25+T307,FALSE)="","","Monster_Season"&amp;R307&amp;"_Infinite_"&amp;S307&amp;"_"&amp;T307)</f>
        <v>Monster_Season3_Infinite_11_1</v>
      </c>
      <c r="O307" s="10">
        <f>IF(VLOOKUP(R307&amp;"_"&amp;S307,[1]无限模式!A:AQ,25+T307,FALSE)="","",1)</f>
        <v>1</v>
      </c>
      <c r="Q307" s="10">
        <f>IF(VLOOKUP(R307&amp;"_"&amp;S307,[1]无限模式!A:AQ,19+T307,FALSE)="","",VLOOKUP(R307&amp;"_"&amp;S307,[1]无限模式!A:AQ,37+T307,FALSE))</f>
        <v>7</v>
      </c>
      <c r="R307" s="10">
        <v>3</v>
      </c>
      <c r="S307" s="10">
        <v>11</v>
      </c>
      <c r="T307" s="10">
        <v>1</v>
      </c>
    </row>
    <row r="308" spans="2:20" x14ac:dyDescent="0.2">
      <c r="B308" s="13" t="str">
        <f t="shared" si="16"/>
        <v/>
      </c>
      <c r="C308" s="10" t="str">
        <f t="shared" si="17"/>
        <v/>
      </c>
      <c r="D308" s="10" t="str">
        <f t="shared" si="18"/>
        <v/>
      </c>
      <c r="F308" s="10" t="str">
        <f>IF(B308="","",VLOOKUP(R308&amp;"_"&amp;S308,[1]无限模式!A:AQ,12,FALSE)-VLOOKUP(R308&amp;"_"&amp;S308,[1]无限模式!A:AQ,13,FALSE))</f>
        <v/>
      </c>
      <c r="G308" s="10" t="str">
        <f t="shared" si="19"/>
        <v/>
      </c>
      <c r="H308" s="13" t="str">
        <f>IF(C308="","",VLOOKUP(R308&amp;"_"&amp;S308,[1]无限模式!$A:$BA,52,FALSE))</f>
        <v/>
      </c>
      <c r="I308" s="13" t="str">
        <f>IF(C308="","",VLOOKUP(R308&amp;"_"&amp;S308,[1]无限模式!$A:$BA,53,FALSE))</f>
        <v/>
      </c>
      <c r="J308" s="10">
        <f>IF(VLOOKUP(R308&amp;"_"&amp;S308,[1]无限模式!A:AQ,25+T308,FALSE)="","",0)</f>
        <v>0</v>
      </c>
      <c r="K308" s="10">
        <f>IF(VLOOKUP(R308&amp;"_"&amp;S308,[1]无限模式!A:AQ,19+T308,FALSE)=0,"",VLOOKUP(R308&amp;"_"&amp;S308,[1]无限模式!A:AQ,19+T308,FALSE))</f>
        <v>15</v>
      </c>
      <c r="L308" s="10">
        <f>IF(VLOOKUP(R308&amp;"_"&amp;S308,[1]无限模式!A:AQ,19+T308,FALSE)=0,"",ROUND(VLOOKUP(R308&amp;"_"&amp;S308,[1]无限模式!A:AQ,4,FALSE)/VLOOKUP(R308&amp;"_"&amp;S308,[1]无限模式!A:AQ,19+T308,FALSE),2))</f>
        <v>2</v>
      </c>
      <c r="M308" s="10">
        <f>IF(VLOOKUP(R308&amp;"_"&amp;S308,[1]无限模式!A:AQ,25+T308,FALSE)="","",1)</f>
        <v>1</v>
      </c>
      <c r="N308" s="10" t="str">
        <f>IF(VLOOKUP(R308&amp;"_"&amp;S308,[1]无限模式!A:AQ,25+T308,FALSE)="","","Monster_Season"&amp;R308&amp;"_Infinite_"&amp;S308&amp;"_"&amp;T308)</f>
        <v>Monster_Season3_Infinite_11_2</v>
      </c>
      <c r="O308" s="10">
        <f>IF(VLOOKUP(R308&amp;"_"&amp;S308,[1]无限模式!A:AQ,25+T308,FALSE)="","",1)</f>
        <v>1</v>
      </c>
      <c r="Q308" s="10">
        <f>IF(VLOOKUP(R308&amp;"_"&amp;S308,[1]无限模式!A:AQ,19+T308,FALSE)="","",VLOOKUP(R308&amp;"_"&amp;S308,[1]无限模式!A:AQ,37+T308,FALSE))</f>
        <v>7</v>
      </c>
      <c r="R308" s="10">
        <v>3</v>
      </c>
      <c r="S308" s="10">
        <v>11</v>
      </c>
      <c r="T308" s="10">
        <v>2</v>
      </c>
    </row>
    <row r="309" spans="2:20" x14ac:dyDescent="0.2">
      <c r="B309" s="13" t="str">
        <f t="shared" si="16"/>
        <v/>
      </c>
      <c r="C309" s="10" t="str">
        <f t="shared" si="17"/>
        <v/>
      </c>
      <c r="D309" s="10" t="str">
        <f t="shared" si="18"/>
        <v/>
      </c>
      <c r="F309" s="10" t="str">
        <f>IF(B309="","",VLOOKUP(R309&amp;"_"&amp;S309,[1]无限模式!A:AQ,12,FALSE)-VLOOKUP(R309&amp;"_"&amp;S309,[1]无限模式!A:AQ,13,FALSE))</f>
        <v/>
      </c>
      <c r="G309" s="10" t="str">
        <f t="shared" si="19"/>
        <v/>
      </c>
      <c r="H309" s="13" t="str">
        <f>IF(C309="","",VLOOKUP(R309&amp;"_"&amp;S309,[1]无限模式!$A:$BA,52,FALSE))</f>
        <v/>
      </c>
      <c r="I309" s="13" t="str">
        <f>IF(C309="","",VLOOKUP(R309&amp;"_"&amp;S309,[1]无限模式!$A:$BA,53,FALSE))</f>
        <v/>
      </c>
      <c r="J309" s="10" t="str">
        <f>IF(VLOOKUP(R309&amp;"_"&amp;S309,[1]无限模式!A:AQ,25+T309,FALSE)="","",0)</f>
        <v/>
      </c>
      <c r="K309" s="10" t="str">
        <f>IF(VLOOKUP(R309&amp;"_"&amp;S309,[1]无限模式!A:AQ,19+T309,FALSE)=0,"",VLOOKUP(R309&amp;"_"&amp;S309,[1]无限模式!A:AQ,19+T309,FALSE))</f>
        <v/>
      </c>
      <c r="L309" s="10" t="str">
        <f>IF(VLOOKUP(R309&amp;"_"&amp;S309,[1]无限模式!A:AQ,19+T309,FALSE)=0,"",ROUND(VLOOKUP(R309&amp;"_"&amp;S309,[1]无限模式!A:AQ,4,FALSE)/VLOOKUP(R309&amp;"_"&amp;S309,[1]无限模式!A:AQ,19+T309,FALSE),2))</f>
        <v/>
      </c>
      <c r="M309" s="10" t="str">
        <f>IF(VLOOKUP(R309&amp;"_"&amp;S309,[1]无限模式!A:AQ,25+T309,FALSE)="","",1)</f>
        <v/>
      </c>
      <c r="N309" s="10" t="str">
        <f>IF(VLOOKUP(R309&amp;"_"&amp;S309,[1]无限模式!A:AQ,25+T309,FALSE)="","","Monster_Season"&amp;R309&amp;"_Infinite_"&amp;S309&amp;"_"&amp;T309)</f>
        <v/>
      </c>
      <c r="O309" s="10" t="str">
        <f>IF(VLOOKUP(R309&amp;"_"&amp;S309,[1]无限模式!A:AQ,25+T309,FALSE)="","",1)</f>
        <v/>
      </c>
      <c r="Q309" s="10" t="str">
        <f>IF(VLOOKUP(R309&amp;"_"&amp;S309,[1]无限模式!A:AQ,19+T309,FALSE)="","",VLOOKUP(R309&amp;"_"&amp;S309,[1]无限模式!A:AQ,37+T309,FALSE))</f>
        <v/>
      </c>
      <c r="R309" s="10">
        <v>3</v>
      </c>
      <c r="S309" s="10">
        <v>11</v>
      </c>
      <c r="T309" s="10">
        <v>3</v>
      </c>
    </row>
    <row r="310" spans="2:20" x14ac:dyDescent="0.2">
      <c r="B310" s="13" t="str">
        <f t="shared" si="16"/>
        <v/>
      </c>
      <c r="C310" s="10" t="str">
        <f t="shared" si="17"/>
        <v/>
      </c>
      <c r="D310" s="10" t="str">
        <f t="shared" si="18"/>
        <v/>
      </c>
      <c r="F310" s="10" t="str">
        <f>IF(B310="","",VLOOKUP(R310&amp;"_"&amp;S310,[1]无限模式!A:AQ,12,FALSE)-VLOOKUP(R310&amp;"_"&amp;S310,[1]无限模式!A:AQ,13,FALSE))</f>
        <v/>
      </c>
      <c r="G310" s="10" t="str">
        <f t="shared" si="19"/>
        <v/>
      </c>
      <c r="H310" s="13" t="str">
        <f>IF(C310="","",VLOOKUP(R310&amp;"_"&amp;S310,[1]无限模式!$A:$BA,52,FALSE))</f>
        <v/>
      </c>
      <c r="I310" s="13" t="str">
        <f>IF(C310="","",VLOOKUP(R310&amp;"_"&amp;S310,[1]无限模式!$A:$BA,53,FALSE))</f>
        <v/>
      </c>
      <c r="J310" s="10" t="str">
        <f>IF(VLOOKUP(R310&amp;"_"&amp;S310,[1]无限模式!A:AQ,25+T310,FALSE)="","",0)</f>
        <v/>
      </c>
      <c r="K310" s="10" t="str">
        <f>IF(VLOOKUP(R310&amp;"_"&amp;S310,[1]无限模式!A:AQ,19+T310,FALSE)=0,"",VLOOKUP(R310&amp;"_"&amp;S310,[1]无限模式!A:AQ,19+T310,FALSE))</f>
        <v/>
      </c>
      <c r="L310" s="10" t="str">
        <f>IF(VLOOKUP(R310&amp;"_"&amp;S310,[1]无限模式!A:AQ,19+T310,FALSE)=0,"",ROUND(VLOOKUP(R310&amp;"_"&amp;S310,[1]无限模式!A:AQ,4,FALSE)/VLOOKUP(R310&amp;"_"&amp;S310,[1]无限模式!A:AQ,19+T310,FALSE),2))</f>
        <v/>
      </c>
      <c r="M310" s="10" t="str">
        <f>IF(VLOOKUP(R310&amp;"_"&amp;S310,[1]无限模式!A:AQ,25+T310,FALSE)="","",1)</f>
        <v/>
      </c>
      <c r="N310" s="10" t="str">
        <f>IF(VLOOKUP(R310&amp;"_"&amp;S310,[1]无限模式!A:AQ,25+T310,FALSE)="","","Monster_Season"&amp;R310&amp;"_Infinite_"&amp;S310&amp;"_"&amp;T310)</f>
        <v/>
      </c>
      <c r="O310" s="10" t="str">
        <f>IF(VLOOKUP(R310&amp;"_"&amp;S310,[1]无限模式!A:AQ,25+T310,FALSE)="","",1)</f>
        <v/>
      </c>
      <c r="Q310" s="10" t="str">
        <f>IF(VLOOKUP(R310&amp;"_"&amp;S310,[1]无限模式!A:AQ,19+T310,FALSE)="","",VLOOKUP(R310&amp;"_"&amp;S310,[1]无限模式!A:AQ,37+T310,FALSE))</f>
        <v/>
      </c>
      <c r="R310" s="10">
        <v>3</v>
      </c>
      <c r="S310" s="10">
        <v>11</v>
      </c>
      <c r="T310" s="10">
        <v>4</v>
      </c>
    </row>
    <row r="311" spans="2:20" x14ac:dyDescent="0.2">
      <c r="B311" s="13" t="str">
        <f t="shared" si="16"/>
        <v/>
      </c>
      <c r="C311" s="10" t="str">
        <f t="shared" si="17"/>
        <v/>
      </c>
      <c r="D311" s="10" t="str">
        <f t="shared" si="18"/>
        <v/>
      </c>
      <c r="F311" s="10" t="str">
        <f>IF(B311="","",VLOOKUP(R311&amp;"_"&amp;S311,[1]无限模式!A:AQ,12,FALSE)-VLOOKUP(R311&amp;"_"&amp;S311,[1]无限模式!A:AQ,13,FALSE))</f>
        <v/>
      </c>
      <c r="G311" s="10" t="str">
        <f t="shared" si="19"/>
        <v/>
      </c>
      <c r="H311" s="13" t="str">
        <f>IF(C311="","",VLOOKUP(R311&amp;"_"&amp;S311,[1]无限模式!$A:$BA,52,FALSE))</f>
        <v/>
      </c>
      <c r="I311" s="13" t="str">
        <f>IF(C311="","",VLOOKUP(R311&amp;"_"&amp;S311,[1]无限模式!$A:$BA,53,FALSE))</f>
        <v/>
      </c>
      <c r="J311" s="10" t="str">
        <f>IF(VLOOKUP(R311&amp;"_"&amp;S311,[1]无限模式!A:AQ,25+T311,FALSE)="","",0)</f>
        <v/>
      </c>
      <c r="K311" s="10" t="str">
        <f>IF(VLOOKUP(R311&amp;"_"&amp;S311,[1]无限模式!A:AQ,19+T311,FALSE)=0,"",VLOOKUP(R311&amp;"_"&amp;S311,[1]无限模式!A:AQ,19+T311,FALSE))</f>
        <v/>
      </c>
      <c r="L311" s="10" t="str">
        <f>IF(VLOOKUP(R311&amp;"_"&amp;S311,[1]无限模式!A:AQ,19+T311,FALSE)=0,"",ROUND(VLOOKUP(R311&amp;"_"&amp;S311,[1]无限模式!A:AQ,4,FALSE)/VLOOKUP(R311&amp;"_"&amp;S311,[1]无限模式!A:AQ,19+T311,FALSE),2))</f>
        <v/>
      </c>
      <c r="M311" s="10" t="str">
        <f>IF(VLOOKUP(R311&amp;"_"&amp;S311,[1]无限模式!A:AQ,25+T311,FALSE)="","",1)</f>
        <v/>
      </c>
      <c r="N311" s="10" t="str">
        <f>IF(VLOOKUP(R311&amp;"_"&amp;S311,[1]无限模式!A:AQ,25+T311,FALSE)="","","Monster_Season"&amp;R311&amp;"_Infinite_"&amp;S311&amp;"_"&amp;T311)</f>
        <v/>
      </c>
      <c r="O311" s="10" t="str">
        <f>IF(VLOOKUP(R311&amp;"_"&amp;S311,[1]无限模式!A:AQ,25+T311,FALSE)="","",1)</f>
        <v/>
      </c>
      <c r="Q311" s="10" t="str">
        <f>IF(VLOOKUP(R311&amp;"_"&amp;S311,[1]无限模式!A:AQ,19+T311,FALSE)="","",VLOOKUP(R311&amp;"_"&amp;S311,[1]无限模式!A:AQ,37+T311,FALSE))</f>
        <v/>
      </c>
      <c r="R311" s="10">
        <v>3</v>
      </c>
      <c r="S311" s="10">
        <v>11</v>
      </c>
      <c r="T311" s="10">
        <v>5</v>
      </c>
    </row>
    <row r="312" spans="2:20" x14ac:dyDescent="0.2">
      <c r="B312" s="13" t="str">
        <f t="shared" ref="B312:B366" si="20">IF(S312-S311=1,"MonsterWaveCallRule_Season"&amp;R312&amp;"_Infinite","")</f>
        <v/>
      </c>
      <c r="C312" s="10" t="str">
        <f t="shared" ref="C312:C366" si="21">IF(B312="","",S312)</f>
        <v/>
      </c>
      <c r="D312" s="10" t="str">
        <f t="shared" ref="D312:D366" si="22">IF(B312="","","赛季"&amp;R312&amp;"无限模式第"&amp;S312&amp;"波")</f>
        <v/>
      </c>
      <c r="F312" s="10" t="str">
        <f>IF(B312="","",VLOOKUP(R312&amp;"_"&amp;S312,[1]无限模式!A:AQ,12,FALSE)-VLOOKUP(R312&amp;"_"&amp;S312,[1]无限模式!A:AQ,13,FALSE))</f>
        <v/>
      </c>
      <c r="G312" s="10" t="str">
        <f t="shared" ref="G312:G366" si="23">IF(B312="","",180)</f>
        <v/>
      </c>
      <c r="H312" s="13" t="str">
        <f>IF(C312="","",VLOOKUP(R312&amp;"_"&amp;S312,[1]无限模式!$A:$BA,52,FALSE))</f>
        <v/>
      </c>
      <c r="I312" s="13" t="str">
        <f>IF(C312="","",VLOOKUP(R312&amp;"_"&amp;S312,[1]无限模式!$A:$BA,53,FALSE))</f>
        <v/>
      </c>
      <c r="J312" s="10" t="str">
        <f>IF(VLOOKUP(R312&amp;"_"&amp;S312,[1]无限模式!A:AQ,25+T312,FALSE)="","",0)</f>
        <v/>
      </c>
      <c r="K312" s="10" t="str">
        <f>IF(VLOOKUP(R312&amp;"_"&amp;S312,[1]无限模式!A:AQ,19+T312,FALSE)=0,"",VLOOKUP(R312&amp;"_"&amp;S312,[1]无限模式!A:AQ,19+T312,FALSE))</f>
        <v/>
      </c>
      <c r="L312" s="10" t="str">
        <f>IF(VLOOKUP(R312&amp;"_"&amp;S312,[1]无限模式!A:AQ,19+T312,FALSE)=0,"",ROUND(VLOOKUP(R312&amp;"_"&amp;S312,[1]无限模式!A:AQ,4,FALSE)/VLOOKUP(R312&amp;"_"&amp;S312,[1]无限模式!A:AQ,19+T312,FALSE),2))</f>
        <v/>
      </c>
      <c r="M312" s="10" t="str">
        <f>IF(VLOOKUP(R312&amp;"_"&amp;S312,[1]无限模式!A:AQ,25+T312,FALSE)="","",1)</f>
        <v/>
      </c>
      <c r="N312" s="10" t="str">
        <f>IF(VLOOKUP(R312&amp;"_"&amp;S312,[1]无限模式!A:AQ,25+T312,FALSE)="","","Monster_Season"&amp;R312&amp;"_Infinite_"&amp;S312&amp;"_"&amp;T312)</f>
        <v/>
      </c>
      <c r="O312" s="10" t="str">
        <f>IF(VLOOKUP(R312&amp;"_"&amp;S312,[1]无限模式!A:AQ,25+T312,FALSE)="","",1)</f>
        <v/>
      </c>
      <c r="Q312" s="10" t="str">
        <f>IF(VLOOKUP(R312&amp;"_"&amp;S312,[1]无限模式!A:AQ,19+T312,FALSE)="","",VLOOKUP(R312&amp;"_"&amp;S312,[1]无限模式!A:AQ,37+T312,FALSE))</f>
        <v/>
      </c>
      <c r="R312" s="10">
        <v>3</v>
      </c>
      <c r="S312" s="10">
        <v>11</v>
      </c>
      <c r="T312" s="10">
        <v>6</v>
      </c>
    </row>
    <row r="313" spans="2:20" x14ac:dyDescent="0.2">
      <c r="B313" s="13" t="str">
        <f t="shared" si="20"/>
        <v>MonsterWaveCallRule_Season3_Infinite</v>
      </c>
      <c r="C313" s="10">
        <f t="shared" si="21"/>
        <v>12</v>
      </c>
      <c r="D313" s="10" t="str">
        <f t="shared" si="22"/>
        <v>赛季3无限模式第12波</v>
      </c>
      <c r="F313" s="10">
        <f>IF(B313="","",VLOOKUP(R313&amp;"_"&amp;S313,[1]无限模式!A:AQ,12,FALSE)-VLOOKUP(R313&amp;"_"&amp;S313,[1]无限模式!A:AQ,13,FALSE))</f>
        <v>100</v>
      </c>
      <c r="G313" s="10">
        <f t="shared" si="23"/>
        <v>180</v>
      </c>
      <c r="H313" s="13" t="str">
        <f>IF(C313="","",VLOOKUP(R313&amp;"_"&amp;S313,[1]无限模式!$A:$BA,52,FALSE))</f>
        <v>ResAudio_Music_game2;0.9</v>
      </c>
      <c r="I313" s="13" t="str">
        <f>IF(C313="","",VLOOKUP(R313&amp;"_"&amp;S313,[1]无限模式!$A:$BA,53,FALSE))</f>
        <v>ResAudio_Music_game2;1.2</v>
      </c>
      <c r="J313" s="10">
        <f>IF(VLOOKUP(R313&amp;"_"&amp;S313,[1]无限模式!A:AQ,25+T313,FALSE)="","",0)</f>
        <v>0</v>
      </c>
      <c r="K313" s="10">
        <f>IF(VLOOKUP(R313&amp;"_"&amp;S313,[1]无限模式!A:AQ,19+T313,FALSE)=0,"",VLOOKUP(R313&amp;"_"&amp;S313,[1]无限模式!A:AQ,19+T313,FALSE))</f>
        <v>16</v>
      </c>
      <c r="L313" s="10">
        <f>IF(VLOOKUP(R313&amp;"_"&amp;S313,[1]无限模式!A:AQ,19+T313,FALSE)=0,"",ROUND(VLOOKUP(R313&amp;"_"&amp;S313,[1]无限模式!A:AQ,4,FALSE)/VLOOKUP(R313&amp;"_"&amp;S313,[1]无限模式!A:AQ,19+T313,FALSE),2))</f>
        <v>1.88</v>
      </c>
      <c r="M313" s="10">
        <f>IF(VLOOKUP(R313&amp;"_"&amp;S313,[1]无限模式!A:AQ,25+T313,FALSE)="","",1)</f>
        <v>1</v>
      </c>
      <c r="N313" s="10" t="str">
        <f>IF(VLOOKUP(R313&amp;"_"&amp;S313,[1]无限模式!A:AQ,25+T313,FALSE)="","","Monster_Season"&amp;R313&amp;"_Infinite_"&amp;S313&amp;"_"&amp;T313)</f>
        <v>Monster_Season3_Infinite_12_1</v>
      </c>
      <c r="O313" s="10">
        <f>IF(VLOOKUP(R313&amp;"_"&amp;S313,[1]无限模式!A:AQ,25+T313,FALSE)="","",1)</f>
        <v>1</v>
      </c>
      <c r="Q313" s="10">
        <f>IF(VLOOKUP(R313&amp;"_"&amp;S313,[1]无限模式!A:AQ,19+T313,FALSE)="","",VLOOKUP(R313&amp;"_"&amp;S313,[1]无限模式!A:AQ,37+T313,FALSE))</f>
        <v>6</v>
      </c>
      <c r="R313" s="10">
        <v>3</v>
      </c>
      <c r="S313" s="10">
        <v>12</v>
      </c>
      <c r="T313" s="10">
        <v>1</v>
      </c>
    </row>
    <row r="314" spans="2:20" x14ac:dyDescent="0.2">
      <c r="B314" s="13" t="str">
        <f t="shared" si="20"/>
        <v/>
      </c>
      <c r="C314" s="10" t="str">
        <f t="shared" si="21"/>
        <v/>
      </c>
      <c r="D314" s="10" t="str">
        <f t="shared" si="22"/>
        <v/>
      </c>
      <c r="F314" s="10" t="str">
        <f>IF(B314="","",VLOOKUP(R314&amp;"_"&amp;S314,[1]无限模式!A:AQ,12,FALSE)-VLOOKUP(R314&amp;"_"&amp;S314,[1]无限模式!A:AQ,13,FALSE))</f>
        <v/>
      </c>
      <c r="G314" s="10" t="str">
        <f t="shared" si="23"/>
        <v/>
      </c>
      <c r="H314" s="13" t="str">
        <f>IF(C314="","",VLOOKUP(R314&amp;"_"&amp;S314,[1]无限模式!$A:$BA,52,FALSE))</f>
        <v/>
      </c>
      <c r="I314" s="13" t="str">
        <f>IF(C314="","",VLOOKUP(R314&amp;"_"&amp;S314,[1]无限模式!$A:$BA,53,FALSE))</f>
        <v/>
      </c>
      <c r="J314" s="10">
        <f>IF(VLOOKUP(R314&amp;"_"&amp;S314,[1]无限模式!A:AQ,25+T314,FALSE)="","",0)</f>
        <v>0</v>
      </c>
      <c r="K314" s="10">
        <f>IF(VLOOKUP(R314&amp;"_"&amp;S314,[1]无限模式!A:AQ,19+T314,FALSE)=0,"",VLOOKUP(R314&amp;"_"&amp;S314,[1]无限模式!A:AQ,19+T314,FALSE))</f>
        <v>8</v>
      </c>
      <c r="L314" s="10">
        <f>IF(VLOOKUP(R314&amp;"_"&amp;S314,[1]无限模式!A:AQ,19+T314,FALSE)=0,"",ROUND(VLOOKUP(R314&amp;"_"&amp;S314,[1]无限模式!A:AQ,4,FALSE)/VLOOKUP(R314&amp;"_"&amp;S314,[1]无限模式!A:AQ,19+T314,FALSE),2))</f>
        <v>3.75</v>
      </c>
      <c r="M314" s="10">
        <f>IF(VLOOKUP(R314&amp;"_"&amp;S314,[1]无限模式!A:AQ,25+T314,FALSE)="","",1)</f>
        <v>1</v>
      </c>
      <c r="N314" s="10" t="str">
        <f>IF(VLOOKUP(R314&amp;"_"&amp;S314,[1]无限模式!A:AQ,25+T314,FALSE)="","","Monster_Season"&amp;R314&amp;"_Infinite_"&amp;S314&amp;"_"&amp;T314)</f>
        <v>Monster_Season3_Infinite_12_2</v>
      </c>
      <c r="O314" s="10">
        <f>IF(VLOOKUP(R314&amp;"_"&amp;S314,[1]无限模式!A:AQ,25+T314,FALSE)="","",1)</f>
        <v>1</v>
      </c>
      <c r="Q314" s="10">
        <f>IF(VLOOKUP(R314&amp;"_"&amp;S314,[1]无限模式!A:AQ,19+T314,FALSE)="","",VLOOKUP(R314&amp;"_"&amp;S314,[1]无限模式!A:AQ,37+T314,FALSE))</f>
        <v>6</v>
      </c>
      <c r="R314" s="10">
        <v>3</v>
      </c>
      <c r="S314" s="10">
        <v>12</v>
      </c>
      <c r="T314" s="10">
        <v>2</v>
      </c>
    </row>
    <row r="315" spans="2:20" x14ac:dyDescent="0.2">
      <c r="B315" s="13" t="str">
        <f t="shared" si="20"/>
        <v/>
      </c>
      <c r="C315" s="10" t="str">
        <f t="shared" si="21"/>
        <v/>
      </c>
      <c r="D315" s="10" t="str">
        <f t="shared" si="22"/>
        <v/>
      </c>
      <c r="F315" s="10" t="str">
        <f>IF(B315="","",VLOOKUP(R315&amp;"_"&amp;S315,[1]无限模式!A:AQ,12,FALSE)-VLOOKUP(R315&amp;"_"&amp;S315,[1]无限模式!A:AQ,13,FALSE))</f>
        <v/>
      </c>
      <c r="G315" s="10" t="str">
        <f t="shared" si="23"/>
        <v/>
      </c>
      <c r="H315" s="13" t="str">
        <f>IF(C315="","",VLOOKUP(R315&amp;"_"&amp;S315,[1]无限模式!$A:$BA,52,FALSE))</f>
        <v/>
      </c>
      <c r="I315" s="13" t="str">
        <f>IF(C315="","",VLOOKUP(R315&amp;"_"&amp;S315,[1]无限模式!$A:$BA,53,FALSE))</f>
        <v/>
      </c>
      <c r="J315" s="10">
        <f>IF(VLOOKUP(R315&amp;"_"&amp;S315,[1]无限模式!A:AQ,25+T315,FALSE)="","",0)</f>
        <v>0</v>
      </c>
      <c r="K315" s="10">
        <f>IF(VLOOKUP(R315&amp;"_"&amp;S315,[1]无限模式!A:AQ,19+T315,FALSE)=0,"",VLOOKUP(R315&amp;"_"&amp;S315,[1]无限模式!A:AQ,19+T315,FALSE))</f>
        <v>8</v>
      </c>
      <c r="L315" s="10">
        <f>IF(VLOOKUP(R315&amp;"_"&amp;S315,[1]无限模式!A:AQ,19+T315,FALSE)=0,"",ROUND(VLOOKUP(R315&amp;"_"&amp;S315,[1]无限模式!A:AQ,4,FALSE)/VLOOKUP(R315&amp;"_"&amp;S315,[1]无限模式!A:AQ,19+T315,FALSE),2))</f>
        <v>3.75</v>
      </c>
      <c r="M315" s="10">
        <f>IF(VLOOKUP(R315&amp;"_"&amp;S315,[1]无限模式!A:AQ,25+T315,FALSE)="","",1)</f>
        <v>1</v>
      </c>
      <c r="N315" s="10" t="str">
        <f>IF(VLOOKUP(R315&amp;"_"&amp;S315,[1]无限模式!A:AQ,25+T315,FALSE)="","","Monster_Season"&amp;R315&amp;"_Infinite_"&amp;S315&amp;"_"&amp;T315)</f>
        <v>Monster_Season3_Infinite_12_3</v>
      </c>
      <c r="O315" s="10">
        <f>IF(VLOOKUP(R315&amp;"_"&amp;S315,[1]无限模式!A:AQ,25+T315,FALSE)="","",1)</f>
        <v>1</v>
      </c>
      <c r="Q315" s="10">
        <f>IF(VLOOKUP(R315&amp;"_"&amp;S315,[1]无限模式!A:AQ,19+T315,FALSE)="","",VLOOKUP(R315&amp;"_"&amp;S315,[1]无限模式!A:AQ,37+T315,FALSE))</f>
        <v>6</v>
      </c>
      <c r="R315" s="10">
        <v>3</v>
      </c>
      <c r="S315" s="10">
        <v>12</v>
      </c>
      <c r="T315" s="10">
        <v>3</v>
      </c>
    </row>
    <row r="316" spans="2:20" x14ac:dyDescent="0.2">
      <c r="B316" s="13" t="str">
        <f t="shared" si="20"/>
        <v/>
      </c>
      <c r="C316" s="10" t="str">
        <f t="shared" si="21"/>
        <v/>
      </c>
      <c r="D316" s="10" t="str">
        <f t="shared" si="22"/>
        <v/>
      </c>
      <c r="F316" s="10" t="str">
        <f>IF(B316="","",VLOOKUP(R316&amp;"_"&amp;S316,[1]无限模式!A:AQ,12,FALSE)-VLOOKUP(R316&amp;"_"&amp;S316,[1]无限模式!A:AQ,13,FALSE))</f>
        <v/>
      </c>
      <c r="G316" s="10" t="str">
        <f t="shared" si="23"/>
        <v/>
      </c>
      <c r="H316" s="13" t="str">
        <f>IF(C316="","",VLOOKUP(R316&amp;"_"&amp;S316,[1]无限模式!$A:$BA,52,FALSE))</f>
        <v/>
      </c>
      <c r="I316" s="13" t="str">
        <f>IF(C316="","",VLOOKUP(R316&amp;"_"&amp;S316,[1]无限模式!$A:$BA,53,FALSE))</f>
        <v/>
      </c>
      <c r="J316" s="10" t="str">
        <f>IF(VLOOKUP(R316&amp;"_"&amp;S316,[1]无限模式!A:AQ,25+T316,FALSE)="","",0)</f>
        <v/>
      </c>
      <c r="K316" s="10" t="str">
        <f>IF(VLOOKUP(R316&amp;"_"&amp;S316,[1]无限模式!A:AQ,19+T316,FALSE)=0,"",VLOOKUP(R316&amp;"_"&amp;S316,[1]无限模式!A:AQ,19+T316,FALSE))</f>
        <v/>
      </c>
      <c r="L316" s="10" t="str">
        <f>IF(VLOOKUP(R316&amp;"_"&amp;S316,[1]无限模式!A:AQ,19+T316,FALSE)=0,"",ROUND(VLOOKUP(R316&amp;"_"&amp;S316,[1]无限模式!A:AQ,4,FALSE)/VLOOKUP(R316&amp;"_"&amp;S316,[1]无限模式!A:AQ,19+T316,FALSE),2))</f>
        <v/>
      </c>
      <c r="M316" s="10" t="str">
        <f>IF(VLOOKUP(R316&amp;"_"&amp;S316,[1]无限模式!A:AQ,25+T316,FALSE)="","",1)</f>
        <v/>
      </c>
      <c r="N316" s="10" t="str">
        <f>IF(VLOOKUP(R316&amp;"_"&amp;S316,[1]无限模式!A:AQ,25+T316,FALSE)="","","Monster_Season"&amp;R316&amp;"_Infinite_"&amp;S316&amp;"_"&amp;T316)</f>
        <v/>
      </c>
      <c r="O316" s="10" t="str">
        <f>IF(VLOOKUP(R316&amp;"_"&amp;S316,[1]无限模式!A:AQ,25+T316,FALSE)="","",1)</f>
        <v/>
      </c>
      <c r="Q316" s="10" t="str">
        <f>IF(VLOOKUP(R316&amp;"_"&amp;S316,[1]无限模式!A:AQ,19+T316,FALSE)="","",VLOOKUP(R316&amp;"_"&amp;S316,[1]无限模式!A:AQ,37+T316,FALSE))</f>
        <v/>
      </c>
      <c r="R316" s="10">
        <v>3</v>
      </c>
      <c r="S316" s="10">
        <v>12</v>
      </c>
      <c r="T316" s="10">
        <v>4</v>
      </c>
    </row>
    <row r="317" spans="2:20" x14ac:dyDescent="0.2">
      <c r="B317" s="13" t="str">
        <f t="shared" si="20"/>
        <v/>
      </c>
      <c r="C317" s="10" t="str">
        <f t="shared" si="21"/>
        <v/>
      </c>
      <c r="D317" s="10" t="str">
        <f t="shared" si="22"/>
        <v/>
      </c>
      <c r="F317" s="10" t="str">
        <f>IF(B317="","",VLOOKUP(R317&amp;"_"&amp;S317,[1]无限模式!A:AQ,12,FALSE)-VLOOKUP(R317&amp;"_"&amp;S317,[1]无限模式!A:AQ,13,FALSE))</f>
        <v/>
      </c>
      <c r="G317" s="10" t="str">
        <f t="shared" si="23"/>
        <v/>
      </c>
      <c r="H317" s="13" t="str">
        <f>IF(C317="","",VLOOKUP(R317&amp;"_"&amp;S317,[1]无限模式!$A:$BA,52,FALSE))</f>
        <v/>
      </c>
      <c r="I317" s="13" t="str">
        <f>IF(C317="","",VLOOKUP(R317&amp;"_"&amp;S317,[1]无限模式!$A:$BA,53,FALSE))</f>
        <v/>
      </c>
      <c r="J317" s="10" t="str">
        <f>IF(VLOOKUP(R317&amp;"_"&amp;S317,[1]无限模式!A:AQ,25+T317,FALSE)="","",0)</f>
        <v/>
      </c>
      <c r="K317" s="10" t="str">
        <f>IF(VLOOKUP(R317&amp;"_"&amp;S317,[1]无限模式!A:AQ,19+T317,FALSE)=0,"",VLOOKUP(R317&amp;"_"&amp;S317,[1]无限模式!A:AQ,19+T317,FALSE))</f>
        <v/>
      </c>
      <c r="L317" s="10" t="str">
        <f>IF(VLOOKUP(R317&amp;"_"&amp;S317,[1]无限模式!A:AQ,19+T317,FALSE)=0,"",ROUND(VLOOKUP(R317&amp;"_"&amp;S317,[1]无限模式!A:AQ,4,FALSE)/VLOOKUP(R317&amp;"_"&amp;S317,[1]无限模式!A:AQ,19+T317,FALSE),2))</f>
        <v/>
      </c>
      <c r="M317" s="10" t="str">
        <f>IF(VLOOKUP(R317&amp;"_"&amp;S317,[1]无限模式!A:AQ,25+T317,FALSE)="","",1)</f>
        <v/>
      </c>
      <c r="N317" s="10" t="str">
        <f>IF(VLOOKUP(R317&amp;"_"&amp;S317,[1]无限模式!A:AQ,25+T317,FALSE)="","","Monster_Season"&amp;R317&amp;"_Infinite_"&amp;S317&amp;"_"&amp;T317)</f>
        <v/>
      </c>
      <c r="O317" s="10" t="str">
        <f>IF(VLOOKUP(R317&amp;"_"&amp;S317,[1]无限模式!A:AQ,25+T317,FALSE)="","",1)</f>
        <v/>
      </c>
      <c r="Q317" s="10" t="str">
        <f>IF(VLOOKUP(R317&amp;"_"&amp;S317,[1]无限模式!A:AQ,19+T317,FALSE)="","",VLOOKUP(R317&amp;"_"&amp;S317,[1]无限模式!A:AQ,37+T317,FALSE))</f>
        <v/>
      </c>
      <c r="R317" s="10">
        <v>3</v>
      </c>
      <c r="S317" s="10">
        <v>12</v>
      </c>
      <c r="T317" s="10">
        <v>5</v>
      </c>
    </row>
    <row r="318" spans="2:20" x14ac:dyDescent="0.2">
      <c r="B318" s="13" t="str">
        <f t="shared" si="20"/>
        <v/>
      </c>
      <c r="C318" s="10" t="str">
        <f t="shared" si="21"/>
        <v/>
      </c>
      <c r="D318" s="10" t="str">
        <f t="shared" si="22"/>
        <v/>
      </c>
      <c r="F318" s="10" t="str">
        <f>IF(B318="","",VLOOKUP(R318&amp;"_"&amp;S318,[1]无限模式!A:AQ,12,FALSE)-VLOOKUP(R318&amp;"_"&amp;S318,[1]无限模式!A:AQ,13,FALSE))</f>
        <v/>
      </c>
      <c r="G318" s="10" t="str">
        <f t="shared" si="23"/>
        <v/>
      </c>
      <c r="H318" s="13" t="str">
        <f>IF(C318="","",VLOOKUP(R318&amp;"_"&amp;S318,[1]无限模式!$A:$BA,52,FALSE))</f>
        <v/>
      </c>
      <c r="I318" s="13" t="str">
        <f>IF(C318="","",VLOOKUP(R318&amp;"_"&amp;S318,[1]无限模式!$A:$BA,53,FALSE))</f>
        <v/>
      </c>
      <c r="J318" s="10" t="str">
        <f>IF(VLOOKUP(R318&amp;"_"&amp;S318,[1]无限模式!A:AQ,25+T318,FALSE)="","",0)</f>
        <v/>
      </c>
      <c r="K318" s="10" t="str">
        <f>IF(VLOOKUP(R318&amp;"_"&amp;S318,[1]无限模式!A:AQ,19+T318,FALSE)=0,"",VLOOKUP(R318&amp;"_"&amp;S318,[1]无限模式!A:AQ,19+T318,FALSE))</f>
        <v/>
      </c>
      <c r="L318" s="10" t="str">
        <f>IF(VLOOKUP(R318&amp;"_"&amp;S318,[1]无限模式!A:AQ,19+T318,FALSE)=0,"",ROUND(VLOOKUP(R318&amp;"_"&amp;S318,[1]无限模式!A:AQ,4,FALSE)/VLOOKUP(R318&amp;"_"&amp;S318,[1]无限模式!A:AQ,19+T318,FALSE),2))</f>
        <v/>
      </c>
      <c r="M318" s="10" t="str">
        <f>IF(VLOOKUP(R318&amp;"_"&amp;S318,[1]无限模式!A:AQ,25+T318,FALSE)="","",1)</f>
        <v/>
      </c>
      <c r="N318" s="10" t="str">
        <f>IF(VLOOKUP(R318&amp;"_"&amp;S318,[1]无限模式!A:AQ,25+T318,FALSE)="","","Monster_Season"&amp;R318&amp;"_Infinite_"&amp;S318&amp;"_"&amp;T318)</f>
        <v/>
      </c>
      <c r="O318" s="10" t="str">
        <f>IF(VLOOKUP(R318&amp;"_"&amp;S318,[1]无限模式!A:AQ,25+T318,FALSE)="","",1)</f>
        <v/>
      </c>
      <c r="Q318" s="10" t="str">
        <f>IF(VLOOKUP(R318&amp;"_"&amp;S318,[1]无限模式!A:AQ,19+T318,FALSE)="","",VLOOKUP(R318&amp;"_"&amp;S318,[1]无限模式!A:AQ,37+T318,FALSE))</f>
        <v/>
      </c>
      <c r="R318" s="10">
        <v>3</v>
      </c>
      <c r="S318" s="10">
        <v>12</v>
      </c>
      <c r="T318" s="10">
        <v>6</v>
      </c>
    </row>
    <row r="319" spans="2:20" x14ac:dyDescent="0.2">
      <c r="B319" s="13" t="str">
        <f t="shared" si="20"/>
        <v>MonsterWaveCallRule_Season3_Infinite</v>
      </c>
      <c r="C319" s="10">
        <f t="shared" si="21"/>
        <v>13</v>
      </c>
      <c r="D319" s="10" t="str">
        <f t="shared" si="22"/>
        <v>赛季3无限模式第13波</v>
      </c>
      <c r="F319" s="10">
        <f>IF(B319="","",VLOOKUP(R319&amp;"_"&amp;S319,[1]无限模式!A:AQ,12,FALSE)-VLOOKUP(R319&amp;"_"&amp;S319,[1]无限模式!A:AQ,13,FALSE))</f>
        <v>100</v>
      </c>
      <c r="G319" s="10">
        <f t="shared" si="23"/>
        <v>180</v>
      </c>
      <c r="H319" s="13" t="str">
        <f>IF(C319="","",VLOOKUP(R319&amp;"_"&amp;S319,[1]无限模式!$A:$BA,52,FALSE))</f>
        <v>ResAudio_Music_game3;0.9</v>
      </c>
      <c r="I319" s="13" t="str">
        <f>IF(C319="","",VLOOKUP(R319&amp;"_"&amp;S319,[1]无限模式!$A:$BA,53,FALSE))</f>
        <v>ResAudio_Music_game3;1.1</v>
      </c>
      <c r="J319" s="10">
        <f>IF(VLOOKUP(R319&amp;"_"&amp;S319,[1]无限模式!A:AQ,25+T319,FALSE)="","",0)</f>
        <v>0</v>
      </c>
      <c r="K319" s="10">
        <f>IF(VLOOKUP(R319&amp;"_"&amp;S319,[1]无限模式!A:AQ,19+T319,FALSE)=0,"",VLOOKUP(R319&amp;"_"&amp;S319,[1]无限模式!A:AQ,19+T319,FALSE))</f>
        <v>13</v>
      </c>
      <c r="L319" s="10">
        <f>IF(VLOOKUP(R319&amp;"_"&amp;S319,[1]无限模式!A:AQ,19+T319,FALSE)=0,"",ROUND(VLOOKUP(R319&amp;"_"&amp;S319,[1]无限模式!A:AQ,4,FALSE)/VLOOKUP(R319&amp;"_"&amp;S319,[1]无限模式!A:AQ,19+T319,FALSE),2))</f>
        <v>2.31</v>
      </c>
      <c r="M319" s="10">
        <f>IF(VLOOKUP(R319&amp;"_"&amp;S319,[1]无限模式!A:AQ,25+T319,FALSE)="","",1)</f>
        <v>1</v>
      </c>
      <c r="N319" s="10" t="str">
        <f>IF(VLOOKUP(R319&amp;"_"&amp;S319,[1]无限模式!A:AQ,25+T319,FALSE)="","","Monster_Season"&amp;R319&amp;"_Infinite_"&amp;S319&amp;"_"&amp;T319)</f>
        <v>Monster_Season3_Infinite_13_1</v>
      </c>
      <c r="O319" s="10">
        <f>IF(VLOOKUP(R319&amp;"_"&amp;S319,[1]无限模式!A:AQ,25+T319,FALSE)="","",1)</f>
        <v>1</v>
      </c>
      <c r="Q319" s="10">
        <f>IF(VLOOKUP(R319&amp;"_"&amp;S319,[1]无限模式!A:AQ,19+T319,FALSE)="","",VLOOKUP(R319&amp;"_"&amp;S319,[1]无限模式!A:AQ,37+T319,FALSE))</f>
        <v>5</v>
      </c>
      <c r="R319" s="10">
        <v>3</v>
      </c>
      <c r="S319" s="10">
        <v>13</v>
      </c>
      <c r="T319" s="10">
        <v>1</v>
      </c>
    </row>
    <row r="320" spans="2:20" x14ac:dyDescent="0.2">
      <c r="B320" s="13" t="str">
        <f t="shared" si="20"/>
        <v/>
      </c>
      <c r="C320" s="10" t="str">
        <f t="shared" si="21"/>
        <v/>
      </c>
      <c r="D320" s="10" t="str">
        <f t="shared" si="22"/>
        <v/>
      </c>
      <c r="F320" s="10" t="str">
        <f>IF(B320="","",VLOOKUP(R320&amp;"_"&amp;S320,[1]无限模式!A:AQ,12,FALSE)-VLOOKUP(R320&amp;"_"&amp;S320,[1]无限模式!A:AQ,13,FALSE))</f>
        <v/>
      </c>
      <c r="G320" s="10" t="str">
        <f t="shared" si="23"/>
        <v/>
      </c>
      <c r="H320" s="13" t="str">
        <f>IF(C320="","",VLOOKUP(R320&amp;"_"&amp;S320,[1]无限模式!$A:$BA,52,FALSE))</f>
        <v/>
      </c>
      <c r="I320" s="13" t="str">
        <f>IF(C320="","",VLOOKUP(R320&amp;"_"&amp;S320,[1]无限模式!$A:$BA,53,FALSE))</f>
        <v/>
      </c>
      <c r="J320" s="10">
        <f>IF(VLOOKUP(R320&amp;"_"&amp;S320,[1]无限模式!A:AQ,25+T320,FALSE)="","",0)</f>
        <v>0</v>
      </c>
      <c r="K320" s="10">
        <f>IF(VLOOKUP(R320&amp;"_"&amp;S320,[1]无限模式!A:AQ,19+T320,FALSE)=0,"",VLOOKUP(R320&amp;"_"&amp;S320,[1]无限模式!A:AQ,19+T320,FALSE))</f>
        <v>13</v>
      </c>
      <c r="L320" s="10">
        <f>IF(VLOOKUP(R320&amp;"_"&amp;S320,[1]无限模式!A:AQ,19+T320,FALSE)=0,"",ROUND(VLOOKUP(R320&amp;"_"&amp;S320,[1]无限模式!A:AQ,4,FALSE)/VLOOKUP(R320&amp;"_"&amp;S320,[1]无限模式!A:AQ,19+T320,FALSE),2))</f>
        <v>2.31</v>
      </c>
      <c r="M320" s="10">
        <f>IF(VLOOKUP(R320&amp;"_"&amp;S320,[1]无限模式!A:AQ,25+T320,FALSE)="","",1)</f>
        <v>1</v>
      </c>
      <c r="N320" s="10" t="str">
        <f>IF(VLOOKUP(R320&amp;"_"&amp;S320,[1]无限模式!A:AQ,25+T320,FALSE)="","","Monster_Season"&amp;R320&amp;"_Infinite_"&amp;S320&amp;"_"&amp;T320)</f>
        <v>Monster_Season3_Infinite_13_2</v>
      </c>
      <c r="O320" s="10">
        <f>IF(VLOOKUP(R320&amp;"_"&amp;S320,[1]无限模式!A:AQ,25+T320,FALSE)="","",1)</f>
        <v>1</v>
      </c>
      <c r="Q320" s="10">
        <f>IF(VLOOKUP(R320&amp;"_"&amp;S320,[1]无限模式!A:AQ,19+T320,FALSE)="","",VLOOKUP(R320&amp;"_"&amp;S320,[1]无限模式!A:AQ,37+T320,FALSE))</f>
        <v>5</v>
      </c>
      <c r="R320" s="10">
        <v>3</v>
      </c>
      <c r="S320" s="10">
        <v>13</v>
      </c>
      <c r="T320" s="10">
        <v>2</v>
      </c>
    </row>
    <row r="321" spans="2:20" x14ac:dyDescent="0.2">
      <c r="B321" s="13" t="str">
        <f t="shared" si="20"/>
        <v/>
      </c>
      <c r="C321" s="10" t="str">
        <f t="shared" si="21"/>
        <v/>
      </c>
      <c r="D321" s="10" t="str">
        <f t="shared" si="22"/>
        <v/>
      </c>
      <c r="F321" s="10" t="str">
        <f>IF(B321="","",VLOOKUP(R321&amp;"_"&amp;S321,[1]无限模式!A:AQ,12,FALSE)-VLOOKUP(R321&amp;"_"&amp;S321,[1]无限模式!A:AQ,13,FALSE))</f>
        <v/>
      </c>
      <c r="G321" s="10" t="str">
        <f t="shared" si="23"/>
        <v/>
      </c>
      <c r="H321" s="13" t="str">
        <f>IF(C321="","",VLOOKUP(R321&amp;"_"&amp;S321,[1]无限模式!$A:$BA,52,FALSE))</f>
        <v/>
      </c>
      <c r="I321" s="13" t="str">
        <f>IF(C321="","",VLOOKUP(R321&amp;"_"&amp;S321,[1]无限模式!$A:$BA,53,FALSE))</f>
        <v/>
      </c>
      <c r="J321" s="10">
        <f>IF(VLOOKUP(R321&amp;"_"&amp;S321,[1]无限模式!A:AQ,25+T321,FALSE)="","",0)</f>
        <v>0</v>
      </c>
      <c r="K321" s="10">
        <f>IF(VLOOKUP(R321&amp;"_"&amp;S321,[1]无限模式!A:AQ,19+T321,FALSE)=0,"",VLOOKUP(R321&amp;"_"&amp;S321,[1]无限模式!A:AQ,19+T321,FALSE))</f>
        <v>7</v>
      </c>
      <c r="L321" s="10">
        <f>IF(VLOOKUP(R321&amp;"_"&amp;S321,[1]无限模式!A:AQ,19+T321,FALSE)=0,"",ROUND(VLOOKUP(R321&amp;"_"&amp;S321,[1]无限模式!A:AQ,4,FALSE)/VLOOKUP(R321&amp;"_"&amp;S321,[1]无限模式!A:AQ,19+T321,FALSE),2))</f>
        <v>4.29</v>
      </c>
      <c r="M321" s="10">
        <f>IF(VLOOKUP(R321&amp;"_"&amp;S321,[1]无限模式!A:AQ,25+T321,FALSE)="","",1)</f>
        <v>1</v>
      </c>
      <c r="N321" s="10" t="str">
        <f>IF(VLOOKUP(R321&amp;"_"&amp;S321,[1]无限模式!A:AQ,25+T321,FALSE)="","","Monster_Season"&amp;R321&amp;"_Infinite_"&amp;S321&amp;"_"&amp;T321)</f>
        <v>Monster_Season3_Infinite_13_3</v>
      </c>
      <c r="O321" s="10">
        <f>IF(VLOOKUP(R321&amp;"_"&amp;S321,[1]无限模式!A:AQ,25+T321,FALSE)="","",1)</f>
        <v>1</v>
      </c>
      <c r="Q321" s="10">
        <f>IF(VLOOKUP(R321&amp;"_"&amp;S321,[1]无限模式!A:AQ,19+T321,FALSE)="","",VLOOKUP(R321&amp;"_"&amp;S321,[1]无限模式!A:AQ,37+T321,FALSE))</f>
        <v>10</v>
      </c>
      <c r="R321" s="10">
        <v>3</v>
      </c>
      <c r="S321" s="10">
        <v>13</v>
      </c>
      <c r="T321" s="10">
        <v>3</v>
      </c>
    </row>
    <row r="322" spans="2:20" x14ac:dyDescent="0.2">
      <c r="B322" s="13" t="str">
        <f t="shared" si="20"/>
        <v/>
      </c>
      <c r="C322" s="10" t="str">
        <f t="shared" si="21"/>
        <v/>
      </c>
      <c r="D322" s="10" t="str">
        <f t="shared" si="22"/>
        <v/>
      </c>
      <c r="F322" s="10" t="str">
        <f>IF(B322="","",VLOOKUP(R322&amp;"_"&amp;S322,[1]无限模式!A:AQ,12,FALSE)-VLOOKUP(R322&amp;"_"&amp;S322,[1]无限模式!A:AQ,13,FALSE))</f>
        <v/>
      </c>
      <c r="G322" s="10" t="str">
        <f t="shared" si="23"/>
        <v/>
      </c>
      <c r="H322" s="13" t="str">
        <f>IF(C322="","",VLOOKUP(R322&amp;"_"&amp;S322,[1]无限模式!$A:$BA,52,FALSE))</f>
        <v/>
      </c>
      <c r="I322" s="13" t="str">
        <f>IF(C322="","",VLOOKUP(R322&amp;"_"&amp;S322,[1]无限模式!$A:$BA,53,FALSE))</f>
        <v/>
      </c>
      <c r="J322" s="10" t="str">
        <f>IF(VLOOKUP(R322&amp;"_"&amp;S322,[1]无限模式!A:AQ,25+T322,FALSE)="","",0)</f>
        <v/>
      </c>
      <c r="K322" s="10" t="str">
        <f>IF(VLOOKUP(R322&amp;"_"&amp;S322,[1]无限模式!A:AQ,19+T322,FALSE)=0,"",VLOOKUP(R322&amp;"_"&amp;S322,[1]无限模式!A:AQ,19+T322,FALSE))</f>
        <v/>
      </c>
      <c r="L322" s="10" t="str">
        <f>IF(VLOOKUP(R322&amp;"_"&amp;S322,[1]无限模式!A:AQ,19+T322,FALSE)=0,"",ROUND(VLOOKUP(R322&amp;"_"&amp;S322,[1]无限模式!A:AQ,4,FALSE)/VLOOKUP(R322&amp;"_"&amp;S322,[1]无限模式!A:AQ,19+T322,FALSE),2))</f>
        <v/>
      </c>
      <c r="M322" s="10" t="str">
        <f>IF(VLOOKUP(R322&amp;"_"&amp;S322,[1]无限模式!A:AQ,25+T322,FALSE)="","",1)</f>
        <v/>
      </c>
      <c r="N322" s="10" t="str">
        <f>IF(VLOOKUP(R322&amp;"_"&amp;S322,[1]无限模式!A:AQ,25+T322,FALSE)="","","Monster_Season"&amp;R322&amp;"_Infinite_"&amp;S322&amp;"_"&amp;T322)</f>
        <v/>
      </c>
      <c r="O322" s="10" t="str">
        <f>IF(VLOOKUP(R322&amp;"_"&amp;S322,[1]无限模式!A:AQ,25+T322,FALSE)="","",1)</f>
        <v/>
      </c>
      <c r="Q322" s="10" t="str">
        <f>IF(VLOOKUP(R322&amp;"_"&amp;S322,[1]无限模式!A:AQ,19+T322,FALSE)="","",VLOOKUP(R322&amp;"_"&amp;S322,[1]无限模式!A:AQ,37+T322,FALSE))</f>
        <v/>
      </c>
      <c r="R322" s="10">
        <v>3</v>
      </c>
      <c r="S322" s="10">
        <v>13</v>
      </c>
      <c r="T322" s="10">
        <v>4</v>
      </c>
    </row>
    <row r="323" spans="2:20" x14ac:dyDescent="0.2">
      <c r="B323" s="13" t="str">
        <f t="shared" si="20"/>
        <v/>
      </c>
      <c r="C323" s="10" t="str">
        <f t="shared" si="21"/>
        <v/>
      </c>
      <c r="D323" s="10" t="str">
        <f t="shared" si="22"/>
        <v/>
      </c>
      <c r="F323" s="10" t="str">
        <f>IF(B323="","",VLOOKUP(R323&amp;"_"&amp;S323,[1]无限模式!A:AQ,12,FALSE)-VLOOKUP(R323&amp;"_"&amp;S323,[1]无限模式!A:AQ,13,FALSE))</f>
        <v/>
      </c>
      <c r="G323" s="10" t="str">
        <f t="shared" si="23"/>
        <v/>
      </c>
      <c r="H323" s="13" t="str">
        <f>IF(C323="","",VLOOKUP(R323&amp;"_"&amp;S323,[1]无限模式!$A:$BA,52,FALSE))</f>
        <v/>
      </c>
      <c r="I323" s="13" t="str">
        <f>IF(C323="","",VLOOKUP(R323&amp;"_"&amp;S323,[1]无限模式!$A:$BA,53,FALSE))</f>
        <v/>
      </c>
      <c r="J323" s="10" t="str">
        <f>IF(VLOOKUP(R323&amp;"_"&amp;S323,[1]无限模式!A:AQ,25+T323,FALSE)="","",0)</f>
        <v/>
      </c>
      <c r="K323" s="10" t="str">
        <f>IF(VLOOKUP(R323&amp;"_"&amp;S323,[1]无限模式!A:AQ,19+T323,FALSE)=0,"",VLOOKUP(R323&amp;"_"&amp;S323,[1]无限模式!A:AQ,19+T323,FALSE))</f>
        <v/>
      </c>
      <c r="L323" s="10" t="str">
        <f>IF(VLOOKUP(R323&amp;"_"&amp;S323,[1]无限模式!A:AQ,19+T323,FALSE)=0,"",ROUND(VLOOKUP(R323&amp;"_"&amp;S323,[1]无限模式!A:AQ,4,FALSE)/VLOOKUP(R323&amp;"_"&amp;S323,[1]无限模式!A:AQ,19+T323,FALSE),2))</f>
        <v/>
      </c>
      <c r="M323" s="10" t="str">
        <f>IF(VLOOKUP(R323&amp;"_"&amp;S323,[1]无限模式!A:AQ,25+T323,FALSE)="","",1)</f>
        <v/>
      </c>
      <c r="N323" s="10" t="str">
        <f>IF(VLOOKUP(R323&amp;"_"&amp;S323,[1]无限模式!A:AQ,25+T323,FALSE)="","","Monster_Season"&amp;R323&amp;"_Infinite_"&amp;S323&amp;"_"&amp;T323)</f>
        <v/>
      </c>
      <c r="O323" s="10" t="str">
        <f>IF(VLOOKUP(R323&amp;"_"&amp;S323,[1]无限模式!A:AQ,25+T323,FALSE)="","",1)</f>
        <v/>
      </c>
      <c r="Q323" s="10" t="str">
        <f>IF(VLOOKUP(R323&amp;"_"&amp;S323,[1]无限模式!A:AQ,19+T323,FALSE)="","",VLOOKUP(R323&amp;"_"&amp;S323,[1]无限模式!A:AQ,37+T323,FALSE))</f>
        <v/>
      </c>
      <c r="R323" s="10">
        <v>3</v>
      </c>
      <c r="S323" s="10">
        <v>13</v>
      </c>
      <c r="T323" s="10">
        <v>5</v>
      </c>
    </row>
    <row r="324" spans="2:20" x14ac:dyDescent="0.2">
      <c r="B324" s="13" t="str">
        <f t="shared" si="20"/>
        <v/>
      </c>
      <c r="C324" s="10" t="str">
        <f t="shared" si="21"/>
        <v/>
      </c>
      <c r="D324" s="10" t="str">
        <f t="shared" si="22"/>
        <v/>
      </c>
      <c r="F324" s="10" t="str">
        <f>IF(B324="","",VLOOKUP(R324&amp;"_"&amp;S324,[1]无限模式!A:AQ,12,FALSE)-VLOOKUP(R324&amp;"_"&amp;S324,[1]无限模式!A:AQ,13,FALSE))</f>
        <v/>
      </c>
      <c r="G324" s="10" t="str">
        <f t="shared" si="23"/>
        <v/>
      </c>
      <c r="H324" s="13" t="str">
        <f>IF(C324="","",VLOOKUP(R324&amp;"_"&amp;S324,[1]无限模式!$A:$BA,52,FALSE))</f>
        <v/>
      </c>
      <c r="I324" s="13" t="str">
        <f>IF(C324="","",VLOOKUP(R324&amp;"_"&amp;S324,[1]无限模式!$A:$BA,53,FALSE))</f>
        <v/>
      </c>
      <c r="J324" s="10" t="str">
        <f>IF(VLOOKUP(R324&amp;"_"&amp;S324,[1]无限模式!A:AQ,25+T324,FALSE)="","",0)</f>
        <v/>
      </c>
      <c r="K324" s="10" t="str">
        <f>IF(VLOOKUP(R324&amp;"_"&amp;S324,[1]无限模式!A:AQ,19+T324,FALSE)=0,"",VLOOKUP(R324&amp;"_"&amp;S324,[1]无限模式!A:AQ,19+T324,FALSE))</f>
        <v/>
      </c>
      <c r="L324" s="10" t="str">
        <f>IF(VLOOKUP(R324&amp;"_"&amp;S324,[1]无限模式!A:AQ,19+T324,FALSE)=0,"",ROUND(VLOOKUP(R324&amp;"_"&amp;S324,[1]无限模式!A:AQ,4,FALSE)/VLOOKUP(R324&amp;"_"&amp;S324,[1]无限模式!A:AQ,19+T324,FALSE),2))</f>
        <v/>
      </c>
      <c r="M324" s="10" t="str">
        <f>IF(VLOOKUP(R324&amp;"_"&amp;S324,[1]无限模式!A:AQ,25+T324,FALSE)="","",1)</f>
        <v/>
      </c>
      <c r="N324" s="10" t="str">
        <f>IF(VLOOKUP(R324&amp;"_"&amp;S324,[1]无限模式!A:AQ,25+T324,FALSE)="","","Monster_Season"&amp;R324&amp;"_Infinite_"&amp;S324&amp;"_"&amp;T324)</f>
        <v/>
      </c>
      <c r="O324" s="10" t="str">
        <f>IF(VLOOKUP(R324&amp;"_"&amp;S324,[1]无限模式!A:AQ,25+T324,FALSE)="","",1)</f>
        <v/>
      </c>
      <c r="Q324" s="10" t="str">
        <f>IF(VLOOKUP(R324&amp;"_"&amp;S324,[1]无限模式!A:AQ,19+T324,FALSE)="","",VLOOKUP(R324&amp;"_"&amp;S324,[1]无限模式!A:AQ,37+T324,FALSE))</f>
        <v/>
      </c>
      <c r="R324" s="10">
        <v>3</v>
      </c>
      <c r="S324" s="10">
        <v>13</v>
      </c>
      <c r="T324" s="10">
        <v>6</v>
      </c>
    </row>
    <row r="325" spans="2:20" x14ac:dyDescent="0.2">
      <c r="B325" s="13" t="str">
        <f t="shared" si="20"/>
        <v>MonsterWaveCallRule_Season3_Infinite</v>
      </c>
      <c r="C325" s="10">
        <f t="shared" si="21"/>
        <v>14</v>
      </c>
      <c r="D325" s="10" t="str">
        <f t="shared" si="22"/>
        <v>赛季3无限模式第14波</v>
      </c>
      <c r="F325" s="10">
        <f>IF(B325="","",VLOOKUP(R325&amp;"_"&amp;S325,[1]无限模式!A:AQ,12,FALSE)-VLOOKUP(R325&amp;"_"&amp;S325,[1]无限模式!A:AQ,13,FALSE))</f>
        <v>100</v>
      </c>
      <c r="G325" s="10">
        <f t="shared" si="23"/>
        <v>180</v>
      </c>
      <c r="H325" s="13" t="str">
        <f>IF(C325="","",VLOOKUP(R325&amp;"_"&amp;S325,[1]无限模式!$A:$BA,52,FALSE))</f>
        <v>ResAudio_Music_game3;0.9</v>
      </c>
      <c r="I325" s="13" t="str">
        <f>IF(C325="","",VLOOKUP(R325&amp;"_"&amp;S325,[1]无限模式!$A:$BA,53,FALSE))</f>
        <v>ResAudio_Music_game3;1.1</v>
      </c>
      <c r="J325" s="10">
        <f>IF(VLOOKUP(R325&amp;"_"&amp;S325,[1]无限模式!A:AQ,25+T325,FALSE)="","",0)</f>
        <v>0</v>
      </c>
      <c r="K325" s="10">
        <f>IF(VLOOKUP(R325&amp;"_"&amp;S325,[1]无限模式!A:AQ,19+T325,FALSE)=0,"",VLOOKUP(R325&amp;"_"&amp;S325,[1]无限模式!A:AQ,19+T325,FALSE))</f>
        <v>12</v>
      </c>
      <c r="L325" s="10">
        <f>IF(VLOOKUP(R325&amp;"_"&amp;S325,[1]无限模式!A:AQ,19+T325,FALSE)=0,"",ROUND(VLOOKUP(R325&amp;"_"&amp;S325,[1]无限模式!A:AQ,4,FALSE)/VLOOKUP(R325&amp;"_"&amp;S325,[1]无限模式!A:AQ,19+T325,FALSE),2))</f>
        <v>2.5</v>
      </c>
      <c r="M325" s="10">
        <f>IF(VLOOKUP(R325&amp;"_"&amp;S325,[1]无限模式!A:AQ,25+T325,FALSE)="","",1)</f>
        <v>1</v>
      </c>
      <c r="N325" s="10" t="str">
        <f>IF(VLOOKUP(R325&amp;"_"&amp;S325,[1]无限模式!A:AQ,25+T325,FALSE)="","","Monster_Season"&amp;R325&amp;"_Infinite_"&amp;S325&amp;"_"&amp;T325)</f>
        <v>Monster_Season3_Infinite_14_1</v>
      </c>
      <c r="O325" s="10">
        <f>IF(VLOOKUP(R325&amp;"_"&amp;S325,[1]无限模式!A:AQ,25+T325,FALSE)="","",1)</f>
        <v>1</v>
      </c>
      <c r="Q325" s="10">
        <f>IF(VLOOKUP(R325&amp;"_"&amp;S325,[1]无限模式!A:AQ,19+T325,FALSE)="","",VLOOKUP(R325&amp;"_"&amp;S325,[1]无限模式!A:AQ,37+T325,FALSE))</f>
        <v>3</v>
      </c>
      <c r="R325" s="10">
        <v>3</v>
      </c>
      <c r="S325" s="10">
        <v>14</v>
      </c>
      <c r="T325" s="10">
        <v>1</v>
      </c>
    </row>
    <row r="326" spans="2:20" x14ac:dyDescent="0.2">
      <c r="B326" s="13" t="str">
        <f t="shared" si="20"/>
        <v/>
      </c>
      <c r="C326" s="10" t="str">
        <f t="shared" si="21"/>
        <v/>
      </c>
      <c r="D326" s="10" t="str">
        <f t="shared" si="22"/>
        <v/>
      </c>
      <c r="F326" s="10" t="str">
        <f>IF(B326="","",VLOOKUP(R326&amp;"_"&amp;S326,[1]无限模式!A:AQ,12,FALSE)-VLOOKUP(R326&amp;"_"&amp;S326,[1]无限模式!A:AQ,13,FALSE))</f>
        <v/>
      </c>
      <c r="G326" s="10" t="str">
        <f t="shared" si="23"/>
        <v/>
      </c>
      <c r="H326" s="13" t="str">
        <f>IF(C326="","",VLOOKUP(R326&amp;"_"&amp;S326,[1]无限模式!$A:$BA,52,FALSE))</f>
        <v/>
      </c>
      <c r="I326" s="13" t="str">
        <f>IF(C326="","",VLOOKUP(R326&amp;"_"&amp;S326,[1]无限模式!$A:$BA,53,FALSE))</f>
        <v/>
      </c>
      <c r="J326" s="10">
        <f>IF(VLOOKUP(R326&amp;"_"&amp;S326,[1]无限模式!A:AQ,25+T326,FALSE)="","",0)</f>
        <v>0</v>
      </c>
      <c r="K326" s="10">
        <f>IF(VLOOKUP(R326&amp;"_"&amp;S326,[1]无限模式!A:AQ,19+T326,FALSE)=0,"",VLOOKUP(R326&amp;"_"&amp;S326,[1]无限模式!A:AQ,19+T326,FALSE))</f>
        <v>12</v>
      </c>
      <c r="L326" s="10">
        <f>IF(VLOOKUP(R326&amp;"_"&amp;S326,[1]无限模式!A:AQ,19+T326,FALSE)=0,"",ROUND(VLOOKUP(R326&amp;"_"&amp;S326,[1]无限模式!A:AQ,4,FALSE)/VLOOKUP(R326&amp;"_"&amp;S326,[1]无限模式!A:AQ,19+T326,FALSE),2))</f>
        <v>2.5</v>
      </c>
      <c r="M326" s="10">
        <f>IF(VLOOKUP(R326&amp;"_"&amp;S326,[1]无限模式!A:AQ,25+T326,FALSE)="","",1)</f>
        <v>1</v>
      </c>
      <c r="N326" s="10" t="str">
        <f>IF(VLOOKUP(R326&amp;"_"&amp;S326,[1]无限模式!A:AQ,25+T326,FALSE)="","","Monster_Season"&amp;R326&amp;"_Infinite_"&amp;S326&amp;"_"&amp;T326)</f>
        <v>Monster_Season3_Infinite_14_2</v>
      </c>
      <c r="O326" s="10">
        <f>IF(VLOOKUP(R326&amp;"_"&amp;S326,[1]无限模式!A:AQ,25+T326,FALSE)="","",1)</f>
        <v>1</v>
      </c>
      <c r="Q326" s="10">
        <f>IF(VLOOKUP(R326&amp;"_"&amp;S326,[1]无限模式!A:AQ,19+T326,FALSE)="","",VLOOKUP(R326&amp;"_"&amp;S326,[1]无限模式!A:AQ,37+T326,FALSE))</f>
        <v>7</v>
      </c>
      <c r="R326" s="10">
        <v>3</v>
      </c>
      <c r="S326" s="10">
        <v>14</v>
      </c>
      <c r="T326" s="10">
        <v>2</v>
      </c>
    </row>
    <row r="327" spans="2:20" x14ac:dyDescent="0.2">
      <c r="B327" s="13" t="str">
        <f t="shared" si="20"/>
        <v/>
      </c>
      <c r="C327" s="10" t="str">
        <f t="shared" si="21"/>
        <v/>
      </c>
      <c r="D327" s="10" t="str">
        <f t="shared" si="22"/>
        <v/>
      </c>
      <c r="F327" s="10" t="str">
        <f>IF(B327="","",VLOOKUP(R327&amp;"_"&amp;S327,[1]无限模式!A:AQ,12,FALSE)-VLOOKUP(R327&amp;"_"&amp;S327,[1]无限模式!A:AQ,13,FALSE))</f>
        <v/>
      </c>
      <c r="G327" s="10" t="str">
        <f t="shared" si="23"/>
        <v/>
      </c>
      <c r="H327" s="13" t="str">
        <f>IF(C327="","",VLOOKUP(R327&amp;"_"&amp;S327,[1]无限模式!$A:$BA,52,FALSE))</f>
        <v/>
      </c>
      <c r="I327" s="13" t="str">
        <f>IF(C327="","",VLOOKUP(R327&amp;"_"&amp;S327,[1]无限模式!$A:$BA,53,FALSE))</f>
        <v/>
      </c>
      <c r="J327" s="10">
        <f>IF(VLOOKUP(R327&amp;"_"&amp;S327,[1]无限模式!A:AQ,25+T327,FALSE)="","",0)</f>
        <v>0</v>
      </c>
      <c r="K327" s="10">
        <f>IF(VLOOKUP(R327&amp;"_"&amp;S327,[1]无限模式!A:AQ,19+T327,FALSE)=0,"",VLOOKUP(R327&amp;"_"&amp;S327,[1]无限模式!A:AQ,19+T327,FALSE))</f>
        <v>12</v>
      </c>
      <c r="L327" s="10">
        <f>IF(VLOOKUP(R327&amp;"_"&amp;S327,[1]无限模式!A:AQ,19+T327,FALSE)=0,"",ROUND(VLOOKUP(R327&amp;"_"&amp;S327,[1]无限模式!A:AQ,4,FALSE)/VLOOKUP(R327&amp;"_"&amp;S327,[1]无限模式!A:AQ,19+T327,FALSE),2))</f>
        <v>2.5</v>
      </c>
      <c r="M327" s="10">
        <f>IF(VLOOKUP(R327&amp;"_"&amp;S327,[1]无限模式!A:AQ,25+T327,FALSE)="","",1)</f>
        <v>1</v>
      </c>
      <c r="N327" s="10" t="str">
        <f>IF(VLOOKUP(R327&amp;"_"&amp;S327,[1]无限模式!A:AQ,25+T327,FALSE)="","","Monster_Season"&amp;R327&amp;"_Infinite_"&amp;S327&amp;"_"&amp;T327)</f>
        <v>Monster_Season3_Infinite_14_3</v>
      </c>
      <c r="O327" s="10">
        <f>IF(VLOOKUP(R327&amp;"_"&amp;S327,[1]无限模式!A:AQ,25+T327,FALSE)="","",1)</f>
        <v>1</v>
      </c>
      <c r="Q327" s="10">
        <f>IF(VLOOKUP(R327&amp;"_"&amp;S327,[1]无限模式!A:AQ,19+T327,FALSE)="","",VLOOKUP(R327&amp;"_"&amp;S327,[1]无限模式!A:AQ,37+T327,FALSE))</f>
        <v>7</v>
      </c>
      <c r="R327" s="10">
        <v>3</v>
      </c>
      <c r="S327" s="10">
        <v>14</v>
      </c>
      <c r="T327" s="10">
        <v>3</v>
      </c>
    </row>
    <row r="328" spans="2:20" x14ac:dyDescent="0.2">
      <c r="B328" s="13" t="str">
        <f t="shared" si="20"/>
        <v/>
      </c>
      <c r="C328" s="10" t="str">
        <f t="shared" si="21"/>
        <v/>
      </c>
      <c r="D328" s="10" t="str">
        <f t="shared" si="22"/>
        <v/>
      </c>
      <c r="F328" s="10" t="str">
        <f>IF(B328="","",VLOOKUP(R328&amp;"_"&amp;S328,[1]无限模式!A:AQ,12,FALSE)-VLOOKUP(R328&amp;"_"&amp;S328,[1]无限模式!A:AQ,13,FALSE))</f>
        <v/>
      </c>
      <c r="G328" s="10" t="str">
        <f t="shared" si="23"/>
        <v/>
      </c>
      <c r="H328" s="13" t="str">
        <f>IF(C328="","",VLOOKUP(R328&amp;"_"&amp;S328,[1]无限模式!$A:$BA,52,FALSE))</f>
        <v/>
      </c>
      <c r="I328" s="13" t="str">
        <f>IF(C328="","",VLOOKUP(R328&amp;"_"&amp;S328,[1]无限模式!$A:$BA,53,FALSE))</f>
        <v/>
      </c>
      <c r="J328" s="10" t="str">
        <f>IF(VLOOKUP(R328&amp;"_"&amp;S328,[1]无限模式!A:AQ,25+T328,FALSE)="","",0)</f>
        <v/>
      </c>
      <c r="K328" s="10" t="str">
        <f>IF(VLOOKUP(R328&amp;"_"&amp;S328,[1]无限模式!A:AQ,19+T328,FALSE)=0,"",VLOOKUP(R328&amp;"_"&amp;S328,[1]无限模式!A:AQ,19+T328,FALSE))</f>
        <v/>
      </c>
      <c r="L328" s="10" t="str">
        <f>IF(VLOOKUP(R328&amp;"_"&amp;S328,[1]无限模式!A:AQ,19+T328,FALSE)=0,"",ROUND(VLOOKUP(R328&amp;"_"&amp;S328,[1]无限模式!A:AQ,4,FALSE)/VLOOKUP(R328&amp;"_"&amp;S328,[1]无限模式!A:AQ,19+T328,FALSE),2))</f>
        <v/>
      </c>
      <c r="M328" s="10" t="str">
        <f>IF(VLOOKUP(R328&amp;"_"&amp;S328,[1]无限模式!A:AQ,25+T328,FALSE)="","",1)</f>
        <v/>
      </c>
      <c r="N328" s="10" t="str">
        <f>IF(VLOOKUP(R328&amp;"_"&amp;S328,[1]无限模式!A:AQ,25+T328,FALSE)="","","Monster_Season"&amp;R328&amp;"_Infinite_"&amp;S328&amp;"_"&amp;T328)</f>
        <v/>
      </c>
      <c r="O328" s="10" t="str">
        <f>IF(VLOOKUP(R328&amp;"_"&amp;S328,[1]无限模式!A:AQ,25+T328,FALSE)="","",1)</f>
        <v/>
      </c>
      <c r="Q328" s="10" t="str">
        <f>IF(VLOOKUP(R328&amp;"_"&amp;S328,[1]无限模式!A:AQ,19+T328,FALSE)="","",VLOOKUP(R328&amp;"_"&amp;S328,[1]无限模式!A:AQ,37+T328,FALSE))</f>
        <v/>
      </c>
      <c r="R328" s="10">
        <v>3</v>
      </c>
      <c r="S328" s="10">
        <v>14</v>
      </c>
      <c r="T328" s="10">
        <v>4</v>
      </c>
    </row>
    <row r="329" spans="2:20" x14ac:dyDescent="0.2">
      <c r="B329" s="13" t="str">
        <f t="shared" si="20"/>
        <v/>
      </c>
      <c r="C329" s="10" t="str">
        <f t="shared" si="21"/>
        <v/>
      </c>
      <c r="D329" s="10" t="str">
        <f t="shared" si="22"/>
        <v/>
      </c>
      <c r="F329" s="10" t="str">
        <f>IF(B329="","",VLOOKUP(R329&amp;"_"&amp;S329,[1]无限模式!A:AQ,12,FALSE)-VLOOKUP(R329&amp;"_"&amp;S329,[1]无限模式!A:AQ,13,FALSE))</f>
        <v/>
      </c>
      <c r="G329" s="10" t="str">
        <f t="shared" si="23"/>
        <v/>
      </c>
      <c r="H329" s="13" t="str">
        <f>IF(C329="","",VLOOKUP(R329&amp;"_"&amp;S329,[1]无限模式!$A:$BA,52,FALSE))</f>
        <v/>
      </c>
      <c r="I329" s="13" t="str">
        <f>IF(C329="","",VLOOKUP(R329&amp;"_"&amp;S329,[1]无限模式!$A:$BA,53,FALSE))</f>
        <v/>
      </c>
      <c r="J329" s="10" t="str">
        <f>IF(VLOOKUP(R329&amp;"_"&amp;S329,[1]无限模式!A:AQ,25+T329,FALSE)="","",0)</f>
        <v/>
      </c>
      <c r="K329" s="10" t="str">
        <f>IF(VLOOKUP(R329&amp;"_"&amp;S329,[1]无限模式!A:AQ,19+T329,FALSE)=0,"",VLOOKUP(R329&amp;"_"&amp;S329,[1]无限模式!A:AQ,19+T329,FALSE))</f>
        <v/>
      </c>
      <c r="L329" s="10" t="str">
        <f>IF(VLOOKUP(R329&amp;"_"&amp;S329,[1]无限模式!A:AQ,19+T329,FALSE)=0,"",ROUND(VLOOKUP(R329&amp;"_"&amp;S329,[1]无限模式!A:AQ,4,FALSE)/VLOOKUP(R329&amp;"_"&amp;S329,[1]无限模式!A:AQ,19+T329,FALSE),2))</f>
        <v/>
      </c>
      <c r="M329" s="10" t="str">
        <f>IF(VLOOKUP(R329&amp;"_"&amp;S329,[1]无限模式!A:AQ,25+T329,FALSE)="","",1)</f>
        <v/>
      </c>
      <c r="N329" s="10" t="str">
        <f>IF(VLOOKUP(R329&amp;"_"&amp;S329,[1]无限模式!A:AQ,25+T329,FALSE)="","","Monster_Season"&amp;R329&amp;"_Infinite_"&amp;S329&amp;"_"&amp;T329)</f>
        <v/>
      </c>
      <c r="O329" s="10" t="str">
        <f>IF(VLOOKUP(R329&amp;"_"&amp;S329,[1]无限模式!A:AQ,25+T329,FALSE)="","",1)</f>
        <v/>
      </c>
      <c r="Q329" s="10" t="str">
        <f>IF(VLOOKUP(R329&amp;"_"&amp;S329,[1]无限模式!A:AQ,19+T329,FALSE)="","",VLOOKUP(R329&amp;"_"&amp;S329,[1]无限模式!A:AQ,37+T329,FALSE))</f>
        <v/>
      </c>
      <c r="R329" s="10">
        <v>3</v>
      </c>
      <c r="S329" s="10">
        <v>14</v>
      </c>
      <c r="T329" s="10">
        <v>5</v>
      </c>
    </row>
    <row r="330" spans="2:20" x14ac:dyDescent="0.2">
      <c r="B330" s="13" t="str">
        <f t="shared" si="20"/>
        <v/>
      </c>
      <c r="C330" s="10" t="str">
        <f t="shared" si="21"/>
        <v/>
      </c>
      <c r="D330" s="10" t="str">
        <f t="shared" si="22"/>
        <v/>
      </c>
      <c r="F330" s="10" t="str">
        <f>IF(B330="","",VLOOKUP(R330&amp;"_"&amp;S330,[1]无限模式!A:AQ,12,FALSE)-VLOOKUP(R330&amp;"_"&amp;S330,[1]无限模式!A:AQ,13,FALSE))</f>
        <v/>
      </c>
      <c r="G330" s="10" t="str">
        <f t="shared" si="23"/>
        <v/>
      </c>
      <c r="H330" s="13" t="str">
        <f>IF(C330="","",VLOOKUP(R330&amp;"_"&amp;S330,[1]无限模式!$A:$BA,52,FALSE))</f>
        <v/>
      </c>
      <c r="I330" s="13" t="str">
        <f>IF(C330="","",VLOOKUP(R330&amp;"_"&amp;S330,[1]无限模式!$A:$BA,53,FALSE))</f>
        <v/>
      </c>
      <c r="J330" s="10" t="str">
        <f>IF(VLOOKUP(R330&amp;"_"&amp;S330,[1]无限模式!A:AQ,25+T330,FALSE)="","",0)</f>
        <v/>
      </c>
      <c r="K330" s="10" t="str">
        <f>IF(VLOOKUP(R330&amp;"_"&amp;S330,[1]无限模式!A:AQ,19+T330,FALSE)=0,"",VLOOKUP(R330&amp;"_"&amp;S330,[1]无限模式!A:AQ,19+T330,FALSE))</f>
        <v/>
      </c>
      <c r="L330" s="10" t="str">
        <f>IF(VLOOKUP(R330&amp;"_"&amp;S330,[1]无限模式!A:AQ,19+T330,FALSE)=0,"",ROUND(VLOOKUP(R330&amp;"_"&amp;S330,[1]无限模式!A:AQ,4,FALSE)/VLOOKUP(R330&amp;"_"&amp;S330,[1]无限模式!A:AQ,19+T330,FALSE),2))</f>
        <v/>
      </c>
      <c r="M330" s="10" t="str">
        <f>IF(VLOOKUP(R330&amp;"_"&amp;S330,[1]无限模式!A:AQ,25+T330,FALSE)="","",1)</f>
        <v/>
      </c>
      <c r="N330" s="10" t="str">
        <f>IF(VLOOKUP(R330&amp;"_"&amp;S330,[1]无限模式!A:AQ,25+T330,FALSE)="","","Monster_Season"&amp;R330&amp;"_Infinite_"&amp;S330&amp;"_"&amp;T330)</f>
        <v/>
      </c>
      <c r="O330" s="10" t="str">
        <f>IF(VLOOKUP(R330&amp;"_"&amp;S330,[1]无限模式!A:AQ,25+T330,FALSE)="","",1)</f>
        <v/>
      </c>
      <c r="Q330" s="10" t="str">
        <f>IF(VLOOKUP(R330&amp;"_"&amp;S330,[1]无限模式!A:AQ,19+T330,FALSE)="","",VLOOKUP(R330&amp;"_"&amp;S330,[1]无限模式!A:AQ,37+T330,FALSE))</f>
        <v/>
      </c>
      <c r="R330" s="10">
        <v>3</v>
      </c>
      <c r="S330" s="10">
        <v>14</v>
      </c>
      <c r="T330" s="10">
        <v>6</v>
      </c>
    </row>
    <row r="331" spans="2:20" x14ac:dyDescent="0.2">
      <c r="B331" s="13" t="str">
        <f t="shared" si="20"/>
        <v>MonsterWaveCallRule_Season3_Infinite</v>
      </c>
      <c r="C331" s="10">
        <f t="shared" si="21"/>
        <v>15</v>
      </c>
      <c r="D331" s="10" t="str">
        <f t="shared" si="22"/>
        <v>赛季3无限模式第15波</v>
      </c>
      <c r="F331" s="10">
        <f>IF(B331="","",VLOOKUP(R331&amp;"_"&amp;S331,[1]无限模式!A:AQ,12,FALSE)-VLOOKUP(R331&amp;"_"&amp;S331,[1]无限模式!A:AQ,13,FALSE))</f>
        <v>100</v>
      </c>
      <c r="G331" s="10">
        <f t="shared" si="23"/>
        <v>180</v>
      </c>
      <c r="H331" s="13" t="str">
        <f>IF(C331="","",VLOOKUP(R331&amp;"_"&amp;S331,[1]无限模式!$A:$BA,52,FALSE))</f>
        <v>ResAudio_Music_game3;0.9</v>
      </c>
      <c r="I331" s="13" t="str">
        <f>IF(C331="","",VLOOKUP(R331&amp;"_"&amp;S331,[1]无限模式!$A:$BA,53,FALSE))</f>
        <v>ResAudio_Music_battler_boss1;1.1</v>
      </c>
      <c r="J331" s="10">
        <f>IF(VLOOKUP(R331&amp;"_"&amp;S331,[1]无限模式!A:AQ,25+T331,FALSE)="","",0)</f>
        <v>0</v>
      </c>
      <c r="K331" s="10">
        <f>IF(VLOOKUP(R331&amp;"_"&amp;S331,[1]无限模式!A:AQ,19+T331,FALSE)=0,"",VLOOKUP(R331&amp;"_"&amp;S331,[1]无限模式!A:AQ,19+T331,FALSE))</f>
        <v>13</v>
      </c>
      <c r="L331" s="10">
        <f>IF(VLOOKUP(R331&amp;"_"&amp;S331,[1]无限模式!A:AQ,19+T331,FALSE)=0,"",ROUND(VLOOKUP(R331&amp;"_"&amp;S331,[1]无限模式!A:AQ,4,FALSE)/VLOOKUP(R331&amp;"_"&amp;S331,[1]无限模式!A:AQ,19+T331,FALSE),2))</f>
        <v>2.31</v>
      </c>
      <c r="M331" s="10">
        <f>IF(VLOOKUP(R331&amp;"_"&amp;S331,[1]无限模式!A:AQ,25+T331,FALSE)="","",1)</f>
        <v>1</v>
      </c>
      <c r="N331" s="10" t="str">
        <f>IF(VLOOKUP(R331&amp;"_"&amp;S331,[1]无限模式!A:AQ,25+T331,FALSE)="","","Monster_Season"&amp;R331&amp;"_Infinite_"&amp;S331&amp;"_"&amp;T331)</f>
        <v>Monster_Season3_Infinite_15_1</v>
      </c>
      <c r="O331" s="10">
        <f>IF(VLOOKUP(R331&amp;"_"&amp;S331,[1]无限模式!A:AQ,25+T331,FALSE)="","",1)</f>
        <v>1</v>
      </c>
      <c r="Q331" s="10">
        <f>IF(VLOOKUP(R331&amp;"_"&amp;S331,[1]无限模式!A:AQ,19+T331,FALSE)="","",VLOOKUP(R331&amp;"_"&amp;S331,[1]无限模式!A:AQ,37+T331,FALSE))</f>
        <v>3</v>
      </c>
      <c r="R331" s="10">
        <v>3</v>
      </c>
      <c r="S331" s="10">
        <v>15</v>
      </c>
      <c r="T331" s="10">
        <v>1</v>
      </c>
    </row>
    <row r="332" spans="2:20" x14ac:dyDescent="0.2">
      <c r="B332" s="13" t="str">
        <f t="shared" si="20"/>
        <v/>
      </c>
      <c r="C332" s="10" t="str">
        <f t="shared" si="21"/>
        <v/>
      </c>
      <c r="D332" s="10" t="str">
        <f t="shared" si="22"/>
        <v/>
      </c>
      <c r="F332" s="10" t="str">
        <f>IF(B332="","",VLOOKUP(R332&amp;"_"&amp;S332,[1]无限模式!A:AQ,12,FALSE)-VLOOKUP(R332&amp;"_"&amp;S332,[1]无限模式!A:AQ,13,FALSE))</f>
        <v/>
      </c>
      <c r="G332" s="10" t="str">
        <f t="shared" si="23"/>
        <v/>
      </c>
      <c r="H332" s="13" t="str">
        <f>IF(C332="","",VLOOKUP(R332&amp;"_"&amp;S332,[1]无限模式!$A:$BA,52,FALSE))</f>
        <v/>
      </c>
      <c r="I332" s="13" t="str">
        <f>IF(C332="","",VLOOKUP(R332&amp;"_"&amp;S332,[1]无限模式!$A:$BA,53,FALSE))</f>
        <v/>
      </c>
      <c r="J332" s="10">
        <f>IF(VLOOKUP(R332&amp;"_"&amp;S332,[1]无限模式!A:AQ,25+T332,FALSE)="","",0)</f>
        <v>0</v>
      </c>
      <c r="K332" s="10">
        <f>IF(VLOOKUP(R332&amp;"_"&amp;S332,[1]无限模式!A:AQ,19+T332,FALSE)=0,"",VLOOKUP(R332&amp;"_"&amp;S332,[1]无限模式!A:AQ,19+T332,FALSE))</f>
        <v>13</v>
      </c>
      <c r="L332" s="10">
        <f>IF(VLOOKUP(R332&amp;"_"&amp;S332,[1]无限模式!A:AQ,19+T332,FALSE)=0,"",ROUND(VLOOKUP(R332&amp;"_"&amp;S332,[1]无限模式!A:AQ,4,FALSE)/VLOOKUP(R332&amp;"_"&amp;S332,[1]无限模式!A:AQ,19+T332,FALSE),2))</f>
        <v>2.31</v>
      </c>
      <c r="M332" s="10">
        <f>IF(VLOOKUP(R332&amp;"_"&amp;S332,[1]无限模式!A:AQ,25+T332,FALSE)="","",1)</f>
        <v>1</v>
      </c>
      <c r="N332" s="10" t="str">
        <f>IF(VLOOKUP(R332&amp;"_"&amp;S332,[1]无限模式!A:AQ,25+T332,FALSE)="","","Monster_Season"&amp;R332&amp;"_Infinite_"&amp;S332&amp;"_"&amp;T332)</f>
        <v>Monster_Season3_Infinite_15_2</v>
      </c>
      <c r="O332" s="10">
        <f>IF(VLOOKUP(R332&amp;"_"&amp;S332,[1]无限模式!A:AQ,25+T332,FALSE)="","",1)</f>
        <v>1</v>
      </c>
      <c r="Q332" s="10">
        <f>IF(VLOOKUP(R332&amp;"_"&amp;S332,[1]无限模式!A:AQ,19+T332,FALSE)="","",VLOOKUP(R332&amp;"_"&amp;S332,[1]无限模式!A:AQ,37+T332,FALSE))</f>
        <v>6</v>
      </c>
      <c r="R332" s="10">
        <v>3</v>
      </c>
      <c r="S332" s="10">
        <v>15</v>
      </c>
      <c r="T332" s="10">
        <v>2</v>
      </c>
    </row>
    <row r="333" spans="2:20" x14ac:dyDescent="0.2">
      <c r="B333" s="13" t="str">
        <f t="shared" si="20"/>
        <v/>
      </c>
      <c r="C333" s="10" t="str">
        <f t="shared" si="21"/>
        <v/>
      </c>
      <c r="D333" s="10" t="str">
        <f t="shared" si="22"/>
        <v/>
      </c>
      <c r="F333" s="10" t="str">
        <f>IF(B333="","",VLOOKUP(R333&amp;"_"&amp;S333,[1]无限模式!A:AQ,12,FALSE)-VLOOKUP(R333&amp;"_"&amp;S333,[1]无限模式!A:AQ,13,FALSE))</f>
        <v/>
      </c>
      <c r="G333" s="10" t="str">
        <f t="shared" si="23"/>
        <v/>
      </c>
      <c r="H333" s="13" t="str">
        <f>IF(C333="","",VLOOKUP(R333&amp;"_"&amp;S333,[1]无限模式!$A:$BA,52,FALSE))</f>
        <v/>
      </c>
      <c r="I333" s="13" t="str">
        <f>IF(C333="","",VLOOKUP(R333&amp;"_"&amp;S333,[1]无限模式!$A:$BA,53,FALSE))</f>
        <v/>
      </c>
      <c r="J333" s="10">
        <f>IF(VLOOKUP(R333&amp;"_"&amp;S333,[1]无限模式!A:AQ,25+T333,FALSE)="","",0)</f>
        <v>0</v>
      </c>
      <c r="K333" s="10">
        <f>IF(VLOOKUP(R333&amp;"_"&amp;S333,[1]无限模式!A:AQ,19+T333,FALSE)=0,"",VLOOKUP(R333&amp;"_"&amp;S333,[1]无限模式!A:AQ,19+T333,FALSE))</f>
        <v>9</v>
      </c>
      <c r="L333" s="10">
        <f>IF(VLOOKUP(R333&amp;"_"&amp;S333,[1]无限模式!A:AQ,19+T333,FALSE)=0,"",ROUND(VLOOKUP(R333&amp;"_"&amp;S333,[1]无限模式!A:AQ,4,FALSE)/VLOOKUP(R333&amp;"_"&amp;S333,[1]无限模式!A:AQ,19+T333,FALSE),2))</f>
        <v>3.33</v>
      </c>
      <c r="M333" s="10">
        <f>IF(VLOOKUP(R333&amp;"_"&amp;S333,[1]无限模式!A:AQ,25+T333,FALSE)="","",1)</f>
        <v>1</v>
      </c>
      <c r="N333" s="10" t="str">
        <f>IF(VLOOKUP(R333&amp;"_"&amp;S333,[1]无限模式!A:AQ,25+T333,FALSE)="","","Monster_Season"&amp;R333&amp;"_Infinite_"&amp;S333&amp;"_"&amp;T333)</f>
        <v>Monster_Season3_Infinite_15_3</v>
      </c>
      <c r="O333" s="10">
        <f>IF(VLOOKUP(R333&amp;"_"&amp;S333,[1]无限模式!A:AQ,25+T333,FALSE)="","",1)</f>
        <v>1</v>
      </c>
      <c r="Q333" s="10">
        <f>IF(VLOOKUP(R333&amp;"_"&amp;S333,[1]无限模式!A:AQ,19+T333,FALSE)="","",VLOOKUP(R333&amp;"_"&amp;S333,[1]无限模式!A:AQ,37+T333,FALSE))</f>
        <v>6</v>
      </c>
      <c r="R333" s="10">
        <v>3</v>
      </c>
      <c r="S333" s="10">
        <v>15</v>
      </c>
      <c r="T333" s="10">
        <v>3</v>
      </c>
    </row>
    <row r="334" spans="2:20" x14ac:dyDescent="0.2">
      <c r="B334" s="13" t="str">
        <f t="shared" si="20"/>
        <v/>
      </c>
      <c r="C334" s="10" t="str">
        <f t="shared" si="21"/>
        <v/>
      </c>
      <c r="D334" s="10" t="str">
        <f t="shared" si="22"/>
        <v/>
      </c>
      <c r="F334" s="10" t="str">
        <f>IF(B334="","",VLOOKUP(R334&amp;"_"&amp;S334,[1]无限模式!A:AQ,12,FALSE)-VLOOKUP(R334&amp;"_"&amp;S334,[1]无限模式!A:AQ,13,FALSE))</f>
        <v/>
      </c>
      <c r="G334" s="10" t="str">
        <f t="shared" si="23"/>
        <v/>
      </c>
      <c r="H334" s="13" t="str">
        <f>IF(C334="","",VLOOKUP(R334&amp;"_"&amp;S334,[1]无限模式!$A:$BA,52,FALSE))</f>
        <v/>
      </c>
      <c r="I334" s="13" t="str">
        <f>IF(C334="","",VLOOKUP(R334&amp;"_"&amp;S334,[1]无限模式!$A:$BA,53,FALSE))</f>
        <v/>
      </c>
      <c r="J334" s="10">
        <f>IF(VLOOKUP(R334&amp;"_"&amp;S334,[1]无限模式!A:AQ,25+T334,FALSE)="","",0)</f>
        <v>0</v>
      </c>
      <c r="K334" s="10">
        <f>IF(VLOOKUP(R334&amp;"_"&amp;S334,[1]无限模式!A:AQ,19+T334,FALSE)=0,"",VLOOKUP(R334&amp;"_"&amp;S334,[1]无限模式!A:AQ,19+T334,FALSE))</f>
        <v>1</v>
      </c>
      <c r="L334" s="10">
        <f>IF(VLOOKUP(R334&amp;"_"&amp;S334,[1]无限模式!A:AQ,19+T334,FALSE)=0,"",ROUND(VLOOKUP(R334&amp;"_"&amp;S334,[1]无限模式!A:AQ,4,FALSE)/VLOOKUP(R334&amp;"_"&amp;S334,[1]无限模式!A:AQ,19+T334,FALSE),2))</f>
        <v>30</v>
      </c>
      <c r="M334" s="10">
        <f>IF(VLOOKUP(R334&amp;"_"&amp;S334,[1]无限模式!A:AQ,25+T334,FALSE)="","",1)</f>
        <v>1</v>
      </c>
      <c r="N334" s="10" t="str">
        <f>IF(VLOOKUP(R334&amp;"_"&amp;S334,[1]无限模式!A:AQ,25+T334,FALSE)="","","Monster_Season"&amp;R334&amp;"_Infinite_"&amp;S334&amp;"_"&amp;T334)</f>
        <v>Monster_Season3_Infinite_15_4</v>
      </c>
      <c r="O334" s="10">
        <f>IF(VLOOKUP(R334&amp;"_"&amp;S334,[1]无限模式!A:AQ,25+T334,FALSE)="","",1)</f>
        <v>1</v>
      </c>
      <c r="Q334" s="10">
        <f>IF(VLOOKUP(R334&amp;"_"&amp;S334,[1]无限模式!A:AQ,19+T334,FALSE)="","",VLOOKUP(R334&amp;"_"&amp;S334,[1]无限模式!A:AQ,37+T334,FALSE))</f>
        <v>16</v>
      </c>
      <c r="R334" s="10">
        <v>3</v>
      </c>
      <c r="S334" s="10">
        <v>15</v>
      </c>
      <c r="T334" s="10">
        <v>4</v>
      </c>
    </row>
    <row r="335" spans="2:20" x14ac:dyDescent="0.2">
      <c r="B335" s="13" t="str">
        <f t="shared" si="20"/>
        <v/>
      </c>
      <c r="C335" s="10" t="str">
        <f t="shared" si="21"/>
        <v/>
      </c>
      <c r="D335" s="10" t="str">
        <f t="shared" si="22"/>
        <v/>
      </c>
      <c r="F335" s="10" t="str">
        <f>IF(B335="","",VLOOKUP(R335&amp;"_"&amp;S335,[1]无限模式!A:AQ,12,FALSE)-VLOOKUP(R335&amp;"_"&amp;S335,[1]无限模式!A:AQ,13,FALSE))</f>
        <v/>
      </c>
      <c r="G335" s="10" t="str">
        <f t="shared" si="23"/>
        <v/>
      </c>
      <c r="H335" s="13" t="str">
        <f>IF(C335="","",VLOOKUP(R335&amp;"_"&amp;S335,[1]无限模式!$A:$BA,52,FALSE))</f>
        <v/>
      </c>
      <c r="I335" s="13" t="str">
        <f>IF(C335="","",VLOOKUP(R335&amp;"_"&amp;S335,[1]无限模式!$A:$BA,53,FALSE))</f>
        <v/>
      </c>
      <c r="J335" s="10" t="str">
        <f>IF(VLOOKUP(R335&amp;"_"&amp;S335,[1]无限模式!A:AQ,25+T335,FALSE)="","",0)</f>
        <v/>
      </c>
      <c r="K335" s="10" t="str">
        <f>IF(VLOOKUP(R335&amp;"_"&amp;S335,[1]无限模式!A:AQ,19+T335,FALSE)=0,"",VLOOKUP(R335&amp;"_"&amp;S335,[1]无限模式!A:AQ,19+T335,FALSE))</f>
        <v/>
      </c>
      <c r="L335" s="10" t="str">
        <f>IF(VLOOKUP(R335&amp;"_"&amp;S335,[1]无限模式!A:AQ,19+T335,FALSE)=0,"",ROUND(VLOOKUP(R335&amp;"_"&amp;S335,[1]无限模式!A:AQ,4,FALSE)/VLOOKUP(R335&amp;"_"&amp;S335,[1]无限模式!A:AQ,19+T335,FALSE),2))</f>
        <v/>
      </c>
      <c r="M335" s="10" t="str">
        <f>IF(VLOOKUP(R335&amp;"_"&amp;S335,[1]无限模式!A:AQ,25+T335,FALSE)="","",1)</f>
        <v/>
      </c>
      <c r="N335" s="10" t="str">
        <f>IF(VLOOKUP(R335&amp;"_"&amp;S335,[1]无限模式!A:AQ,25+T335,FALSE)="","","Monster_Season"&amp;R335&amp;"_Infinite_"&amp;S335&amp;"_"&amp;T335)</f>
        <v/>
      </c>
      <c r="O335" s="10" t="str">
        <f>IF(VLOOKUP(R335&amp;"_"&amp;S335,[1]无限模式!A:AQ,25+T335,FALSE)="","",1)</f>
        <v/>
      </c>
      <c r="Q335" s="10" t="str">
        <f>IF(VLOOKUP(R335&amp;"_"&amp;S335,[1]无限模式!A:AQ,19+T335,FALSE)="","",VLOOKUP(R335&amp;"_"&amp;S335,[1]无限模式!A:AQ,37+T335,FALSE))</f>
        <v/>
      </c>
      <c r="R335" s="10">
        <v>3</v>
      </c>
      <c r="S335" s="10">
        <v>15</v>
      </c>
      <c r="T335" s="10">
        <v>5</v>
      </c>
    </row>
    <row r="336" spans="2:20" x14ac:dyDescent="0.2">
      <c r="B336" s="13" t="str">
        <f t="shared" si="20"/>
        <v/>
      </c>
      <c r="C336" s="10" t="str">
        <f t="shared" si="21"/>
        <v/>
      </c>
      <c r="D336" s="10" t="str">
        <f t="shared" si="22"/>
        <v/>
      </c>
      <c r="F336" s="10" t="str">
        <f>IF(B336="","",VLOOKUP(R336&amp;"_"&amp;S336,[1]无限模式!A:AQ,12,FALSE)-VLOOKUP(R336&amp;"_"&amp;S336,[1]无限模式!A:AQ,13,FALSE))</f>
        <v/>
      </c>
      <c r="G336" s="10" t="str">
        <f t="shared" si="23"/>
        <v/>
      </c>
      <c r="H336" s="13" t="str">
        <f>IF(C336="","",VLOOKUP(R336&amp;"_"&amp;S336,[1]无限模式!$A:$BA,52,FALSE))</f>
        <v/>
      </c>
      <c r="I336" s="13" t="str">
        <f>IF(C336="","",VLOOKUP(R336&amp;"_"&amp;S336,[1]无限模式!$A:$BA,53,FALSE))</f>
        <v/>
      </c>
      <c r="J336" s="10" t="str">
        <f>IF(VLOOKUP(R336&amp;"_"&amp;S336,[1]无限模式!A:AQ,25+T336,FALSE)="","",0)</f>
        <v/>
      </c>
      <c r="K336" s="10" t="str">
        <f>IF(VLOOKUP(R336&amp;"_"&amp;S336,[1]无限模式!A:AQ,19+T336,FALSE)=0,"",VLOOKUP(R336&amp;"_"&amp;S336,[1]无限模式!A:AQ,19+T336,FALSE))</f>
        <v/>
      </c>
      <c r="L336" s="10" t="str">
        <f>IF(VLOOKUP(R336&amp;"_"&amp;S336,[1]无限模式!A:AQ,19+T336,FALSE)=0,"",ROUND(VLOOKUP(R336&amp;"_"&amp;S336,[1]无限模式!A:AQ,4,FALSE)/VLOOKUP(R336&amp;"_"&amp;S336,[1]无限模式!A:AQ,19+T336,FALSE),2))</f>
        <v/>
      </c>
      <c r="M336" s="10" t="str">
        <f>IF(VLOOKUP(R336&amp;"_"&amp;S336,[1]无限模式!A:AQ,25+T336,FALSE)="","",1)</f>
        <v/>
      </c>
      <c r="N336" s="10" t="str">
        <f>IF(VLOOKUP(R336&amp;"_"&amp;S336,[1]无限模式!A:AQ,25+T336,FALSE)="","","Monster_Season"&amp;R336&amp;"_Infinite_"&amp;S336&amp;"_"&amp;T336)</f>
        <v/>
      </c>
      <c r="O336" s="10" t="str">
        <f>IF(VLOOKUP(R336&amp;"_"&amp;S336,[1]无限模式!A:AQ,25+T336,FALSE)="","",1)</f>
        <v/>
      </c>
      <c r="Q336" s="10" t="str">
        <f>IF(VLOOKUP(R336&amp;"_"&amp;S336,[1]无限模式!A:AQ,19+T336,FALSE)="","",VLOOKUP(R336&amp;"_"&amp;S336,[1]无限模式!A:AQ,37+T336,FALSE))</f>
        <v/>
      </c>
      <c r="R336" s="10">
        <v>3</v>
      </c>
      <c r="S336" s="10">
        <v>15</v>
      </c>
      <c r="T336" s="10">
        <v>6</v>
      </c>
    </row>
    <row r="337" spans="2:20" x14ac:dyDescent="0.2">
      <c r="B337" s="13" t="str">
        <f t="shared" si="20"/>
        <v>MonsterWaveCallRule_Season3_Infinite</v>
      </c>
      <c r="C337" s="10">
        <f t="shared" si="21"/>
        <v>16</v>
      </c>
      <c r="D337" s="10" t="str">
        <f t="shared" si="22"/>
        <v>赛季3无限模式第16波</v>
      </c>
      <c r="F337" s="10">
        <f>IF(B337="","",VLOOKUP(R337&amp;"_"&amp;S337,[1]无限模式!A:AQ,12,FALSE)-VLOOKUP(R337&amp;"_"&amp;S337,[1]无限模式!A:AQ,13,FALSE))</f>
        <v>100</v>
      </c>
      <c r="G337" s="10">
        <f t="shared" si="23"/>
        <v>180</v>
      </c>
      <c r="H337" s="13" t="str">
        <f>IF(C337="","",VLOOKUP(R337&amp;"_"&amp;S337,[1]无限模式!$A:$BA,52,FALSE))</f>
        <v>ResAudio_Music_game3;0.9</v>
      </c>
      <c r="I337" s="13" t="str">
        <f>IF(C337="","",VLOOKUP(R337&amp;"_"&amp;S337,[1]无限模式!$A:$BA,53,FALSE))</f>
        <v>ResAudio_Music_game3;1.1</v>
      </c>
      <c r="J337" s="10">
        <f>IF(VLOOKUP(R337&amp;"_"&amp;S337,[1]无限模式!A:AQ,25+T337,FALSE)="","",0)</f>
        <v>0</v>
      </c>
      <c r="K337" s="10">
        <f>IF(VLOOKUP(R337&amp;"_"&amp;S337,[1]无限模式!A:AQ,19+T337,FALSE)=0,"",VLOOKUP(R337&amp;"_"&amp;S337,[1]无限模式!A:AQ,19+T337,FALSE))</f>
        <v>19</v>
      </c>
      <c r="L337" s="10">
        <f>IF(VLOOKUP(R337&amp;"_"&amp;S337,[1]无限模式!A:AQ,19+T337,FALSE)=0,"",ROUND(VLOOKUP(R337&amp;"_"&amp;S337,[1]无限模式!A:AQ,4,FALSE)/VLOOKUP(R337&amp;"_"&amp;S337,[1]无限模式!A:AQ,19+T337,FALSE),2))</f>
        <v>1.58</v>
      </c>
      <c r="M337" s="10">
        <f>IF(VLOOKUP(R337&amp;"_"&amp;S337,[1]无限模式!A:AQ,25+T337,FALSE)="","",1)</f>
        <v>1</v>
      </c>
      <c r="N337" s="10" t="str">
        <f>IF(VLOOKUP(R337&amp;"_"&amp;S337,[1]无限模式!A:AQ,25+T337,FALSE)="","","Monster_Season"&amp;R337&amp;"_Infinite_"&amp;S337&amp;"_"&amp;T337)</f>
        <v>Monster_Season3_Infinite_16_1</v>
      </c>
      <c r="O337" s="10">
        <f>IF(VLOOKUP(R337&amp;"_"&amp;S337,[1]无限模式!A:AQ,25+T337,FALSE)="","",1)</f>
        <v>1</v>
      </c>
      <c r="Q337" s="10">
        <f>IF(VLOOKUP(R337&amp;"_"&amp;S337,[1]无限模式!A:AQ,19+T337,FALSE)="","",VLOOKUP(R337&amp;"_"&amp;S337,[1]无限模式!A:AQ,37+T337,FALSE))</f>
        <v>4</v>
      </c>
      <c r="R337" s="10">
        <v>3</v>
      </c>
      <c r="S337" s="10">
        <v>16</v>
      </c>
      <c r="T337" s="10">
        <v>1</v>
      </c>
    </row>
    <row r="338" spans="2:20" x14ac:dyDescent="0.2">
      <c r="B338" s="13" t="str">
        <f t="shared" si="20"/>
        <v/>
      </c>
      <c r="C338" s="10" t="str">
        <f t="shared" si="21"/>
        <v/>
      </c>
      <c r="D338" s="10" t="str">
        <f t="shared" si="22"/>
        <v/>
      </c>
      <c r="F338" s="10" t="str">
        <f>IF(B338="","",VLOOKUP(R338&amp;"_"&amp;S338,[1]无限模式!A:AQ,12,FALSE)-VLOOKUP(R338&amp;"_"&amp;S338,[1]无限模式!A:AQ,13,FALSE))</f>
        <v/>
      </c>
      <c r="G338" s="10" t="str">
        <f t="shared" si="23"/>
        <v/>
      </c>
      <c r="H338" s="13" t="str">
        <f>IF(C338="","",VLOOKUP(R338&amp;"_"&amp;S338,[1]无限模式!$A:$BA,52,FALSE))</f>
        <v/>
      </c>
      <c r="I338" s="13" t="str">
        <f>IF(C338="","",VLOOKUP(R338&amp;"_"&amp;S338,[1]无限模式!$A:$BA,53,FALSE))</f>
        <v/>
      </c>
      <c r="J338" s="10">
        <f>IF(VLOOKUP(R338&amp;"_"&amp;S338,[1]无限模式!A:AQ,25+T338,FALSE)="","",0)</f>
        <v>0</v>
      </c>
      <c r="K338" s="10">
        <f>IF(VLOOKUP(R338&amp;"_"&amp;S338,[1]无限模式!A:AQ,19+T338,FALSE)=0,"",VLOOKUP(R338&amp;"_"&amp;S338,[1]无限模式!A:AQ,19+T338,FALSE))</f>
        <v>19</v>
      </c>
      <c r="L338" s="10">
        <f>IF(VLOOKUP(R338&amp;"_"&amp;S338,[1]无限模式!A:AQ,19+T338,FALSE)=0,"",ROUND(VLOOKUP(R338&amp;"_"&amp;S338,[1]无限模式!A:AQ,4,FALSE)/VLOOKUP(R338&amp;"_"&amp;S338,[1]无限模式!A:AQ,19+T338,FALSE),2))</f>
        <v>1.58</v>
      </c>
      <c r="M338" s="10">
        <f>IF(VLOOKUP(R338&amp;"_"&amp;S338,[1]无限模式!A:AQ,25+T338,FALSE)="","",1)</f>
        <v>1</v>
      </c>
      <c r="N338" s="10" t="str">
        <f>IF(VLOOKUP(R338&amp;"_"&amp;S338,[1]无限模式!A:AQ,25+T338,FALSE)="","","Monster_Season"&amp;R338&amp;"_Infinite_"&amp;S338&amp;"_"&amp;T338)</f>
        <v>Monster_Season3_Infinite_16_2</v>
      </c>
      <c r="O338" s="10">
        <f>IF(VLOOKUP(R338&amp;"_"&amp;S338,[1]无限模式!A:AQ,25+T338,FALSE)="","",1)</f>
        <v>1</v>
      </c>
      <c r="Q338" s="10">
        <f>IF(VLOOKUP(R338&amp;"_"&amp;S338,[1]无限模式!A:AQ,19+T338,FALSE)="","",VLOOKUP(R338&amp;"_"&amp;S338,[1]无限模式!A:AQ,37+T338,FALSE))</f>
        <v>7</v>
      </c>
      <c r="R338" s="10">
        <v>3</v>
      </c>
      <c r="S338" s="10">
        <v>16</v>
      </c>
      <c r="T338" s="10">
        <v>2</v>
      </c>
    </row>
    <row r="339" spans="2:20" x14ac:dyDescent="0.2">
      <c r="B339" s="13" t="str">
        <f t="shared" si="20"/>
        <v/>
      </c>
      <c r="C339" s="10" t="str">
        <f t="shared" si="21"/>
        <v/>
      </c>
      <c r="D339" s="10" t="str">
        <f t="shared" si="22"/>
        <v/>
      </c>
      <c r="F339" s="10" t="str">
        <f>IF(B339="","",VLOOKUP(R339&amp;"_"&amp;S339,[1]无限模式!A:AQ,12,FALSE)-VLOOKUP(R339&amp;"_"&amp;S339,[1]无限模式!A:AQ,13,FALSE))</f>
        <v/>
      </c>
      <c r="G339" s="10" t="str">
        <f t="shared" si="23"/>
        <v/>
      </c>
      <c r="H339" s="13" t="str">
        <f>IF(C339="","",VLOOKUP(R339&amp;"_"&amp;S339,[1]无限模式!$A:$BA,52,FALSE))</f>
        <v/>
      </c>
      <c r="I339" s="13" t="str">
        <f>IF(C339="","",VLOOKUP(R339&amp;"_"&amp;S339,[1]无限模式!$A:$BA,53,FALSE))</f>
        <v/>
      </c>
      <c r="J339" s="10" t="str">
        <f>IF(VLOOKUP(R339&amp;"_"&amp;S339,[1]无限模式!A:AQ,25+T339,FALSE)="","",0)</f>
        <v/>
      </c>
      <c r="K339" s="10" t="str">
        <f>IF(VLOOKUP(R339&amp;"_"&amp;S339,[1]无限模式!A:AQ,19+T339,FALSE)=0,"",VLOOKUP(R339&amp;"_"&amp;S339,[1]无限模式!A:AQ,19+T339,FALSE))</f>
        <v/>
      </c>
      <c r="L339" s="10" t="str">
        <f>IF(VLOOKUP(R339&amp;"_"&amp;S339,[1]无限模式!A:AQ,19+T339,FALSE)=0,"",ROUND(VLOOKUP(R339&amp;"_"&amp;S339,[1]无限模式!A:AQ,4,FALSE)/VLOOKUP(R339&amp;"_"&amp;S339,[1]无限模式!A:AQ,19+T339,FALSE),2))</f>
        <v/>
      </c>
      <c r="M339" s="10" t="str">
        <f>IF(VLOOKUP(R339&amp;"_"&amp;S339,[1]无限模式!A:AQ,25+T339,FALSE)="","",1)</f>
        <v/>
      </c>
      <c r="N339" s="10" t="str">
        <f>IF(VLOOKUP(R339&amp;"_"&amp;S339,[1]无限模式!A:AQ,25+T339,FALSE)="","","Monster_Season"&amp;R339&amp;"_Infinite_"&amp;S339&amp;"_"&amp;T339)</f>
        <v/>
      </c>
      <c r="O339" s="10" t="str">
        <f>IF(VLOOKUP(R339&amp;"_"&amp;S339,[1]无限模式!A:AQ,25+T339,FALSE)="","",1)</f>
        <v/>
      </c>
      <c r="Q339" s="10" t="str">
        <f>IF(VLOOKUP(R339&amp;"_"&amp;S339,[1]无限模式!A:AQ,19+T339,FALSE)="","",VLOOKUP(R339&amp;"_"&amp;S339,[1]无限模式!A:AQ,37+T339,FALSE))</f>
        <v/>
      </c>
      <c r="R339" s="10">
        <v>3</v>
      </c>
      <c r="S339" s="10">
        <v>16</v>
      </c>
      <c r="T339" s="10">
        <v>3</v>
      </c>
    </row>
    <row r="340" spans="2:20" x14ac:dyDescent="0.2">
      <c r="B340" s="13" t="str">
        <f t="shared" si="20"/>
        <v/>
      </c>
      <c r="C340" s="10" t="str">
        <f t="shared" si="21"/>
        <v/>
      </c>
      <c r="D340" s="10" t="str">
        <f t="shared" si="22"/>
        <v/>
      </c>
      <c r="F340" s="10" t="str">
        <f>IF(B340="","",VLOOKUP(R340&amp;"_"&amp;S340,[1]无限模式!A:AQ,12,FALSE)-VLOOKUP(R340&amp;"_"&amp;S340,[1]无限模式!A:AQ,13,FALSE))</f>
        <v/>
      </c>
      <c r="G340" s="10" t="str">
        <f t="shared" si="23"/>
        <v/>
      </c>
      <c r="H340" s="13" t="str">
        <f>IF(C340="","",VLOOKUP(R340&amp;"_"&amp;S340,[1]无限模式!$A:$BA,52,FALSE))</f>
        <v/>
      </c>
      <c r="I340" s="13" t="str">
        <f>IF(C340="","",VLOOKUP(R340&amp;"_"&amp;S340,[1]无限模式!$A:$BA,53,FALSE))</f>
        <v/>
      </c>
      <c r="J340" s="10" t="str">
        <f>IF(VLOOKUP(R340&amp;"_"&amp;S340,[1]无限模式!A:AQ,25+T340,FALSE)="","",0)</f>
        <v/>
      </c>
      <c r="K340" s="10" t="str">
        <f>IF(VLOOKUP(R340&amp;"_"&amp;S340,[1]无限模式!A:AQ,19+T340,FALSE)=0,"",VLOOKUP(R340&amp;"_"&amp;S340,[1]无限模式!A:AQ,19+T340,FALSE))</f>
        <v/>
      </c>
      <c r="L340" s="10" t="str">
        <f>IF(VLOOKUP(R340&amp;"_"&amp;S340,[1]无限模式!A:AQ,19+T340,FALSE)=0,"",ROUND(VLOOKUP(R340&amp;"_"&amp;S340,[1]无限模式!A:AQ,4,FALSE)/VLOOKUP(R340&amp;"_"&amp;S340,[1]无限模式!A:AQ,19+T340,FALSE),2))</f>
        <v/>
      </c>
      <c r="M340" s="10" t="str">
        <f>IF(VLOOKUP(R340&amp;"_"&amp;S340,[1]无限模式!A:AQ,25+T340,FALSE)="","",1)</f>
        <v/>
      </c>
      <c r="N340" s="10" t="str">
        <f>IF(VLOOKUP(R340&amp;"_"&amp;S340,[1]无限模式!A:AQ,25+T340,FALSE)="","","Monster_Season"&amp;R340&amp;"_Infinite_"&amp;S340&amp;"_"&amp;T340)</f>
        <v/>
      </c>
      <c r="O340" s="10" t="str">
        <f>IF(VLOOKUP(R340&amp;"_"&amp;S340,[1]无限模式!A:AQ,25+T340,FALSE)="","",1)</f>
        <v/>
      </c>
      <c r="Q340" s="10" t="str">
        <f>IF(VLOOKUP(R340&amp;"_"&amp;S340,[1]无限模式!A:AQ,19+T340,FALSE)="","",VLOOKUP(R340&amp;"_"&amp;S340,[1]无限模式!A:AQ,37+T340,FALSE))</f>
        <v/>
      </c>
      <c r="R340" s="10">
        <v>3</v>
      </c>
      <c r="S340" s="10">
        <v>16</v>
      </c>
      <c r="T340" s="10">
        <v>4</v>
      </c>
    </row>
    <row r="341" spans="2:20" x14ac:dyDescent="0.2">
      <c r="B341" s="13" t="str">
        <f t="shared" si="20"/>
        <v/>
      </c>
      <c r="C341" s="10" t="str">
        <f t="shared" si="21"/>
        <v/>
      </c>
      <c r="D341" s="10" t="str">
        <f t="shared" si="22"/>
        <v/>
      </c>
      <c r="F341" s="10" t="str">
        <f>IF(B341="","",VLOOKUP(R341&amp;"_"&amp;S341,[1]无限模式!A:AQ,12,FALSE)-VLOOKUP(R341&amp;"_"&amp;S341,[1]无限模式!A:AQ,13,FALSE))</f>
        <v/>
      </c>
      <c r="G341" s="10" t="str">
        <f t="shared" si="23"/>
        <v/>
      </c>
      <c r="H341" s="13" t="str">
        <f>IF(C341="","",VLOOKUP(R341&amp;"_"&amp;S341,[1]无限模式!$A:$BA,52,FALSE))</f>
        <v/>
      </c>
      <c r="I341" s="13" t="str">
        <f>IF(C341="","",VLOOKUP(R341&amp;"_"&amp;S341,[1]无限模式!$A:$BA,53,FALSE))</f>
        <v/>
      </c>
      <c r="J341" s="10" t="str">
        <f>IF(VLOOKUP(R341&amp;"_"&amp;S341,[1]无限模式!A:AQ,25+T341,FALSE)="","",0)</f>
        <v/>
      </c>
      <c r="K341" s="10" t="str">
        <f>IF(VLOOKUP(R341&amp;"_"&amp;S341,[1]无限模式!A:AQ,19+T341,FALSE)=0,"",VLOOKUP(R341&amp;"_"&amp;S341,[1]无限模式!A:AQ,19+T341,FALSE))</f>
        <v/>
      </c>
      <c r="L341" s="10" t="str">
        <f>IF(VLOOKUP(R341&amp;"_"&amp;S341,[1]无限模式!A:AQ,19+T341,FALSE)=0,"",ROUND(VLOOKUP(R341&amp;"_"&amp;S341,[1]无限模式!A:AQ,4,FALSE)/VLOOKUP(R341&amp;"_"&amp;S341,[1]无限模式!A:AQ,19+T341,FALSE),2))</f>
        <v/>
      </c>
      <c r="M341" s="10" t="str">
        <f>IF(VLOOKUP(R341&amp;"_"&amp;S341,[1]无限模式!A:AQ,25+T341,FALSE)="","",1)</f>
        <v/>
      </c>
      <c r="N341" s="10" t="str">
        <f>IF(VLOOKUP(R341&amp;"_"&amp;S341,[1]无限模式!A:AQ,25+T341,FALSE)="","","Monster_Season"&amp;R341&amp;"_Infinite_"&amp;S341&amp;"_"&amp;T341)</f>
        <v/>
      </c>
      <c r="O341" s="10" t="str">
        <f>IF(VLOOKUP(R341&amp;"_"&amp;S341,[1]无限模式!A:AQ,25+T341,FALSE)="","",1)</f>
        <v/>
      </c>
      <c r="Q341" s="10" t="str">
        <f>IF(VLOOKUP(R341&amp;"_"&amp;S341,[1]无限模式!A:AQ,19+T341,FALSE)="","",VLOOKUP(R341&amp;"_"&amp;S341,[1]无限模式!A:AQ,37+T341,FALSE))</f>
        <v/>
      </c>
      <c r="R341" s="10">
        <v>3</v>
      </c>
      <c r="S341" s="10">
        <v>16</v>
      </c>
      <c r="T341" s="10">
        <v>5</v>
      </c>
    </row>
    <row r="342" spans="2:20" x14ac:dyDescent="0.2">
      <c r="B342" s="13" t="str">
        <f t="shared" si="20"/>
        <v/>
      </c>
      <c r="C342" s="10" t="str">
        <f t="shared" si="21"/>
        <v/>
      </c>
      <c r="D342" s="10" t="str">
        <f t="shared" si="22"/>
        <v/>
      </c>
      <c r="F342" s="10" t="str">
        <f>IF(B342="","",VLOOKUP(R342&amp;"_"&amp;S342,[1]无限模式!A:AQ,12,FALSE)-VLOOKUP(R342&amp;"_"&amp;S342,[1]无限模式!A:AQ,13,FALSE))</f>
        <v/>
      </c>
      <c r="G342" s="10" t="str">
        <f t="shared" si="23"/>
        <v/>
      </c>
      <c r="H342" s="13" t="str">
        <f>IF(C342="","",VLOOKUP(R342&amp;"_"&amp;S342,[1]无限模式!$A:$BA,52,FALSE))</f>
        <v/>
      </c>
      <c r="I342" s="13" t="str">
        <f>IF(C342="","",VLOOKUP(R342&amp;"_"&amp;S342,[1]无限模式!$A:$BA,53,FALSE))</f>
        <v/>
      </c>
      <c r="J342" s="10" t="str">
        <f>IF(VLOOKUP(R342&amp;"_"&amp;S342,[1]无限模式!A:AQ,25+T342,FALSE)="","",0)</f>
        <v/>
      </c>
      <c r="K342" s="10" t="str">
        <f>IF(VLOOKUP(R342&amp;"_"&amp;S342,[1]无限模式!A:AQ,19+T342,FALSE)=0,"",VLOOKUP(R342&amp;"_"&amp;S342,[1]无限模式!A:AQ,19+T342,FALSE))</f>
        <v/>
      </c>
      <c r="L342" s="10" t="str">
        <f>IF(VLOOKUP(R342&amp;"_"&amp;S342,[1]无限模式!A:AQ,19+T342,FALSE)=0,"",ROUND(VLOOKUP(R342&amp;"_"&amp;S342,[1]无限模式!A:AQ,4,FALSE)/VLOOKUP(R342&amp;"_"&amp;S342,[1]无限模式!A:AQ,19+T342,FALSE),2))</f>
        <v/>
      </c>
      <c r="M342" s="10" t="str">
        <f>IF(VLOOKUP(R342&amp;"_"&amp;S342,[1]无限模式!A:AQ,25+T342,FALSE)="","",1)</f>
        <v/>
      </c>
      <c r="N342" s="10" t="str">
        <f>IF(VLOOKUP(R342&amp;"_"&amp;S342,[1]无限模式!A:AQ,25+T342,FALSE)="","","Monster_Season"&amp;R342&amp;"_Infinite_"&amp;S342&amp;"_"&amp;T342)</f>
        <v/>
      </c>
      <c r="O342" s="10" t="str">
        <f>IF(VLOOKUP(R342&amp;"_"&amp;S342,[1]无限模式!A:AQ,25+T342,FALSE)="","",1)</f>
        <v/>
      </c>
      <c r="Q342" s="10" t="str">
        <f>IF(VLOOKUP(R342&amp;"_"&amp;S342,[1]无限模式!A:AQ,19+T342,FALSE)="","",VLOOKUP(R342&amp;"_"&amp;S342,[1]无限模式!A:AQ,37+T342,FALSE))</f>
        <v/>
      </c>
      <c r="R342" s="10">
        <v>3</v>
      </c>
      <c r="S342" s="10">
        <v>16</v>
      </c>
      <c r="T342" s="10">
        <v>6</v>
      </c>
    </row>
    <row r="343" spans="2:20" x14ac:dyDescent="0.2">
      <c r="B343" s="13" t="str">
        <f t="shared" si="20"/>
        <v>MonsterWaveCallRule_Season3_Infinite</v>
      </c>
      <c r="C343" s="10">
        <f t="shared" si="21"/>
        <v>17</v>
      </c>
      <c r="D343" s="10" t="str">
        <f t="shared" si="22"/>
        <v>赛季3无限模式第17波</v>
      </c>
      <c r="F343" s="10">
        <f>IF(B343="","",VLOOKUP(R343&amp;"_"&amp;S343,[1]无限模式!A:AQ,12,FALSE)-VLOOKUP(R343&amp;"_"&amp;S343,[1]无限模式!A:AQ,13,FALSE))</f>
        <v>100</v>
      </c>
      <c r="G343" s="10">
        <f t="shared" si="23"/>
        <v>180</v>
      </c>
      <c r="H343" s="13" t="str">
        <f>IF(C343="","",VLOOKUP(R343&amp;"_"&amp;S343,[1]无限模式!$A:$BA,52,FALSE))</f>
        <v>ResAudio_Music_game3;0.9</v>
      </c>
      <c r="I343" s="13" t="str">
        <f>IF(C343="","",VLOOKUP(R343&amp;"_"&amp;S343,[1]无限模式!$A:$BA,53,FALSE))</f>
        <v>ResAudio_Music_game3;1.1</v>
      </c>
      <c r="J343" s="10">
        <f>IF(VLOOKUP(R343&amp;"_"&amp;S343,[1]无限模式!A:AQ,25+T343,FALSE)="","",0)</f>
        <v>0</v>
      </c>
      <c r="K343" s="10">
        <f>IF(VLOOKUP(R343&amp;"_"&amp;S343,[1]无限模式!A:AQ,19+T343,FALSE)=0,"",VLOOKUP(R343&amp;"_"&amp;S343,[1]无限模式!A:AQ,19+T343,FALSE))</f>
        <v>20</v>
      </c>
      <c r="L343" s="10">
        <f>IF(VLOOKUP(R343&amp;"_"&amp;S343,[1]无限模式!A:AQ,19+T343,FALSE)=0,"",ROUND(VLOOKUP(R343&amp;"_"&amp;S343,[1]无限模式!A:AQ,4,FALSE)/VLOOKUP(R343&amp;"_"&amp;S343,[1]无限模式!A:AQ,19+T343,FALSE),2))</f>
        <v>1.5</v>
      </c>
      <c r="M343" s="10">
        <f>IF(VLOOKUP(R343&amp;"_"&amp;S343,[1]无限模式!A:AQ,25+T343,FALSE)="","",1)</f>
        <v>1</v>
      </c>
      <c r="N343" s="10" t="str">
        <f>IF(VLOOKUP(R343&amp;"_"&amp;S343,[1]无限模式!A:AQ,25+T343,FALSE)="","","Monster_Season"&amp;R343&amp;"_Infinite_"&amp;S343&amp;"_"&amp;T343)</f>
        <v>Monster_Season3_Infinite_17_1</v>
      </c>
      <c r="O343" s="10">
        <f>IF(VLOOKUP(R343&amp;"_"&amp;S343,[1]无限模式!A:AQ,25+T343,FALSE)="","",1)</f>
        <v>1</v>
      </c>
      <c r="Q343" s="10">
        <f>IF(VLOOKUP(R343&amp;"_"&amp;S343,[1]无限模式!A:AQ,19+T343,FALSE)="","",VLOOKUP(R343&amp;"_"&amp;S343,[1]无限模式!A:AQ,37+T343,FALSE))</f>
        <v>3</v>
      </c>
      <c r="R343" s="10">
        <v>3</v>
      </c>
      <c r="S343" s="10">
        <v>17</v>
      </c>
      <c r="T343" s="10">
        <v>1</v>
      </c>
    </row>
    <row r="344" spans="2:20" x14ac:dyDescent="0.2">
      <c r="B344" s="13" t="str">
        <f t="shared" si="20"/>
        <v/>
      </c>
      <c r="C344" s="10" t="str">
        <f t="shared" si="21"/>
        <v/>
      </c>
      <c r="D344" s="10" t="str">
        <f t="shared" si="22"/>
        <v/>
      </c>
      <c r="F344" s="10" t="str">
        <f>IF(B344="","",VLOOKUP(R344&amp;"_"&amp;S344,[1]无限模式!A:AQ,12,FALSE)-VLOOKUP(R344&amp;"_"&amp;S344,[1]无限模式!A:AQ,13,FALSE))</f>
        <v/>
      </c>
      <c r="G344" s="10" t="str">
        <f t="shared" si="23"/>
        <v/>
      </c>
      <c r="H344" s="13" t="str">
        <f>IF(C344="","",VLOOKUP(R344&amp;"_"&amp;S344,[1]无限模式!$A:$BA,52,FALSE))</f>
        <v/>
      </c>
      <c r="I344" s="13" t="str">
        <f>IF(C344="","",VLOOKUP(R344&amp;"_"&amp;S344,[1]无限模式!$A:$BA,53,FALSE))</f>
        <v/>
      </c>
      <c r="J344" s="10">
        <f>IF(VLOOKUP(R344&amp;"_"&amp;S344,[1]无限模式!A:AQ,25+T344,FALSE)="","",0)</f>
        <v>0</v>
      </c>
      <c r="K344" s="10">
        <f>IF(VLOOKUP(R344&amp;"_"&amp;S344,[1]无限模式!A:AQ,19+T344,FALSE)=0,"",VLOOKUP(R344&amp;"_"&amp;S344,[1]无限模式!A:AQ,19+T344,FALSE))</f>
        <v>10</v>
      </c>
      <c r="L344" s="10">
        <f>IF(VLOOKUP(R344&amp;"_"&amp;S344,[1]无限模式!A:AQ,19+T344,FALSE)=0,"",ROUND(VLOOKUP(R344&amp;"_"&amp;S344,[1]无限模式!A:AQ,4,FALSE)/VLOOKUP(R344&amp;"_"&amp;S344,[1]无限模式!A:AQ,19+T344,FALSE),2))</f>
        <v>3</v>
      </c>
      <c r="M344" s="10">
        <f>IF(VLOOKUP(R344&amp;"_"&amp;S344,[1]无限模式!A:AQ,25+T344,FALSE)="","",1)</f>
        <v>1</v>
      </c>
      <c r="N344" s="10" t="str">
        <f>IF(VLOOKUP(R344&amp;"_"&amp;S344,[1]无限模式!A:AQ,25+T344,FALSE)="","","Monster_Season"&amp;R344&amp;"_Infinite_"&amp;S344&amp;"_"&amp;T344)</f>
        <v>Monster_Season3_Infinite_17_2</v>
      </c>
      <c r="O344" s="10">
        <f>IF(VLOOKUP(R344&amp;"_"&amp;S344,[1]无限模式!A:AQ,25+T344,FALSE)="","",1)</f>
        <v>1</v>
      </c>
      <c r="Q344" s="10">
        <f>IF(VLOOKUP(R344&amp;"_"&amp;S344,[1]无限模式!A:AQ,19+T344,FALSE)="","",VLOOKUP(R344&amp;"_"&amp;S344,[1]无限模式!A:AQ,37+T344,FALSE))</f>
        <v>7</v>
      </c>
      <c r="R344" s="10">
        <v>3</v>
      </c>
      <c r="S344" s="10">
        <v>17</v>
      </c>
      <c r="T344" s="10">
        <v>2</v>
      </c>
    </row>
    <row r="345" spans="2:20" x14ac:dyDescent="0.2">
      <c r="B345" s="13" t="str">
        <f t="shared" si="20"/>
        <v/>
      </c>
      <c r="C345" s="10" t="str">
        <f t="shared" si="21"/>
        <v/>
      </c>
      <c r="D345" s="10" t="str">
        <f t="shared" si="22"/>
        <v/>
      </c>
      <c r="F345" s="10" t="str">
        <f>IF(B345="","",VLOOKUP(R345&amp;"_"&amp;S345,[1]无限模式!A:AQ,12,FALSE)-VLOOKUP(R345&amp;"_"&amp;S345,[1]无限模式!A:AQ,13,FALSE))</f>
        <v/>
      </c>
      <c r="G345" s="10" t="str">
        <f t="shared" si="23"/>
        <v/>
      </c>
      <c r="H345" s="13" t="str">
        <f>IF(C345="","",VLOOKUP(R345&amp;"_"&amp;S345,[1]无限模式!$A:$BA,52,FALSE))</f>
        <v/>
      </c>
      <c r="I345" s="13" t="str">
        <f>IF(C345="","",VLOOKUP(R345&amp;"_"&amp;S345,[1]无限模式!$A:$BA,53,FALSE))</f>
        <v/>
      </c>
      <c r="J345" s="10">
        <f>IF(VLOOKUP(R345&amp;"_"&amp;S345,[1]无限模式!A:AQ,25+T345,FALSE)="","",0)</f>
        <v>0</v>
      </c>
      <c r="K345" s="10">
        <f>IF(VLOOKUP(R345&amp;"_"&amp;S345,[1]无限模式!A:AQ,19+T345,FALSE)=0,"",VLOOKUP(R345&amp;"_"&amp;S345,[1]无限模式!A:AQ,19+T345,FALSE))</f>
        <v>10</v>
      </c>
      <c r="L345" s="10">
        <f>IF(VLOOKUP(R345&amp;"_"&amp;S345,[1]无限模式!A:AQ,19+T345,FALSE)=0,"",ROUND(VLOOKUP(R345&amp;"_"&amp;S345,[1]无限模式!A:AQ,4,FALSE)/VLOOKUP(R345&amp;"_"&amp;S345,[1]无限模式!A:AQ,19+T345,FALSE),2))</f>
        <v>3</v>
      </c>
      <c r="M345" s="10">
        <f>IF(VLOOKUP(R345&amp;"_"&amp;S345,[1]无限模式!A:AQ,25+T345,FALSE)="","",1)</f>
        <v>1</v>
      </c>
      <c r="N345" s="10" t="str">
        <f>IF(VLOOKUP(R345&amp;"_"&amp;S345,[1]无限模式!A:AQ,25+T345,FALSE)="","","Monster_Season"&amp;R345&amp;"_Infinite_"&amp;S345&amp;"_"&amp;T345)</f>
        <v>Monster_Season3_Infinite_17_3</v>
      </c>
      <c r="O345" s="10">
        <f>IF(VLOOKUP(R345&amp;"_"&amp;S345,[1]无限模式!A:AQ,25+T345,FALSE)="","",1)</f>
        <v>1</v>
      </c>
      <c r="Q345" s="10">
        <f>IF(VLOOKUP(R345&amp;"_"&amp;S345,[1]无限模式!A:AQ,19+T345,FALSE)="","",VLOOKUP(R345&amp;"_"&amp;S345,[1]无限模式!A:AQ,37+T345,FALSE))</f>
        <v>7</v>
      </c>
      <c r="R345" s="10">
        <v>3</v>
      </c>
      <c r="S345" s="10">
        <v>17</v>
      </c>
      <c r="T345" s="10">
        <v>3</v>
      </c>
    </row>
    <row r="346" spans="2:20" x14ac:dyDescent="0.2">
      <c r="B346" s="13" t="str">
        <f t="shared" si="20"/>
        <v/>
      </c>
      <c r="C346" s="10" t="str">
        <f t="shared" si="21"/>
        <v/>
      </c>
      <c r="D346" s="10" t="str">
        <f t="shared" si="22"/>
        <v/>
      </c>
      <c r="F346" s="10" t="str">
        <f>IF(B346="","",VLOOKUP(R346&amp;"_"&amp;S346,[1]无限模式!A:AQ,12,FALSE)-VLOOKUP(R346&amp;"_"&amp;S346,[1]无限模式!A:AQ,13,FALSE))</f>
        <v/>
      </c>
      <c r="G346" s="10" t="str">
        <f t="shared" si="23"/>
        <v/>
      </c>
      <c r="H346" s="13" t="str">
        <f>IF(C346="","",VLOOKUP(R346&amp;"_"&amp;S346,[1]无限模式!$A:$BA,52,FALSE))</f>
        <v/>
      </c>
      <c r="I346" s="13" t="str">
        <f>IF(C346="","",VLOOKUP(R346&amp;"_"&amp;S346,[1]无限模式!$A:$BA,53,FALSE))</f>
        <v/>
      </c>
      <c r="J346" s="10" t="str">
        <f>IF(VLOOKUP(R346&amp;"_"&amp;S346,[1]无限模式!A:AQ,25+T346,FALSE)="","",0)</f>
        <v/>
      </c>
      <c r="K346" s="10" t="str">
        <f>IF(VLOOKUP(R346&amp;"_"&amp;S346,[1]无限模式!A:AQ,19+T346,FALSE)=0,"",VLOOKUP(R346&amp;"_"&amp;S346,[1]无限模式!A:AQ,19+T346,FALSE))</f>
        <v/>
      </c>
      <c r="L346" s="10" t="str">
        <f>IF(VLOOKUP(R346&amp;"_"&amp;S346,[1]无限模式!A:AQ,19+T346,FALSE)=0,"",ROUND(VLOOKUP(R346&amp;"_"&amp;S346,[1]无限模式!A:AQ,4,FALSE)/VLOOKUP(R346&amp;"_"&amp;S346,[1]无限模式!A:AQ,19+T346,FALSE),2))</f>
        <v/>
      </c>
      <c r="M346" s="10" t="str">
        <f>IF(VLOOKUP(R346&amp;"_"&amp;S346,[1]无限模式!A:AQ,25+T346,FALSE)="","",1)</f>
        <v/>
      </c>
      <c r="N346" s="10" t="str">
        <f>IF(VLOOKUP(R346&amp;"_"&amp;S346,[1]无限模式!A:AQ,25+T346,FALSE)="","","Monster_Season"&amp;R346&amp;"_Infinite_"&amp;S346&amp;"_"&amp;T346)</f>
        <v/>
      </c>
      <c r="O346" s="10" t="str">
        <f>IF(VLOOKUP(R346&amp;"_"&amp;S346,[1]无限模式!A:AQ,25+T346,FALSE)="","",1)</f>
        <v/>
      </c>
      <c r="Q346" s="10" t="str">
        <f>IF(VLOOKUP(R346&amp;"_"&amp;S346,[1]无限模式!A:AQ,19+T346,FALSE)="","",VLOOKUP(R346&amp;"_"&amp;S346,[1]无限模式!A:AQ,37+T346,FALSE))</f>
        <v/>
      </c>
      <c r="R346" s="10">
        <v>3</v>
      </c>
      <c r="S346" s="10">
        <v>17</v>
      </c>
      <c r="T346" s="10">
        <v>4</v>
      </c>
    </row>
    <row r="347" spans="2:20" x14ac:dyDescent="0.2">
      <c r="B347" s="13" t="str">
        <f t="shared" si="20"/>
        <v/>
      </c>
      <c r="C347" s="10" t="str">
        <f t="shared" si="21"/>
        <v/>
      </c>
      <c r="D347" s="10" t="str">
        <f t="shared" si="22"/>
        <v/>
      </c>
      <c r="F347" s="10" t="str">
        <f>IF(B347="","",VLOOKUP(R347&amp;"_"&amp;S347,[1]无限模式!A:AQ,12,FALSE)-VLOOKUP(R347&amp;"_"&amp;S347,[1]无限模式!A:AQ,13,FALSE))</f>
        <v/>
      </c>
      <c r="G347" s="10" t="str">
        <f t="shared" si="23"/>
        <v/>
      </c>
      <c r="H347" s="13" t="str">
        <f>IF(C347="","",VLOOKUP(R347&amp;"_"&amp;S347,[1]无限模式!$A:$BA,52,FALSE))</f>
        <v/>
      </c>
      <c r="I347" s="13" t="str">
        <f>IF(C347="","",VLOOKUP(R347&amp;"_"&amp;S347,[1]无限模式!$A:$BA,53,FALSE))</f>
        <v/>
      </c>
      <c r="J347" s="10" t="str">
        <f>IF(VLOOKUP(R347&amp;"_"&amp;S347,[1]无限模式!A:AQ,25+T347,FALSE)="","",0)</f>
        <v/>
      </c>
      <c r="K347" s="10" t="str">
        <f>IF(VLOOKUP(R347&amp;"_"&amp;S347,[1]无限模式!A:AQ,19+T347,FALSE)=0,"",VLOOKUP(R347&amp;"_"&amp;S347,[1]无限模式!A:AQ,19+T347,FALSE))</f>
        <v/>
      </c>
      <c r="L347" s="10" t="str">
        <f>IF(VLOOKUP(R347&amp;"_"&amp;S347,[1]无限模式!A:AQ,19+T347,FALSE)=0,"",ROUND(VLOOKUP(R347&amp;"_"&amp;S347,[1]无限模式!A:AQ,4,FALSE)/VLOOKUP(R347&amp;"_"&amp;S347,[1]无限模式!A:AQ,19+T347,FALSE),2))</f>
        <v/>
      </c>
      <c r="M347" s="10" t="str">
        <f>IF(VLOOKUP(R347&amp;"_"&amp;S347,[1]无限模式!A:AQ,25+T347,FALSE)="","",1)</f>
        <v/>
      </c>
      <c r="N347" s="10" t="str">
        <f>IF(VLOOKUP(R347&amp;"_"&amp;S347,[1]无限模式!A:AQ,25+T347,FALSE)="","","Monster_Season"&amp;R347&amp;"_Infinite_"&amp;S347&amp;"_"&amp;T347)</f>
        <v/>
      </c>
      <c r="O347" s="10" t="str">
        <f>IF(VLOOKUP(R347&amp;"_"&amp;S347,[1]无限模式!A:AQ,25+T347,FALSE)="","",1)</f>
        <v/>
      </c>
      <c r="Q347" s="10" t="str">
        <f>IF(VLOOKUP(R347&amp;"_"&amp;S347,[1]无限模式!A:AQ,19+T347,FALSE)="","",VLOOKUP(R347&amp;"_"&amp;S347,[1]无限模式!A:AQ,37+T347,FALSE))</f>
        <v/>
      </c>
      <c r="R347" s="10">
        <v>3</v>
      </c>
      <c r="S347" s="10">
        <v>17</v>
      </c>
      <c r="T347" s="10">
        <v>5</v>
      </c>
    </row>
    <row r="348" spans="2:20" x14ac:dyDescent="0.2">
      <c r="B348" s="13" t="str">
        <f t="shared" si="20"/>
        <v/>
      </c>
      <c r="C348" s="10" t="str">
        <f t="shared" si="21"/>
        <v/>
      </c>
      <c r="D348" s="10" t="str">
        <f t="shared" si="22"/>
        <v/>
      </c>
      <c r="F348" s="10" t="str">
        <f>IF(B348="","",VLOOKUP(R348&amp;"_"&amp;S348,[1]无限模式!A:AQ,12,FALSE)-VLOOKUP(R348&amp;"_"&amp;S348,[1]无限模式!A:AQ,13,FALSE))</f>
        <v/>
      </c>
      <c r="G348" s="10" t="str">
        <f t="shared" si="23"/>
        <v/>
      </c>
      <c r="H348" s="13" t="str">
        <f>IF(C348="","",VLOOKUP(R348&amp;"_"&amp;S348,[1]无限模式!$A:$BA,52,FALSE))</f>
        <v/>
      </c>
      <c r="I348" s="13" t="str">
        <f>IF(C348="","",VLOOKUP(R348&amp;"_"&amp;S348,[1]无限模式!$A:$BA,53,FALSE))</f>
        <v/>
      </c>
      <c r="J348" s="10" t="str">
        <f>IF(VLOOKUP(R348&amp;"_"&amp;S348,[1]无限模式!A:AQ,25+T348,FALSE)="","",0)</f>
        <v/>
      </c>
      <c r="K348" s="10" t="str">
        <f>IF(VLOOKUP(R348&amp;"_"&amp;S348,[1]无限模式!A:AQ,19+T348,FALSE)=0,"",VLOOKUP(R348&amp;"_"&amp;S348,[1]无限模式!A:AQ,19+T348,FALSE))</f>
        <v/>
      </c>
      <c r="L348" s="10" t="str">
        <f>IF(VLOOKUP(R348&amp;"_"&amp;S348,[1]无限模式!A:AQ,19+T348,FALSE)=0,"",ROUND(VLOOKUP(R348&amp;"_"&amp;S348,[1]无限模式!A:AQ,4,FALSE)/VLOOKUP(R348&amp;"_"&amp;S348,[1]无限模式!A:AQ,19+T348,FALSE),2))</f>
        <v/>
      </c>
      <c r="M348" s="10" t="str">
        <f>IF(VLOOKUP(R348&amp;"_"&amp;S348,[1]无限模式!A:AQ,25+T348,FALSE)="","",1)</f>
        <v/>
      </c>
      <c r="N348" s="10" t="str">
        <f>IF(VLOOKUP(R348&amp;"_"&amp;S348,[1]无限模式!A:AQ,25+T348,FALSE)="","","Monster_Season"&amp;R348&amp;"_Infinite_"&amp;S348&amp;"_"&amp;T348)</f>
        <v/>
      </c>
      <c r="O348" s="10" t="str">
        <f>IF(VLOOKUP(R348&amp;"_"&amp;S348,[1]无限模式!A:AQ,25+T348,FALSE)="","",1)</f>
        <v/>
      </c>
      <c r="Q348" s="10" t="str">
        <f>IF(VLOOKUP(R348&amp;"_"&amp;S348,[1]无限模式!A:AQ,19+T348,FALSE)="","",VLOOKUP(R348&amp;"_"&amp;S348,[1]无限模式!A:AQ,37+T348,FALSE))</f>
        <v/>
      </c>
      <c r="R348" s="10">
        <v>3</v>
      </c>
      <c r="S348" s="10">
        <v>17</v>
      </c>
      <c r="T348" s="10">
        <v>6</v>
      </c>
    </row>
    <row r="349" spans="2:20" x14ac:dyDescent="0.2">
      <c r="B349" s="13" t="str">
        <f t="shared" si="20"/>
        <v>MonsterWaveCallRule_Season3_Infinite</v>
      </c>
      <c r="C349" s="10">
        <f t="shared" si="21"/>
        <v>18</v>
      </c>
      <c r="D349" s="10" t="str">
        <f t="shared" si="22"/>
        <v>赛季3无限模式第18波</v>
      </c>
      <c r="F349" s="10">
        <f>IF(B349="","",VLOOKUP(R349&amp;"_"&amp;S349,[1]无限模式!A:AQ,12,FALSE)-VLOOKUP(R349&amp;"_"&amp;S349,[1]无限模式!A:AQ,13,FALSE))</f>
        <v>100</v>
      </c>
      <c r="G349" s="10">
        <f t="shared" si="23"/>
        <v>180</v>
      </c>
      <c r="H349" s="13" t="str">
        <f>IF(C349="","",VLOOKUP(R349&amp;"_"&amp;S349,[1]无限模式!$A:$BA,52,FALSE))</f>
        <v>ResAudio_Music_game3;0.9</v>
      </c>
      <c r="I349" s="13" t="str">
        <f>IF(C349="","",VLOOKUP(R349&amp;"_"&amp;S349,[1]无限模式!$A:$BA,53,FALSE))</f>
        <v>ResAudio_Music_game3;1.1</v>
      </c>
      <c r="J349" s="10">
        <f>IF(VLOOKUP(R349&amp;"_"&amp;S349,[1]无限模式!A:AQ,25+T349,FALSE)="","",0)</f>
        <v>0</v>
      </c>
      <c r="K349" s="10">
        <f>IF(VLOOKUP(R349&amp;"_"&amp;S349,[1]无限模式!A:AQ,19+T349,FALSE)=0,"",VLOOKUP(R349&amp;"_"&amp;S349,[1]无限模式!A:AQ,19+T349,FALSE))</f>
        <v>16</v>
      </c>
      <c r="L349" s="10">
        <f>IF(VLOOKUP(R349&amp;"_"&amp;S349,[1]无限模式!A:AQ,19+T349,FALSE)=0,"",ROUND(VLOOKUP(R349&amp;"_"&amp;S349,[1]无限模式!A:AQ,4,FALSE)/VLOOKUP(R349&amp;"_"&amp;S349,[1]无限模式!A:AQ,19+T349,FALSE),2))</f>
        <v>1.88</v>
      </c>
      <c r="M349" s="10">
        <f>IF(VLOOKUP(R349&amp;"_"&amp;S349,[1]无限模式!A:AQ,25+T349,FALSE)="","",1)</f>
        <v>1</v>
      </c>
      <c r="N349" s="10" t="str">
        <f>IF(VLOOKUP(R349&amp;"_"&amp;S349,[1]无限模式!A:AQ,25+T349,FALSE)="","","Monster_Season"&amp;R349&amp;"_Infinite_"&amp;S349&amp;"_"&amp;T349)</f>
        <v>Monster_Season3_Infinite_18_1</v>
      </c>
      <c r="O349" s="10">
        <f>IF(VLOOKUP(R349&amp;"_"&amp;S349,[1]无限模式!A:AQ,25+T349,FALSE)="","",1)</f>
        <v>1</v>
      </c>
      <c r="Q349" s="10">
        <f>IF(VLOOKUP(R349&amp;"_"&amp;S349,[1]无限模式!A:AQ,19+T349,FALSE)="","",VLOOKUP(R349&amp;"_"&amp;S349,[1]无限模式!A:AQ,37+T349,FALSE))</f>
        <v>5</v>
      </c>
      <c r="R349" s="10">
        <v>3</v>
      </c>
      <c r="S349" s="10">
        <v>18</v>
      </c>
      <c r="T349" s="10">
        <v>1</v>
      </c>
    </row>
    <row r="350" spans="2:20" x14ac:dyDescent="0.2">
      <c r="B350" s="13" t="str">
        <f t="shared" si="20"/>
        <v/>
      </c>
      <c r="C350" s="10" t="str">
        <f t="shared" si="21"/>
        <v/>
      </c>
      <c r="D350" s="10" t="str">
        <f t="shared" si="22"/>
        <v/>
      </c>
      <c r="F350" s="10" t="str">
        <f>IF(B350="","",VLOOKUP(R350&amp;"_"&amp;S350,[1]无限模式!A:AQ,12,FALSE)-VLOOKUP(R350&amp;"_"&amp;S350,[1]无限模式!A:AQ,13,FALSE))</f>
        <v/>
      </c>
      <c r="G350" s="10" t="str">
        <f t="shared" si="23"/>
        <v/>
      </c>
      <c r="H350" s="13" t="str">
        <f>IF(C350="","",VLOOKUP(R350&amp;"_"&amp;S350,[1]无限模式!$A:$BA,52,FALSE))</f>
        <v/>
      </c>
      <c r="I350" s="13" t="str">
        <f>IF(C350="","",VLOOKUP(R350&amp;"_"&amp;S350,[1]无限模式!$A:$BA,53,FALSE))</f>
        <v/>
      </c>
      <c r="J350" s="10">
        <f>IF(VLOOKUP(R350&amp;"_"&amp;S350,[1]无限模式!A:AQ,25+T350,FALSE)="","",0)</f>
        <v>0</v>
      </c>
      <c r="K350" s="10">
        <f>IF(VLOOKUP(R350&amp;"_"&amp;S350,[1]无限模式!A:AQ,19+T350,FALSE)=0,"",VLOOKUP(R350&amp;"_"&amp;S350,[1]无限模式!A:AQ,19+T350,FALSE))</f>
        <v>16</v>
      </c>
      <c r="L350" s="10">
        <f>IF(VLOOKUP(R350&amp;"_"&amp;S350,[1]无限模式!A:AQ,19+T350,FALSE)=0,"",ROUND(VLOOKUP(R350&amp;"_"&amp;S350,[1]无限模式!A:AQ,4,FALSE)/VLOOKUP(R350&amp;"_"&amp;S350,[1]无限模式!A:AQ,19+T350,FALSE),2))</f>
        <v>1.88</v>
      </c>
      <c r="M350" s="10">
        <f>IF(VLOOKUP(R350&amp;"_"&amp;S350,[1]无限模式!A:AQ,25+T350,FALSE)="","",1)</f>
        <v>1</v>
      </c>
      <c r="N350" s="10" t="str">
        <f>IF(VLOOKUP(R350&amp;"_"&amp;S350,[1]无限模式!A:AQ,25+T350,FALSE)="","","Monster_Season"&amp;R350&amp;"_Infinite_"&amp;S350&amp;"_"&amp;T350)</f>
        <v>Monster_Season3_Infinite_18_2</v>
      </c>
      <c r="O350" s="10">
        <f>IF(VLOOKUP(R350&amp;"_"&amp;S350,[1]无限模式!A:AQ,25+T350,FALSE)="","",1)</f>
        <v>1</v>
      </c>
      <c r="Q350" s="10">
        <f>IF(VLOOKUP(R350&amp;"_"&amp;S350,[1]无限模式!A:AQ,19+T350,FALSE)="","",VLOOKUP(R350&amp;"_"&amp;S350,[1]无限模式!A:AQ,37+T350,FALSE))</f>
        <v>5</v>
      </c>
      <c r="R350" s="10">
        <v>3</v>
      </c>
      <c r="S350" s="10">
        <v>18</v>
      </c>
      <c r="T350" s="10">
        <v>2</v>
      </c>
    </row>
    <row r="351" spans="2:20" x14ac:dyDescent="0.2">
      <c r="B351" s="13" t="str">
        <f t="shared" si="20"/>
        <v/>
      </c>
      <c r="C351" s="10" t="str">
        <f t="shared" si="21"/>
        <v/>
      </c>
      <c r="D351" s="10" t="str">
        <f t="shared" si="22"/>
        <v/>
      </c>
      <c r="F351" s="10" t="str">
        <f>IF(B351="","",VLOOKUP(R351&amp;"_"&amp;S351,[1]无限模式!A:AQ,12,FALSE)-VLOOKUP(R351&amp;"_"&amp;S351,[1]无限模式!A:AQ,13,FALSE))</f>
        <v/>
      </c>
      <c r="G351" s="10" t="str">
        <f t="shared" si="23"/>
        <v/>
      </c>
      <c r="H351" s="13" t="str">
        <f>IF(C351="","",VLOOKUP(R351&amp;"_"&amp;S351,[1]无限模式!$A:$BA,52,FALSE))</f>
        <v/>
      </c>
      <c r="I351" s="13" t="str">
        <f>IF(C351="","",VLOOKUP(R351&amp;"_"&amp;S351,[1]无限模式!$A:$BA,53,FALSE))</f>
        <v/>
      </c>
      <c r="J351" s="10">
        <f>IF(VLOOKUP(R351&amp;"_"&amp;S351,[1]无限模式!A:AQ,25+T351,FALSE)="","",0)</f>
        <v>0</v>
      </c>
      <c r="K351" s="10">
        <f>IF(VLOOKUP(R351&amp;"_"&amp;S351,[1]无限模式!A:AQ,19+T351,FALSE)=0,"",VLOOKUP(R351&amp;"_"&amp;S351,[1]无限模式!A:AQ,19+T351,FALSE))</f>
        <v>8</v>
      </c>
      <c r="L351" s="10">
        <f>IF(VLOOKUP(R351&amp;"_"&amp;S351,[1]无限模式!A:AQ,19+T351,FALSE)=0,"",ROUND(VLOOKUP(R351&amp;"_"&amp;S351,[1]无限模式!A:AQ,4,FALSE)/VLOOKUP(R351&amp;"_"&amp;S351,[1]无限模式!A:AQ,19+T351,FALSE),2))</f>
        <v>3.75</v>
      </c>
      <c r="M351" s="10">
        <f>IF(VLOOKUP(R351&amp;"_"&amp;S351,[1]无限模式!A:AQ,25+T351,FALSE)="","",1)</f>
        <v>1</v>
      </c>
      <c r="N351" s="10" t="str">
        <f>IF(VLOOKUP(R351&amp;"_"&amp;S351,[1]无限模式!A:AQ,25+T351,FALSE)="","","Monster_Season"&amp;R351&amp;"_Infinite_"&amp;S351&amp;"_"&amp;T351)</f>
        <v>Monster_Season3_Infinite_18_3</v>
      </c>
      <c r="O351" s="10">
        <f>IF(VLOOKUP(R351&amp;"_"&amp;S351,[1]无限模式!A:AQ,25+T351,FALSE)="","",1)</f>
        <v>1</v>
      </c>
      <c r="Q351" s="10">
        <f>IF(VLOOKUP(R351&amp;"_"&amp;S351,[1]无限模式!A:AQ,19+T351,FALSE)="","",VLOOKUP(R351&amp;"_"&amp;S351,[1]无限模式!A:AQ,37+T351,FALSE))</f>
        <v>5</v>
      </c>
      <c r="R351" s="10">
        <v>3</v>
      </c>
      <c r="S351" s="10">
        <v>18</v>
      </c>
      <c r="T351" s="10">
        <v>3</v>
      </c>
    </row>
    <row r="352" spans="2:20" x14ac:dyDescent="0.2">
      <c r="B352" s="13" t="str">
        <f t="shared" si="20"/>
        <v/>
      </c>
      <c r="C352" s="10" t="str">
        <f t="shared" si="21"/>
        <v/>
      </c>
      <c r="D352" s="10" t="str">
        <f t="shared" si="22"/>
        <v/>
      </c>
      <c r="F352" s="10" t="str">
        <f>IF(B352="","",VLOOKUP(R352&amp;"_"&amp;S352,[1]无限模式!A:AQ,12,FALSE)-VLOOKUP(R352&amp;"_"&amp;S352,[1]无限模式!A:AQ,13,FALSE))</f>
        <v/>
      </c>
      <c r="G352" s="10" t="str">
        <f t="shared" si="23"/>
        <v/>
      </c>
      <c r="H352" s="13" t="str">
        <f>IF(C352="","",VLOOKUP(R352&amp;"_"&amp;S352,[1]无限模式!$A:$BA,52,FALSE))</f>
        <v/>
      </c>
      <c r="I352" s="13" t="str">
        <f>IF(C352="","",VLOOKUP(R352&amp;"_"&amp;S352,[1]无限模式!$A:$BA,53,FALSE))</f>
        <v/>
      </c>
      <c r="J352" s="10" t="str">
        <f>IF(VLOOKUP(R352&amp;"_"&amp;S352,[1]无限模式!A:AQ,25+T352,FALSE)="","",0)</f>
        <v/>
      </c>
      <c r="K352" s="10" t="str">
        <f>IF(VLOOKUP(R352&amp;"_"&amp;S352,[1]无限模式!A:AQ,19+T352,FALSE)=0,"",VLOOKUP(R352&amp;"_"&amp;S352,[1]无限模式!A:AQ,19+T352,FALSE))</f>
        <v/>
      </c>
      <c r="L352" s="10" t="str">
        <f>IF(VLOOKUP(R352&amp;"_"&amp;S352,[1]无限模式!A:AQ,19+T352,FALSE)=0,"",ROUND(VLOOKUP(R352&amp;"_"&amp;S352,[1]无限模式!A:AQ,4,FALSE)/VLOOKUP(R352&amp;"_"&amp;S352,[1]无限模式!A:AQ,19+T352,FALSE),2))</f>
        <v/>
      </c>
      <c r="M352" s="10" t="str">
        <f>IF(VLOOKUP(R352&amp;"_"&amp;S352,[1]无限模式!A:AQ,25+T352,FALSE)="","",1)</f>
        <v/>
      </c>
      <c r="N352" s="10" t="str">
        <f>IF(VLOOKUP(R352&amp;"_"&amp;S352,[1]无限模式!A:AQ,25+T352,FALSE)="","","Monster_Season"&amp;R352&amp;"_Infinite_"&amp;S352&amp;"_"&amp;T352)</f>
        <v/>
      </c>
      <c r="O352" s="10" t="str">
        <f>IF(VLOOKUP(R352&amp;"_"&amp;S352,[1]无限模式!A:AQ,25+T352,FALSE)="","",1)</f>
        <v/>
      </c>
      <c r="Q352" s="10" t="str">
        <f>IF(VLOOKUP(R352&amp;"_"&amp;S352,[1]无限模式!A:AQ,19+T352,FALSE)="","",VLOOKUP(R352&amp;"_"&amp;S352,[1]无限模式!A:AQ,37+T352,FALSE))</f>
        <v/>
      </c>
      <c r="R352" s="10">
        <v>3</v>
      </c>
      <c r="S352" s="10">
        <v>18</v>
      </c>
      <c r="T352" s="10">
        <v>4</v>
      </c>
    </row>
    <row r="353" spans="2:20" x14ac:dyDescent="0.2">
      <c r="B353" s="13" t="str">
        <f t="shared" si="20"/>
        <v/>
      </c>
      <c r="C353" s="10" t="str">
        <f t="shared" si="21"/>
        <v/>
      </c>
      <c r="D353" s="10" t="str">
        <f t="shared" si="22"/>
        <v/>
      </c>
      <c r="F353" s="10" t="str">
        <f>IF(B353="","",VLOOKUP(R353&amp;"_"&amp;S353,[1]无限模式!A:AQ,12,FALSE)-VLOOKUP(R353&amp;"_"&amp;S353,[1]无限模式!A:AQ,13,FALSE))</f>
        <v/>
      </c>
      <c r="G353" s="10" t="str">
        <f t="shared" si="23"/>
        <v/>
      </c>
      <c r="H353" s="13" t="str">
        <f>IF(C353="","",VLOOKUP(R353&amp;"_"&amp;S353,[1]无限模式!$A:$BA,52,FALSE))</f>
        <v/>
      </c>
      <c r="I353" s="13" t="str">
        <f>IF(C353="","",VLOOKUP(R353&amp;"_"&amp;S353,[1]无限模式!$A:$BA,53,FALSE))</f>
        <v/>
      </c>
      <c r="J353" s="10" t="str">
        <f>IF(VLOOKUP(R353&amp;"_"&amp;S353,[1]无限模式!A:AQ,25+T353,FALSE)="","",0)</f>
        <v/>
      </c>
      <c r="K353" s="10" t="str">
        <f>IF(VLOOKUP(R353&amp;"_"&amp;S353,[1]无限模式!A:AQ,19+T353,FALSE)=0,"",VLOOKUP(R353&amp;"_"&amp;S353,[1]无限模式!A:AQ,19+T353,FALSE))</f>
        <v/>
      </c>
      <c r="L353" s="10" t="str">
        <f>IF(VLOOKUP(R353&amp;"_"&amp;S353,[1]无限模式!A:AQ,19+T353,FALSE)=0,"",ROUND(VLOOKUP(R353&amp;"_"&amp;S353,[1]无限模式!A:AQ,4,FALSE)/VLOOKUP(R353&amp;"_"&amp;S353,[1]无限模式!A:AQ,19+T353,FALSE),2))</f>
        <v/>
      </c>
      <c r="M353" s="10" t="str">
        <f>IF(VLOOKUP(R353&amp;"_"&amp;S353,[1]无限模式!A:AQ,25+T353,FALSE)="","",1)</f>
        <v/>
      </c>
      <c r="N353" s="10" t="str">
        <f>IF(VLOOKUP(R353&amp;"_"&amp;S353,[1]无限模式!A:AQ,25+T353,FALSE)="","","Monster_Season"&amp;R353&amp;"_Infinite_"&amp;S353&amp;"_"&amp;T353)</f>
        <v/>
      </c>
      <c r="O353" s="10" t="str">
        <f>IF(VLOOKUP(R353&amp;"_"&amp;S353,[1]无限模式!A:AQ,25+T353,FALSE)="","",1)</f>
        <v/>
      </c>
      <c r="Q353" s="10" t="str">
        <f>IF(VLOOKUP(R353&amp;"_"&amp;S353,[1]无限模式!A:AQ,19+T353,FALSE)="","",VLOOKUP(R353&amp;"_"&amp;S353,[1]无限模式!A:AQ,37+T353,FALSE))</f>
        <v/>
      </c>
      <c r="R353" s="10">
        <v>3</v>
      </c>
      <c r="S353" s="10">
        <v>18</v>
      </c>
      <c r="T353" s="10">
        <v>5</v>
      </c>
    </row>
    <row r="354" spans="2:20" x14ac:dyDescent="0.2">
      <c r="B354" s="13" t="str">
        <f t="shared" si="20"/>
        <v/>
      </c>
      <c r="C354" s="10" t="str">
        <f t="shared" si="21"/>
        <v/>
      </c>
      <c r="D354" s="10" t="str">
        <f t="shared" si="22"/>
        <v/>
      </c>
      <c r="F354" s="10" t="str">
        <f>IF(B354="","",VLOOKUP(R354&amp;"_"&amp;S354,[1]无限模式!A:AQ,12,FALSE)-VLOOKUP(R354&amp;"_"&amp;S354,[1]无限模式!A:AQ,13,FALSE))</f>
        <v/>
      </c>
      <c r="G354" s="10" t="str">
        <f t="shared" si="23"/>
        <v/>
      </c>
      <c r="H354" s="13" t="str">
        <f>IF(C354="","",VLOOKUP(R354&amp;"_"&amp;S354,[1]无限模式!$A:$BA,52,FALSE))</f>
        <v/>
      </c>
      <c r="I354" s="13" t="str">
        <f>IF(C354="","",VLOOKUP(R354&amp;"_"&amp;S354,[1]无限模式!$A:$BA,53,FALSE))</f>
        <v/>
      </c>
      <c r="J354" s="10" t="str">
        <f>IF(VLOOKUP(R354&amp;"_"&amp;S354,[1]无限模式!A:AQ,25+T354,FALSE)="","",0)</f>
        <v/>
      </c>
      <c r="K354" s="10" t="str">
        <f>IF(VLOOKUP(R354&amp;"_"&amp;S354,[1]无限模式!A:AQ,19+T354,FALSE)=0,"",VLOOKUP(R354&amp;"_"&amp;S354,[1]无限模式!A:AQ,19+T354,FALSE))</f>
        <v/>
      </c>
      <c r="L354" s="10" t="str">
        <f>IF(VLOOKUP(R354&amp;"_"&amp;S354,[1]无限模式!A:AQ,19+T354,FALSE)=0,"",ROUND(VLOOKUP(R354&amp;"_"&amp;S354,[1]无限模式!A:AQ,4,FALSE)/VLOOKUP(R354&amp;"_"&amp;S354,[1]无限模式!A:AQ,19+T354,FALSE),2))</f>
        <v/>
      </c>
      <c r="M354" s="10" t="str">
        <f>IF(VLOOKUP(R354&amp;"_"&amp;S354,[1]无限模式!A:AQ,25+T354,FALSE)="","",1)</f>
        <v/>
      </c>
      <c r="N354" s="10" t="str">
        <f>IF(VLOOKUP(R354&amp;"_"&amp;S354,[1]无限模式!A:AQ,25+T354,FALSE)="","","Monster_Season"&amp;R354&amp;"_Infinite_"&amp;S354&amp;"_"&amp;T354)</f>
        <v/>
      </c>
      <c r="O354" s="10" t="str">
        <f>IF(VLOOKUP(R354&amp;"_"&amp;S354,[1]无限模式!A:AQ,25+T354,FALSE)="","",1)</f>
        <v/>
      </c>
      <c r="Q354" s="10" t="str">
        <f>IF(VLOOKUP(R354&amp;"_"&amp;S354,[1]无限模式!A:AQ,19+T354,FALSE)="","",VLOOKUP(R354&amp;"_"&amp;S354,[1]无限模式!A:AQ,37+T354,FALSE))</f>
        <v/>
      </c>
      <c r="R354" s="10">
        <v>3</v>
      </c>
      <c r="S354" s="10">
        <v>18</v>
      </c>
      <c r="T354" s="10">
        <v>6</v>
      </c>
    </row>
    <row r="355" spans="2:20" x14ac:dyDescent="0.2">
      <c r="B355" s="13" t="str">
        <f t="shared" si="20"/>
        <v>MonsterWaveCallRule_Season3_Infinite</v>
      </c>
      <c r="C355" s="10">
        <f t="shared" si="21"/>
        <v>19</v>
      </c>
      <c r="D355" s="10" t="str">
        <f t="shared" si="22"/>
        <v>赛季3无限模式第19波</v>
      </c>
      <c r="F355" s="10">
        <f>IF(B355="","",VLOOKUP(R355&amp;"_"&amp;S355,[1]无限模式!A:AQ,12,FALSE)-VLOOKUP(R355&amp;"_"&amp;S355,[1]无限模式!A:AQ,13,FALSE))</f>
        <v>100</v>
      </c>
      <c r="G355" s="10">
        <f t="shared" si="23"/>
        <v>180</v>
      </c>
      <c r="H355" s="13" t="str">
        <f>IF(C355="","",VLOOKUP(R355&amp;"_"&amp;S355,[1]无限模式!$A:$BA,52,FALSE))</f>
        <v>ResAudio_Music_game3;0.9</v>
      </c>
      <c r="I355" s="13" t="str">
        <f>IF(C355="","",VLOOKUP(R355&amp;"_"&amp;S355,[1]无限模式!$A:$BA,53,FALSE))</f>
        <v>ResAudio_Music_game3;1.1</v>
      </c>
      <c r="J355" s="10">
        <f>IF(VLOOKUP(R355&amp;"_"&amp;S355,[1]无限模式!A:AQ,25+T355,FALSE)="","",0)</f>
        <v>0</v>
      </c>
      <c r="K355" s="10">
        <f>IF(VLOOKUP(R355&amp;"_"&amp;S355,[1]无限模式!A:AQ,19+T355,FALSE)=0,"",VLOOKUP(R355&amp;"_"&amp;S355,[1]无限模式!A:AQ,19+T355,FALSE))</f>
        <v>14</v>
      </c>
      <c r="L355" s="10">
        <f>IF(VLOOKUP(R355&amp;"_"&amp;S355,[1]无限模式!A:AQ,19+T355,FALSE)=0,"",ROUND(VLOOKUP(R355&amp;"_"&amp;S355,[1]无限模式!A:AQ,4,FALSE)/VLOOKUP(R355&amp;"_"&amp;S355,[1]无限模式!A:AQ,19+T355,FALSE),2))</f>
        <v>2.14</v>
      </c>
      <c r="M355" s="10">
        <f>IF(VLOOKUP(R355&amp;"_"&amp;S355,[1]无限模式!A:AQ,25+T355,FALSE)="","",1)</f>
        <v>1</v>
      </c>
      <c r="N355" s="10" t="str">
        <f>IF(VLOOKUP(R355&amp;"_"&amp;S355,[1]无限模式!A:AQ,25+T355,FALSE)="","","Monster_Season"&amp;R355&amp;"_Infinite_"&amp;S355&amp;"_"&amp;T355)</f>
        <v>Monster_Season3_Infinite_19_1</v>
      </c>
      <c r="O355" s="10">
        <f>IF(VLOOKUP(R355&amp;"_"&amp;S355,[1]无限模式!A:AQ,25+T355,FALSE)="","",1)</f>
        <v>1</v>
      </c>
      <c r="Q355" s="10">
        <f>IF(VLOOKUP(R355&amp;"_"&amp;S355,[1]无限模式!A:AQ,19+T355,FALSE)="","",VLOOKUP(R355&amp;"_"&amp;S355,[1]无限模式!A:AQ,37+T355,FALSE))</f>
        <v>5</v>
      </c>
      <c r="R355" s="10">
        <v>3</v>
      </c>
      <c r="S355" s="10">
        <v>19</v>
      </c>
      <c r="T355" s="10">
        <v>1</v>
      </c>
    </row>
    <row r="356" spans="2:20" x14ac:dyDescent="0.2">
      <c r="B356" s="13" t="str">
        <f t="shared" si="20"/>
        <v/>
      </c>
      <c r="C356" s="10" t="str">
        <f t="shared" si="21"/>
        <v/>
      </c>
      <c r="D356" s="10" t="str">
        <f t="shared" si="22"/>
        <v/>
      </c>
      <c r="F356" s="10" t="str">
        <f>IF(B356="","",VLOOKUP(R356&amp;"_"&amp;S356,[1]无限模式!A:AQ,12,FALSE)-VLOOKUP(R356&amp;"_"&amp;S356,[1]无限模式!A:AQ,13,FALSE))</f>
        <v/>
      </c>
      <c r="G356" s="10" t="str">
        <f t="shared" si="23"/>
        <v/>
      </c>
      <c r="H356" s="13" t="str">
        <f>IF(C356="","",VLOOKUP(R356&amp;"_"&amp;S356,[1]无限模式!$A:$BA,52,FALSE))</f>
        <v/>
      </c>
      <c r="I356" s="13" t="str">
        <f>IF(C356="","",VLOOKUP(R356&amp;"_"&amp;S356,[1]无限模式!$A:$BA,53,FALSE))</f>
        <v/>
      </c>
      <c r="J356" s="10">
        <f>IF(VLOOKUP(R356&amp;"_"&amp;S356,[1]无限模式!A:AQ,25+T356,FALSE)="","",0)</f>
        <v>0</v>
      </c>
      <c r="K356" s="10">
        <f>IF(VLOOKUP(R356&amp;"_"&amp;S356,[1]无限模式!A:AQ,19+T356,FALSE)=0,"",VLOOKUP(R356&amp;"_"&amp;S356,[1]无限模式!A:AQ,19+T356,FALSE))</f>
        <v>14</v>
      </c>
      <c r="L356" s="10">
        <f>IF(VLOOKUP(R356&amp;"_"&amp;S356,[1]无限模式!A:AQ,19+T356,FALSE)=0,"",ROUND(VLOOKUP(R356&amp;"_"&amp;S356,[1]无限模式!A:AQ,4,FALSE)/VLOOKUP(R356&amp;"_"&amp;S356,[1]无限模式!A:AQ,19+T356,FALSE),2))</f>
        <v>2.14</v>
      </c>
      <c r="M356" s="10">
        <f>IF(VLOOKUP(R356&amp;"_"&amp;S356,[1]无限模式!A:AQ,25+T356,FALSE)="","",1)</f>
        <v>1</v>
      </c>
      <c r="N356" s="10" t="str">
        <f>IF(VLOOKUP(R356&amp;"_"&amp;S356,[1]无限模式!A:AQ,25+T356,FALSE)="","","Monster_Season"&amp;R356&amp;"_Infinite_"&amp;S356&amp;"_"&amp;T356)</f>
        <v>Monster_Season3_Infinite_19_2</v>
      </c>
      <c r="O356" s="10">
        <f>IF(VLOOKUP(R356&amp;"_"&amp;S356,[1]无限模式!A:AQ,25+T356,FALSE)="","",1)</f>
        <v>1</v>
      </c>
      <c r="Q356" s="10">
        <f>IF(VLOOKUP(R356&amp;"_"&amp;S356,[1]无限模式!A:AQ,19+T356,FALSE)="","",VLOOKUP(R356&amp;"_"&amp;S356,[1]无限模式!A:AQ,37+T356,FALSE))</f>
        <v>5</v>
      </c>
      <c r="R356" s="10">
        <v>3</v>
      </c>
      <c r="S356" s="10">
        <v>19</v>
      </c>
      <c r="T356" s="10">
        <v>2</v>
      </c>
    </row>
    <row r="357" spans="2:20" x14ac:dyDescent="0.2">
      <c r="B357" s="13" t="str">
        <f t="shared" si="20"/>
        <v/>
      </c>
      <c r="C357" s="10" t="str">
        <f t="shared" si="21"/>
        <v/>
      </c>
      <c r="D357" s="10" t="str">
        <f t="shared" si="22"/>
        <v/>
      </c>
      <c r="F357" s="10" t="str">
        <f>IF(B357="","",VLOOKUP(R357&amp;"_"&amp;S357,[1]无限模式!A:AQ,12,FALSE)-VLOOKUP(R357&amp;"_"&amp;S357,[1]无限模式!A:AQ,13,FALSE))</f>
        <v/>
      </c>
      <c r="G357" s="10" t="str">
        <f t="shared" si="23"/>
        <v/>
      </c>
      <c r="H357" s="13" t="str">
        <f>IF(C357="","",VLOOKUP(R357&amp;"_"&amp;S357,[1]无限模式!$A:$BA,52,FALSE))</f>
        <v/>
      </c>
      <c r="I357" s="13" t="str">
        <f>IF(C357="","",VLOOKUP(R357&amp;"_"&amp;S357,[1]无限模式!$A:$BA,53,FALSE))</f>
        <v/>
      </c>
      <c r="J357" s="10">
        <f>IF(VLOOKUP(R357&amp;"_"&amp;S357,[1]无限模式!A:AQ,25+T357,FALSE)="","",0)</f>
        <v>0</v>
      </c>
      <c r="K357" s="10">
        <f>IF(VLOOKUP(R357&amp;"_"&amp;S357,[1]无限模式!A:AQ,19+T357,FALSE)=0,"",VLOOKUP(R357&amp;"_"&amp;S357,[1]无限模式!A:AQ,19+T357,FALSE))</f>
        <v>14</v>
      </c>
      <c r="L357" s="10">
        <f>IF(VLOOKUP(R357&amp;"_"&amp;S357,[1]无限模式!A:AQ,19+T357,FALSE)=0,"",ROUND(VLOOKUP(R357&amp;"_"&amp;S357,[1]无限模式!A:AQ,4,FALSE)/VLOOKUP(R357&amp;"_"&amp;S357,[1]无限模式!A:AQ,19+T357,FALSE),2))</f>
        <v>2.14</v>
      </c>
      <c r="M357" s="10">
        <f>IF(VLOOKUP(R357&amp;"_"&amp;S357,[1]无限模式!A:AQ,25+T357,FALSE)="","",1)</f>
        <v>1</v>
      </c>
      <c r="N357" s="10" t="str">
        <f>IF(VLOOKUP(R357&amp;"_"&amp;S357,[1]无限模式!A:AQ,25+T357,FALSE)="","","Monster_Season"&amp;R357&amp;"_Infinite_"&amp;S357&amp;"_"&amp;T357)</f>
        <v>Monster_Season3_Infinite_19_3</v>
      </c>
      <c r="O357" s="10">
        <f>IF(VLOOKUP(R357&amp;"_"&amp;S357,[1]无限模式!A:AQ,25+T357,FALSE)="","",1)</f>
        <v>1</v>
      </c>
      <c r="Q357" s="10">
        <f>IF(VLOOKUP(R357&amp;"_"&amp;S357,[1]无限模式!A:AQ,19+T357,FALSE)="","",VLOOKUP(R357&amp;"_"&amp;S357,[1]无限模式!A:AQ,37+T357,FALSE))</f>
        <v>5</v>
      </c>
      <c r="R357" s="10">
        <v>3</v>
      </c>
      <c r="S357" s="10">
        <v>19</v>
      </c>
      <c r="T357" s="10">
        <v>3</v>
      </c>
    </row>
    <row r="358" spans="2:20" x14ac:dyDescent="0.2">
      <c r="B358" s="13" t="str">
        <f t="shared" si="20"/>
        <v/>
      </c>
      <c r="C358" s="10" t="str">
        <f t="shared" si="21"/>
        <v/>
      </c>
      <c r="D358" s="10" t="str">
        <f t="shared" si="22"/>
        <v/>
      </c>
      <c r="F358" s="10" t="str">
        <f>IF(B358="","",VLOOKUP(R358&amp;"_"&amp;S358,[1]无限模式!A:AQ,12,FALSE)-VLOOKUP(R358&amp;"_"&amp;S358,[1]无限模式!A:AQ,13,FALSE))</f>
        <v/>
      </c>
      <c r="G358" s="10" t="str">
        <f t="shared" si="23"/>
        <v/>
      </c>
      <c r="H358" s="13" t="str">
        <f>IF(C358="","",VLOOKUP(R358&amp;"_"&amp;S358,[1]无限模式!$A:$BA,52,FALSE))</f>
        <v/>
      </c>
      <c r="I358" s="13" t="str">
        <f>IF(C358="","",VLOOKUP(R358&amp;"_"&amp;S358,[1]无限模式!$A:$BA,53,FALSE))</f>
        <v/>
      </c>
      <c r="J358" s="10" t="str">
        <f>IF(VLOOKUP(R358&amp;"_"&amp;S358,[1]无限模式!A:AQ,25+T358,FALSE)="","",0)</f>
        <v/>
      </c>
      <c r="K358" s="10" t="str">
        <f>IF(VLOOKUP(R358&amp;"_"&amp;S358,[1]无限模式!A:AQ,19+T358,FALSE)=0,"",VLOOKUP(R358&amp;"_"&amp;S358,[1]无限模式!A:AQ,19+T358,FALSE))</f>
        <v/>
      </c>
      <c r="L358" s="10" t="str">
        <f>IF(VLOOKUP(R358&amp;"_"&amp;S358,[1]无限模式!A:AQ,19+T358,FALSE)=0,"",ROUND(VLOOKUP(R358&amp;"_"&amp;S358,[1]无限模式!A:AQ,4,FALSE)/VLOOKUP(R358&amp;"_"&amp;S358,[1]无限模式!A:AQ,19+T358,FALSE),2))</f>
        <v/>
      </c>
      <c r="M358" s="10" t="str">
        <f>IF(VLOOKUP(R358&amp;"_"&amp;S358,[1]无限模式!A:AQ,25+T358,FALSE)="","",1)</f>
        <v/>
      </c>
      <c r="N358" s="10" t="str">
        <f>IF(VLOOKUP(R358&amp;"_"&amp;S358,[1]无限模式!A:AQ,25+T358,FALSE)="","","Monster_Season"&amp;R358&amp;"_Infinite_"&amp;S358&amp;"_"&amp;T358)</f>
        <v/>
      </c>
      <c r="O358" s="10" t="str">
        <f>IF(VLOOKUP(R358&amp;"_"&amp;S358,[1]无限模式!A:AQ,25+T358,FALSE)="","",1)</f>
        <v/>
      </c>
      <c r="Q358" s="10" t="str">
        <f>IF(VLOOKUP(R358&amp;"_"&amp;S358,[1]无限模式!A:AQ,19+T358,FALSE)="","",VLOOKUP(R358&amp;"_"&amp;S358,[1]无限模式!A:AQ,37+T358,FALSE))</f>
        <v/>
      </c>
      <c r="R358" s="10">
        <v>3</v>
      </c>
      <c r="S358" s="10">
        <v>19</v>
      </c>
      <c r="T358" s="10">
        <v>4</v>
      </c>
    </row>
    <row r="359" spans="2:20" x14ac:dyDescent="0.2">
      <c r="B359" s="13" t="str">
        <f t="shared" si="20"/>
        <v/>
      </c>
      <c r="C359" s="10" t="str">
        <f t="shared" si="21"/>
        <v/>
      </c>
      <c r="D359" s="10" t="str">
        <f t="shared" si="22"/>
        <v/>
      </c>
      <c r="F359" s="10" t="str">
        <f>IF(B359="","",VLOOKUP(R359&amp;"_"&amp;S359,[1]无限模式!A:AQ,12,FALSE)-VLOOKUP(R359&amp;"_"&amp;S359,[1]无限模式!A:AQ,13,FALSE))</f>
        <v/>
      </c>
      <c r="G359" s="10" t="str">
        <f t="shared" si="23"/>
        <v/>
      </c>
      <c r="H359" s="13" t="str">
        <f>IF(C359="","",VLOOKUP(R359&amp;"_"&amp;S359,[1]无限模式!$A:$BA,52,FALSE))</f>
        <v/>
      </c>
      <c r="I359" s="13" t="str">
        <f>IF(C359="","",VLOOKUP(R359&amp;"_"&amp;S359,[1]无限模式!$A:$BA,53,FALSE))</f>
        <v/>
      </c>
      <c r="J359" s="10" t="str">
        <f>IF(VLOOKUP(R359&amp;"_"&amp;S359,[1]无限模式!A:AQ,25+T359,FALSE)="","",0)</f>
        <v/>
      </c>
      <c r="K359" s="10" t="str">
        <f>IF(VLOOKUP(R359&amp;"_"&amp;S359,[1]无限模式!A:AQ,19+T359,FALSE)=0,"",VLOOKUP(R359&amp;"_"&amp;S359,[1]无限模式!A:AQ,19+T359,FALSE))</f>
        <v/>
      </c>
      <c r="L359" s="10" t="str">
        <f>IF(VLOOKUP(R359&amp;"_"&amp;S359,[1]无限模式!A:AQ,19+T359,FALSE)=0,"",ROUND(VLOOKUP(R359&amp;"_"&amp;S359,[1]无限模式!A:AQ,4,FALSE)/VLOOKUP(R359&amp;"_"&amp;S359,[1]无限模式!A:AQ,19+T359,FALSE),2))</f>
        <v/>
      </c>
      <c r="M359" s="10" t="str">
        <f>IF(VLOOKUP(R359&amp;"_"&amp;S359,[1]无限模式!A:AQ,25+T359,FALSE)="","",1)</f>
        <v/>
      </c>
      <c r="N359" s="10" t="str">
        <f>IF(VLOOKUP(R359&amp;"_"&amp;S359,[1]无限模式!A:AQ,25+T359,FALSE)="","","Monster_Season"&amp;R359&amp;"_Infinite_"&amp;S359&amp;"_"&amp;T359)</f>
        <v/>
      </c>
      <c r="O359" s="10" t="str">
        <f>IF(VLOOKUP(R359&amp;"_"&amp;S359,[1]无限模式!A:AQ,25+T359,FALSE)="","",1)</f>
        <v/>
      </c>
      <c r="Q359" s="10" t="str">
        <f>IF(VLOOKUP(R359&amp;"_"&amp;S359,[1]无限模式!A:AQ,19+T359,FALSE)="","",VLOOKUP(R359&amp;"_"&amp;S359,[1]无限模式!A:AQ,37+T359,FALSE))</f>
        <v/>
      </c>
      <c r="R359" s="10">
        <v>3</v>
      </c>
      <c r="S359" s="10">
        <v>19</v>
      </c>
      <c r="T359" s="10">
        <v>5</v>
      </c>
    </row>
    <row r="360" spans="2:20" x14ac:dyDescent="0.2">
      <c r="B360" s="13" t="str">
        <f t="shared" si="20"/>
        <v/>
      </c>
      <c r="C360" s="10" t="str">
        <f t="shared" si="21"/>
        <v/>
      </c>
      <c r="D360" s="10" t="str">
        <f t="shared" si="22"/>
        <v/>
      </c>
      <c r="F360" s="10" t="str">
        <f>IF(B360="","",VLOOKUP(R360&amp;"_"&amp;S360,[1]无限模式!A:AQ,12,FALSE)-VLOOKUP(R360&amp;"_"&amp;S360,[1]无限模式!A:AQ,13,FALSE))</f>
        <v/>
      </c>
      <c r="G360" s="10" t="str">
        <f t="shared" si="23"/>
        <v/>
      </c>
      <c r="H360" s="13" t="str">
        <f>IF(C360="","",VLOOKUP(R360&amp;"_"&amp;S360,[1]无限模式!$A:$BA,52,FALSE))</f>
        <v/>
      </c>
      <c r="I360" s="13" t="str">
        <f>IF(C360="","",VLOOKUP(R360&amp;"_"&amp;S360,[1]无限模式!$A:$BA,53,FALSE))</f>
        <v/>
      </c>
      <c r="J360" s="10" t="str">
        <f>IF(VLOOKUP(R360&amp;"_"&amp;S360,[1]无限模式!A:AQ,25+T360,FALSE)="","",0)</f>
        <v/>
      </c>
      <c r="K360" s="10" t="str">
        <f>IF(VLOOKUP(R360&amp;"_"&amp;S360,[1]无限模式!A:AQ,19+T360,FALSE)=0,"",VLOOKUP(R360&amp;"_"&amp;S360,[1]无限模式!A:AQ,19+T360,FALSE))</f>
        <v/>
      </c>
      <c r="L360" s="10" t="str">
        <f>IF(VLOOKUP(R360&amp;"_"&amp;S360,[1]无限模式!A:AQ,19+T360,FALSE)=0,"",ROUND(VLOOKUP(R360&amp;"_"&amp;S360,[1]无限模式!A:AQ,4,FALSE)/VLOOKUP(R360&amp;"_"&amp;S360,[1]无限模式!A:AQ,19+T360,FALSE),2))</f>
        <v/>
      </c>
      <c r="M360" s="10" t="str">
        <f>IF(VLOOKUP(R360&amp;"_"&amp;S360,[1]无限模式!A:AQ,25+T360,FALSE)="","",1)</f>
        <v/>
      </c>
      <c r="N360" s="10" t="str">
        <f>IF(VLOOKUP(R360&amp;"_"&amp;S360,[1]无限模式!A:AQ,25+T360,FALSE)="","","Monster_Season"&amp;R360&amp;"_Infinite_"&amp;S360&amp;"_"&amp;T360)</f>
        <v/>
      </c>
      <c r="O360" s="10" t="str">
        <f>IF(VLOOKUP(R360&amp;"_"&amp;S360,[1]无限模式!A:AQ,25+T360,FALSE)="","",1)</f>
        <v/>
      </c>
      <c r="Q360" s="10" t="str">
        <f>IF(VLOOKUP(R360&amp;"_"&amp;S360,[1]无限模式!A:AQ,19+T360,FALSE)="","",VLOOKUP(R360&amp;"_"&amp;S360,[1]无限模式!A:AQ,37+T360,FALSE))</f>
        <v/>
      </c>
      <c r="R360" s="10">
        <v>3</v>
      </c>
      <c r="S360" s="10">
        <v>19</v>
      </c>
      <c r="T360" s="10">
        <v>6</v>
      </c>
    </row>
    <row r="361" spans="2:20" x14ac:dyDescent="0.2">
      <c r="B361" s="13" t="str">
        <f t="shared" si="20"/>
        <v>MonsterWaveCallRule_Season3_Infinite</v>
      </c>
      <c r="C361" s="10">
        <f t="shared" si="21"/>
        <v>20</v>
      </c>
      <c r="D361" s="10" t="str">
        <f t="shared" si="22"/>
        <v>赛季3无限模式第20波</v>
      </c>
      <c r="F361" s="10">
        <f>IF(B361="","",VLOOKUP(R361&amp;"_"&amp;S361,[1]无限模式!A:AQ,12,FALSE)-VLOOKUP(R361&amp;"_"&amp;S361,[1]无限模式!A:AQ,13,FALSE))</f>
        <v>100</v>
      </c>
      <c r="G361" s="10">
        <f t="shared" si="23"/>
        <v>180</v>
      </c>
      <c r="H361" s="13" t="str">
        <f>IF(C361="","",VLOOKUP(R361&amp;"_"&amp;S361,[1]无限模式!$A:$BA,52,FALSE))</f>
        <v>ResAudio_Music_game3;0.9</v>
      </c>
      <c r="I361" s="13" t="str">
        <f>IF(C361="","",VLOOKUP(R361&amp;"_"&amp;S361,[1]无限模式!$A:$BA,53,FALSE))</f>
        <v>ResAudio_Music_battler_boss1;1.1</v>
      </c>
      <c r="J361" s="10">
        <f>IF(VLOOKUP(R361&amp;"_"&amp;S361,[1]无限模式!A:AQ,25+T361,FALSE)="","",0)</f>
        <v>0</v>
      </c>
      <c r="K361" s="10">
        <f>IF(VLOOKUP(R361&amp;"_"&amp;S361,[1]无限模式!A:AQ,19+T361,FALSE)=0,"",VLOOKUP(R361&amp;"_"&amp;S361,[1]无限模式!A:AQ,19+T361,FALSE))</f>
        <v>16</v>
      </c>
      <c r="L361" s="10">
        <f>IF(VLOOKUP(R361&amp;"_"&amp;S361,[1]无限模式!A:AQ,19+T361,FALSE)=0,"",ROUND(VLOOKUP(R361&amp;"_"&amp;S361,[1]无限模式!A:AQ,4,FALSE)/VLOOKUP(R361&amp;"_"&amp;S361,[1]无限模式!A:AQ,19+T361,FALSE),2))</f>
        <v>1.88</v>
      </c>
      <c r="M361" s="10">
        <f>IF(VLOOKUP(R361&amp;"_"&amp;S361,[1]无限模式!A:AQ,25+T361,FALSE)="","",1)</f>
        <v>1</v>
      </c>
      <c r="N361" s="10" t="str">
        <f>IF(VLOOKUP(R361&amp;"_"&amp;S361,[1]无限模式!A:AQ,25+T361,FALSE)="","","Monster_Season"&amp;R361&amp;"_Infinite_"&amp;S361&amp;"_"&amp;T361)</f>
        <v>Monster_Season3_Infinite_20_1</v>
      </c>
      <c r="O361" s="10">
        <f>IF(VLOOKUP(R361&amp;"_"&amp;S361,[1]无限模式!A:AQ,25+T361,FALSE)="","",1)</f>
        <v>1</v>
      </c>
      <c r="Q361" s="10">
        <f>IF(VLOOKUP(R361&amp;"_"&amp;S361,[1]无限模式!A:AQ,19+T361,FALSE)="","",VLOOKUP(R361&amp;"_"&amp;S361,[1]无限模式!A:AQ,37+T361,FALSE))</f>
        <v>4</v>
      </c>
      <c r="R361" s="10">
        <v>3</v>
      </c>
      <c r="S361" s="10">
        <v>20</v>
      </c>
      <c r="T361" s="10">
        <v>1</v>
      </c>
    </row>
    <row r="362" spans="2:20" x14ac:dyDescent="0.2">
      <c r="B362" s="13" t="str">
        <f t="shared" si="20"/>
        <v/>
      </c>
      <c r="C362" s="10" t="str">
        <f t="shared" si="21"/>
        <v/>
      </c>
      <c r="D362" s="10" t="str">
        <f t="shared" si="22"/>
        <v/>
      </c>
      <c r="F362" s="10" t="str">
        <f>IF(B362="","",VLOOKUP(R362&amp;"_"&amp;S362,[1]无限模式!A:AQ,12,FALSE)-VLOOKUP(R362&amp;"_"&amp;S362,[1]无限模式!A:AQ,13,FALSE))</f>
        <v/>
      </c>
      <c r="G362" s="10" t="str">
        <f t="shared" si="23"/>
        <v/>
      </c>
      <c r="H362" s="13" t="str">
        <f>IF(C362="","",VLOOKUP(R362&amp;"_"&amp;S362,[1]无限模式!$A:$BA,52,FALSE))</f>
        <v/>
      </c>
      <c r="I362" s="13" t="str">
        <f>IF(C362="","",VLOOKUP(R362&amp;"_"&amp;S362,[1]无限模式!$A:$BA,53,FALSE))</f>
        <v/>
      </c>
      <c r="J362" s="10">
        <f>IF(VLOOKUP(R362&amp;"_"&amp;S362,[1]无限模式!A:AQ,25+T362,FALSE)="","",0)</f>
        <v>0</v>
      </c>
      <c r="K362" s="10">
        <f>IF(VLOOKUP(R362&amp;"_"&amp;S362,[1]无限模式!A:AQ,19+T362,FALSE)=0,"",VLOOKUP(R362&amp;"_"&amp;S362,[1]无限模式!A:AQ,19+T362,FALSE))</f>
        <v>16</v>
      </c>
      <c r="L362" s="10">
        <f>IF(VLOOKUP(R362&amp;"_"&amp;S362,[1]无限模式!A:AQ,19+T362,FALSE)=0,"",ROUND(VLOOKUP(R362&amp;"_"&amp;S362,[1]无限模式!A:AQ,4,FALSE)/VLOOKUP(R362&amp;"_"&amp;S362,[1]无限模式!A:AQ,19+T362,FALSE),2))</f>
        <v>1.88</v>
      </c>
      <c r="M362" s="10">
        <f>IF(VLOOKUP(R362&amp;"_"&amp;S362,[1]无限模式!A:AQ,25+T362,FALSE)="","",1)</f>
        <v>1</v>
      </c>
      <c r="N362" s="10" t="str">
        <f>IF(VLOOKUP(R362&amp;"_"&amp;S362,[1]无限模式!A:AQ,25+T362,FALSE)="","","Monster_Season"&amp;R362&amp;"_Infinite_"&amp;S362&amp;"_"&amp;T362)</f>
        <v>Monster_Season3_Infinite_20_2</v>
      </c>
      <c r="O362" s="10">
        <f>IF(VLOOKUP(R362&amp;"_"&amp;S362,[1]无限模式!A:AQ,25+T362,FALSE)="","",1)</f>
        <v>1</v>
      </c>
      <c r="Q362" s="10">
        <f>IF(VLOOKUP(R362&amp;"_"&amp;S362,[1]无限模式!A:AQ,19+T362,FALSE)="","",VLOOKUP(R362&amp;"_"&amp;S362,[1]无限模式!A:AQ,37+T362,FALSE))</f>
        <v>4</v>
      </c>
      <c r="R362" s="10">
        <v>3</v>
      </c>
      <c r="S362" s="10">
        <v>20</v>
      </c>
      <c r="T362" s="10">
        <v>2</v>
      </c>
    </row>
    <row r="363" spans="2:20" x14ac:dyDescent="0.2">
      <c r="B363" s="13" t="str">
        <f t="shared" si="20"/>
        <v/>
      </c>
      <c r="C363" s="10" t="str">
        <f t="shared" si="21"/>
        <v/>
      </c>
      <c r="D363" s="10" t="str">
        <f t="shared" si="22"/>
        <v/>
      </c>
      <c r="F363" s="10" t="str">
        <f>IF(B363="","",VLOOKUP(R363&amp;"_"&amp;S363,[1]无限模式!A:AQ,12,FALSE)-VLOOKUP(R363&amp;"_"&amp;S363,[1]无限模式!A:AQ,13,FALSE))</f>
        <v/>
      </c>
      <c r="G363" s="10" t="str">
        <f t="shared" si="23"/>
        <v/>
      </c>
      <c r="H363" s="13" t="str">
        <f>IF(C363="","",VLOOKUP(R363&amp;"_"&amp;S363,[1]无限模式!$A:$BA,52,FALSE))</f>
        <v/>
      </c>
      <c r="I363" s="13" t="str">
        <f>IF(C363="","",VLOOKUP(R363&amp;"_"&amp;S363,[1]无限模式!$A:$BA,53,FALSE))</f>
        <v/>
      </c>
      <c r="J363" s="10">
        <f>IF(VLOOKUP(R363&amp;"_"&amp;S363,[1]无限模式!A:AQ,25+T363,FALSE)="","",0)</f>
        <v>0</v>
      </c>
      <c r="K363" s="10">
        <f>IF(VLOOKUP(R363&amp;"_"&amp;S363,[1]无限模式!A:AQ,19+T363,FALSE)=0,"",VLOOKUP(R363&amp;"_"&amp;S363,[1]无限模式!A:AQ,19+T363,FALSE))</f>
        <v>11</v>
      </c>
      <c r="L363" s="10">
        <f>IF(VLOOKUP(R363&amp;"_"&amp;S363,[1]无限模式!A:AQ,19+T363,FALSE)=0,"",ROUND(VLOOKUP(R363&amp;"_"&amp;S363,[1]无限模式!A:AQ,4,FALSE)/VLOOKUP(R363&amp;"_"&amp;S363,[1]无限模式!A:AQ,19+T363,FALSE),2))</f>
        <v>2.73</v>
      </c>
      <c r="M363" s="10">
        <f>IF(VLOOKUP(R363&amp;"_"&amp;S363,[1]无限模式!A:AQ,25+T363,FALSE)="","",1)</f>
        <v>1</v>
      </c>
      <c r="N363" s="10" t="str">
        <f>IF(VLOOKUP(R363&amp;"_"&amp;S363,[1]无限模式!A:AQ,25+T363,FALSE)="","","Monster_Season"&amp;R363&amp;"_Infinite_"&amp;S363&amp;"_"&amp;T363)</f>
        <v>Monster_Season3_Infinite_20_3</v>
      </c>
      <c r="O363" s="10">
        <f>IF(VLOOKUP(R363&amp;"_"&amp;S363,[1]无限模式!A:AQ,25+T363,FALSE)="","",1)</f>
        <v>1</v>
      </c>
      <c r="Q363" s="10">
        <f>IF(VLOOKUP(R363&amp;"_"&amp;S363,[1]无限模式!A:AQ,19+T363,FALSE)="","",VLOOKUP(R363&amp;"_"&amp;S363,[1]无限模式!A:AQ,37+T363,FALSE))</f>
        <v>4</v>
      </c>
      <c r="R363" s="10">
        <v>3</v>
      </c>
      <c r="S363" s="10">
        <v>20</v>
      </c>
      <c r="T363" s="10">
        <v>3</v>
      </c>
    </row>
    <row r="364" spans="2:20" x14ac:dyDescent="0.2">
      <c r="B364" s="13" t="str">
        <f t="shared" si="20"/>
        <v/>
      </c>
      <c r="C364" s="10" t="str">
        <f t="shared" si="21"/>
        <v/>
      </c>
      <c r="D364" s="10" t="str">
        <f t="shared" si="22"/>
        <v/>
      </c>
      <c r="F364" s="10" t="str">
        <f>IF(B364="","",VLOOKUP(R364&amp;"_"&amp;S364,[1]无限模式!A:AQ,12,FALSE)-VLOOKUP(R364&amp;"_"&amp;S364,[1]无限模式!A:AQ,13,FALSE))</f>
        <v/>
      </c>
      <c r="G364" s="10" t="str">
        <f t="shared" si="23"/>
        <v/>
      </c>
      <c r="H364" s="13" t="str">
        <f>IF(C364="","",VLOOKUP(R364&amp;"_"&amp;S364,[1]无限模式!$A:$BA,52,FALSE))</f>
        <v/>
      </c>
      <c r="I364" s="13" t="str">
        <f>IF(C364="","",VLOOKUP(R364&amp;"_"&amp;S364,[1]无限模式!$A:$BA,53,FALSE))</f>
        <v/>
      </c>
      <c r="J364" s="10">
        <f>IF(VLOOKUP(R364&amp;"_"&amp;S364,[1]无限模式!A:AQ,25+T364,FALSE)="","",0)</f>
        <v>0</v>
      </c>
      <c r="K364" s="10">
        <f>IF(VLOOKUP(R364&amp;"_"&amp;S364,[1]无限模式!A:AQ,19+T364,FALSE)=0,"",VLOOKUP(R364&amp;"_"&amp;S364,[1]无限模式!A:AQ,19+T364,FALSE))</f>
        <v>1</v>
      </c>
      <c r="L364" s="10">
        <f>IF(VLOOKUP(R364&amp;"_"&amp;S364,[1]无限模式!A:AQ,19+T364,FALSE)=0,"",ROUND(VLOOKUP(R364&amp;"_"&amp;S364,[1]无限模式!A:AQ,4,FALSE)/VLOOKUP(R364&amp;"_"&amp;S364,[1]无限模式!A:AQ,19+T364,FALSE),2))</f>
        <v>30</v>
      </c>
      <c r="M364" s="10">
        <f>IF(VLOOKUP(R364&amp;"_"&amp;S364,[1]无限模式!A:AQ,25+T364,FALSE)="","",1)</f>
        <v>1</v>
      </c>
      <c r="N364" s="10" t="str">
        <f>IF(VLOOKUP(R364&amp;"_"&amp;S364,[1]无限模式!A:AQ,25+T364,FALSE)="","","Monster_Season"&amp;R364&amp;"_Infinite_"&amp;S364&amp;"_"&amp;T364)</f>
        <v>Monster_Season3_Infinite_20_4</v>
      </c>
      <c r="O364" s="10">
        <f>IF(VLOOKUP(R364&amp;"_"&amp;S364,[1]无限模式!A:AQ,25+T364,FALSE)="","",1)</f>
        <v>1</v>
      </c>
      <c r="Q364" s="10">
        <f>IF(VLOOKUP(R364&amp;"_"&amp;S364,[1]无限模式!A:AQ,19+T364,FALSE)="","",VLOOKUP(R364&amp;"_"&amp;S364,[1]无限模式!A:AQ,37+T364,FALSE))</f>
        <v>11</v>
      </c>
      <c r="R364" s="10">
        <v>3</v>
      </c>
      <c r="S364" s="10">
        <v>20</v>
      </c>
      <c r="T364" s="10">
        <v>4</v>
      </c>
    </row>
    <row r="365" spans="2:20" x14ac:dyDescent="0.2">
      <c r="B365" s="13" t="str">
        <f t="shared" si="20"/>
        <v/>
      </c>
      <c r="C365" s="10" t="str">
        <f t="shared" si="21"/>
        <v/>
      </c>
      <c r="D365" s="10" t="str">
        <f t="shared" si="22"/>
        <v/>
      </c>
      <c r="F365" s="10" t="str">
        <f>IF(B365="","",VLOOKUP(R365&amp;"_"&amp;S365,[1]无限模式!A:AQ,12,FALSE)-VLOOKUP(R365&amp;"_"&amp;S365,[1]无限模式!A:AQ,13,FALSE))</f>
        <v/>
      </c>
      <c r="G365" s="10" t="str">
        <f t="shared" si="23"/>
        <v/>
      </c>
      <c r="H365" s="13" t="str">
        <f>IF(C365="","",VLOOKUP(R365&amp;"_"&amp;S365,[1]无限模式!$A:$BA,52,FALSE))</f>
        <v/>
      </c>
      <c r="I365" s="13" t="str">
        <f>IF(C365="","",VLOOKUP(R365&amp;"_"&amp;S365,[1]无限模式!$A:$BA,53,FALSE))</f>
        <v/>
      </c>
      <c r="J365" s="10" t="str">
        <f>IF(VLOOKUP(R365&amp;"_"&amp;S365,[1]无限模式!A:AQ,25+T365,FALSE)="","",0)</f>
        <v/>
      </c>
      <c r="K365" s="10" t="str">
        <f>IF(VLOOKUP(R365&amp;"_"&amp;S365,[1]无限模式!A:AQ,19+T365,FALSE)=0,"",VLOOKUP(R365&amp;"_"&amp;S365,[1]无限模式!A:AQ,19+T365,FALSE))</f>
        <v/>
      </c>
      <c r="L365" s="10" t="str">
        <f>IF(VLOOKUP(R365&amp;"_"&amp;S365,[1]无限模式!A:AQ,19+T365,FALSE)=0,"",ROUND(VLOOKUP(R365&amp;"_"&amp;S365,[1]无限模式!A:AQ,4,FALSE)/VLOOKUP(R365&amp;"_"&amp;S365,[1]无限模式!A:AQ,19+T365,FALSE),2))</f>
        <v/>
      </c>
      <c r="M365" s="10" t="str">
        <f>IF(VLOOKUP(R365&amp;"_"&amp;S365,[1]无限模式!A:AQ,25+T365,FALSE)="","",1)</f>
        <v/>
      </c>
      <c r="N365" s="10" t="str">
        <f>IF(VLOOKUP(R365&amp;"_"&amp;S365,[1]无限模式!A:AQ,25+T365,FALSE)="","","Monster_Season"&amp;R365&amp;"_Infinite_"&amp;S365&amp;"_"&amp;T365)</f>
        <v/>
      </c>
      <c r="O365" s="10" t="str">
        <f>IF(VLOOKUP(R365&amp;"_"&amp;S365,[1]无限模式!A:AQ,25+T365,FALSE)="","",1)</f>
        <v/>
      </c>
      <c r="Q365" s="10" t="str">
        <f>IF(VLOOKUP(R365&amp;"_"&amp;S365,[1]无限模式!A:AQ,19+T365,FALSE)="","",VLOOKUP(R365&amp;"_"&amp;S365,[1]无限模式!A:AQ,37+T365,FALSE))</f>
        <v/>
      </c>
      <c r="R365" s="10">
        <v>3</v>
      </c>
      <c r="S365" s="10">
        <v>20</v>
      </c>
      <c r="T365" s="10">
        <v>5</v>
      </c>
    </row>
    <row r="366" spans="2:20" x14ac:dyDescent="0.2">
      <c r="B366" s="13" t="str">
        <f t="shared" si="20"/>
        <v/>
      </c>
      <c r="C366" s="10" t="str">
        <f t="shared" si="21"/>
        <v/>
      </c>
      <c r="D366" s="10" t="str">
        <f t="shared" si="22"/>
        <v/>
      </c>
      <c r="F366" s="10" t="str">
        <f>IF(B366="","",VLOOKUP(R366&amp;"_"&amp;S366,[1]无限模式!A:AQ,12,FALSE)-VLOOKUP(R366&amp;"_"&amp;S366,[1]无限模式!A:AQ,13,FALSE))</f>
        <v/>
      </c>
      <c r="G366" s="10" t="str">
        <f t="shared" si="23"/>
        <v/>
      </c>
      <c r="H366" s="13" t="str">
        <f>IF(C366="","",VLOOKUP(R366&amp;"_"&amp;S366,[1]无限模式!$A:$BA,52,FALSE))</f>
        <v/>
      </c>
      <c r="I366" s="13" t="str">
        <f>IF(C366="","",VLOOKUP(R366&amp;"_"&amp;S366,[1]无限模式!$A:$BA,53,FALSE))</f>
        <v/>
      </c>
      <c r="J366" s="10" t="str">
        <f>IF(VLOOKUP(R366&amp;"_"&amp;S366,[1]无限模式!A:AQ,25+T366,FALSE)="","",0)</f>
        <v/>
      </c>
      <c r="K366" s="10" t="str">
        <f>IF(VLOOKUP(R366&amp;"_"&amp;S366,[1]无限模式!A:AQ,19+T366,FALSE)=0,"",VLOOKUP(R366&amp;"_"&amp;S366,[1]无限模式!A:AQ,19+T366,FALSE))</f>
        <v/>
      </c>
      <c r="L366" s="10" t="str">
        <f>IF(VLOOKUP(R366&amp;"_"&amp;S366,[1]无限模式!A:AQ,19+T366,FALSE)=0,"",ROUND(VLOOKUP(R366&amp;"_"&amp;S366,[1]无限模式!A:AQ,4,FALSE)/VLOOKUP(R366&amp;"_"&amp;S366,[1]无限模式!A:AQ,19+T366,FALSE),2))</f>
        <v/>
      </c>
      <c r="M366" s="10" t="str">
        <f>IF(VLOOKUP(R366&amp;"_"&amp;S366,[1]无限模式!A:AQ,25+T366,FALSE)="","",1)</f>
        <v/>
      </c>
      <c r="N366" s="10" t="str">
        <f>IF(VLOOKUP(R366&amp;"_"&amp;S366,[1]无限模式!A:AQ,25+T366,FALSE)="","","Monster_Season"&amp;R366&amp;"_Infinite_"&amp;S366&amp;"_"&amp;T366)</f>
        <v/>
      </c>
      <c r="O366" s="10" t="str">
        <f>IF(VLOOKUP(R366&amp;"_"&amp;S366,[1]无限模式!A:AQ,25+T366,FALSE)="","",1)</f>
        <v/>
      </c>
      <c r="Q366" s="10" t="str">
        <f>IF(VLOOKUP(R366&amp;"_"&amp;S366,[1]无限模式!A:AQ,19+T366,FALSE)="","",VLOOKUP(R366&amp;"_"&amp;S366,[1]无限模式!A:AQ,37+T366,FALSE))</f>
        <v/>
      </c>
      <c r="R366" s="10">
        <v>3</v>
      </c>
      <c r="S366" s="10">
        <v>20</v>
      </c>
      <c r="T366" s="10">
        <v>6</v>
      </c>
    </row>
    <row r="367" spans="2:20" x14ac:dyDescent="0.2">
      <c r="B367" s="13" t="str">
        <f>IF(S367-S846=1,"MonsterWaveCallRule_Season"&amp;R367&amp;"_Infinite","")</f>
        <v>MonsterWaveCallRule_Season4_Infinite</v>
      </c>
      <c r="C367" s="10">
        <f>IF(B367="","",S367)</f>
        <v>1</v>
      </c>
      <c r="D367" s="10" t="str">
        <f>IF(B367="","","赛季"&amp;R367&amp;"无限模式第"&amp;S367&amp;"波")</f>
        <v>赛季4无限模式第1波</v>
      </c>
      <c r="F367" s="10">
        <f>IF(B367="","",VLOOKUP(R367&amp;"_"&amp;S367,[1]无限模式!A:AQ,12,FALSE)-VLOOKUP(R367&amp;"_"&amp;S367,[1]无限模式!A:AQ,13,FALSE))</f>
        <v>100</v>
      </c>
      <c r="G367" s="10">
        <f>IF(B367="","",180)</f>
        <v>180</v>
      </c>
      <c r="H367" s="13" t="str">
        <f>IF(C367="","",VLOOKUP(R367&amp;"_"&amp;S367,[1]无限模式!$A:$BA,52,FALSE))</f>
        <v>ResAudio_Music_game1;0.9</v>
      </c>
      <c r="I367" s="13" t="str">
        <f>IF(C367="","",VLOOKUP(R367&amp;"_"&amp;S367,[1]无限模式!$A:$BA,53,FALSE))</f>
        <v>ResAudio_Music_game1;1.2</v>
      </c>
      <c r="J367" s="10">
        <f>IF(VLOOKUP(R367&amp;"_"&amp;S367,[1]无限模式!A:AQ,25+T367,FALSE)="","",0)</f>
        <v>0</v>
      </c>
      <c r="K367" s="10">
        <f>IF(VLOOKUP(R367&amp;"_"&amp;S367,[1]无限模式!A:AQ,19+T367,FALSE)=0,"",VLOOKUP(R367&amp;"_"&amp;S367,[1]无限模式!A:AQ,19+T367,FALSE))</f>
        <v>5</v>
      </c>
      <c r="L367" s="10">
        <f>IF(VLOOKUP(R367&amp;"_"&amp;S367,[1]无限模式!A:AQ,19+T367,FALSE)=0,"",ROUND(VLOOKUP(R367&amp;"_"&amp;S367,[1]无限模式!A:AQ,4,FALSE)/VLOOKUP(R367&amp;"_"&amp;S367,[1]无限模式!A:AQ,19+T367,FALSE),2))</f>
        <v>2</v>
      </c>
      <c r="M367" s="10">
        <f>IF(VLOOKUP(R367&amp;"_"&amp;S367,[1]无限模式!A:AQ,25+T367,FALSE)="","",1)</f>
        <v>1</v>
      </c>
      <c r="N367" s="10" t="str">
        <f>IF(VLOOKUP(R367&amp;"_"&amp;S367,[1]无限模式!A:AQ,25+T367,FALSE)="","","Monster_Season"&amp;R367&amp;"_Infinite_"&amp;S367&amp;"_"&amp;T367)</f>
        <v>Monster_Season4_Infinite_1_1</v>
      </c>
      <c r="O367" s="10">
        <f>IF(VLOOKUP(R367&amp;"_"&amp;S367,[1]无限模式!A:AQ,25+T367,FALSE)="","",1)</f>
        <v>1</v>
      </c>
      <c r="Q367" s="10">
        <f>IF(VLOOKUP(R367&amp;"_"&amp;S367,[1]无限模式!A:AQ,19+T367,FALSE)="","",VLOOKUP(R367&amp;"_"&amp;S367,[1]无限模式!A:AQ,37+T367,FALSE))</f>
        <v>40</v>
      </c>
      <c r="R367" s="10">
        <v>4</v>
      </c>
      <c r="S367" s="10">
        <v>1</v>
      </c>
      <c r="T367" s="10">
        <v>1</v>
      </c>
    </row>
    <row r="368" spans="2:20" x14ac:dyDescent="0.2">
      <c r="B368" s="13" t="str">
        <f t="shared" ref="B368:B431" si="24">IF(S368-S367=1,"MonsterWaveCallRule_Season"&amp;R368&amp;"_Infinite","")</f>
        <v/>
      </c>
      <c r="C368" s="10" t="str">
        <f t="shared" ref="C368:C431" si="25">IF(B368="","",S368)</f>
        <v/>
      </c>
      <c r="D368" s="10" t="str">
        <f t="shared" ref="D368:D431" si="26">IF(B368="","","赛季"&amp;R368&amp;"无限模式第"&amp;S368&amp;"波")</f>
        <v/>
      </c>
      <c r="F368" s="10" t="str">
        <f>IF(B368="","",VLOOKUP(R368&amp;"_"&amp;S368,[1]无限模式!A:AQ,12,FALSE)-VLOOKUP(R368&amp;"_"&amp;S368,[1]无限模式!A:AQ,13,FALSE))</f>
        <v/>
      </c>
      <c r="G368" s="10" t="str">
        <f t="shared" ref="G368:G431" si="27">IF(B368="","",180)</f>
        <v/>
      </c>
      <c r="H368" s="13" t="str">
        <f>IF(C368="","",VLOOKUP(R368&amp;"_"&amp;S368,[1]无限模式!$A:$BA,52,FALSE))</f>
        <v/>
      </c>
      <c r="I368" s="13" t="str">
        <f>IF(C368="","",VLOOKUP(R368&amp;"_"&amp;S368,[1]无限模式!$A:$BA,53,FALSE))</f>
        <v/>
      </c>
      <c r="J368" s="10" t="str">
        <f>IF(VLOOKUP(R368&amp;"_"&amp;S368,[1]无限模式!A:AQ,25+T368,FALSE)="","",0)</f>
        <v/>
      </c>
      <c r="K368" s="10" t="str">
        <f>IF(VLOOKUP(R368&amp;"_"&amp;S368,[1]无限模式!A:AQ,19+T368,FALSE)=0,"",VLOOKUP(R368&amp;"_"&amp;S368,[1]无限模式!A:AQ,19+T368,FALSE))</f>
        <v/>
      </c>
      <c r="L368" s="10" t="str">
        <f>IF(VLOOKUP(R368&amp;"_"&amp;S368,[1]无限模式!A:AQ,19+T368,FALSE)=0,"",ROUND(VLOOKUP(R368&amp;"_"&amp;S368,[1]无限模式!A:AQ,4,FALSE)/VLOOKUP(R368&amp;"_"&amp;S368,[1]无限模式!A:AQ,19+T368,FALSE),2))</f>
        <v/>
      </c>
      <c r="M368" s="10" t="str">
        <f>IF(VLOOKUP(R368&amp;"_"&amp;S368,[1]无限模式!A:AQ,25+T368,FALSE)="","",1)</f>
        <v/>
      </c>
      <c r="N368" s="10" t="str">
        <f>IF(VLOOKUP(R368&amp;"_"&amp;S368,[1]无限模式!A:AQ,25+T368,FALSE)="","","Monster_Season"&amp;R368&amp;"_Infinite_"&amp;S368&amp;"_"&amp;T368)</f>
        <v/>
      </c>
      <c r="O368" s="10" t="str">
        <f>IF(VLOOKUP(R368&amp;"_"&amp;S368,[1]无限模式!A:AQ,25+T368,FALSE)="","",1)</f>
        <v/>
      </c>
      <c r="Q368" s="10" t="str">
        <f>IF(VLOOKUP(R368&amp;"_"&amp;S368,[1]无限模式!A:AQ,19+T368,FALSE)="","",VLOOKUP(R368&amp;"_"&amp;S368,[1]无限模式!A:AQ,37+T368,FALSE))</f>
        <v/>
      </c>
      <c r="R368" s="10">
        <v>4</v>
      </c>
      <c r="S368" s="10">
        <v>1</v>
      </c>
      <c r="T368" s="10">
        <v>2</v>
      </c>
    </row>
    <row r="369" spans="2:20" x14ac:dyDescent="0.2">
      <c r="B369" s="13" t="str">
        <f t="shared" si="24"/>
        <v/>
      </c>
      <c r="C369" s="10" t="str">
        <f t="shared" si="25"/>
        <v/>
      </c>
      <c r="D369" s="10" t="str">
        <f t="shared" si="26"/>
        <v/>
      </c>
      <c r="F369" s="10" t="str">
        <f>IF(B369="","",VLOOKUP(R369&amp;"_"&amp;S369,[1]无限模式!A:AQ,12,FALSE)-VLOOKUP(R369&amp;"_"&amp;S369,[1]无限模式!A:AQ,13,FALSE))</f>
        <v/>
      </c>
      <c r="G369" s="10" t="str">
        <f t="shared" si="27"/>
        <v/>
      </c>
      <c r="H369" s="13" t="str">
        <f>IF(C369="","",VLOOKUP(R369&amp;"_"&amp;S369,[1]无限模式!$A:$BA,52,FALSE))</f>
        <v/>
      </c>
      <c r="I369" s="13" t="str">
        <f>IF(C369="","",VLOOKUP(R369&amp;"_"&amp;S369,[1]无限模式!$A:$BA,53,FALSE))</f>
        <v/>
      </c>
      <c r="J369" s="10" t="str">
        <f>IF(VLOOKUP(R369&amp;"_"&amp;S369,[1]无限模式!A:AQ,25+T369,FALSE)="","",0)</f>
        <v/>
      </c>
      <c r="K369" s="10" t="str">
        <f>IF(VLOOKUP(R369&amp;"_"&amp;S369,[1]无限模式!A:AQ,19+T369,FALSE)=0,"",VLOOKUP(R369&amp;"_"&amp;S369,[1]无限模式!A:AQ,19+T369,FALSE))</f>
        <v/>
      </c>
      <c r="L369" s="10" t="str">
        <f>IF(VLOOKUP(R369&amp;"_"&amp;S369,[1]无限模式!A:AQ,19+T369,FALSE)=0,"",ROUND(VLOOKUP(R369&amp;"_"&amp;S369,[1]无限模式!A:AQ,4,FALSE)/VLOOKUP(R369&amp;"_"&amp;S369,[1]无限模式!A:AQ,19+T369,FALSE),2))</f>
        <v/>
      </c>
      <c r="M369" s="10" t="str">
        <f>IF(VLOOKUP(R369&amp;"_"&amp;S369,[1]无限模式!A:AQ,25+T369,FALSE)="","",1)</f>
        <v/>
      </c>
      <c r="N369" s="10" t="str">
        <f>IF(VLOOKUP(R369&amp;"_"&amp;S369,[1]无限模式!A:AQ,25+T369,FALSE)="","","Monster_Season"&amp;R369&amp;"_Infinite_"&amp;S369&amp;"_"&amp;T369)</f>
        <v/>
      </c>
      <c r="O369" s="10" t="str">
        <f>IF(VLOOKUP(R369&amp;"_"&amp;S369,[1]无限模式!A:AQ,25+T369,FALSE)="","",1)</f>
        <v/>
      </c>
      <c r="Q369" s="10" t="str">
        <f>IF(VLOOKUP(R369&amp;"_"&amp;S369,[1]无限模式!A:AQ,19+T369,FALSE)="","",VLOOKUP(R369&amp;"_"&amp;S369,[1]无限模式!A:AQ,37+T369,FALSE))</f>
        <v/>
      </c>
      <c r="R369" s="10">
        <v>4</v>
      </c>
      <c r="S369" s="10">
        <v>1</v>
      </c>
      <c r="T369" s="10">
        <v>3</v>
      </c>
    </row>
    <row r="370" spans="2:20" x14ac:dyDescent="0.2">
      <c r="B370" s="13" t="str">
        <f t="shared" si="24"/>
        <v/>
      </c>
      <c r="C370" s="10" t="str">
        <f t="shared" si="25"/>
        <v/>
      </c>
      <c r="D370" s="10" t="str">
        <f t="shared" si="26"/>
        <v/>
      </c>
      <c r="F370" s="10" t="str">
        <f>IF(B370="","",VLOOKUP(R370&amp;"_"&amp;S370,[1]无限模式!A:AQ,12,FALSE)-VLOOKUP(R370&amp;"_"&amp;S370,[1]无限模式!A:AQ,13,FALSE))</f>
        <v/>
      </c>
      <c r="G370" s="10" t="str">
        <f t="shared" si="27"/>
        <v/>
      </c>
      <c r="H370" s="13" t="str">
        <f>IF(C370="","",VLOOKUP(R370&amp;"_"&amp;S370,[1]无限模式!$A:$BA,52,FALSE))</f>
        <v/>
      </c>
      <c r="I370" s="13" t="str">
        <f>IF(C370="","",VLOOKUP(R370&amp;"_"&amp;S370,[1]无限模式!$A:$BA,53,FALSE))</f>
        <v/>
      </c>
      <c r="J370" s="10" t="str">
        <f>IF(VLOOKUP(R370&amp;"_"&amp;S370,[1]无限模式!A:AQ,25+T370,FALSE)="","",0)</f>
        <v/>
      </c>
      <c r="K370" s="10" t="str">
        <f>IF(VLOOKUP(R370&amp;"_"&amp;S370,[1]无限模式!A:AQ,19+T370,FALSE)=0,"",VLOOKUP(R370&amp;"_"&amp;S370,[1]无限模式!A:AQ,19+T370,FALSE))</f>
        <v/>
      </c>
      <c r="L370" s="10" t="str">
        <f>IF(VLOOKUP(R370&amp;"_"&amp;S370,[1]无限模式!A:AQ,19+T370,FALSE)=0,"",ROUND(VLOOKUP(R370&amp;"_"&amp;S370,[1]无限模式!A:AQ,4,FALSE)/VLOOKUP(R370&amp;"_"&amp;S370,[1]无限模式!A:AQ,19+T370,FALSE),2))</f>
        <v/>
      </c>
      <c r="M370" s="10" t="str">
        <f>IF(VLOOKUP(R370&amp;"_"&amp;S370,[1]无限模式!A:AQ,25+T370,FALSE)="","",1)</f>
        <v/>
      </c>
      <c r="N370" s="10" t="str">
        <f>IF(VLOOKUP(R370&amp;"_"&amp;S370,[1]无限模式!A:AQ,25+T370,FALSE)="","","Monster_Season"&amp;R370&amp;"_Infinite_"&amp;S370&amp;"_"&amp;T370)</f>
        <v/>
      </c>
      <c r="O370" s="10" t="str">
        <f>IF(VLOOKUP(R370&amp;"_"&amp;S370,[1]无限模式!A:AQ,25+T370,FALSE)="","",1)</f>
        <v/>
      </c>
      <c r="Q370" s="10" t="str">
        <f>IF(VLOOKUP(R370&amp;"_"&amp;S370,[1]无限模式!A:AQ,19+T370,FALSE)="","",VLOOKUP(R370&amp;"_"&amp;S370,[1]无限模式!A:AQ,37+T370,FALSE))</f>
        <v/>
      </c>
      <c r="R370" s="10">
        <v>4</v>
      </c>
      <c r="S370" s="10">
        <v>1</v>
      </c>
      <c r="T370" s="10">
        <v>4</v>
      </c>
    </row>
    <row r="371" spans="2:20" x14ac:dyDescent="0.2">
      <c r="B371" s="13" t="str">
        <f t="shared" si="24"/>
        <v/>
      </c>
      <c r="C371" s="10" t="str">
        <f t="shared" si="25"/>
        <v/>
      </c>
      <c r="D371" s="10" t="str">
        <f t="shared" si="26"/>
        <v/>
      </c>
      <c r="F371" s="10" t="str">
        <f>IF(B371="","",VLOOKUP(R371&amp;"_"&amp;S371,[1]无限模式!A:AQ,12,FALSE)-VLOOKUP(R371&amp;"_"&amp;S371,[1]无限模式!A:AQ,13,FALSE))</f>
        <v/>
      </c>
      <c r="G371" s="10" t="str">
        <f t="shared" si="27"/>
        <v/>
      </c>
      <c r="H371" s="13" t="str">
        <f>IF(C371="","",VLOOKUP(R371&amp;"_"&amp;S371,[1]无限模式!$A:$BA,52,FALSE))</f>
        <v/>
      </c>
      <c r="I371" s="13" t="str">
        <f>IF(C371="","",VLOOKUP(R371&amp;"_"&amp;S371,[1]无限模式!$A:$BA,53,FALSE))</f>
        <v/>
      </c>
      <c r="J371" s="10" t="str">
        <f>IF(VLOOKUP(R371&amp;"_"&amp;S371,[1]无限模式!A:AQ,25+T371,FALSE)="","",0)</f>
        <v/>
      </c>
      <c r="K371" s="10" t="str">
        <f>IF(VLOOKUP(R371&amp;"_"&amp;S371,[1]无限模式!A:AQ,19+T371,FALSE)=0,"",VLOOKUP(R371&amp;"_"&amp;S371,[1]无限模式!A:AQ,19+T371,FALSE))</f>
        <v/>
      </c>
      <c r="L371" s="10" t="str">
        <f>IF(VLOOKUP(R371&amp;"_"&amp;S371,[1]无限模式!A:AQ,19+T371,FALSE)=0,"",ROUND(VLOOKUP(R371&amp;"_"&amp;S371,[1]无限模式!A:AQ,4,FALSE)/VLOOKUP(R371&amp;"_"&amp;S371,[1]无限模式!A:AQ,19+T371,FALSE),2))</f>
        <v/>
      </c>
      <c r="M371" s="10" t="str">
        <f>IF(VLOOKUP(R371&amp;"_"&amp;S371,[1]无限模式!A:AQ,25+T371,FALSE)="","",1)</f>
        <v/>
      </c>
      <c r="N371" s="10" t="str">
        <f>IF(VLOOKUP(R371&amp;"_"&amp;S371,[1]无限模式!A:AQ,25+T371,FALSE)="","","Monster_Season"&amp;R371&amp;"_Infinite_"&amp;S371&amp;"_"&amp;T371)</f>
        <v/>
      </c>
      <c r="O371" s="10" t="str">
        <f>IF(VLOOKUP(R371&amp;"_"&amp;S371,[1]无限模式!A:AQ,25+T371,FALSE)="","",1)</f>
        <v/>
      </c>
      <c r="Q371" s="10" t="str">
        <f>IF(VLOOKUP(R371&amp;"_"&amp;S371,[1]无限模式!A:AQ,19+T371,FALSE)="","",VLOOKUP(R371&amp;"_"&amp;S371,[1]无限模式!A:AQ,37+T371,FALSE))</f>
        <v/>
      </c>
      <c r="R371" s="10">
        <v>4</v>
      </c>
      <c r="S371" s="10">
        <v>1</v>
      </c>
      <c r="T371" s="10">
        <v>5</v>
      </c>
    </row>
    <row r="372" spans="2:20" x14ac:dyDescent="0.2">
      <c r="B372" s="13" t="str">
        <f t="shared" si="24"/>
        <v/>
      </c>
      <c r="C372" s="10" t="str">
        <f t="shared" si="25"/>
        <v/>
      </c>
      <c r="D372" s="10" t="str">
        <f t="shared" si="26"/>
        <v/>
      </c>
      <c r="F372" s="10" t="str">
        <f>IF(B372="","",VLOOKUP(R372&amp;"_"&amp;S372,[1]无限模式!A:AQ,12,FALSE)-VLOOKUP(R372&amp;"_"&amp;S372,[1]无限模式!A:AQ,13,FALSE))</f>
        <v/>
      </c>
      <c r="G372" s="10" t="str">
        <f t="shared" si="27"/>
        <v/>
      </c>
      <c r="H372" s="13" t="str">
        <f>IF(C372="","",VLOOKUP(R372&amp;"_"&amp;S372,[1]无限模式!$A:$BA,52,FALSE))</f>
        <v/>
      </c>
      <c r="I372" s="13" t="str">
        <f>IF(C372="","",VLOOKUP(R372&amp;"_"&amp;S372,[1]无限模式!$A:$BA,53,FALSE))</f>
        <v/>
      </c>
      <c r="J372" s="10" t="str">
        <f>IF(VLOOKUP(R372&amp;"_"&amp;S372,[1]无限模式!A:AQ,25+T372,FALSE)="","",0)</f>
        <v/>
      </c>
      <c r="K372" s="10" t="str">
        <f>IF(VLOOKUP(R372&amp;"_"&amp;S372,[1]无限模式!A:AQ,19+T372,FALSE)=0,"",VLOOKUP(R372&amp;"_"&amp;S372,[1]无限模式!A:AQ,19+T372,FALSE))</f>
        <v/>
      </c>
      <c r="L372" s="10" t="str">
        <f>IF(VLOOKUP(R372&amp;"_"&amp;S372,[1]无限模式!A:AQ,19+T372,FALSE)=0,"",ROUND(VLOOKUP(R372&amp;"_"&amp;S372,[1]无限模式!A:AQ,4,FALSE)/VLOOKUP(R372&amp;"_"&amp;S372,[1]无限模式!A:AQ,19+T372,FALSE),2))</f>
        <v/>
      </c>
      <c r="M372" s="10" t="str">
        <f>IF(VLOOKUP(R372&amp;"_"&amp;S372,[1]无限模式!A:AQ,25+T372,FALSE)="","",1)</f>
        <v/>
      </c>
      <c r="N372" s="10" t="str">
        <f>IF(VLOOKUP(R372&amp;"_"&amp;S372,[1]无限模式!A:AQ,25+T372,FALSE)="","","Monster_Season"&amp;R372&amp;"_Infinite_"&amp;S372&amp;"_"&amp;T372)</f>
        <v/>
      </c>
      <c r="O372" s="10" t="str">
        <f>IF(VLOOKUP(R372&amp;"_"&amp;S372,[1]无限模式!A:AQ,25+T372,FALSE)="","",1)</f>
        <v/>
      </c>
      <c r="Q372" s="10" t="str">
        <f>IF(VLOOKUP(R372&amp;"_"&amp;S372,[1]无限模式!A:AQ,19+T372,FALSE)="","",VLOOKUP(R372&amp;"_"&amp;S372,[1]无限模式!A:AQ,37+T372,FALSE))</f>
        <v/>
      </c>
      <c r="R372" s="10">
        <v>4</v>
      </c>
      <c r="S372" s="10">
        <v>1</v>
      </c>
      <c r="T372" s="10">
        <v>6</v>
      </c>
    </row>
    <row r="373" spans="2:20" x14ac:dyDescent="0.2">
      <c r="B373" s="13" t="str">
        <f t="shared" si="24"/>
        <v>MonsterWaveCallRule_Season4_Infinite</v>
      </c>
      <c r="C373" s="10">
        <f t="shared" si="25"/>
        <v>2</v>
      </c>
      <c r="D373" s="10" t="str">
        <f t="shared" si="26"/>
        <v>赛季4无限模式第2波</v>
      </c>
      <c r="F373" s="10">
        <f>IF(B373="","",VLOOKUP(R373&amp;"_"&amp;S373,[1]无限模式!A:AQ,12,FALSE)-VLOOKUP(R373&amp;"_"&amp;S373,[1]无限模式!A:AQ,13,FALSE))</f>
        <v>100</v>
      </c>
      <c r="G373" s="10">
        <f t="shared" si="27"/>
        <v>180</v>
      </c>
      <c r="H373" s="13" t="str">
        <f>IF(C373="","",VLOOKUP(R373&amp;"_"&amp;S373,[1]无限模式!$A:$BA,52,FALSE))</f>
        <v>ResAudio_Music_game1;0.9</v>
      </c>
      <c r="I373" s="13" t="str">
        <f>IF(C373="","",VLOOKUP(R373&amp;"_"&amp;S373,[1]无限模式!$A:$BA,53,FALSE))</f>
        <v>ResAudio_Music_game1;1.2</v>
      </c>
      <c r="J373" s="10">
        <f>IF(VLOOKUP(R373&amp;"_"&amp;S373,[1]无限模式!A:AQ,25+T373,FALSE)="","",0)</f>
        <v>0</v>
      </c>
      <c r="K373" s="10">
        <f>IF(VLOOKUP(R373&amp;"_"&amp;S373,[1]无限模式!A:AQ,19+T373,FALSE)=0,"",VLOOKUP(R373&amp;"_"&amp;S373,[1]无限模式!A:AQ,19+T373,FALSE))</f>
        <v>4</v>
      </c>
      <c r="L373" s="10">
        <f>IF(VLOOKUP(R373&amp;"_"&amp;S373,[1]无限模式!A:AQ,19+T373,FALSE)=0,"",ROUND(VLOOKUP(R373&amp;"_"&amp;S373,[1]无限模式!A:AQ,4,FALSE)/VLOOKUP(R373&amp;"_"&amp;S373,[1]无限模式!A:AQ,19+T373,FALSE),2))</f>
        <v>3.75</v>
      </c>
      <c r="M373" s="10">
        <f>IF(VLOOKUP(R373&amp;"_"&amp;S373,[1]无限模式!A:AQ,25+T373,FALSE)="","",1)</f>
        <v>1</v>
      </c>
      <c r="N373" s="10" t="str">
        <f>IF(VLOOKUP(R373&amp;"_"&amp;S373,[1]无限模式!A:AQ,25+T373,FALSE)="","","Monster_Season"&amp;R373&amp;"_Infinite_"&amp;S373&amp;"_"&amp;T373)</f>
        <v>Monster_Season4_Infinite_2_1</v>
      </c>
      <c r="O373" s="10">
        <f>IF(VLOOKUP(R373&amp;"_"&amp;S373,[1]无限模式!A:AQ,25+T373,FALSE)="","",1)</f>
        <v>1</v>
      </c>
      <c r="Q373" s="10">
        <f>IF(VLOOKUP(R373&amp;"_"&amp;S373,[1]无限模式!A:AQ,19+T373,FALSE)="","",VLOOKUP(R373&amp;"_"&amp;S373,[1]无限模式!A:AQ,37+T373,FALSE))</f>
        <v>25</v>
      </c>
      <c r="R373" s="10">
        <v>4</v>
      </c>
      <c r="S373" s="10">
        <v>2</v>
      </c>
      <c r="T373" s="10">
        <v>1</v>
      </c>
    </row>
    <row r="374" spans="2:20" x14ac:dyDescent="0.2">
      <c r="B374" s="13" t="str">
        <f t="shared" si="24"/>
        <v/>
      </c>
      <c r="C374" s="10" t="str">
        <f t="shared" si="25"/>
        <v/>
      </c>
      <c r="D374" s="10" t="str">
        <f t="shared" si="26"/>
        <v/>
      </c>
      <c r="F374" s="10" t="str">
        <f>IF(B374="","",VLOOKUP(R374&amp;"_"&amp;S374,[1]无限模式!A:AQ,12,FALSE)-VLOOKUP(R374&amp;"_"&amp;S374,[1]无限模式!A:AQ,13,FALSE))</f>
        <v/>
      </c>
      <c r="G374" s="10" t="str">
        <f t="shared" si="27"/>
        <v/>
      </c>
      <c r="H374" s="13" t="str">
        <f>IF(C374="","",VLOOKUP(R374&amp;"_"&amp;S374,[1]无限模式!$A:$BA,52,FALSE))</f>
        <v/>
      </c>
      <c r="I374" s="13" t="str">
        <f>IF(C374="","",VLOOKUP(R374&amp;"_"&amp;S374,[1]无限模式!$A:$BA,53,FALSE))</f>
        <v/>
      </c>
      <c r="J374" s="10">
        <f>IF(VLOOKUP(R374&amp;"_"&amp;S374,[1]无限模式!A:AQ,25+T374,FALSE)="","",0)</f>
        <v>0</v>
      </c>
      <c r="K374" s="10">
        <f>IF(VLOOKUP(R374&amp;"_"&amp;S374,[1]无限模式!A:AQ,19+T374,FALSE)=0,"",VLOOKUP(R374&amp;"_"&amp;S374,[1]无限模式!A:AQ,19+T374,FALSE))</f>
        <v>4</v>
      </c>
      <c r="L374" s="10">
        <f>IF(VLOOKUP(R374&amp;"_"&amp;S374,[1]无限模式!A:AQ,19+T374,FALSE)=0,"",ROUND(VLOOKUP(R374&amp;"_"&amp;S374,[1]无限模式!A:AQ,4,FALSE)/VLOOKUP(R374&amp;"_"&amp;S374,[1]无限模式!A:AQ,19+T374,FALSE),2))</f>
        <v>3.75</v>
      </c>
      <c r="M374" s="10">
        <f>IF(VLOOKUP(R374&amp;"_"&amp;S374,[1]无限模式!A:AQ,25+T374,FALSE)="","",1)</f>
        <v>1</v>
      </c>
      <c r="N374" s="10" t="str">
        <f>IF(VLOOKUP(R374&amp;"_"&amp;S374,[1]无限模式!A:AQ,25+T374,FALSE)="","","Monster_Season"&amp;R374&amp;"_Infinite_"&amp;S374&amp;"_"&amp;T374)</f>
        <v>Monster_Season4_Infinite_2_2</v>
      </c>
      <c r="O374" s="10">
        <f>IF(VLOOKUP(R374&amp;"_"&amp;S374,[1]无限模式!A:AQ,25+T374,FALSE)="","",1)</f>
        <v>1</v>
      </c>
      <c r="Q374" s="10">
        <f>IF(VLOOKUP(R374&amp;"_"&amp;S374,[1]无限模式!A:AQ,19+T374,FALSE)="","",VLOOKUP(R374&amp;"_"&amp;S374,[1]无限模式!A:AQ,37+T374,FALSE))</f>
        <v>25</v>
      </c>
      <c r="R374" s="10">
        <v>4</v>
      </c>
      <c r="S374" s="10">
        <v>2</v>
      </c>
      <c r="T374" s="10">
        <v>2</v>
      </c>
    </row>
    <row r="375" spans="2:20" x14ac:dyDescent="0.2">
      <c r="B375" s="13" t="str">
        <f t="shared" si="24"/>
        <v/>
      </c>
      <c r="C375" s="10" t="str">
        <f t="shared" si="25"/>
        <v/>
      </c>
      <c r="D375" s="10" t="str">
        <f t="shared" si="26"/>
        <v/>
      </c>
      <c r="F375" s="10" t="str">
        <f>IF(B375="","",VLOOKUP(R375&amp;"_"&amp;S375,[1]无限模式!A:AQ,12,FALSE)-VLOOKUP(R375&amp;"_"&amp;S375,[1]无限模式!A:AQ,13,FALSE))</f>
        <v/>
      </c>
      <c r="G375" s="10" t="str">
        <f t="shared" si="27"/>
        <v/>
      </c>
      <c r="H375" s="13" t="str">
        <f>IF(C375="","",VLOOKUP(R375&amp;"_"&amp;S375,[1]无限模式!$A:$BA,52,FALSE))</f>
        <v/>
      </c>
      <c r="I375" s="13" t="str">
        <f>IF(C375="","",VLOOKUP(R375&amp;"_"&amp;S375,[1]无限模式!$A:$BA,53,FALSE))</f>
        <v/>
      </c>
      <c r="J375" s="10" t="str">
        <f>IF(VLOOKUP(R375&amp;"_"&amp;S375,[1]无限模式!A:AQ,25+T375,FALSE)="","",0)</f>
        <v/>
      </c>
      <c r="K375" s="10" t="str">
        <f>IF(VLOOKUP(R375&amp;"_"&amp;S375,[1]无限模式!A:AQ,19+T375,FALSE)=0,"",VLOOKUP(R375&amp;"_"&amp;S375,[1]无限模式!A:AQ,19+T375,FALSE))</f>
        <v/>
      </c>
      <c r="L375" s="10" t="str">
        <f>IF(VLOOKUP(R375&amp;"_"&amp;S375,[1]无限模式!A:AQ,19+T375,FALSE)=0,"",ROUND(VLOOKUP(R375&amp;"_"&amp;S375,[1]无限模式!A:AQ,4,FALSE)/VLOOKUP(R375&amp;"_"&amp;S375,[1]无限模式!A:AQ,19+T375,FALSE),2))</f>
        <v/>
      </c>
      <c r="M375" s="10" t="str">
        <f>IF(VLOOKUP(R375&amp;"_"&amp;S375,[1]无限模式!A:AQ,25+T375,FALSE)="","",1)</f>
        <v/>
      </c>
      <c r="N375" s="10" t="str">
        <f>IF(VLOOKUP(R375&amp;"_"&amp;S375,[1]无限模式!A:AQ,25+T375,FALSE)="","","Monster_Season"&amp;R375&amp;"_Infinite_"&amp;S375&amp;"_"&amp;T375)</f>
        <v/>
      </c>
      <c r="O375" s="10" t="str">
        <f>IF(VLOOKUP(R375&amp;"_"&amp;S375,[1]无限模式!A:AQ,25+T375,FALSE)="","",1)</f>
        <v/>
      </c>
      <c r="Q375" s="10" t="str">
        <f>IF(VLOOKUP(R375&amp;"_"&amp;S375,[1]无限模式!A:AQ,19+T375,FALSE)="","",VLOOKUP(R375&amp;"_"&amp;S375,[1]无限模式!A:AQ,37+T375,FALSE))</f>
        <v/>
      </c>
      <c r="R375" s="10">
        <v>4</v>
      </c>
      <c r="S375" s="10">
        <v>2</v>
      </c>
      <c r="T375" s="10">
        <v>3</v>
      </c>
    </row>
    <row r="376" spans="2:20" x14ac:dyDescent="0.2">
      <c r="B376" s="13" t="str">
        <f t="shared" si="24"/>
        <v/>
      </c>
      <c r="C376" s="10" t="str">
        <f t="shared" si="25"/>
        <v/>
      </c>
      <c r="D376" s="10" t="str">
        <f t="shared" si="26"/>
        <v/>
      </c>
      <c r="F376" s="10" t="str">
        <f>IF(B376="","",VLOOKUP(R376&amp;"_"&amp;S376,[1]无限模式!A:AQ,12,FALSE)-VLOOKUP(R376&amp;"_"&amp;S376,[1]无限模式!A:AQ,13,FALSE))</f>
        <v/>
      </c>
      <c r="G376" s="10" t="str">
        <f t="shared" si="27"/>
        <v/>
      </c>
      <c r="H376" s="13" t="str">
        <f>IF(C376="","",VLOOKUP(R376&amp;"_"&amp;S376,[1]无限模式!$A:$BA,52,FALSE))</f>
        <v/>
      </c>
      <c r="I376" s="13" t="str">
        <f>IF(C376="","",VLOOKUP(R376&amp;"_"&amp;S376,[1]无限模式!$A:$BA,53,FALSE))</f>
        <v/>
      </c>
      <c r="J376" s="10" t="str">
        <f>IF(VLOOKUP(R376&amp;"_"&amp;S376,[1]无限模式!A:AQ,25+T376,FALSE)="","",0)</f>
        <v/>
      </c>
      <c r="K376" s="10" t="str">
        <f>IF(VLOOKUP(R376&amp;"_"&amp;S376,[1]无限模式!A:AQ,19+T376,FALSE)=0,"",VLOOKUP(R376&amp;"_"&amp;S376,[1]无限模式!A:AQ,19+T376,FALSE))</f>
        <v/>
      </c>
      <c r="L376" s="10" t="str">
        <f>IF(VLOOKUP(R376&amp;"_"&amp;S376,[1]无限模式!A:AQ,19+T376,FALSE)=0,"",ROUND(VLOOKUP(R376&amp;"_"&amp;S376,[1]无限模式!A:AQ,4,FALSE)/VLOOKUP(R376&amp;"_"&amp;S376,[1]无限模式!A:AQ,19+T376,FALSE),2))</f>
        <v/>
      </c>
      <c r="M376" s="10" t="str">
        <f>IF(VLOOKUP(R376&amp;"_"&amp;S376,[1]无限模式!A:AQ,25+T376,FALSE)="","",1)</f>
        <v/>
      </c>
      <c r="N376" s="10" t="str">
        <f>IF(VLOOKUP(R376&amp;"_"&amp;S376,[1]无限模式!A:AQ,25+T376,FALSE)="","","Monster_Season"&amp;R376&amp;"_Infinite_"&amp;S376&amp;"_"&amp;T376)</f>
        <v/>
      </c>
      <c r="O376" s="10" t="str">
        <f>IF(VLOOKUP(R376&amp;"_"&amp;S376,[1]无限模式!A:AQ,25+T376,FALSE)="","",1)</f>
        <v/>
      </c>
      <c r="Q376" s="10" t="str">
        <f>IF(VLOOKUP(R376&amp;"_"&amp;S376,[1]无限模式!A:AQ,19+T376,FALSE)="","",VLOOKUP(R376&amp;"_"&amp;S376,[1]无限模式!A:AQ,37+T376,FALSE))</f>
        <v/>
      </c>
      <c r="R376" s="10">
        <v>4</v>
      </c>
      <c r="S376" s="10">
        <v>2</v>
      </c>
      <c r="T376" s="10">
        <v>4</v>
      </c>
    </row>
    <row r="377" spans="2:20" x14ac:dyDescent="0.2">
      <c r="B377" s="13" t="str">
        <f t="shared" si="24"/>
        <v/>
      </c>
      <c r="C377" s="10" t="str">
        <f t="shared" si="25"/>
        <v/>
      </c>
      <c r="D377" s="10" t="str">
        <f t="shared" si="26"/>
        <v/>
      </c>
      <c r="F377" s="10" t="str">
        <f>IF(B377="","",VLOOKUP(R377&amp;"_"&amp;S377,[1]无限模式!A:AQ,12,FALSE)-VLOOKUP(R377&amp;"_"&amp;S377,[1]无限模式!A:AQ,13,FALSE))</f>
        <v/>
      </c>
      <c r="G377" s="10" t="str">
        <f t="shared" si="27"/>
        <v/>
      </c>
      <c r="H377" s="13" t="str">
        <f>IF(C377="","",VLOOKUP(R377&amp;"_"&amp;S377,[1]无限模式!$A:$BA,52,FALSE))</f>
        <v/>
      </c>
      <c r="I377" s="13" t="str">
        <f>IF(C377="","",VLOOKUP(R377&amp;"_"&amp;S377,[1]无限模式!$A:$BA,53,FALSE))</f>
        <v/>
      </c>
      <c r="J377" s="10" t="str">
        <f>IF(VLOOKUP(R377&amp;"_"&amp;S377,[1]无限模式!A:AQ,25+T377,FALSE)="","",0)</f>
        <v/>
      </c>
      <c r="K377" s="10" t="str">
        <f>IF(VLOOKUP(R377&amp;"_"&amp;S377,[1]无限模式!A:AQ,19+T377,FALSE)=0,"",VLOOKUP(R377&amp;"_"&amp;S377,[1]无限模式!A:AQ,19+T377,FALSE))</f>
        <v/>
      </c>
      <c r="L377" s="10" t="str">
        <f>IF(VLOOKUP(R377&amp;"_"&amp;S377,[1]无限模式!A:AQ,19+T377,FALSE)=0,"",ROUND(VLOOKUP(R377&amp;"_"&amp;S377,[1]无限模式!A:AQ,4,FALSE)/VLOOKUP(R377&amp;"_"&amp;S377,[1]无限模式!A:AQ,19+T377,FALSE),2))</f>
        <v/>
      </c>
      <c r="M377" s="10" t="str">
        <f>IF(VLOOKUP(R377&amp;"_"&amp;S377,[1]无限模式!A:AQ,25+T377,FALSE)="","",1)</f>
        <v/>
      </c>
      <c r="N377" s="10" t="str">
        <f>IF(VLOOKUP(R377&amp;"_"&amp;S377,[1]无限模式!A:AQ,25+T377,FALSE)="","","Monster_Season"&amp;R377&amp;"_Infinite_"&amp;S377&amp;"_"&amp;T377)</f>
        <v/>
      </c>
      <c r="O377" s="10" t="str">
        <f>IF(VLOOKUP(R377&amp;"_"&amp;S377,[1]无限模式!A:AQ,25+T377,FALSE)="","",1)</f>
        <v/>
      </c>
      <c r="Q377" s="10" t="str">
        <f>IF(VLOOKUP(R377&amp;"_"&amp;S377,[1]无限模式!A:AQ,19+T377,FALSE)="","",VLOOKUP(R377&amp;"_"&amp;S377,[1]无限模式!A:AQ,37+T377,FALSE))</f>
        <v/>
      </c>
      <c r="R377" s="10">
        <v>4</v>
      </c>
      <c r="S377" s="10">
        <v>2</v>
      </c>
      <c r="T377" s="10">
        <v>5</v>
      </c>
    </row>
    <row r="378" spans="2:20" x14ac:dyDescent="0.2">
      <c r="B378" s="13" t="str">
        <f t="shared" si="24"/>
        <v/>
      </c>
      <c r="C378" s="10" t="str">
        <f t="shared" si="25"/>
        <v/>
      </c>
      <c r="D378" s="10" t="str">
        <f t="shared" si="26"/>
        <v/>
      </c>
      <c r="F378" s="10" t="str">
        <f>IF(B378="","",VLOOKUP(R378&amp;"_"&amp;S378,[1]无限模式!A:AQ,12,FALSE)-VLOOKUP(R378&amp;"_"&amp;S378,[1]无限模式!A:AQ,13,FALSE))</f>
        <v/>
      </c>
      <c r="G378" s="10" t="str">
        <f t="shared" si="27"/>
        <v/>
      </c>
      <c r="H378" s="13" t="str">
        <f>IF(C378="","",VLOOKUP(R378&amp;"_"&amp;S378,[1]无限模式!$A:$BA,52,FALSE))</f>
        <v/>
      </c>
      <c r="I378" s="13" t="str">
        <f>IF(C378="","",VLOOKUP(R378&amp;"_"&amp;S378,[1]无限模式!$A:$BA,53,FALSE))</f>
        <v/>
      </c>
      <c r="J378" s="10" t="str">
        <f>IF(VLOOKUP(R378&amp;"_"&amp;S378,[1]无限模式!A:AQ,25+T378,FALSE)="","",0)</f>
        <v/>
      </c>
      <c r="K378" s="10" t="str">
        <f>IF(VLOOKUP(R378&amp;"_"&amp;S378,[1]无限模式!A:AQ,19+T378,FALSE)=0,"",VLOOKUP(R378&amp;"_"&amp;S378,[1]无限模式!A:AQ,19+T378,FALSE))</f>
        <v/>
      </c>
      <c r="L378" s="10" t="str">
        <f>IF(VLOOKUP(R378&amp;"_"&amp;S378,[1]无限模式!A:AQ,19+T378,FALSE)=0,"",ROUND(VLOOKUP(R378&amp;"_"&amp;S378,[1]无限模式!A:AQ,4,FALSE)/VLOOKUP(R378&amp;"_"&amp;S378,[1]无限模式!A:AQ,19+T378,FALSE),2))</f>
        <v/>
      </c>
      <c r="M378" s="10" t="str">
        <f>IF(VLOOKUP(R378&amp;"_"&amp;S378,[1]无限模式!A:AQ,25+T378,FALSE)="","",1)</f>
        <v/>
      </c>
      <c r="N378" s="10" t="str">
        <f>IF(VLOOKUP(R378&amp;"_"&amp;S378,[1]无限模式!A:AQ,25+T378,FALSE)="","","Monster_Season"&amp;R378&amp;"_Infinite_"&amp;S378&amp;"_"&amp;T378)</f>
        <v/>
      </c>
      <c r="O378" s="10" t="str">
        <f>IF(VLOOKUP(R378&amp;"_"&amp;S378,[1]无限模式!A:AQ,25+T378,FALSE)="","",1)</f>
        <v/>
      </c>
      <c r="Q378" s="10" t="str">
        <f>IF(VLOOKUP(R378&amp;"_"&amp;S378,[1]无限模式!A:AQ,19+T378,FALSE)="","",VLOOKUP(R378&amp;"_"&amp;S378,[1]无限模式!A:AQ,37+T378,FALSE))</f>
        <v/>
      </c>
      <c r="R378" s="10">
        <v>4</v>
      </c>
      <c r="S378" s="10">
        <v>2</v>
      </c>
      <c r="T378" s="10">
        <v>6</v>
      </c>
    </row>
    <row r="379" spans="2:20" x14ac:dyDescent="0.2">
      <c r="B379" s="13" t="str">
        <f t="shared" si="24"/>
        <v>MonsterWaveCallRule_Season4_Infinite</v>
      </c>
      <c r="C379" s="10">
        <f t="shared" si="25"/>
        <v>3</v>
      </c>
      <c r="D379" s="10" t="str">
        <f t="shared" si="26"/>
        <v>赛季4无限模式第3波</v>
      </c>
      <c r="F379" s="10">
        <f>IF(B379="","",VLOOKUP(R379&amp;"_"&amp;S379,[1]无限模式!A:AQ,12,FALSE)-VLOOKUP(R379&amp;"_"&amp;S379,[1]无限模式!A:AQ,13,FALSE))</f>
        <v>100</v>
      </c>
      <c r="G379" s="10">
        <f t="shared" si="27"/>
        <v>180</v>
      </c>
      <c r="H379" s="13" t="str">
        <f>IF(C379="","",VLOOKUP(R379&amp;"_"&amp;S379,[1]无限模式!$A:$BA,52,FALSE))</f>
        <v>ResAudio_Music_game1;0.9</v>
      </c>
      <c r="I379" s="13" t="str">
        <f>IF(C379="","",VLOOKUP(R379&amp;"_"&amp;S379,[1]无限模式!$A:$BA,53,FALSE))</f>
        <v>ResAudio_Music_game1;1.2</v>
      </c>
      <c r="J379" s="10">
        <f>IF(VLOOKUP(R379&amp;"_"&amp;S379,[1]无限模式!A:AQ,25+T379,FALSE)="","",0)</f>
        <v>0</v>
      </c>
      <c r="K379" s="10">
        <f>IF(VLOOKUP(R379&amp;"_"&amp;S379,[1]无限模式!A:AQ,19+T379,FALSE)=0,"",VLOOKUP(R379&amp;"_"&amp;S379,[1]无限模式!A:AQ,19+T379,FALSE))</f>
        <v>6</v>
      </c>
      <c r="L379" s="10">
        <f>IF(VLOOKUP(R379&amp;"_"&amp;S379,[1]无限模式!A:AQ,19+T379,FALSE)=0,"",ROUND(VLOOKUP(R379&amp;"_"&amp;S379,[1]无限模式!A:AQ,4,FALSE)/VLOOKUP(R379&amp;"_"&amp;S379,[1]无限模式!A:AQ,19+T379,FALSE),2))</f>
        <v>3.33</v>
      </c>
      <c r="M379" s="10">
        <f>IF(VLOOKUP(R379&amp;"_"&amp;S379,[1]无限模式!A:AQ,25+T379,FALSE)="","",1)</f>
        <v>1</v>
      </c>
      <c r="N379" s="10" t="str">
        <f>IF(VLOOKUP(R379&amp;"_"&amp;S379,[1]无限模式!A:AQ,25+T379,FALSE)="","","Monster_Season"&amp;R379&amp;"_Infinite_"&amp;S379&amp;"_"&amp;T379)</f>
        <v>Monster_Season4_Infinite_3_1</v>
      </c>
      <c r="O379" s="10">
        <f>IF(VLOOKUP(R379&amp;"_"&amp;S379,[1]无限模式!A:AQ,25+T379,FALSE)="","",1)</f>
        <v>1</v>
      </c>
      <c r="Q379" s="10">
        <f>IF(VLOOKUP(R379&amp;"_"&amp;S379,[1]无限模式!A:AQ,19+T379,FALSE)="","",VLOOKUP(R379&amp;"_"&amp;S379,[1]无限模式!A:AQ,37+T379,FALSE))</f>
        <v>13</v>
      </c>
      <c r="R379" s="10">
        <v>4</v>
      </c>
      <c r="S379" s="10">
        <v>3</v>
      </c>
      <c r="T379" s="10">
        <v>1</v>
      </c>
    </row>
    <row r="380" spans="2:20" x14ac:dyDescent="0.2">
      <c r="B380" s="13" t="str">
        <f t="shared" si="24"/>
        <v/>
      </c>
      <c r="C380" s="10" t="str">
        <f t="shared" si="25"/>
        <v/>
      </c>
      <c r="D380" s="10" t="str">
        <f t="shared" si="26"/>
        <v/>
      </c>
      <c r="F380" s="10" t="str">
        <f>IF(B380="","",VLOOKUP(R380&amp;"_"&amp;S380,[1]无限模式!A:AQ,12,FALSE)-VLOOKUP(R380&amp;"_"&amp;S380,[1]无限模式!A:AQ,13,FALSE))</f>
        <v/>
      </c>
      <c r="G380" s="10" t="str">
        <f t="shared" si="27"/>
        <v/>
      </c>
      <c r="H380" s="13" t="str">
        <f>IF(C380="","",VLOOKUP(R380&amp;"_"&amp;S380,[1]无限模式!$A:$BA,52,FALSE))</f>
        <v/>
      </c>
      <c r="I380" s="13" t="str">
        <f>IF(C380="","",VLOOKUP(R380&amp;"_"&amp;S380,[1]无限模式!$A:$BA,53,FALSE))</f>
        <v/>
      </c>
      <c r="J380" s="10">
        <f>IF(VLOOKUP(R380&amp;"_"&amp;S380,[1]无限模式!A:AQ,25+T380,FALSE)="","",0)</f>
        <v>0</v>
      </c>
      <c r="K380" s="10">
        <f>IF(VLOOKUP(R380&amp;"_"&amp;S380,[1]无限模式!A:AQ,19+T380,FALSE)=0,"",VLOOKUP(R380&amp;"_"&amp;S380,[1]无限模式!A:AQ,19+T380,FALSE))</f>
        <v>3</v>
      </c>
      <c r="L380" s="10">
        <f>IF(VLOOKUP(R380&amp;"_"&amp;S380,[1]无限模式!A:AQ,19+T380,FALSE)=0,"",ROUND(VLOOKUP(R380&amp;"_"&amp;S380,[1]无限模式!A:AQ,4,FALSE)/VLOOKUP(R380&amp;"_"&amp;S380,[1]无限模式!A:AQ,19+T380,FALSE),2))</f>
        <v>6.67</v>
      </c>
      <c r="M380" s="10">
        <f>IF(VLOOKUP(R380&amp;"_"&amp;S380,[1]无限模式!A:AQ,25+T380,FALSE)="","",1)</f>
        <v>1</v>
      </c>
      <c r="N380" s="10" t="str">
        <f>IF(VLOOKUP(R380&amp;"_"&amp;S380,[1]无限模式!A:AQ,25+T380,FALSE)="","","Monster_Season"&amp;R380&amp;"_Infinite_"&amp;S380&amp;"_"&amp;T380)</f>
        <v>Monster_Season4_Infinite_3_2</v>
      </c>
      <c r="O380" s="10">
        <f>IF(VLOOKUP(R380&amp;"_"&amp;S380,[1]无限模式!A:AQ,25+T380,FALSE)="","",1)</f>
        <v>1</v>
      </c>
      <c r="Q380" s="10">
        <f>IF(VLOOKUP(R380&amp;"_"&amp;S380,[1]无限模式!A:AQ,19+T380,FALSE)="","",VLOOKUP(R380&amp;"_"&amp;S380,[1]无限模式!A:AQ,37+T380,FALSE))</f>
        <v>13</v>
      </c>
      <c r="R380" s="10">
        <v>4</v>
      </c>
      <c r="S380" s="10">
        <v>3</v>
      </c>
      <c r="T380" s="10">
        <v>2</v>
      </c>
    </row>
    <row r="381" spans="2:20" x14ac:dyDescent="0.2">
      <c r="B381" s="13" t="str">
        <f t="shared" si="24"/>
        <v/>
      </c>
      <c r="C381" s="10" t="str">
        <f t="shared" si="25"/>
        <v/>
      </c>
      <c r="D381" s="10" t="str">
        <f t="shared" si="26"/>
        <v/>
      </c>
      <c r="F381" s="10" t="str">
        <f>IF(B381="","",VLOOKUP(R381&amp;"_"&amp;S381,[1]无限模式!A:AQ,12,FALSE)-VLOOKUP(R381&amp;"_"&amp;S381,[1]无限模式!A:AQ,13,FALSE))</f>
        <v/>
      </c>
      <c r="G381" s="10" t="str">
        <f t="shared" si="27"/>
        <v/>
      </c>
      <c r="H381" s="13" t="str">
        <f>IF(C381="","",VLOOKUP(R381&amp;"_"&amp;S381,[1]无限模式!$A:$BA,52,FALSE))</f>
        <v/>
      </c>
      <c r="I381" s="13" t="str">
        <f>IF(C381="","",VLOOKUP(R381&amp;"_"&amp;S381,[1]无限模式!$A:$BA,53,FALSE))</f>
        <v/>
      </c>
      <c r="J381" s="10">
        <f>IF(VLOOKUP(R381&amp;"_"&amp;S381,[1]无限模式!A:AQ,25+T381,FALSE)="","",0)</f>
        <v>0</v>
      </c>
      <c r="K381" s="10">
        <f>IF(VLOOKUP(R381&amp;"_"&amp;S381,[1]无限模式!A:AQ,19+T381,FALSE)=0,"",VLOOKUP(R381&amp;"_"&amp;S381,[1]无限模式!A:AQ,19+T381,FALSE))</f>
        <v>3</v>
      </c>
      <c r="L381" s="10">
        <f>IF(VLOOKUP(R381&amp;"_"&amp;S381,[1]无限模式!A:AQ,19+T381,FALSE)=0,"",ROUND(VLOOKUP(R381&amp;"_"&amp;S381,[1]无限模式!A:AQ,4,FALSE)/VLOOKUP(R381&amp;"_"&amp;S381,[1]无限模式!A:AQ,19+T381,FALSE),2))</f>
        <v>6.67</v>
      </c>
      <c r="M381" s="10">
        <f>IF(VLOOKUP(R381&amp;"_"&amp;S381,[1]无限模式!A:AQ,25+T381,FALSE)="","",1)</f>
        <v>1</v>
      </c>
      <c r="N381" s="10" t="str">
        <f>IF(VLOOKUP(R381&amp;"_"&amp;S381,[1]无限模式!A:AQ,25+T381,FALSE)="","","Monster_Season"&amp;R381&amp;"_Infinite_"&amp;S381&amp;"_"&amp;T381)</f>
        <v>Monster_Season4_Infinite_3_3</v>
      </c>
      <c r="O381" s="10">
        <f>IF(VLOOKUP(R381&amp;"_"&amp;S381,[1]无限模式!A:AQ,25+T381,FALSE)="","",1)</f>
        <v>1</v>
      </c>
      <c r="Q381" s="10">
        <f>IF(VLOOKUP(R381&amp;"_"&amp;S381,[1]无限模式!A:AQ,19+T381,FALSE)="","",VLOOKUP(R381&amp;"_"&amp;S381,[1]无限模式!A:AQ,37+T381,FALSE))</f>
        <v>27</v>
      </c>
      <c r="R381" s="10">
        <v>4</v>
      </c>
      <c r="S381" s="10">
        <v>3</v>
      </c>
      <c r="T381" s="10">
        <v>3</v>
      </c>
    </row>
    <row r="382" spans="2:20" x14ac:dyDescent="0.2">
      <c r="B382" s="13" t="str">
        <f t="shared" si="24"/>
        <v/>
      </c>
      <c r="C382" s="10" t="str">
        <f t="shared" si="25"/>
        <v/>
      </c>
      <c r="D382" s="10" t="str">
        <f t="shared" si="26"/>
        <v/>
      </c>
      <c r="F382" s="10" t="str">
        <f>IF(B382="","",VLOOKUP(R382&amp;"_"&amp;S382,[1]无限模式!A:AQ,12,FALSE)-VLOOKUP(R382&amp;"_"&amp;S382,[1]无限模式!A:AQ,13,FALSE))</f>
        <v/>
      </c>
      <c r="G382" s="10" t="str">
        <f t="shared" si="27"/>
        <v/>
      </c>
      <c r="H382" s="13" t="str">
        <f>IF(C382="","",VLOOKUP(R382&amp;"_"&amp;S382,[1]无限模式!$A:$BA,52,FALSE))</f>
        <v/>
      </c>
      <c r="I382" s="13" t="str">
        <f>IF(C382="","",VLOOKUP(R382&amp;"_"&amp;S382,[1]无限模式!$A:$BA,53,FALSE))</f>
        <v/>
      </c>
      <c r="J382" s="10" t="str">
        <f>IF(VLOOKUP(R382&amp;"_"&amp;S382,[1]无限模式!A:AQ,25+T382,FALSE)="","",0)</f>
        <v/>
      </c>
      <c r="K382" s="10" t="str">
        <f>IF(VLOOKUP(R382&amp;"_"&amp;S382,[1]无限模式!A:AQ,19+T382,FALSE)=0,"",VLOOKUP(R382&amp;"_"&amp;S382,[1]无限模式!A:AQ,19+T382,FALSE))</f>
        <v/>
      </c>
      <c r="L382" s="10" t="str">
        <f>IF(VLOOKUP(R382&amp;"_"&amp;S382,[1]无限模式!A:AQ,19+T382,FALSE)=0,"",ROUND(VLOOKUP(R382&amp;"_"&amp;S382,[1]无限模式!A:AQ,4,FALSE)/VLOOKUP(R382&amp;"_"&amp;S382,[1]无限模式!A:AQ,19+T382,FALSE),2))</f>
        <v/>
      </c>
      <c r="M382" s="10" t="str">
        <f>IF(VLOOKUP(R382&amp;"_"&amp;S382,[1]无限模式!A:AQ,25+T382,FALSE)="","",1)</f>
        <v/>
      </c>
      <c r="N382" s="10" t="str">
        <f>IF(VLOOKUP(R382&amp;"_"&amp;S382,[1]无限模式!A:AQ,25+T382,FALSE)="","","Monster_Season"&amp;R382&amp;"_Infinite_"&amp;S382&amp;"_"&amp;T382)</f>
        <v/>
      </c>
      <c r="O382" s="10" t="str">
        <f>IF(VLOOKUP(R382&amp;"_"&amp;S382,[1]无限模式!A:AQ,25+T382,FALSE)="","",1)</f>
        <v/>
      </c>
      <c r="Q382" s="10" t="str">
        <f>IF(VLOOKUP(R382&amp;"_"&amp;S382,[1]无限模式!A:AQ,19+T382,FALSE)="","",VLOOKUP(R382&amp;"_"&amp;S382,[1]无限模式!A:AQ,37+T382,FALSE))</f>
        <v/>
      </c>
      <c r="R382" s="10">
        <v>4</v>
      </c>
      <c r="S382" s="10">
        <v>3</v>
      </c>
      <c r="T382" s="10">
        <v>4</v>
      </c>
    </row>
    <row r="383" spans="2:20" x14ac:dyDescent="0.2">
      <c r="B383" s="13" t="str">
        <f t="shared" si="24"/>
        <v/>
      </c>
      <c r="C383" s="10" t="str">
        <f t="shared" si="25"/>
        <v/>
      </c>
      <c r="D383" s="10" t="str">
        <f t="shared" si="26"/>
        <v/>
      </c>
      <c r="F383" s="10" t="str">
        <f>IF(B383="","",VLOOKUP(R383&amp;"_"&amp;S383,[1]无限模式!A:AQ,12,FALSE)-VLOOKUP(R383&amp;"_"&amp;S383,[1]无限模式!A:AQ,13,FALSE))</f>
        <v/>
      </c>
      <c r="G383" s="10" t="str">
        <f t="shared" si="27"/>
        <v/>
      </c>
      <c r="H383" s="13" t="str">
        <f>IF(C383="","",VLOOKUP(R383&amp;"_"&amp;S383,[1]无限模式!$A:$BA,52,FALSE))</f>
        <v/>
      </c>
      <c r="I383" s="13" t="str">
        <f>IF(C383="","",VLOOKUP(R383&amp;"_"&amp;S383,[1]无限模式!$A:$BA,53,FALSE))</f>
        <v/>
      </c>
      <c r="J383" s="10" t="str">
        <f>IF(VLOOKUP(R383&amp;"_"&amp;S383,[1]无限模式!A:AQ,25+T383,FALSE)="","",0)</f>
        <v/>
      </c>
      <c r="K383" s="10" t="str">
        <f>IF(VLOOKUP(R383&amp;"_"&amp;S383,[1]无限模式!A:AQ,19+T383,FALSE)=0,"",VLOOKUP(R383&amp;"_"&amp;S383,[1]无限模式!A:AQ,19+T383,FALSE))</f>
        <v/>
      </c>
      <c r="L383" s="10" t="str">
        <f>IF(VLOOKUP(R383&amp;"_"&amp;S383,[1]无限模式!A:AQ,19+T383,FALSE)=0,"",ROUND(VLOOKUP(R383&amp;"_"&amp;S383,[1]无限模式!A:AQ,4,FALSE)/VLOOKUP(R383&amp;"_"&amp;S383,[1]无限模式!A:AQ,19+T383,FALSE),2))</f>
        <v/>
      </c>
      <c r="M383" s="10" t="str">
        <f>IF(VLOOKUP(R383&amp;"_"&amp;S383,[1]无限模式!A:AQ,25+T383,FALSE)="","",1)</f>
        <v/>
      </c>
      <c r="N383" s="10" t="str">
        <f>IF(VLOOKUP(R383&amp;"_"&amp;S383,[1]无限模式!A:AQ,25+T383,FALSE)="","","Monster_Season"&amp;R383&amp;"_Infinite_"&amp;S383&amp;"_"&amp;T383)</f>
        <v/>
      </c>
      <c r="O383" s="10" t="str">
        <f>IF(VLOOKUP(R383&amp;"_"&amp;S383,[1]无限模式!A:AQ,25+T383,FALSE)="","",1)</f>
        <v/>
      </c>
      <c r="Q383" s="10" t="str">
        <f>IF(VLOOKUP(R383&amp;"_"&amp;S383,[1]无限模式!A:AQ,19+T383,FALSE)="","",VLOOKUP(R383&amp;"_"&amp;S383,[1]无限模式!A:AQ,37+T383,FALSE))</f>
        <v/>
      </c>
      <c r="R383" s="10">
        <v>4</v>
      </c>
      <c r="S383" s="10">
        <v>3</v>
      </c>
      <c r="T383" s="10">
        <v>5</v>
      </c>
    </row>
    <row r="384" spans="2:20" x14ac:dyDescent="0.2">
      <c r="B384" s="13" t="str">
        <f t="shared" si="24"/>
        <v/>
      </c>
      <c r="C384" s="10" t="str">
        <f t="shared" si="25"/>
        <v/>
      </c>
      <c r="D384" s="10" t="str">
        <f t="shared" si="26"/>
        <v/>
      </c>
      <c r="F384" s="10" t="str">
        <f>IF(B384="","",VLOOKUP(R384&amp;"_"&amp;S384,[1]无限模式!A:AQ,12,FALSE)-VLOOKUP(R384&amp;"_"&amp;S384,[1]无限模式!A:AQ,13,FALSE))</f>
        <v/>
      </c>
      <c r="G384" s="10" t="str">
        <f t="shared" si="27"/>
        <v/>
      </c>
      <c r="H384" s="13" t="str">
        <f>IF(C384="","",VLOOKUP(R384&amp;"_"&amp;S384,[1]无限模式!$A:$BA,52,FALSE))</f>
        <v/>
      </c>
      <c r="I384" s="13" t="str">
        <f>IF(C384="","",VLOOKUP(R384&amp;"_"&amp;S384,[1]无限模式!$A:$BA,53,FALSE))</f>
        <v/>
      </c>
      <c r="J384" s="10" t="str">
        <f>IF(VLOOKUP(R384&amp;"_"&amp;S384,[1]无限模式!A:AQ,25+T384,FALSE)="","",0)</f>
        <v/>
      </c>
      <c r="K384" s="10" t="str">
        <f>IF(VLOOKUP(R384&amp;"_"&amp;S384,[1]无限模式!A:AQ,19+T384,FALSE)=0,"",VLOOKUP(R384&amp;"_"&amp;S384,[1]无限模式!A:AQ,19+T384,FALSE))</f>
        <v/>
      </c>
      <c r="L384" s="10" t="str">
        <f>IF(VLOOKUP(R384&amp;"_"&amp;S384,[1]无限模式!A:AQ,19+T384,FALSE)=0,"",ROUND(VLOOKUP(R384&amp;"_"&amp;S384,[1]无限模式!A:AQ,4,FALSE)/VLOOKUP(R384&amp;"_"&amp;S384,[1]无限模式!A:AQ,19+T384,FALSE),2))</f>
        <v/>
      </c>
      <c r="M384" s="10" t="str">
        <f>IF(VLOOKUP(R384&amp;"_"&amp;S384,[1]无限模式!A:AQ,25+T384,FALSE)="","",1)</f>
        <v/>
      </c>
      <c r="N384" s="10" t="str">
        <f>IF(VLOOKUP(R384&amp;"_"&amp;S384,[1]无限模式!A:AQ,25+T384,FALSE)="","","Monster_Season"&amp;R384&amp;"_Infinite_"&amp;S384&amp;"_"&amp;T384)</f>
        <v/>
      </c>
      <c r="O384" s="10" t="str">
        <f>IF(VLOOKUP(R384&amp;"_"&amp;S384,[1]无限模式!A:AQ,25+T384,FALSE)="","",1)</f>
        <v/>
      </c>
      <c r="Q384" s="10" t="str">
        <f>IF(VLOOKUP(R384&amp;"_"&amp;S384,[1]无限模式!A:AQ,19+T384,FALSE)="","",VLOOKUP(R384&amp;"_"&amp;S384,[1]无限模式!A:AQ,37+T384,FALSE))</f>
        <v/>
      </c>
      <c r="R384" s="10">
        <v>4</v>
      </c>
      <c r="S384" s="10">
        <v>3</v>
      </c>
      <c r="T384" s="10">
        <v>6</v>
      </c>
    </row>
    <row r="385" spans="2:20" x14ac:dyDescent="0.2">
      <c r="B385" s="13" t="str">
        <f t="shared" si="24"/>
        <v>MonsterWaveCallRule_Season4_Infinite</v>
      </c>
      <c r="C385" s="10">
        <f t="shared" si="25"/>
        <v>4</v>
      </c>
      <c r="D385" s="10" t="str">
        <f t="shared" si="26"/>
        <v>赛季4无限模式第4波</v>
      </c>
      <c r="F385" s="10">
        <f>IF(B385="","",VLOOKUP(R385&amp;"_"&amp;S385,[1]无限模式!A:AQ,12,FALSE)-VLOOKUP(R385&amp;"_"&amp;S385,[1]无限模式!A:AQ,13,FALSE))</f>
        <v>100</v>
      </c>
      <c r="G385" s="10">
        <f t="shared" si="27"/>
        <v>180</v>
      </c>
      <c r="H385" s="13" t="str">
        <f>IF(C385="","",VLOOKUP(R385&amp;"_"&amp;S385,[1]无限模式!$A:$BA,52,FALSE))</f>
        <v>ResAudio_Music_game1;0.9</v>
      </c>
      <c r="I385" s="13" t="str">
        <f>IF(C385="","",VLOOKUP(R385&amp;"_"&amp;S385,[1]无限模式!$A:$BA,53,FALSE))</f>
        <v>ResAudio_Music_game1;1.2</v>
      </c>
      <c r="J385" s="10">
        <f>IF(VLOOKUP(R385&amp;"_"&amp;S385,[1]无限模式!A:AQ,25+T385,FALSE)="","",0)</f>
        <v>0</v>
      </c>
      <c r="K385" s="10">
        <f>IF(VLOOKUP(R385&amp;"_"&amp;S385,[1]无限模式!A:AQ,19+T385,FALSE)=0,"",VLOOKUP(R385&amp;"_"&amp;S385,[1]无限模式!A:AQ,19+T385,FALSE))</f>
        <v>7</v>
      </c>
      <c r="L385" s="10">
        <f>IF(VLOOKUP(R385&amp;"_"&amp;S385,[1]无限模式!A:AQ,19+T385,FALSE)=0,"",ROUND(VLOOKUP(R385&amp;"_"&amp;S385,[1]无限模式!A:AQ,4,FALSE)/VLOOKUP(R385&amp;"_"&amp;S385,[1]无限模式!A:AQ,19+T385,FALSE),2))</f>
        <v>3.57</v>
      </c>
      <c r="M385" s="10">
        <f>IF(VLOOKUP(R385&amp;"_"&amp;S385,[1]无限模式!A:AQ,25+T385,FALSE)="","",1)</f>
        <v>1</v>
      </c>
      <c r="N385" s="10" t="str">
        <f>IF(VLOOKUP(R385&amp;"_"&amp;S385,[1]无限模式!A:AQ,25+T385,FALSE)="","","Monster_Season"&amp;R385&amp;"_Infinite_"&amp;S385&amp;"_"&amp;T385)</f>
        <v>Monster_Season4_Infinite_4_1</v>
      </c>
      <c r="O385" s="10">
        <f>IF(VLOOKUP(R385&amp;"_"&amp;S385,[1]无限模式!A:AQ,25+T385,FALSE)="","",1)</f>
        <v>1</v>
      </c>
      <c r="Q385" s="10">
        <f>IF(VLOOKUP(R385&amp;"_"&amp;S385,[1]无限模式!A:AQ,19+T385,FALSE)="","",VLOOKUP(R385&amp;"_"&amp;S385,[1]无限模式!A:AQ,37+T385,FALSE))</f>
        <v>8</v>
      </c>
      <c r="R385" s="10">
        <v>4</v>
      </c>
      <c r="S385" s="10">
        <v>4</v>
      </c>
      <c r="T385" s="10">
        <v>1</v>
      </c>
    </row>
    <row r="386" spans="2:20" x14ac:dyDescent="0.2">
      <c r="B386" s="13" t="str">
        <f t="shared" si="24"/>
        <v/>
      </c>
      <c r="C386" s="10" t="str">
        <f t="shared" si="25"/>
        <v/>
      </c>
      <c r="D386" s="10" t="str">
        <f t="shared" si="26"/>
        <v/>
      </c>
      <c r="F386" s="10" t="str">
        <f>IF(B386="","",VLOOKUP(R386&amp;"_"&amp;S386,[1]无限模式!A:AQ,12,FALSE)-VLOOKUP(R386&amp;"_"&amp;S386,[1]无限模式!A:AQ,13,FALSE))</f>
        <v/>
      </c>
      <c r="G386" s="10" t="str">
        <f t="shared" si="27"/>
        <v/>
      </c>
      <c r="H386" s="13" t="str">
        <f>IF(C386="","",VLOOKUP(R386&amp;"_"&amp;S386,[1]无限模式!$A:$BA,52,FALSE))</f>
        <v/>
      </c>
      <c r="I386" s="13" t="str">
        <f>IF(C386="","",VLOOKUP(R386&amp;"_"&amp;S386,[1]无限模式!$A:$BA,53,FALSE))</f>
        <v/>
      </c>
      <c r="J386" s="10">
        <f>IF(VLOOKUP(R386&amp;"_"&amp;S386,[1]无限模式!A:AQ,25+T386,FALSE)="","",0)</f>
        <v>0</v>
      </c>
      <c r="K386" s="10">
        <f>IF(VLOOKUP(R386&amp;"_"&amp;S386,[1]无限模式!A:AQ,19+T386,FALSE)=0,"",VLOOKUP(R386&amp;"_"&amp;S386,[1]无限模式!A:AQ,19+T386,FALSE))</f>
        <v>7</v>
      </c>
      <c r="L386" s="10">
        <f>IF(VLOOKUP(R386&amp;"_"&amp;S386,[1]无限模式!A:AQ,19+T386,FALSE)=0,"",ROUND(VLOOKUP(R386&amp;"_"&amp;S386,[1]无限模式!A:AQ,4,FALSE)/VLOOKUP(R386&amp;"_"&amp;S386,[1]无限模式!A:AQ,19+T386,FALSE),2))</f>
        <v>3.57</v>
      </c>
      <c r="M386" s="10">
        <f>IF(VLOOKUP(R386&amp;"_"&amp;S386,[1]无限模式!A:AQ,25+T386,FALSE)="","",1)</f>
        <v>1</v>
      </c>
      <c r="N386" s="10" t="str">
        <f>IF(VLOOKUP(R386&amp;"_"&amp;S386,[1]无限模式!A:AQ,25+T386,FALSE)="","","Monster_Season"&amp;R386&amp;"_Infinite_"&amp;S386&amp;"_"&amp;T386)</f>
        <v>Monster_Season4_Infinite_4_2</v>
      </c>
      <c r="O386" s="10">
        <f>IF(VLOOKUP(R386&amp;"_"&amp;S386,[1]无限模式!A:AQ,25+T386,FALSE)="","",1)</f>
        <v>1</v>
      </c>
      <c r="Q386" s="10">
        <f>IF(VLOOKUP(R386&amp;"_"&amp;S386,[1]无限模式!A:AQ,19+T386,FALSE)="","",VLOOKUP(R386&amp;"_"&amp;S386,[1]无限模式!A:AQ,37+T386,FALSE))</f>
        <v>17</v>
      </c>
      <c r="R386" s="10">
        <v>4</v>
      </c>
      <c r="S386" s="10">
        <v>4</v>
      </c>
      <c r="T386" s="10">
        <v>2</v>
      </c>
    </row>
    <row r="387" spans="2:20" x14ac:dyDescent="0.2">
      <c r="B387" s="13" t="str">
        <f t="shared" si="24"/>
        <v/>
      </c>
      <c r="C387" s="10" t="str">
        <f t="shared" si="25"/>
        <v/>
      </c>
      <c r="D387" s="10" t="str">
        <f t="shared" si="26"/>
        <v/>
      </c>
      <c r="F387" s="10" t="str">
        <f>IF(B387="","",VLOOKUP(R387&amp;"_"&amp;S387,[1]无限模式!A:AQ,12,FALSE)-VLOOKUP(R387&amp;"_"&amp;S387,[1]无限模式!A:AQ,13,FALSE))</f>
        <v/>
      </c>
      <c r="G387" s="10" t="str">
        <f t="shared" si="27"/>
        <v/>
      </c>
      <c r="H387" s="13" t="str">
        <f>IF(C387="","",VLOOKUP(R387&amp;"_"&amp;S387,[1]无限模式!$A:$BA,52,FALSE))</f>
        <v/>
      </c>
      <c r="I387" s="13" t="str">
        <f>IF(C387="","",VLOOKUP(R387&amp;"_"&amp;S387,[1]无限模式!$A:$BA,53,FALSE))</f>
        <v/>
      </c>
      <c r="J387" s="10">
        <f>IF(VLOOKUP(R387&amp;"_"&amp;S387,[1]无限模式!A:AQ,25+T387,FALSE)="","",0)</f>
        <v>0</v>
      </c>
      <c r="K387" s="10">
        <f>IF(VLOOKUP(R387&amp;"_"&amp;S387,[1]无限模式!A:AQ,19+T387,FALSE)=0,"",VLOOKUP(R387&amp;"_"&amp;S387,[1]无限模式!A:AQ,19+T387,FALSE))</f>
        <v>3</v>
      </c>
      <c r="L387" s="10">
        <f>IF(VLOOKUP(R387&amp;"_"&amp;S387,[1]无限模式!A:AQ,19+T387,FALSE)=0,"",ROUND(VLOOKUP(R387&amp;"_"&amp;S387,[1]无限模式!A:AQ,4,FALSE)/VLOOKUP(R387&amp;"_"&amp;S387,[1]无限模式!A:AQ,19+T387,FALSE),2))</f>
        <v>8.33</v>
      </c>
      <c r="M387" s="10">
        <f>IF(VLOOKUP(R387&amp;"_"&amp;S387,[1]无限模式!A:AQ,25+T387,FALSE)="","",1)</f>
        <v>1</v>
      </c>
      <c r="N387" s="10" t="str">
        <f>IF(VLOOKUP(R387&amp;"_"&amp;S387,[1]无限模式!A:AQ,25+T387,FALSE)="","","Monster_Season"&amp;R387&amp;"_Infinite_"&amp;S387&amp;"_"&amp;T387)</f>
        <v>Monster_Season4_Infinite_4_3</v>
      </c>
      <c r="O387" s="10">
        <f>IF(VLOOKUP(R387&amp;"_"&amp;S387,[1]无限模式!A:AQ,25+T387,FALSE)="","",1)</f>
        <v>1</v>
      </c>
      <c r="Q387" s="10">
        <f>IF(VLOOKUP(R387&amp;"_"&amp;S387,[1]无限模式!A:AQ,19+T387,FALSE)="","",VLOOKUP(R387&amp;"_"&amp;S387,[1]无限模式!A:AQ,37+T387,FALSE))</f>
        <v>8</v>
      </c>
      <c r="R387" s="10">
        <v>4</v>
      </c>
      <c r="S387" s="10">
        <v>4</v>
      </c>
      <c r="T387" s="10">
        <v>3</v>
      </c>
    </row>
    <row r="388" spans="2:20" x14ac:dyDescent="0.2">
      <c r="B388" s="13" t="str">
        <f t="shared" si="24"/>
        <v/>
      </c>
      <c r="C388" s="10" t="str">
        <f t="shared" si="25"/>
        <v/>
      </c>
      <c r="D388" s="10" t="str">
        <f t="shared" si="26"/>
        <v/>
      </c>
      <c r="F388" s="10" t="str">
        <f>IF(B388="","",VLOOKUP(R388&amp;"_"&amp;S388,[1]无限模式!A:AQ,12,FALSE)-VLOOKUP(R388&amp;"_"&amp;S388,[1]无限模式!A:AQ,13,FALSE))</f>
        <v/>
      </c>
      <c r="G388" s="10" t="str">
        <f t="shared" si="27"/>
        <v/>
      </c>
      <c r="H388" s="13" t="str">
        <f>IF(C388="","",VLOOKUP(R388&amp;"_"&amp;S388,[1]无限模式!$A:$BA,52,FALSE))</f>
        <v/>
      </c>
      <c r="I388" s="13" t="str">
        <f>IF(C388="","",VLOOKUP(R388&amp;"_"&amp;S388,[1]无限模式!$A:$BA,53,FALSE))</f>
        <v/>
      </c>
      <c r="J388" s="10" t="str">
        <f>IF(VLOOKUP(R388&amp;"_"&amp;S388,[1]无限模式!A:AQ,25+T388,FALSE)="","",0)</f>
        <v/>
      </c>
      <c r="K388" s="10" t="str">
        <f>IF(VLOOKUP(R388&amp;"_"&amp;S388,[1]无限模式!A:AQ,19+T388,FALSE)=0,"",VLOOKUP(R388&amp;"_"&amp;S388,[1]无限模式!A:AQ,19+T388,FALSE))</f>
        <v/>
      </c>
      <c r="L388" s="10" t="str">
        <f>IF(VLOOKUP(R388&amp;"_"&amp;S388,[1]无限模式!A:AQ,19+T388,FALSE)=0,"",ROUND(VLOOKUP(R388&amp;"_"&amp;S388,[1]无限模式!A:AQ,4,FALSE)/VLOOKUP(R388&amp;"_"&amp;S388,[1]无限模式!A:AQ,19+T388,FALSE),2))</f>
        <v/>
      </c>
      <c r="M388" s="10" t="str">
        <f>IF(VLOOKUP(R388&amp;"_"&amp;S388,[1]无限模式!A:AQ,25+T388,FALSE)="","",1)</f>
        <v/>
      </c>
      <c r="N388" s="10" t="str">
        <f>IF(VLOOKUP(R388&amp;"_"&amp;S388,[1]无限模式!A:AQ,25+T388,FALSE)="","","Monster_Season"&amp;R388&amp;"_Infinite_"&amp;S388&amp;"_"&amp;T388)</f>
        <v/>
      </c>
      <c r="O388" s="10" t="str">
        <f>IF(VLOOKUP(R388&amp;"_"&amp;S388,[1]无限模式!A:AQ,25+T388,FALSE)="","",1)</f>
        <v/>
      </c>
      <c r="Q388" s="10" t="str">
        <f>IF(VLOOKUP(R388&amp;"_"&amp;S388,[1]无限模式!A:AQ,19+T388,FALSE)="","",VLOOKUP(R388&amp;"_"&amp;S388,[1]无限模式!A:AQ,37+T388,FALSE))</f>
        <v/>
      </c>
      <c r="R388" s="10">
        <v>4</v>
      </c>
      <c r="S388" s="10">
        <v>4</v>
      </c>
      <c r="T388" s="10">
        <v>4</v>
      </c>
    </row>
    <row r="389" spans="2:20" x14ac:dyDescent="0.2">
      <c r="B389" s="13" t="str">
        <f t="shared" si="24"/>
        <v/>
      </c>
      <c r="C389" s="10" t="str">
        <f t="shared" si="25"/>
        <v/>
      </c>
      <c r="D389" s="10" t="str">
        <f t="shared" si="26"/>
        <v/>
      </c>
      <c r="F389" s="10" t="str">
        <f>IF(B389="","",VLOOKUP(R389&amp;"_"&amp;S389,[1]无限模式!A:AQ,12,FALSE)-VLOOKUP(R389&amp;"_"&amp;S389,[1]无限模式!A:AQ,13,FALSE))</f>
        <v/>
      </c>
      <c r="G389" s="10" t="str">
        <f t="shared" si="27"/>
        <v/>
      </c>
      <c r="H389" s="13" t="str">
        <f>IF(C389="","",VLOOKUP(R389&amp;"_"&amp;S389,[1]无限模式!$A:$BA,52,FALSE))</f>
        <v/>
      </c>
      <c r="I389" s="13" t="str">
        <f>IF(C389="","",VLOOKUP(R389&amp;"_"&amp;S389,[1]无限模式!$A:$BA,53,FALSE))</f>
        <v/>
      </c>
      <c r="J389" s="10" t="str">
        <f>IF(VLOOKUP(R389&amp;"_"&amp;S389,[1]无限模式!A:AQ,25+T389,FALSE)="","",0)</f>
        <v/>
      </c>
      <c r="K389" s="10" t="str">
        <f>IF(VLOOKUP(R389&amp;"_"&amp;S389,[1]无限模式!A:AQ,19+T389,FALSE)=0,"",VLOOKUP(R389&amp;"_"&amp;S389,[1]无限模式!A:AQ,19+T389,FALSE))</f>
        <v/>
      </c>
      <c r="L389" s="10" t="str">
        <f>IF(VLOOKUP(R389&amp;"_"&amp;S389,[1]无限模式!A:AQ,19+T389,FALSE)=0,"",ROUND(VLOOKUP(R389&amp;"_"&amp;S389,[1]无限模式!A:AQ,4,FALSE)/VLOOKUP(R389&amp;"_"&amp;S389,[1]无限模式!A:AQ,19+T389,FALSE),2))</f>
        <v/>
      </c>
      <c r="M389" s="10" t="str">
        <f>IF(VLOOKUP(R389&amp;"_"&amp;S389,[1]无限模式!A:AQ,25+T389,FALSE)="","",1)</f>
        <v/>
      </c>
      <c r="N389" s="10" t="str">
        <f>IF(VLOOKUP(R389&amp;"_"&amp;S389,[1]无限模式!A:AQ,25+T389,FALSE)="","","Monster_Season"&amp;R389&amp;"_Infinite_"&amp;S389&amp;"_"&amp;T389)</f>
        <v/>
      </c>
      <c r="O389" s="10" t="str">
        <f>IF(VLOOKUP(R389&amp;"_"&amp;S389,[1]无限模式!A:AQ,25+T389,FALSE)="","",1)</f>
        <v/>
      </c>
      <c r="Q389" s="10" t="str">
        <f>IF(VLOOKUP(R389&amp;"_"&amp;S389,[1]无限模式!A:AQ,19+T389,FALSE)="","",VLOOKUP(R389&amp;"_"&amp;S389,[1]无限模式!A:AQ,37+T389,FALSE))</f>
        <v/>
      </c>
      <c r="R389" s="10">
        <v>4</v>
      </c>
      <c r="S389" s="10">
        <v>4</v>
      </c>
      <c r="T389" s="10">
        <v>5</v>
      </c>
    </row>
    <row r="390" spans="2:20" x14ac:dyDescent="0.2">
      <c r="B390" s="13" t="str">
        <f t="shared" si="24"/>
        <v/>
      </c>
      <c r="C390" s="10" t="str">
        <f t="shared" si="25"/>
        <v/>
      </c>
      <c r="D390" s="10" t="str">
        <f t="shared" si="26"/>
        <v/>
      </c>
      <c r="F390" s="10" t="str">
        <f>IF(B390="","",VLOOKUP(R390&amp;"_"&amp;S390,[1]无限模式!A:AQ,12,FALSE)-VLOOKUP(R390&amp;"_"&amp;S390,[1]无限模式!A:AQ,13,FALSE))</f>
        <v/>
      </c>
      <c r="G390" s="10" t="str">
        <f t="shared" si="27"/>
        <v/>
      </c>
      <c r="H390" s="13" t="str">
        <f>IF(C390="","",VLOOKUP(R390&amp;"_"&amp;S390,[1]无限模式!$A:$BA,52,FALSE))</f>
        <v/>
      </c>
      <c r="I390" s="13" t="str">
        <f>IF(C390="","",VLOOKUP(R390&amp;"_"&amp;S390,[1]无限模式!$A:$BA,53,FALSE))</f>
        <v/>
      </c>
      <c r="J390" s="10" t="str">
        <f>IF(VLOOKUP(R390&amp;"_"&amp;S390,[1]无限模式!A:AQ,25+T390,FALSE)="","",0)</f>
        <v/>
      </c>
      <c r="K390" s="10" t="str">
        <f>IF(VLOOKUP(R390&amp;"_"&amp;S390,[1]无限模式!A:AQ,19+T390,FALSE)=0,"",VLOOKUP(R390&amp;"_"&amp;S390,[1]无限模式!A:AQ,19+T390,FALSE))</f>
        <v/>
      </c>
      <c r="L390" s="10" t="str">
        <f>IF(VLOOKUP(R390&amp;"_"&amp;S390,[1]无限模式!A:AQ,19+T390,FALSE)=0,"",ROUND(VLOOKUP(R390&amp;"_"&amp;S390,[1]无限模式!A:AQ,4,FALSE)/VLOOKUP(R390&amp;"_"&amp;S390,[1]无限模式!A:AQ,19+T390,FALSE),2))</f>
        <v/>
      </c>
      <c r="M390" s="10" t="str">
        <f>IF(VLOOKUP(R390&amp;"_"&amp;S390,[1]无限模式!A:AQ,25+T390,FALSE)="","",1)</f>
        <v/>
      </c>
      <c r="N390" s="10" t="str">
        <f>IF(VLOOKUP(R390&amp;"_"&amp;S390,[1]无限模式!A:AQ,25+T390,FALSE)="","","Monster_Season"&amp;R390&amp;"_Infinite_"&amp;S390&amp;"_"&amp;T390)</f>
        <v/>
      </c>
      <c r="O390" s="10" t="str">
        <f>IF(VLOOKUP(R390&amp;"_"&amp;S390,[1]无限模式!A:AQ,25+T390,FALSE)="","",1)</f>
        <v/>
      </c>
      <c r="Q390" s="10" t="str">
        <f>IF(VLOOKUP(R390&amp;"_"&amp;S390,[1]无限模式!A:AQ,19+T390,FALSE)="","",VLOOKUP(R390&amp;"_"&amp;S390,[1]无限模式!A:AQ,37+T390,FALSE))</f>
        <v/>
      </c>
      <c r="R390" s="10">
        <v>4</v>
      </c>
      <c r="S390" s="10">
        <v>4</v>
      </c>
      <c r="T390" s="10">
        <v>6</v>
      </c>
    </row>
    <row r="391" spans="2:20" x14ac:dyDescent="0.2">
      <c r="B391" s="13" t="str">
        <f t="shared" si="24"/>
        <v>MonsterWaveCallRule_Season4_Infinite</v>
      </c>
      <c r="C391" s="10">
        <f t="shared" si="25"/>
        <v>5</v>
      </c>
      <c r="D391" s="10" t="str">
        <f t="shared" si="26"/>
        <v>赛季4无限模式第5波</v>
      </c>
      <c r="F391" s="10">
        <f>IF(B391="","",VLOOKUP(R391&amp;"_"&amp;S391,[1]无限模式!A:AQ,12,FALSE)-VLOOKUP(R391&amp;"_"&amp;S391,[1]无限模式!A:AQ,13,FALSE))</f>
        <v>100</v>
      </c>
      <c r="G391" s="10">
        <f t="shared" si="27"/>
        <v>180</v>
      </c>
      <c r="H391" s="13" t="str">
        <f>IF(C391="","",VLOOKUP(R391&amp;"_"&amp;S391,[1]无限模式!$A:$BA,52,FALSE))</f>
        <v>ResAudio_Music_game1;0.9</v>
      </c>
      <c r="I391" s="13" t="str">
        <f>IF(C391="","",VLOOKUP(R391&amp;"_"&amp;S391,[1]无限模式!$A:$BA,53,FALSE))</f>
        <v>ResAudio_Music_battle_danger1;1</v>
      </c>
      <c r="J391" s="10">
        <f>IF(VLOOKUP(R391&amp;"_"&amp;S391,[1]无限模式!A:AQ,25+T391,FALSE)="","",0)</f>
        <v>0</v>
      </c>
      <c r="K391" s="10">
        <f>IF(VLOOKUP(R391&amp;"_"&amp;S391,[1]无限模式!A:AQ,19+T391,FALSE)=0,"",VLOOKUP(R391&amp;"_"&amp;S391,[1]无限模式!A:AQ,19+T391,FALSE))</f>
        <v>8</v>
      </c>
      <c r="L391" s="10">
        <f>IF(VLOOKUP(R391&amp;"_"&amp;S391,[1]无限模式!A:AQ,19+T391,FALSE)=0,"",ROUND(VLOOKUP(R391&amp;"_"&amp;S391,[1]无限模式!A:AQ,4,FALSE)/VLOOKUP(R391&amp;"_"&amp;S391,[1]无限模式!A:AQ,19+T391,FALSE),2))</f>
        <v>3.75</v>
      </c>
      <c r="M391" s="10">
        <f>IF(VLOOKUP(R391&amp;"_"&amp;S391,[1]无限模式!A:AQ,25+T391,FALSE)="","",1)</f>
        <v>1</v>
      </c>
      <c r="N391" s="10" t="str">
        <f>IF(VLOOKUP(R391&amp;"_"&amp;S391,[1]无限模式!A:AQ,25+T391,FALSE)="","","Monster_Season"&amp;R391&amp;"_Infinite_"&amp;S391&amp;"_"&amp;T391)</f>
        <v>Monster_Season4_Infinite_5_1</v>
      </c>
      <c r="O391" s="10">
        <f>IF(VLOOKUP(R391&amp;"_"&amp;S391,[1]无限模式!A:AQ,25+T391,FALSE)="","",1)</f>
        <v>1</v>
      </c>
      <c r="Q391" s="10">
        <f>IF(VLOOKUP(R391&amp;"_"&amp;S391,[1]无限模式!A:AQ,19+T391,FALSE)="","",VLOOKUP(R391&amp;"_"&amp;S391,[1]无限模式!A:AQ,37+T391,FALSE))</f>
        <v>6</v>
      </c>
      <c r="R391" s="10">
        <v>4</v>
      </c>
      <c r="S391" s="10">
        <v>5</v>
      </c>
      <c r="T391" s="10">
        <v>1</v>
      </c>
    </row>
    <row r="392" spans="2:20" x14ac:dyDescent="0.2">
      <c r="B392" s="13" t="str">
        <f t="shared" si="24"/>
        <v/>
      </c>
      <c r="C392" s="10" t="str">
        <f t="shared" si="25"/>
        <v/>
      </c>
      <c r="D392" s="10" t="str">
        <f t="shared" si="26"/>
        <v/>
      </c>
      <c r="F392" s="10" t="str">
        <f>IF(B392="","",VLOOKUP(R392&amp;"_"&amp;S392,[1]无限模式!A:AQ,12,FALSE)-VLOOKUP(R392&amp;"_"&amp;S392,[1]无限模式!A:AQ,13,FALSE))</f>
        <v/>
      </c>
      <c r="G392" s="10" t="str">
        <f t="shared" si="27"/>
        <v/>
      </c>
      <c r="H392" s="13" t="str">
        <f>IF(C392="","",VLOOKUP(R392&amp;"_"&amp;S392,[1]无限模式!$A:$BA,52,FALSE))</f>
        <v/>
      </c>
      <c r="I392" s="13" t="str">
        <f>IF(C392="","",VLOOKUP(R392&amp;"_"&amp;S392,[1]无限模式!$A:$BA,53,FALSE))</f>
        <v/>
      </c>
      <c r="J392" s="10">
        <f>IF(VLOOKUP(R392&amp;"_"&amp;S392,[1]无限模式!A:AQ,25+T392,FALSE)="","",0)</f>
        <v>0</v>
      </c>
      <c r="K392" s="10">
        <f>IF(VLOOKUP(R392&amp;"_"&amp;S392,[1]无限模式!A:AQ,19+T392,FALSE)=0,"",VLOOKUP(R392&amp;"_"&amp;S392,[1]无限模式!A:AQ,19+T392,FALSE))</f>
        <v>8</v>
      </c>
      <c r="L392" s="10">
        <f>IF(VLOOKUP(R392&amp;"_"&amp;S392,[1]无限模式!A:AQ,19+T392,FALSE)=0,"",ROUND(VLOOKUP(R392&amp;"_"&amp;S392,[1]无限模式!A:AQ,4,FALSE)/VLOOKUP(R392&amp;"_"&amp;S392,[1]无限模式!A:AQ,19+T392,FALSE),2))</f>
        <v>3.75</v>
      </c>
      <c r="M392" s="10">
        <f>IF(VLOOKUP(R392&amp;"_"&amp;S392,[1]无限模式!A:AQ,25+T392,FALSE)="","",1)</f>
        <v>1</v>
      </c>
      <c r="N392" s="10" t="str">
        <f>IF(VLOOKUP(R392&amp;"_"&amp;S392,[1]无限模式!A:AQ,25+T392,FALSE)="","","Monster_Season"&amp;R392&amp;"_Infinite_"&amp;S392&amp;"_"&amp;T392)</f>
        <v>Monster_Season4_Infinite_5_2</v>
      </c>
      <c r="O392" s="10">
        <f>IF(VLOOKUP(R392&amp;"_"&amp;S392,[1]无限模式!A:AQ,25+T392,FALSE)="","",1)</f>
        <v>1</v>
      </c>
      <c r="Q392" s="10">
        <f>IF(VLOOKUP(R392&amp;"_"&amp;S392,[1]无限模式!A:AQ,19+T392,FALSE)="","",VLOOKUP(R392&amp;"_"&amp;S392,[1]无限模式!A:AQ,37+T392,FALSE))</f>
        <v>13</v>
      </c>
      <c r="R392" s="10">
        <v>4</v>
      </c>
      <c r="S392" s="10">
        <v>5</v>
      </c>
      <c r="T392" s="10">
        <v>2</v>
      </c>
    </row>
    <row r="393" spans="2:20" x14ac:dyDescent="0.2">
      <c r="B393" s="13" t="str">
        <f t="shared" si="24"/>
        <v/>
      </c>
      <c r="C393" s="10" t="str">
        <f t="shared" si="25"/>
        <v/>
      </c>
      <c r="D393" s="10" t="str">
        <f t="shared" si="26"/>
        <v/>
      </c>
      <c r="F393" s="10" t="str">
        <f>IF(B393="","",VLOOKUP(R393&amp;"_"&amp;S393,[1]无限模式!A:AQ,12,FALSE)-VLOOKUP(R393&amp;"_"&amp;S393,[1]无限模式!A:AQ,13,FALSE))</f>
        <v/>
      </c>
      <c r="G393" s="10" t="str">
        <f t="shared" si="27"/>
        <v/>
      </c>
      <c r="H393" s="13" t="str">
        <f>IF(C393="","",VLOOKUP(R393&amp;"_"&amp;S393,[1]无限模式!$A:$BA,52,FALSE))</f>
        <v/>
      </c>
      <c r="I393" s="13" t="str">
        <f>IF(C393="","",VLOOKUP(R393&amp;"_"&amp;S393,[1]无限模式!$A:$BA,53,FALSE))</f>
        <v/>
      </c>
      <c r="J393" s="10">
        <f>IF(VLOOKUP(R393&amp;"_"&amp;S393,[1]无限模式!A:AQ,25+T393,FALSE)="","",0)</f>
        <v>0</v>
      </c>
      <c r="K393" s="10">
        <f>IF(VLOOKUP(R393&amp;"_"&amp;S393,[1]无限模式!A:AQ,19+T393,FALSE)=0,"",VLOOKUP(R393&amp;"_"&amp;S393,[1]无限模式!A:AQ,19+T393,FALSE))</f>
        <v>4</v>
      </c>
      <c r="L393" s="10">
        <f>IF(VLOOKUP(R393&amp;"_"&amp;S393,[1]无限模式!A:AQ,19+T393,FALSE)=0,"",ROUND(VLOOKUP(R393&amp;"_"&amp;S393,[1]无限模式!A:AQ,4,FALSE)/VLOOKUP(R393&amp;"_"&amp;S393,[1]无限模式!A:AQ,19+T393,FALSE),2))</f>
        <v>7.5</v>
      </c>
      <c r="M393" s="10">
        <f>IF(VLOOKUP(R393&amp;"_"&amp;S393,[1]无限模式!A:AQ,25+T393,FALSE)="","",1)</f>
        <v>1</v>
      </c>
      <c r="N393" s="10" t="str">
        <f>IF(VLOOKUP(R393&amp;"_"&amp;S393,[1]无限模式!A:AQ,25+T393,FALSE)="","","Monster_Season"&amp;R393&amp;"_Infinite_"&amp;S393&amp;"_"&amp;T393)</f>
        <v>Monster_Season4_Infinite_5_3</v>
      </c>
      <c r="O393" s="10">
        <f>IF(VLOOKUP(R393&amp;"_"&amp;S393,[1]无限模式!A:AQ,25+T393,FALSE)="","",1)</f>
        <v>1</v>
      </c>
      <c r="Q393" s="10">
        <f>IF(VLOOKUP(R393&amp;"_"&amp;S393,[1]无限模式!A:AQ,19+T393,FALSE)="","",VLOOKUP(R393&amp;"_"&amp;S393,[1]无限模式!A:AQ,37+T393,FALSE))</f>
        <v>6</v>
      </c>
      <c r="R393" s="10">
        <v>4</v>
      </c>
      <c r="S393" s="10">
        <v>5</v>
      </c>
      <c r="T393" s="10">
        <v>3</v>
      </c>
    </row>
    <row r="394" spans="2:20" x14ac:dyDescent="0.2">
      <c r="B394" s="13" t="str">
        <f t="shared" si="24"/>
        <v/>
      </c>
      <c r="C394" s="10" t="str">
        <f t="shared" si="25"/>
        <v/>
      </c>
      <c r="D394" s="10" t="str">
        <f t="shared" si="26"/>
        <v/>
      </c>
      <c r="F394" s="10" t="str">
        <f>IF(B394="","",VLOOKUP(R394&amp;"_"&amp;S394,[1]无限模式!A:AQ,12,FALSE)-VLOOKUP(R394&amp;"_"&amp;S394,[1]无限模式!A:AQ,13,FALSE))</f>
        <v/>
      </c>
      <c r="G394" s="10" t="str">
        <f t="shared" si="27"/>
        <v/>
      </c>
      <c r="H394" s="13" t="str">
        <f>IF(C394="","",VLOOKUP(R394&amp;"_"&amp;S394,[1]无限模式!$A:$BA,52,FALSE))</f>
        <v/>
      </c>
      <c r="I394" s="13" t="str">
        <f>IF(C394="","",VLOOKUP(R394&amp;"_"&amp;S394,[1]无限模式!$A:$BA,53,FALSE))</f>
        <v/>
      </c>
      <c r="J394" s="10">
        <f>IF(VLOOKUP(R394&amp;"_"&amp;S394,[1]无限模式!A:AQ,25+T394,FALSE)="","",0)</f>
        <v>0</v>
      </c>
      <c r="K394" s="10">
        <f>IF(VLOOKUP(R394&amp;"_"&amp;S394,[1]无限模式!A:AQ,19+T394,FALSE)=0,"",VLOOKUP(R394&amp;"_"&amp;S394,[1]无限模式!A:AQ,19+T394,FALSE))</f>
        <v>1</v>
      </c>
      <c r="L394" s="10">
        <f>IF(VLOOKUP(R394&amp;"_"&amp;S394,[1]无限模式!A:AQ,19+T394,FALSE)=0,"",ROUND(VLOOKUP(R394&amp;"_"&amp;S394,[1]无限模式!A:AQ,4,FALSE)/VLOOKUP(R394&amp;"_"&amp;S394,[1]无限模式!A:AQ,19+T394,FALSE),2))</f>
        <v>30</v>
      </c>
      <c r="M394" s="10">
        <f>IF(VLOOKUP(R394&amp;"_"&amp;S394,[1]无限模式!A:AQ,25+T394,FALSE)="","",1)</f>
        <v>1</v>
      </c>
      <c r="N394" s="10" t="str">
        <f>IF(VLOOKUP(R394&amp;"_"&amp;S394,[1]无限模式!A:AQ,25+T394,FALSE)="","","Monster_Season"&amp;R394&amp;"_Infinite_"&amp;S394&amp;"_"&amp;T394)</f>
        <v>Monster_Season4_Infinite_5_4</v>
      </c>
      <c r="O394" s="10">
        <f>IF(VLOOKUP(R394&amp;"_"&amp;S394,[1]无限模式!A:AQ,25+T394,FALSE)="","",1)</f>
        <v>1</v>
      </c>
      <c r="Q394" s="10">
        <f>IF(VLOOKUP(R394&amp;"_"&amp;S394,[1]无限模式!A:AQ,19+T394,FALSE)="","",VLOOKUP(R394&amp;"_"&amp;S394,[1]无限模式!A:AQ,37+T394,FALSE))</f>
        <v>19</v>
      </c>
      <c r="R394" s="10">
        <v>4</v>
      </c>
      <c r="S394" s="10">
        <v>5</v>
      </c>
      <c r="T394" s="10">
        <v>4</v>
      </c>
    </row>
    <row r="395" spans="2:20" x14ac:dyDescent="0.2">
      <c r="B395" s="13" t="str">
        <f t="shared" si="24"/>
        <v/>
      </c>
      <c r="C395" s="10" t="str">
        <f t="shared" si="25"/>
        <v/>
      </c>
      <c r="D395" s="10" t="str">
        <f t="shared" si="26"/>
        <v/>
      </c>
      <c r="F395" s="10" t="str">
        <f>IF(B395="","",VLOOKUP(R395&amp;"_"&amp;S395,[1]无限模式!A:AQ,12,FALSE)-VLOOKUP(R395&amp;"_"&amp;S395,[1]无限模式!A:AQ,13,FALSE))</f>
        <v/>
      </c>
      <c r="G395" s="10" t="str">
        <f t="shared" si="27"/>
        <v/>
      </c>
      <c r="H395" s="13" t="str">
        <f>IF(C395="","",VLOOKUP(R395&amp;"_"&amp;S395,[1]无限模式!$A:$BA,52,FALSE))</f>
        <v/>
      </c>
      <c r="I395" s="13" t="str">
        <f>IF(C395="","",VLOOKUP(R395&amp;"_"&amp;S395,[1]无限模式!$A:$BA,53,FALSE))</f>
        <v/>
      </c>
      <c r="J395" s="10" t="str">
        <f>IF(VLOOKUP(R395&amp;"_"&amp;S395,[1]无限模式!A:AQ,25+T395,FALSE)="","",0)</f>
        <v/>
      </c>
      <c r="K395" s="10" t="str">
        <f>IF(VLOOKUP(R395&amp;"_"&amp;S395,[1]无限模式!A:AQ,19+T395,FALSE)=0,"",VLOOKUP(R395&amp;"_"&amp;S395,[1]无限模式!A:AQ,19+T395,FALSE))</f>
        <v/>
      </c>
      <c r="L395" s="10" t="str">
        <f>IF(VLOOKUP(R395&amp;"_"&amp;S395,[1]无限模式!A:AQ,19+T395,FALSE)=0,"",ROUND(VLOOKUP(R395&amp;"_"&amp;S395,[1]无限模式!A:AQ,4,FALSE)/VLOOKUP(R395&amp;"_"&amp;S395,[1]无限模式!A:AQ,19+T395,FALSE),2))</f>
        <v/>
      </c>
      <c r="M395" s="10" t="str">
        <f>IF(VLOOKUP(R395&amp;"_"&amp;S395,[1]无限模式!A:AQ,25+T395,FALSE)="","",1)</f>
        <v/>
      </c>
      <c r="N395" s="10" t="str">
        <f>IF(VLOOKUP(R395&amp;"_"&amp;S395,[1]无限模式!A:AQ,25+T395,FALSE)="","","Monster_Season"&amp;R395&amp;"_Infinite_"&amp;S395&amp;"_"&amp;T395)</f>
        <v/>
      </c>
      <c r="O395" s="10" t="str">
        <f>IF(VLOOKUP(R395&amp;"_"&amp;S395,[1]无限模式!A:AQ,25+T395,FALSE)="","",1)</f>
        <v/>
      </c>
      <c r="Q395" s="10" t="str">
        <f>IF(VLOOKUP(R395&amp;"_"&amp;S395,[1]无限模式!A:AQ,19+T395,FALSE)="","",VLOOKUP(R395&amp;"_"&amp;S395,[1]无限模式!A:AQ,37+T395,FALSE))</f>
        <v/>
      </c>
      <c r="R395" s="10">
        <v>4</v>
      </c>
      <c r="S395" s="10">
        <v>5</v>
      </c>
      <c r="T395" s="10">
        <v>5</v>
      </c>
    </row>
    <row r="396" spans="2:20" x14ac:dyDescent="0.2">
      <c r="B396" s="13" t="str">
        <f t="shared" si="24"/>
        <v/>
      </c>
      <c r="C396" s="10" t="str">
        <f t="shared" si="25"/>
        <v/>
      </c>
      <c r="D396" s="10" t="str">
        <f t="shared" si="26"/>
        <v/>
      </c>
      <c r="F396" s="10" t="str">
        <f>IF(B396="","",VLOOKUP(R396&amp;"_"&amp;S396,[1]无限模式!A:AQ,12,FALSE)-VLOOKUP(R396&amp;"_"&amp;S396,[1]无限模式!A:AQ,13,FALSE))</f>
        <v/>
      </c>
      <c r="G396" s="10" t="str">
        <f t="shared" si="27"/>
        <v/>
      </c>
      <c r="H396" s="13" t="str">
        <f>IF(C396="","",VLOOKUP(R396&amp;"_"&amp;S396,[1]无限模式!$A:$BA,52,FALSE))</f>
        <v/>
      </c>
      <c r="I396" s="13" t="str">
        <f>IF(C396="","",VLOOKUP(R396&amp;"_"&amp;S396,[1]无限模式!$A:$BA,53,FALSE))</f>
        <v/>
      </c>
      <c r="J396" s="10" t="str">
        <f>IF(VLOOKUP(R396&amp;"_"&amp;S396,[1]无限模式!A:AQ,25+T396,FALSE)="","",0)</f>
        <v/>
      </c>
      <c r="K396" s="10" t="str">
        <f>IF(VLOOKUP(R396&amp;"_"&amp;S396,[1]无限模式!A:AQ,19+T396,FALSE)=0,"",VLOOKUP(R396&amp;"_"&amp;S396,[1]无限模式!A:AQ,19+T396,FALSE))</f>
        <v/>
      </c>
      <c r="L396" s="10" t="str">
        <f>IF(VLOOKUP(R396&amp;"_"&amp;S396,[1]无限模式!A:AQ,19+T396,FALSE)=0,"",ROUND(VLOOKUP(R396&amp;"_"&amp;S396,[1]无限模式!A:AQ,4,FALSE)/VLOOKUP(R396&amp;"_"&amp;S396,[1]无限模式!A:AQ,19+T396,FALSE),2))</f>
        <v/>
      </c>
      <c r="M396" s="10" t="str">
        <f>IF(VLOOKUP(R396&amp;"_"&amp;S396,[1]无限模式!A:AQ,25+T396,FALSE)="","",1)</f>
        <v/>
      </c>
      <c r="N396" s="10" t="str">
        <f>IF(VLOOKUP(R396&amp;"_"&amp;S396,[1]无限模式!A:AQ,25+T396,FALSE)="","","Monster_Season"&amp;R396&amp;"_Infinite_"&amp;S396&amp;"_"&amp;T396)</f>
        <v/>
      </c>
      <c r="O396" s="10" t="str">
        <f>IF(VLOOKUP(R396&amp;"_"&amp;S396,[1]无限模式!A:AQ,25+T396,FALSE)="","",1)</f>
        <v/>
      </c>
      <c r="Q396" s="10" t="str">
        <f>IF(VLOOKUP(R396&amp;"_"&amp;S396,[1]无限模式!A:AQ,19+T396,FALSE)="","",VLOOKUP(R396&amp;"_"&amp;S396,[1]无限模式!A:AQ,37+T396,FALSE))</f>
        <v/>
      </c>
      <c r="R396" s="10">
        <v>4</v>
      </c>
      <c r="S396" s="10">
        <v>5</v>
      </c>
      <c r="T396" s="10">
        <v>6</v>
      </c>
    </row>
    <row r="397" spans="2:20" x14ac:dyDescent="0.2">
      <c r="B397" s="13" t="str">
        <f t="shared" si="24"/>
        <v>MonsterWaveCallRule_Season4_Infinite</v>
      </c>
      <c r="C397" s="10">
        <f t="shared" si="25"/>
        <v>6</v>
      </c>
      <c r="D397" s="10" t="str">
        <f t="shared" si="26"/>
        <v>赛季4无限模式第6波</v>
      </c>
      <c r="F397" s="10">
        <f>IF(B397="","",VLOOKUP(R397&amp;"_"&amp;S397,[1]无限模式!A:AQ,12,FALSE)-VLOOKUP(R397&amp;"_"&amp;S397,[1]无限模式!A:AQ,13,FALSE))</f>
        <v>100</v>
      </c>
      <c r="G397" s="10">
        <f t="shared" si="27"/>
        <v>180</v>
      </c>
      <c r="H397" s="13" t="str">
        <f>IF(C397="","",VLOOKUP(R397&amp;"_"&amp;S397,[1]无限模式!$A:$BA,52,FALSE))</f>
        <v>ResAudio_Music_game1;0.9</v>
      </c>
      <c r="I397" s="13" t="str">
        <f>IF(C397="","",VLOOKUP(R397&amp;"_"&amp;S397,[1]无限模式!$A:$BA,53,FALSE))</f>
        <v>ResAudio_Music_game1;1.2</v>
      </c>
      <c r="J397" s="10">
        <f>IF(VLOOKUP(R397&amp;"_"&amp;S397,[1]无限模式!A:AQ,25+T397,FALSE)="","",0)</f>
        <v>0</v>
      </c>
      <c r="K397" s="10">
        <f>IF(VLOOKUP(R397&amp;"_"&amp;S397,[1]无限模式!A:AQ,19+T397,FALSE)=0,"",VLOOKUP(R397&amp;"_"&amp;S397,[1]无限模式!A:AQ,19+T397,FALSE))</f>
        <v>11</v>
      </c>
      <c r="L397" s="10">
        <f>IF(VLOOKUP(R397&amp;"_"&amp;S397,[1]无限模式!A:AQ,19+T397,FALSE)=0,"",ROUND(VLOOKUP(R397&amp;"_"&amp;S397,[1]无限模式!A:AQ,4,FALSE)/VLOOKUP(R397&amp;"_"&amp;S397,[1]无限模式!A:AQ,19+T397,FALSE),2))</f>
        <v>2.73</v>
      </c>
      <c r="M397" s="10">
        <f>IF(VLOOKUP(R397&amp;"_"&amp;S397,[1]无限模式!A:AQ,25+T397,FALSE)="","",1)</f>
        <v>1</v>
      </c>
      <c r="N397" s="10" t="str">
        <f>IF(VLOOKUP(R397&amp;"_"&amp;S397,[1]无限模式!A:AQ,25+T397,FALSE)="","","Monster_Season"&amp;R397&amp;"_Infinite_"&amp;S397&amp;"_"&amp;T397)</f>
        <v>Monster_Season4_Infinite_6_1</v>
      </c>
      <c r="O397" s="10">
        <f>IF(VLOOKUP(R397&amp;"_"&amp;S397,[1]无限模式!A:AQ,25+T397,FALSE)="","",1)</f>
        <v>1</v>
      </c>
      <c r="Q397" s="10">
        <f>IF(VLOOKUP(R397&amp;"_"&amp;S397,[1]无限模式!A:AQ,19+T397,FALSE)="","",VLOOKUP(R397&amp;"_"&amp;S397,[1]无限模式!A:AQ,37+T397,FALSE))</f>
        <v>6</v>
      </c>
      <c r="R397" s="10">
        <v>4</v>
      </c>
      <c r="S397" s="10">
        <v>6</v>
      </c>
      <c r="T397" s="10">
        <v>1</v>
      </c>
    </row>
    <row r="398" spans="2:20" x14ac:dyDescent="0.2">
      <c r="B398" s="13" t="str">
        <f t="shared" si="24"/>
        <v/>
      </c>
      <c r="C398" s="10" t="str">
        <f t="shared" si="25"/>
        <v/>
      </c>
      <c r="D398" s="10" t="str">
        <f t="shared" si="26"/>
        <v/>
      </c>
      <c r="F398" s="10" t="str">
        <f>IF(B398="","",VLOOKUP(R398&amp;"_"&amp;S398,[1]无限模式!A:AQ,12,FALSE)-VLOOKUP(R398&amp;"_"&amp;S398,[1]无限模式!A:AQ,13,FALSE))</f>
        <v/>
      </c>
      <c r="G398" s="10" t="str">
        <f t="shared" si="27"/>
        <v/>
      </c>
      <c r="H398" s="13" t="str">
        <f>IF(C398="","",VLOOKUP(R398&amp;"_"&amp;S398,[1]无限模式!$A:$BA,52,FALSE))</f>
        <v/>
      </c>
      <c r="I398" s="13" t="str">
        <f>IF(C398="","",VLOOKUP(R398&amp;"_"&amp;S398,[1]无限模式!$A:$BA,53,FALSE))</f>
        <v/>
      </c>
      <c r="J398" s="10">
        <f>IF(VLOOKUP(R398&amp;"_"&amp;S398,[1]无限模式!A:AQ,25+T398,FALSE)="","",0)</f>
        <v>0</v>
      </c>
      <c r="K398" s="10">
        <f>IF(VLOOKUP(R398&amp;"_"&amp;S398,[1]无限模式!A:AQ,19+T398,FALSE)=0,"",VLOOKUP(R398&amp;"_"&amp;S398,[1]无限模式!A:AQ,19+T398,FALSE))</f>
        <v>11</v>
      </c>
      <c r="L398" s="10">
        <f>IF(VLOOKUP(R398&amp;"_"&amp;S398,[1]无限模式!A:AQ,19+T398,FALSE)=0,"",ROUND(VLOOKUP(R398&amp;"_"&amp;S398,[1]无限模式!A:AQ,4,FALSE)/VLOOKUP(R398&amp;"_"&amp;S398,[1]无限模式!A:AQ,19+T398,FALSE),2))</f>
        <v>2.73</v>
      </c>
      <c r="M398" s="10">
        <f>IF(VLOOKUP(R398&amp;"_"&amp;S398,[1]无限模式!A:AQ,25+T398,FALSE)="","",1)</f>
        <v>1</v>
      </c>
      <c r="N398" s="10" t="str">
        <f>IF(VLOOKUP(R398&amp;"_"&amp;S398,[1]无限模式!A:AQ,25+T398,FALSE)="","","Monster_Season"&amp;R398&amp;"_Infinite_"&amp;S398&amp;"_"&amp;T398)</f>
        <v>Monster_Season4_Infinite_6_2</v>
      </c>
      <c r="O398" s="10">
        <f>IF(VLOOKUP(R398&amp;"_"&amp;S398,[1]无限模式!A:AQ,25+T398,FALSE)="","",1)</f>
        <v>1</v>
      </c>
      <c r="Q398" s="10">
        <f>IF(VLOOKUP(R398&amp;"_"&amp;S398,[1]无限模式!A:AQ,19+T398,FALSE)="","",VLOOKUP(R398&amp;"_"&amp;S398,[1]无限模式!A:AQ,37+T398,FALSE))</f>
        <v>12</v>
      </c>
      <c r="R398" s="10">
        <v>4</v>
      </c>
      <c r="S398" s="10">
        <v>6</v>
      </c>
      <c r="T398" s="10">
        <v>2</v>
      </c>
    </row>
    <row r="399" spans="2:20" x14ac:dyDescent="0.2">
      <c r="B399" s="13" t="str">
        <f t="shared" si="24"/>
        <v/>
      </c>
      <c r="C399" s="10" t="str">
        <f t="shared" si="25"/>
        <v/>
      </c>
      <c r="D399" s="10" t="str">
        <f t="shared" si="26"/>
        <v/>
      </c>
      <c r="F399" s="10" t="str">
        <f>IF(B399="","",VLOOKUP(R399&amp;"_"&amp;S399,[1]无限模式!A:AQ,12,FALSE)-VLOOKUP(R399&amp;"_"&amp;S399,[1]无限模式!A:AQ,13,FALSE))</f>
        <v/>
      </c>
      <c r="G399" s="10" t="str">
        <f t="shared" si="27"/>
        <v/>
      </c>
      <c r="H399" s="13" t="str">
        <f>IF(C399="","",VLOOKUP(R399&amp;"_"&amp;S399,[1]无限模式!$A:$BA,52,FALSE))</f>
        <v/>
      </c>
      <c r="I399" s="13" t="str">
        <f>IF(C399="","",VLOOKUP(R399&amp;"_"&amp;S399,[1]无限模式!$A:$BA,53,FALSE))</f>
        <v/>
      </c>
      <c r="J399" s="10" t="str">
        <f>IF(VLOOKUP(R399&amp;"_"&amp;S399,[1]无限模式!A:AQ,25+T399,FALSE)="","",0)</f>
        <v/>
      </c>
      <c r="K399" s="10" t="str">
        <f>IF(VLOOKUP(R399&amp;"_"&amp;S399,[1]无限模式!A:AQ,19+T399,FALSE)=0,"",VLOOKUP(R399&amp;"_"&amp;S399,[1]无限模式!A:AQ,19+T399,FALSE))</f>
        <v/>
      </c>
      <c r="L399" s="10" t="str">
        <f>IF(VLOOKUP(R399&amp;"_"&amp;S399,[1]无限模式!A:AQ,19+T399,FALSE)=0,"",ROUND(VLOOKUP(R399&amp;"_"&amp;S399,[1]无限模式!A:AQ,4,FALSE)/VLOOKUP(R399&amp;"_"&amp;S399,[1]无限模式!A:AQ,19+T399,FALSE),2))</f>
        <v/>
      </c>
      <c r="M399" s="10" t="str">
        <f>IF(VLOOKUP(R399&amp;"_"&amp;S399,[1]无限模式!A:AQ,25+T399,FALSE)="","",1)</f>
        <v/>
      </c>
      <c r="N399" s="10" t="str">
        <f>IF(VLOOKUP(R399&amp;"_"&amp;S399,[1]无限模式!A:AQ,25+T399,FALSE)="","","Monster_Season"&amp;R399&amp;"_Infinite_"&amp;S399&amp;"_"&amp;T399)</f>
        <v/>
      </c>
      <c r="O399" s="10" t="str">
        <f>IF(VLOOKUP(R399&amp;"_"&amp;S399,[1]无限模式!A:AQ,25+T399,FALSE)="","",1)</f>
        <v/>
      </c>
      <c r="Q399" s="10" t="str">
        <f>IF(VLOOKUP(R399&amp;"_"&amp;S399,[1]无限模式!A:AQ,19+T399,FALSE)="","",VLOOKUP(R399&amp;"_"&amp;S399,[1]无限模式!A:AQ,37+T399,FALSE))</f>
        <v/>
      </c>
      <c r="R399" s="10">
        <v>4</v>
      </c>
      <c r="S399" s="10">
        <v>6</v>
      </c>
      <c r="T399" s="10">
        <v>3</v>
      </c>
    </row>
    <row r="400" spans="2:20" x14ac:dyDescent="0.2">
      <c r="B400" s="13" t="str">
        <f t="shared" si="24"/>
        <v/>
      </c>
      <c r="C400" s="10" t="str">
        <f t="shared" si="25"/>
        <v/>
      </c>
      <c r="D400" s="10" t="str">
        <f t="shared" si="26"/>
        <v/>
      </c>
      <c r="F400" s="10" t="str">
        <f>IF(B400="","",VLOOKUP(R400&amp;"_"&amp;S400,[1]无限模式!A:AQ,12,FALSE)-VLOOKUP(R400&amp;"_"&amp;S400,[1]无限模式!A:AQ,13,FALSE))</f>
        <v/>
      </c>
      <c r="G400" s="10" t="str">
        <f t="shared" si="27"/>
        <v/>
      </c>
      <c r="H400" s="13" t="str">
        <f>IF(C400="","",VLOOKUP(R400&amp;"_"&amp;S400,[1]无限模式!$A:$BA,52,FALSE))</f>
        <v/>
      </c>
      <c r="I400" s="13" t="str">
        <f>IF(C400="","",VLOOKUP(R400&amp;"_"&amp;S400,[1]无限模式!$A:$BA,53,FALSE))</f>
        <v/>
      </c>
      <c r="J400" s="10" t="str">
        <f>IF(VLOOKUP(R400&amp;"_"&amp;S400,[1]无限模式!A:AQ,25+T400,FALSE)="","",0)</f>
        <v/>
      </c>
      <c r="K400" s="10" t="str">
        <f>IF(VLOOKUP(R400&amp;"_"&amp;S400,[1]无限模式!A:AQ,19+T400,FALSE)=0,"",VLOOKUP(R400&amp;"_"&amp;S400,[1]无限模式!A:AQ,19+T400,FALSE))</f>
        <v/>
      </c>
      <c r="L400" s="10" t="str">
        <f>IF(VLOOKUP(R400&amp;"_"&amp;S400,[1]无限模式!A:AQ,19+T400,FALSE)=0,"",ROUND(VLOOKUP(R400&amp;"_"&amp;S400,[1]无限模式!A:AQ,4,FALSE)/VLOOKUP(R400&amp;"_"&amp;S400,[1]无限模式!A:AQ,19+T400,FALSE),2))</f>
        <v/>
      </c>
      <c r="M400" s="10" t="str">
        <f>IF(VLOOKUP(R400&amp;"_"&amp;S400,[1]无限模式!A:AQ,25+T400,FALSE)="","",1)</f>
        <v/>
      </c>
      <c r="N400" s="10" t="str">
        <f>IF(VLOOKUP(R400&amp;"_"&amp;S400,[1]无限模式!A:AQ,25+T400,FALSE)="","","Monster_Season"&amp;R400&amp;"_Infinite_"&amp;S400&amp;"_"&amp;T400)</f>
        <v/>
      </c>
      <c r="O400" s="10" t="str">
        <f>IF(VLOOKUP(R400&amp;"_"&amp;S400,[1]无限模式!A:AQ,25+T400,FALSE)="","",1)</f>
        <v/>
      </c>
      <c r="Q400" s="10" t="str">
        <f>IF(VLOOKUP(R400&amp;"_"&amp;S400,[1]无限模式!A:AQ,19+T400,FALSE)="","",VLOOKUP(R400&amp;"_"&amp;S400,[1]无限模式!A:AQ,37+T400,FALSE))</f>
        <v/>
      </c>
      <c r="R400" s="10">
        <v>4</v>
      </c>
      <c r="S400" s="10">
        <v>6</v>
      </c>
      <c r="T400" s="10">
        <v>4</v>
      </c>
    </row>
    <row r="401" spans="2:20" x14ac:dyDescent="0.2">
      <c r="B401" s="13" t="str">
        <f t="shared" si="24"/>
        <v/>
      </c>
      <c r="C401" s="10" t="str">
        <f t="shared" si="25"/>
        <v/>
      </c>
      <c r="D401" s="10" t="str">
        <f t="shared" si="26"/>
        <v/>
      </c>
      <c r="F401" s="10" t="str">
        <f>IF(B401="","",VLOOKUP(R401&amp;"_"&amp;S401,[1]无限模式!A:AQ,12,FALSE)-VLOOKUP(R401&amp;"_"&amp;S401,[1]无限模式!A:AQ,13,FALSE))</f>
        <v/>
      </c>
      <c r="G401" s="10" t="str">
        <f t="shared" si="27"/>
        <v/>
      </c>
      <c r="H401" s="13" t="str">
        <f>IF(C401="","",VLOOKUP(R401&amp;"_"&amp;S401,[1]无限模式!$A:$BA,52,FALSE))</f>
        <v/>
      </c>
      <c r="I401" s="13" t="str">
        <f>IF(C401="","",VLOOKUP(R401&amp;"_"&amp;S401,[1]无限模式!$A:$BA,53,FALSE))</f>
        <v/>
      </c>
      <c r="J401" s="10" t="str">
        <f>IF(VLOOKUP(R401&amp;"_"&amp;S401,[1]无限模式!A:AQ,25+T401,FALSE)="","",0)</f>
        <v/>
      </c>
      <c r="K401" s="10" t="str">
        <f>IF(VLOOKUP(R401&amp;"_"&amp;S401,[1]无限模式!A:AQ,19+T401,FALSE)=0,"",VLOOKUP(R401&amp;"_"&amp;S401,[1]无限模式!A:AQ,19+T401,FALSE))</f>
        <v/>
      </c>
      <c r="L401" s="10" t="str">
        <f>IF(VLOOKUP(R401&amp;"_"&amp;S401,[1]无限模式!A:AQ,19+T401,FALSE)=0,"",ROUND(VLOOKUP(R401&amp;"_"&amp;S401,[1]无限模式!A:AQ,4,FALSE)/VLOOKUP(R401&amp;"_"&amp;S401,[1]无限模式!A:AQ,19+T401,FALSE),2))</f>
        <v/>
      </c>
      <c r="M401" s="10" t="str">
        <f>IF(VLOOKUP(R401&amp;"_"&amp;S401,[1]无限模式!A:AQ,25+T401,FALSE)="","",1)</f>
        <v/>
      </c>
      <c r="N401" s="10" t="str">
        <f>IF(VLOOKUP(R401&amp;"_"&amp;S401,[1]无限模式!A:AQ,25+T401,FALSE)="","","Monster_Season"&amp;R401&amp;"_Infinite_"&amp;S401&amp;"_"&amp;T401)</f>
        <v/>
      </c>
      <c r="O401" s="10" t="str">
        <f>IF(VLOOKUP(R401&amp;"_"&amp;S401,[1]无限模式!A:AQ,25+T401,FALSE)="","",1)</f>
        <v/>
      </c>
      <c r="Q401" s="10" t="str">
        <f>IF(VLOOKUP(R401&amp;"_"&amp;S401,[1]无限模式!A:AQ,19+T401,FALSE)="","",VLOOKUP(R401&amp;"_"&amp;S401,[1]无限模式!A:AQ,37+T401,FALSE))</f>
        <v/>
      </c>
      <c r="R401" s="10">
        <v>4</v>
      </c>
      <c r="S401" s="10">
        <v>6</v>
      </c>
      <c r="T401" s="10">
        <v>5</v>
      </c>
    </row>
    <row r="402" spans="2:20" x14ac:dyDescent="0.2">
      <c r="B402" s="13" t="str">
        <f t="shared" si="24"/>
        <v/>
      </c>
      <c r="C402" s="10" t="str">
        <f t="shared" si="25"/>
        <v/>
      </c>
      <c r="D402" s="10" t="str">
        <f t="shared" si="26"/>
        <v/>
      </c>
      <c r="F402" s="10" t="str">
        <f>IF(B402="","",VLOOKUP(R402&amp;"_"&amp;S402,[1]无限模式!A:AQ,12,FALSE)-VLOOKUP(R402&amp;"_"&amp;S402,[1]无限模式!A:AQ,13,FALSE))</f>
        <v/>
      </c>
      <c r="G402" s="10" t="str">
        <f t="shared" si="27"/>
        <v/>
      </c>
      <c r="H402" s="13" t="str">
        <f>IF(C402="","",VLOOKUP(R402&amp;"_"&amp;S402,[1]无限模式!$A:$BA,52,FALSE))</f>
        <v/>
      </c>
      <c r="I402" s="13" t="str">
        <f>IF(C402="","",VLOOKUP(R402&amp;"_"&amp;S402,[1]无限模式!$A:$BA,53,FALSE))</f>
        <v/>
      </c>
      <c r="J402" s="10" t="str">
        <f>IF(VLOOKUP(R402&amp;"_"&amp;S402,[1]无限模式!A:AQ,25+T402,FALSE)="","",0)</f>
        <v/>
      </c>
      <c r="K402" s="10" t="str">
        <f>IF(VLOOKUP(R402&amp;"_"&amp;S402,[1]无限模式!A:AQ,19+T402,FALSE)=0,"",VLOOKUP(R402&amp;"_"&amp;S402,[1]无限模式!A:AQ,19+T402,FALSE))</f>
        <v/>
      </c>
      <c r="L402" s="10" t="str">
        <f>IF(VLOOKUP(R402&amp;"_"&amp;S402,[1]无限模式!A:AQ,19+T402,FALSE)=0,"",ROUND(VLOOKUP(R402&amp;"_"&amp;S402,[1]无限模式!A:AQ,4,FALSE)/VLOOKUP(R402&amp;"_"&amp;S402,[1]无限模式!A:AQ,19+T402,FALSE),2))</f>
        <v/>
      </c>
      <c r="M402" s="10" t="str">
        <f>IF(VLOOKUP(R402&amp;"_"&amp;S402,[1]无限模式!A:AQ,25+T402,FALSE)="","",1)</f>
        <v/>
      </c>
      <c r="N402" s="10" t="str">
        <f>IF(VLOOKUP(R402&amp;"_"&amp;S402,[1]无限模式!A:AQ,25+T402,FALSE)="","","Monster_Season"&amp;R402&amp;"_Infinite_"&amp;S402&amp;"_"&amp;T402)</f>
        <v/>
      </c>
      <c r="O402" s="10" t="str">
        <f>IF(VLOOKUP(R402&amp;"_"&amp;S402,[1]无限模式!A:AQ,25+T402,FALSE)="","",1)</f>
        <v/>
      </c>
      <c r="Q402" s="10" t="str">
        <f>IF(VLOOKUP(R402&amp;"_"&amp;S402,[1]无限模式!A:AQ,19+T402,FALSE)="","",VLOOKUP(R402&amp;"_"&amp;S402,[1]无限模式!A:AQ,37+T402,FALSE))</f>
        <v/>
      </c>
      <c r="R402" s="10">
        <v>4</v>
      </c>
      <c r="S402" s="10">
        <v>6</v>
      </c>
      <c r="T402" s="10">
        <v>6</v>
      </c>
    </row>
    <row r="403" spans="2:20" x14ac:dyDescent="0.2">
      <c r="B403" s="13" t="str">
        <f t="shared" si="24"/>
        <v>MonsterWaveCallRule_Season4_Infinite</v>
      </c>
      <c r="C403" s="10">
        <f t="shared" si="25"/>
        <v>7</v>
      </c>
      <c r="D403" s="10" t="str">
        <f t="shared" si="26"/>
        <v>赛季4无限模式第7波</v>
      </c>
      <c r="F403" s="10">
        <f>IF(B403="","",VLOOKUP(R403&amp;"_"&amp;S403,[1]无限模式!A:AQ,12,FALSE)-VLOOKUP(R403&amp;"_"&amp;S403,[1]无限模式!A:AQ,13,FALSE))</f>
        <v>100</v>
      </c>
      <c r="G403" s="10">
        <f t="shared" si="27"/>
        <v>180</v>
      </c>
      <c r="H403" s="13" t="str">
        <f>IF(C403="","",VLOOKUP(R403&amp;"_"&amp;S403,[1]无限模式!$A:$BA,52,FALSE))</f>
        <v>ResAudio_Music_game2;0.9</v>
      </c>
      <c r="I403" s="13" t="str">
        <f>IF(C403="","",VLOOKUP(R403&amp;"_"&amp;S403,[1]无限模式!$A:$BA,53,FALSE))</f>
        <v>ResAudio_Music_game2;1.2</v>
      </c>
      <c r="J403" s="10">
        <f>IF(VLOOKUP(R403&amp;"_"&amp;S403,[1]无限模式!A:AQ,25+T403,FALSE)="","",0)</f>
        <v>0</v>
      </c>
      <c r="K403" s="10">
        <f>IF(VLOOKUP(R403&amp;"_"&amp;S403,[1]无限模式!A:AQ,19+T403,FALSE)=0,"",VLOOKUP(R403&amp;"_"&amp;S403,[1]无限模式!A:AQ,19+T403,FALSE))</f>
        <v>12</v>
      </c>
      <c r="L403" s="10">
        <f>IF(VLOOKUP(R403&amp;"_"&amp;S403,[1]无限模式!A:AQ,19+T403,FALSE)=0,"",ROUND(VLOOKUP(R403&amp;"_"&amp;S403,[1]无限模式!A:AQ,4,FALSE)/VLOOKUP(R403&amp;"_"&amp;S403,[1]无限模式!A:AQ,19+T403,FALSE),2))</f>
        <v>2.5</v>
      </c>
      <c r="M403" s="10">
        <f>IF(VLOOKUP(R403&amp;"_"&amp;S403,[1]无限模式!A:AQ,25+T403,FALSE)="","",1)</f>
        <v>1</v>
      </c>
      <c r="N403" s="10" t="str">
        <f>IF(VLOOKUP(R403&amp;"_"&amp;S403,[1]无限模式!A:AQ,25+T403,FALSE)="","","Monster_Season"&amp;R403&amp;"_Infinite_"&amp;S403&amp;"_"&amp;T403)</f>
        <v>Monster_Season4_Infinite_7_1</v>
      </c>
      <c r="O403" s="10">
        <f>IF(VLOOKUP(R403&amp;"_"&amp;S403,[1]无限模式!A:AQ,25+T403,FALSE)="","",1)</f>
        <v>1</v>
      </c>
      <c r="Q403" s="10">
        <f>IF(VLOOKUP(R403&amp;"_"&amp;S403,[1]无限模式!A:AQ,19+T403,FALSE)="","",VLOOKUP(R403&amp;"_"&amp;S403,[1]无限模式!A:AQ,37+T403,FALSE))</f>
        <v>7</v>
      </c>
      <c r="R403" s="10">
        <v>4</v>
      </c>
      <c r="S403" s="10">
        <v>7</v>
      </c>
      <c r="T403" s="10">
        <v>1</v>
      </c>
    </row>
    <row r="404" spans="2:20" x14ac:dyDescent="0.2">
      <c r="B404" s="13" t="str">
        <f t="shared" si="24"/>
        <v/>
      </c>
      <c r="C404" s="10" t="str">
        <f t="shared" si="25"/>
        <v/>
      </c>
      <c r="D404" s="10" t="str">
        <f t="shared" si="26"/>
        <v/>
      </c>
      <c r="F404" s="10" t="str">
        <f>IF(B404="","",VLOOKUP(R404&amp;"_"&amp;S404,[1]无限模式!A:AQ,12,FALSE)-VLOOKUP(R404&amp;"_"&amp;S404,[1]无限模式!A:AQ,13,FALSE))</f>
        <v/>
      </c>
      <c r="G404" s="10" t="str">
        <f t="shared" si="27"/>
        <v/>
      </c>
      <c r="H404" s="13" t="str">
        <f>IF(C404="","",VLOOKUP(R404&amp;"_"&amp;S404,[1]无限模式!$A:$BA,52,FALSE))</f>
        <v/>
      </c>
      <c r="I404" s="13" t="str">
        <f>IF(C404="","",VLOOKUP(R404&amp;"_"&amp;S404,[1]无限模式!$A:$BA,53,FALSE))</f>
        <v/>
      </c>
      <c r="J404" s="10">
        <f>IF(VLOOKUP(R404&amp;"_"&amp;S404,[1]无限模式!A:AQ,25+T404,FALSE)="","",0)</f>
        <v>0</v>
      </c>
      <c r="K404" s="10">
        <f>IF(VLOOKUP(R404&amp;"_"&amp;S404,[1]无限模式!A:AQ,19+T404,FALSE)=0,"",VLOOKUP(R404&amp;"_"&amp;S404,[1]无限模式!A:AQ,19+T404,FALSE))</f>
        <v>6</v>
      </c>
      <c r="L404" s="10">
        <f>IF(VLOOKUP(R404&amp;"_"&amp;S404,[1]无限模式!A:AQ,19+T404,FALSE)=0,"",ROUND(VLOOKUP(R404&amp;"_"&amp;S404,[1]无限模式!A:AQ,4,FALSE)/VLOOKUP(R404&amp;"_"&amp;S404,[1]无限模式!A:AQ,19+T404,FALSE),2))</f>
        <v>5</v>
      </c>
      <c r="M404" s="10">
        <f>IF(VLOOKUP(R404&amp;"_"&amp;S404,[1]无限模式!A:AQ,25+T404,FALSE)="","",1)</f>
        <v>1</v>
      </c>
      <c r="N404" s="10" t="str">
        <f>IF(VLOOKUP(R404&amp;"_"&amp;S404,[1]无限模式!A:AQ,25+T404,FALSE)="","","Monster_Season"&amp;R404&amp;"_Infinite_"&amp;S404&amp;"_"&amp;T404)</f>
        <v>Monster_Season4_Infinite_7_2</v>
      </c>
      <c r="O404" s="10">
        <f>IF(VLOOKUP(R404&amp;"_"&amp;S404,[1]无限模式!A:AQ,25+T404,FALSE)="","",1)</f>
        <v>1</v>
      </c>
      <c r="Q404" s="10">
        <f>IF(VLOOKUP(R404&amp;"_"&amp;S404,[1]无限模式!A:AQ,19+T404,FALSE)="","",VLOOKUP(R404&amp;"_"&amp;S404,[1]无限模式!A:AQ,37+T404,FALSE))</f>
        <v>13</v>
      </c>
      <c r="R404" s="10">
        <v>4</v>
      </c>
      <c r="S404" s="10">
        <v>7</v>
      </c>
      <c r="T404" s="10">
        <v>2</v>
      </c>
    </row>
    <row r="405" spans="2:20" x14ac:dyDescent="0.2">
      <c r="B405" s="13" t="str">
        <f t="shared" si="24"/>
        <v/>
      </c>
      <c r="C405" s="10" t="str">
        <f t="shared" si="25"/>
        <v/>
      </c>
      <c r="D405" s="10" t="str">
        <f t="shared" si="26"/>
        <v/>
      </c>
      <c r="F405" s="10" t="str">
        <f>IF(B405="","",VLOOKUP(R405&amp;"_"&amp;S405,[1]无限模式!A:AQ,12,FALSE)-VLOOKUP(R405&amp;"_"&amp;S405,[1]无限模式!A:AQ,13,FALSE))</f>
        <v/>
      </c>
      <c r="G405" s="10" t="str">
        <f t="shared" si="27"/>
        <v/>
      </c>
      <c r="H405" s="13" t="str">
        <f>IF(C405="","",VLOOKUP(R405&amp;"_"&amp;S405,[1]无限模式!$A:$BA,52,FALSE))</f>
        <v/>
      </c>
      <c r="I405" s="13" t="str">
        <f>IF(C405="","",VLOOKUP(R405&amp;"_"&amp;S405,[1]无限模式!$A:$BA,53,FALSE))</f>
        <v/>
      </c>
      <c r="J405" s="10">
        <f>IF(VLOOKUP(R405&amp;"_"&amp;S405,[1]无限模式!A:AQ,25+T405,FALSE)="","",0)</f>
        <v>0</v>
      </c>
      <c r="K405" s="10">
        <f>IF(VLOOKUP(R405&amp;"_"&amp;S405,[1]无限模式!A:AQ,19+T405,FALSE)=0,"",VLOOKUP(R405&amp;"_"&amp;S405,[1]无限模式!A:AQ,19+T405,FALSE))</f>
        <v>6</v>
      </c>
      <c r="L405" s="10">
        <f>IF(VLOOKUP(R405&amp;"_"&amp;S405,[1]无限模式!A:AQ,19+T405,FALSE)=0,"",ROUND(VLOOKUP(R405&amp;"_"&amp;S405,[1]无限模式!A:AQ,4,FALSE)/VLOOKUP(R405&amp;"_"&amp;S405,[1]无限模式!A:AQ,19+T405,FALSE),2))</f>
        <v>5</v>
      </c>
      <c r="M405" s="10">
        <f>IF(VLOOKUP(R405&amp;"_"&amp;S405,[1]无限模式!A:AQ,25+T405,FALSE)="","",1)</f>
        <v>1</v>
      </c>
      <c r="N405" s="10" t="str">
        <f>IF(VLOOKUP(R405&amp;"_"&amp;S405,[1]无限模式!A:AQ,25+T405,FALSE)="","","Monster_Season"&amp;R405&amp;"_Infinite_"&amp;S405&amp;"_"&amp;T405)</f>
        <v>Monster_Season4_Infinite_7_3</v>
      </c>
      <c r="O405" s="10">
        <f>IF(VLOOKUP(R405&amp;"_"&amp;S405,[1]无限模式!A:AQ,25+T405,FALSE)="","",1)</f>
        <v>1</v>
      </c>
      <c r="Q405" s="10">
        <f>IF(VLOOKUP(R405&amp;"_"&amp;S405,[1]无限模式!A:AQ,19+T405,FALSE)="","",VLOOKUP(R405&amp;"_"&amp;S405,[1]无限模式!A:AQ,37+T405,FALSE))</f>
        <v>7</v>
      </c>
      <c r="R405" s="10">
        <v>4</v>
      </c>
      <c r="S405" s="10">
        <v>7</v>
      </c>
      <c r="T405" s="10">
        <v>3</v>
      </c>
    </row>
    <row r="406" spans="2:20" x14ac:dyDescent="0.2">
      <c r="B406" s="13" t="str">
        <f t="shared" si="24"/>
        <v/>
      </c>
      <c r="C406" s="10" t="str">
        <f t="shared" si="25"/>
        <v/>
      </c>
      <c r="D406" s="10" t="str">
        <f t="shared" si="26"/>
        <v/>
      </c>
      <c r="F406" s="10" t="str">
        <f>IF(B406="","",VLOOKUP(R406&amp;"_"&amp;S406,[1]无限模式!A:AQ,12,FALSE)-VLOOKUP(R406&amp;"_"&amp;S406,[1]无限模式!A:AQ,13,FALSE))</f>
        <v/>
      </c>
      <c r="G406" s="10" t="str">
        <f t="shared" si="27"/>
        <v/>
      </c>
      <c r="H406" s="13" t="str">
        <f>IF(C406="","",VLOOKUP(R406&amp;"_"&amp;S406,[1]无限模式!$A:$BA,52,FALSE))</f>
        <v/>
      </c>
      <c r="I406" s="13" t="str">
        <f>IF(C406="","",VLOOKUP(R406&amp;"_"&amp;S406,[1]无限模式!$A:$BA,53,FALSE))</f>
        <v/>
      </c>
      <c r="J406" s="10" t="str">
        <f>IF(VLOOKUP(R406&amp;"_"&amp;S406,[1]无限模式!A:AQ,25+T406,FALSE)="","",0)</f>
        <v/>
      </c>
      <c r="K406" s="10" t="str">
        <f>IF(VLOOKUP(R406&amp;"_"&amp;S406,[1]无限模式!A:AQ,19+T406,FALSE)=0,"",VLOOKUP(R406&amp;"_"&amp;S406,[1]无限模式!A:AQ,19+T406,FALSE))</f>
        <v/>
      </c>
      <c r="L406" s="10" t="str">
        <f>IF(VLOOKUP(R406&amp;"_"&amp;S406,[1]无限模式!A:AQ,19+T406,FALSE)=0,"",ROUND(VLOOKUP(R406&amp;"_"&amp;S406,[1]无限模式!A:AQ,4,FALSE)/VLOOKUP(R406&amp;"_"&amp;S406,[1]无限模式!A:AQ,19+T406,FALSE),2))</f>
        <v/>
      </c>
      <c r="M406" s="10" t="str">
        <f>IF(VLOOKUP(R406&amp;"_"&amp;S406,[1]无限模式!A:AQ,25+T406,FALSE)="","",1)</f>
        <v/>
      </c>
      <c r="N406" s="10" t="str">
        <f>IF(VLOOKUP(R406&amp;"_"&amp;S406,[1]无限模式!A:AQ,25+T406,FALSE)="","","Monster_Season"&amp;R406&amp;"_Infinite_"&amp;S406&amp;"_"&amp;T406)</f>
        <v/>
      </c>
      <c r="O406" s="10" t="str">
        <f>IF(VLOOKUP(R406&amp;"_"&amp;S406,[1]无限模式!A:AQ,25+T406,FALSE)="","",1)</f>
        <v/>
      </c>
      <c r="Q406" s="10" t="str">
        <f>IF(VLOOKUP(R406&amp;"_"&amp;S406,[1]无限模式!A:AQ,19+T406,FALSE)="","",VLOOKUP(R406&amp;"_"&amp;S406,[1]无限模式!A:AQ,37+T406,FALSE))</f>
        <v/>
      </c>
      <c r="R406" s="10">
        <v>4</v>
      </c>
      <c r="S406" s="10">
        <v>7</v>
      </c>
      <c r="T406" s="10">
        <v>4</v>
      </c>
    </row>
    <row r="407" spans="2:20" x14ac:dyDescent="0.2">
      <c r="B407" s="13" t="str">
        <f t="shared" si="24"/>
        <v/>
      </c>
      <c r="C407" s="10" t="str">
        <f t="shared" si="25"/>
        <v/>
      </c>
      <c r="D407" s="10" t="str">
        <f t="shared" si="26"/>
        <v/>
      </c>
      <c r="F407" s="10" t="str">
        <f>IF(B407="","",VLOOKUP(R407&amp;"_"&amp;S407,[1]无限模式!A:AQ,12,FALSE)-VLOOKUP(R407&amp;"_"&amp;S407,[1]无限模式!A:AQ,13,FALSE))</f>
        <v/>
      </c>
      <c r="G407" s="10" t="str">
        <f t="shared" si="27"/>
        <v/>
      </c>
      <c r="H407" s="13" t="str">
        <f>IF(C407="","",VLOOKUP(R407&amp;"_"&amp;S407,[1]无限模式!$A:$BA,52,FALSE))</f>
        <v/>
      </c>
      <c r="I407" s="13" t="str">
        <f>IF(C407="","",VLOOKUP(R407&amp;"_"&amp;S407,[1]无限模式!$A:$BA,53,FALSE))</f>
        <v/>
      </c>
      <c r="J407" s="10" t="str">
        <f>IF(VLOOKUP(R407&amp;"_"&amp;S407,[1]无限模式!A:AQ,25+T407,FALSE)="","",0)</f>
        <v/>
      </c>
      <c r="K407" s="10" t="str">
        <f>IF(VLOOKUP(R407&amp;"_"&amp;S407,[1]无限模式!A:AQ,19+T407,FALSE)=0,"",VLOOKUP(R407&amp;"_"&amp;S407,[1]无限模式!A:AQ,19+T407,FALSE))</f>
        <v/>
      </c>
      <c r="L407" s="10" t="str">
        <f>IF(VLOOKUP(R407&amp;"_"&amp;S407,[1]无限模式!A:AQ,19+T407,FALSE)=0,"",ROUND(VLOOKUP(R407&amp;"_"&amp;S407,[1]无限模式!A:AQ,4,FALSE)/VLOOKUP(R407&amp;"_"&amp;S407,[1]无限模式!A:AQ,19+T407,FALSE),2))</f>
        <v/>
      </c>
      <c r="M407" s="10" t="str">
        <f>IF(VLOOKUP(R407&amp;"_"&amp;S407,[1]无限模式!A:AQ,25+T407,FALSE)="","",1)</f>
        <v/>
      </c>
      <c r="N407" s="10" t="str">
        <f>IF(VLOOKUP(R407&amp;"_"&amp;S407,[1]无限模式!A:AQ,25+T407,FALSE)="","","Monster_Season"&amp;R407&amp;"_Infinite_"&amp;S407&amp;"_"&amp;T407)</f>
        <v/>
      </c>
      <c r="O407" s="10" t="str">
        <f>IF(VLOOKUP(R407&amp;"_"&amp;S407,[1]无限模式!A:AQ,25+T407,FALSE)="","",1)</f>
        <v/>
      </c>
      <c r="Q407" s="10" t="str">
        <f>IF(VLOOKUP(R407&amp;"_"&amp;S407,[1]无限模式!A:AQ,19+T407,FALSE)="","",VLOOKUP(R407&amp;"_"&amp;S407,[1]无限模式!A:AQ,37+T407,FALSE))</f>
        <v/>
      </c>
      <c r="R407" s="10">
        <v>4</v>
      </c>
      <c r="S407" s="10">
        <v>7</v>
      </c>
      <c r="T407" s="10">
        <v>5</v>
      </c>
    </row>
    <row r="408" spans="2:20" x14ac:dyDescent="0.2">
      <c r="B408" s="13" t="str">
        <f t="shared" si="24"/>
        <v/>
      </c>
      <c r="C408" s="10" t="str">
        <f t="shared" si="25"/>
        <v/>
      </c>
      <c r="D408" s="10" t="str">
        <f t="shared" si="26"/>
        <v/>
      </c>
      <c r="F408" s="10" t="str">
        <f>IF(B408="","",VLOOKUP(R408&amp;"_"&amp;S408,[1]无限模式!A:AQ,12,FALSE)-VLOOKUP(R408&amp;"_"&amp;S408,[1]无限模式!A:AQ,13,FALSE))</f>
        <v/>
      </c>
      <c r="G408" s="10" t="str">
        <f t="shared" si="27"/>
        <v/>
      </c>
      <c r="H408" s="13" t="str">
        <f>IF(C408="","",VLOOKUP(R408&amp;"_"&amp;S408,[1]无限模式!$A:$BA,52,FALSE))</f>
        <v/>
      </c>
      <c r="I408" s="13" t="str">
        <f>IF(C408="","",VLOOKUP(R408&amp;"_"&amp;S408,[1]无限模式!$A:$BA,53,FALSE))</f>
        <v/>
      </c>
      <c r="J408" s="10" t="str">
        <f>IF(VLOOKUP(R408&amp;"_"&amp;S408,[1]无限模式!A:AQ,25+T408,FALSE)="","",0)</f>
        <v/>
      </c>
      <c r="K408" s="10" t="str">
        <f>IF(VLOOKUP(R408&amp;"_"&amp;S408,[1]无限模式!A:AQ,19+T408,FALSE)=0,"",VLOOKUP(R408&amp;"_"&amp;S408,[1]无限模式!A:AQ,19+T408,FALSE))</f>
        <v/>
      </c>
      <c r="L408" s="10" t="str">
        <f>IF(VLOOKUP(R408&amp;"_"&amp;S408,[1]无限模式!A:AQ,19+T408,FALSE)=0,"",ROUND(VLOOKUP(R408&amp;"_"&amp;S408,[1]无限模式!A:AQ,4,FALSE)/VLOOKUP(R408&amp;"_"&amp;S408,[1]无限模式!A:AQ,19+T408,FALSE),2))</f>
        <v/>
      </c>
      <c r="M408" s="10" t="str">
        <f>IF(VLOOKUP(R408&amp;"_"&amp;S408,[1]无限模式!A:AQ,25+T408,FALSE)="","",1)</f>
        <v/>
      </c>
      <c r="N408" s="10" t="str">
        <f>IF(VLOOKUP(R408&amp;"_"&amp;S408,[1]无限模式!A:AQ,25+T408,FALSE)="","","Monster_Season"&amp;R408&amp;"_Infinite_"&amp;S408&amp;"_"&amp;T408)</f>
        <v/>
      </c>
      <c r="O408" s="10" t="str">
        <f>IF(VLOOKUP(R408&amp;"_"&amp;S408,[1]无限模式!A:AQ,25+T408,FALSE)="","",1)</f>
        <v/>
      </c>
      <c r="Q408" s="10" t="str">
        <f>IF(VLOOKUP(R408&amp;"_"&amp;S408,[1]无限模式!A:AQ,19+T408,FALSE)="","",VLOOKUP(R408&amp;"_"&amp;S408,[1]无限模式!A:AQ,37+T408,FALSE))</f>
        <v/>
      </c>
      <c r="R408" s="10">
        <v>4</v>
      </c>
      <c r="S408" s="10">
        <v>7</v>
      </c>
      <c r="T408" s="10">
        <v>6</v>
      </c>
    </row>
    <row r="409" spans="2:20" x14ac:dyDescent="0.2">
      <c r="B409" s="13" t="str">
        <f t="shared" si="24"/>
        <v>MonsterWaveCallRule_Season4_Infinite</v>
      </c>
      <c r="C409" s="10">
        <f t="shared" si="25"/>
        <v>8</v>
      </c>
      <c r="D409" s="10" t="str">
        <f t="shared" si="26"/>
        <v>赛季4无限模式第8波</v>
      </c>
      <c r="F409" s="10">
        <f>IF(B409="","",VLOOKUP(R409&amp;"_"&amp;S409,[1]无限模式!A:AQ,12,FALSE)-VLOOKUP(R409&amp;"_"&amp;S409,[1]无限模式!A:AQ,13,FALSE))</f>
        <v>100</v>
      </c>
      <c r="G409" s="10">
        <f t="shared" si="27"/>
        <v>180</v>
      </c>
      <c r="H409" s="13" t="str">
        <f>IF(C409="","",VLOOKUP(R409&amp;"_"&amp;S409,[1]无限模式!$A:$BA,52,FALSE))</f>
        <v>ResAudio_Music_game2;0.9</v>
      </c>
      <c r="I409" s="13" t="str">
        <f>IF(C409="","",VLOOKUP(R409&amp;"_"&amp;S409,[1]无限模式!$A:$BA,53,FALSE))</f>
        <v>ResAudio_Music_game2;1.2</v>
      </c>
      <c r="J409" s="10">
        <f>IF(VLOOKUP(R409&amp;"_"&amp;S409,[1]无限模式!A:AQ,25+T409,FALSE)="","",0)</f>
        <v>0</v>
      </c>
      <c r="K409" s="10">
        <f>IF(VLOOKUP(R409&amp;"_"&amp;S409,[1]无限模式!A:AQ,19+T409,FALSE)=0,"",VLOOKUP(R409&amp;"_"&amp;S409,[1]无限模式!A:AQ,19+T409,FALSE))</f>
        <v>10</v>
      </c>
      <c r="L409" s="10">
        <f>IF(VLOOKUP(R409&amp;"_"&amp;S409,[1]无限模式!A:AQ,19+T409,FALSE)=0,"",ROUND(VLOOKUP(R409&amp;"_"&amp;S409,[1]无限模式!A:AQ,4,FALSE)/VLOOKUP(R409&amp;"_"&amp;S409,[1]无限模式!A:AQ,19+T409,FALSE),2))</f>
        <v>3</v>
      </c>
      <c r="M409" s="10">
        <f>IF(VLOOKUP(R409&amp;"_"&amp;S409,[1]无限模式!A:AQ,25+T409,FALSE)="","",1)</f>
        <v>1</v>
      </c>
      <c r="N409" s="10" t="str">
        <f>IF(VLOOKUP(R409&amp;"_"&amp;S409,[1]无限模式!A:AQ,25+T409,FALSE)="","","Monster_Season"&amp;R409&amp;"_Infinite_"&amp;S409&amp;"_"&amp;T409)</f>
        <v>Monster_Season4_Infinite_8_1</v>
      </c>
      <c r="O409" s="10">
        <f>IF(VLOOKUP(R409&amp;"_"&amp;S409,[1]无限模式!A:AQ,25+T409,FALSE)="","",1)</f>
        <v>1</v>
      </c>
      <c r="Q409" s="10">
        <f>IF(VLOOKUP(R409&amp;"_"&amp;S409,[1]无限模式!A:AQ,19+T409,FALSE)="","",VLOOKUP(R409&amp;"_"&amp;S409,[1]无限模式!A:AQ,37+T409,FALSE))</f>
        <v>10</v>
      </c>
      <c r="R409" s="10">
        <v>4</v>
      </c>
      <c r="S409" s="10">
        <v>8</v>
      </c>
      <c r="T409" s="10">
        <v>1</v>
      </c>
    </row>
    <row r="410" spans="2:20" x14ac:dyDescent="0.2">
      <c r="B410" s="13" t="str">
        <f t="shared" si="24"/>
        <v/>
      </c>
      <c r="C410" s="10" t="str">
        <f t="shared" si="25"/>
        <v/>
      </c>
      <c r="D410" s="10" t="str">
        <f t="shared" si="26"/>
        <v/>
      </c>
      <c r="F410" s="10" t="str">
        <f>IF(B410="","",VLOOKUP(R410&amp;"_"&amp;S410,[1]无限模式!A:AQ,12,FALSE)-VLOOKUP(R410&amp;"_"&amp;S410,[1]无限模式!A:AQ,13,FALSE))</f>
        <v/>
      </c>
      <c r="G410" s="10" t="str">
        <f t="shared" si="27"/>
        <v/>
      </c>
      <c r="H410" s="13" t="str">
        <f>IF(C410="","",VLOOKUP(R410&amp;"_"&amp;S410,[1]无限模式!$A:$BA,52,FALSE))</f>
        <v/>
      </c>
      <c r="I410" s="13" t="str">
        <f>IF(C410="","",VLOOKUP(R410&amp;"_"&amp;S410,[1]无限模式!$A:$BA,53,FALSE))</f>
        <v/>
      </c>
      <c r="J410" s="10">
        <f>IF(VLOOKUP(R410&amp;"_"&amp;S410,[1]无限模式!A:AQ,25+T410,FALSE)="","",0)</f>
        <v>0</v>
      </c>
      <c r="K410" s="10">
        <f>IF(VLOOKUP(R410&amp;"_"&amp;S410,[1]无限模式!A:AQ,19+T410,FALSE)=0,"",VLOOKUP(R410&amp;"_"&amp;S410,[1]无限模式!A:AQ,19+T410,FALSE))</f>
        <v>10</v>
      </c>
      <c r="L410" s="10">
        <f>IF(VLOOKUP(R410&amp;"_"&amp;S410,[1]无限模式!A:AQ,19+T410,FALSE)=0,"",ROUND(VLOOKUP(R410&amp;"_"&amp;S410,[1]无限模式!A:AQ,4,FALSE)/VLOOKUP(R410&amp;"_"&amp;S410,[1]无限模式!A:AQ,19+T410,FALSE),2))</f>
        <v>3</v>
      </c>
      <c r="M410" s="10">
        <f>IF(VLOOKUP(R410&amp;"_"&amp;S410,[1]无限模式!A:AQ,25+T410,FALSE)="","",1)</f>
        <v>1</v>
      </c>
      <c r="N410" s="10" t="str">
        <f>IF(VLOOKUP(R410&amp;"_"&amp;S410,[1]无限模式!A:AQ,25+T410,FALSE)="","","Monster_Season"&amp;R410&amp;"_Infinite_"&amp;S410&amp;"_"&amp;T410)</f>
        <v>Monster_Season4_Infinite_8_2</v>
      </c>
      <c r="O410" s="10">
        <f>IF(VLOOKUP(R410&amp;"_"&amp;S410,[1]无限模式!A:AQ,25+T410,FALSE)="","",1)</f>
        <v>1</v>
      </c>
      <c r="Q410" s="10">
        <f>IF(VLOOKUP(R410&amp;"_"&amp;S410,[1]无限模式!A:AQ,19+T410,FALSE)="","",VLOOKUP(R410&amp;"_"&amp;S410,[1]无限模式!A:AQ,37+T410,FALSE))</f>
        <v>5</v>
      </c>
      <c r="R410" s="10">
        <v>4</v>
      </c>
      <c r="S410" s="10">
        <v>8</v>
      </c>
      <c r="T410" s="10">
        <v>2</v>
      </c>
    </row>
    <row r="411" spans="2:20" x14ac:dyDescent="0.2">
      <c r="B411" s="13" t="str">
        <f t="shared" si="24"/>
        <v/>
      </c>
      <c r="C411" s="10" t="str">
        <f t="shared" si="25"/>
        <v/>
      </c>
      <c r="D411" s="10" t="str">
        <f t="shared" si="26"/>
        <v/>
      </c>
      <c r="F411" s="10" t="str">
        <f>IF(B411="","",VLOOKUP(R411&amp;"_"&amp;S411,[1]无限模式!A:AQ,12,FALSE)-VLOOKUP(R411&amp;"_"&amp;S411,[1]无限模式!A:AQ,13,FALSE))</f>
        <v/>
      </c>
      <c r="G411" s="10" t="str">
        <f t="shared" si="27"/>
        <v/>
      </c>
      <c r="H411" s="13" t="str">
        <f>IF(C411="","",VLOOKUP(R411&amp;"_"&amp;S411,[1]无限模式!$A:$BA,52,FALSE))</f>
        <v/>
      </c>
      <c r="I411" s="13" t="str">
        <f>IF(C411="","",VLOOKUP(R411&amp;"_"&amp;S411,[1]无限模式!$A:$BA,53,FALSE))</f>
        <v/>
      </c>
      <c r="J411" s="10">
        <f>IF(VLOOKUP(R411&amp;"_"&amp;S411,[1]无限模式!A:AQ,25+T411,FALSE)="","",0)</f>
        <v>0</v>
      </c>
      <c r="K411" s="10">
        <f>IF(VLOOKUP(R411&amp;"_"&amp;S411,[1]无限模式!A:AQ,19+T411,FALSE)=0,"",VLOOKUP(R411&amp;"_"&amp;S411,[1]无限模式!A:AQ,19+T411,FALSE))</f>
        <v>5</v>
      </c>
      <c r="L411" s="10">
        <f>IF(VLOOKUP(R411&amp;"_"&amp;S411,[1]无限模式!A:AQ,19+T411,FALSE)=0,"",ROUND(VLOOKUP(R411&amp;"_"&amp;S411,[1]无限模式!A:AQ,4,FALSE)/VLOOKUP(R411&amp;"_"&amp;S411,[1]无限模式!A:AQ,19+T411,FALSE),2))</f>
        <v>6</v>
      </c>
      <c r="M411" s="10">
        <f>IF(VLOOKUP(R411&amp;"_"&amp;S411,[1]无限模式!A:AQ,25+T411,FALSE)="","",1)</f>
        <v>1</v>
      </c>
      <c r="N411" s="10" t="str">
        <f>IF(VLOOKUP(R411&amp;"_"&amp;S411,[1]无限模式!A:AQ,25+T411,FALSE)="","","Monster_Season"&amp;R411&amp;"_Infinite_"&amp;S411&amp;"_"&amp;T411)</f>
        <v>Monster_Season4_Infinite_8_3</v>
      </c>
      <c r="O411" s="10">
        <f>IF(VLOOKUP(R411&amp;"_"&amp;S411,[1]无限模式!A:AQ,25+T411,FALSE)="","",1)</f>
        <v>1</v>
      </c>
      <c r="Q411" s="10">
        <f>IF(VLOOKUP(R411&amp;"_"&amp;S411,[1]无限模式!A:AQ,19+T411,FALSE)="","",VLOOKUP(R411&amp;"_"&amp;S411,[1]无限模式!A:AQ,37+T411,FALSE))</f>
        <v>10</v>
      </c>
      <c r="R411" s="10">
        <v>4</v>
      </c>
      <c r="S411" s="10">
        <v>8</v>
      </c>
      <c r="T411" s="10">
        <v>3</v>
      </c>
    </row>
    <row r="412" spans="2:20" x14ac:dyDescent="0.2">
      <c r="B412" s="13" t="str">
        <f t="shared" si="24"/>
        <v/>
      </c>
      <c r="C412" s="10" t="str">
        <f t="shared" si="25"/>
        <v/>
      </c>
      <c r="D412" s="10" t="str">
        <f t="shared" si="26"/>
        <v/>
      </c>
      <c r="F412" s="10" t="str">
        <f>IF(B412="","",VLOOKUP(R412&amp;"_"&amp;S412,[1]无限模式!A:AQ,12,FALSE)-VLOOKUP(R412&amp;"_"&amp;S412,[1]无限模式!A:AQ,13,FALSE))</f>
        <v/>
      </c>
      <c r="G412" s="10" t="str">
        <f t="shared" si="27"/>
        <v/>
      </c>
      <c r="H412" s="13" t="str">
        <f>IF(C412="","",VLOOKUP(R412&amp;"_"&amp;S412,[1]无限模式!$A:$BA,52,FALSE))</f>
        <v/>
      </c>
      <c r="I412" s="13" t="str">
        <f>IF(C412="","",VLOOKUP(R412&amp;"_"&amp;S412,[1]无限模式!$A:$BA,53,FALSE))</f>
        <v/>
      </c>
      <c r="J412" s="10" t="str">
        <f>IF(VLOOKUP(R412&amp;"_"&amp;S412,[1]无限模式!A:AQ,25+T412,FALSE)="","",0)</f>
        <v/>
      </c>
      <c r="K412" s="10" t="str">
        <f>IF(VLOOKUP(R412&amp;"_"&amp;S412,[1]无限模式!A:AQ,19+T412,FALSE)=0,"",VLOOKUP(R412&amp;"_"&amp;S412,[1]无限模式!A:AQ,19+T412,FALSE))</f>
        <v/>
      </c>
      <c r="L412" s="10" t="str">
        <f>IF(VLOOKUP(R412&amp;"_"&amp;S412,[1]无限模式!A:AQ,19+T412,FALSE)=0,"",ROUND(VLOOKUP(R412&amp;"_"&amp;S412,[1]无限模式!A:AQ,4,FALSE)/VLOOKUP(R412&amp;"_"&amp;S412,[1]无限模式!A:AQ,19+T412,FALSE),2))</f>
        <v/>
      </c>
      <c r="M412" s="10" t="str">
        <f>IF(VLOOKUP(R412&amp;"_"&amp;S412,[1]无限模式!A:AQ,25+T412,FALSE)="","",1)</f>
        <v/>
      </c>
      <c r="N412" s="10" t="str">
        <f>IF(VLOOKUP(R412&amp;"_"&amp;S412,[1]无限模式!A:AQ,25+T412,FALSE)="","","Monster_Season"&amp;R412&amp;"_Infinite_"&amp;S412&amp;"_"&amp;T412)</f>
        <v/>
      </c>
      <c r="O412" s="10" t="str">
        <f>IF(VLOOKUP(R412&amp;"_"&amp;S412,[1]无限模式!A:AQ,25+T412,FALSE)="","",1)</f>
        <v/>
      </c>
      <c r="Q412" s="10" t="str">
        <f>IF(VLOOKUP(R412&amp;"_"&amp;S412,[1]无限模式!A:AQ,19+T412,FALSE)="","",VLOOKUP(R412&amp;"_"&amp;S412,[1]无限模式!A:AQ,37+T412,FALSE))</f>
        <v/>
      </c>
      <c r="R412" s="10">
        <v>4</v>
      </c>
      <c r="S412" s="10">
        <v>8</v>
      </c>
      <c r="T412" s="10">
        <v>4</v>
      </c>
    </row>
    <row r="413" spans="2:20" x14ac:dyDescent="0.2">
      <c r="B413" s="13" t="str">
        <f t="shared" si="24"/>
        <v/>
      </c>
      <c r="C413" s="10" t="str">
        <f t="shared" si="25"/>
        <v/>
      </c>
      <c r="D413" s="10" t="str">
        <f t="shared" si="26"/>
        <v/>
      </c>
      <c r="F413" s="10" t="str">
        <f>IF(B413="","",VLOOKUP(R413&amp;"_"&amp;S413,[1]无限模式!A:AQ,12,FALSE)-VLOOKUP(R413&amp;"_"&amp;S413,[1]无限模式!A:AQ,13,FALSE))</f>
        <v/>
      </c>
      <c r="G413" s="10" t="str">
        <f t="shared" si="27"/>
        <v/>
      </c>
      <c r="H413" s="13" t="str">
        <f>IF(C413="","",VLOOKUP(R413&amp;"_"&amp;S413,[1]无限模式!$A:$BA,52,FALSE))</f>
        <v/>
      </c>
      <c r="I413" s="13" t="str">
        <f>IF(C413="","",VLOOKUP(R413&amp;"_"&amp;S413,[1]无限模式!$A:$BA,53,FALSE))</f>
        <v/>
      </c>
      <c r="J413" s="10" t="str">
        <f>IF(VLOOKUP(R413&amp;"_"&amp;S413,[1]无限模式!A:AQ,25+T413,FALSE)="","",0)</f>
        <v/>
      </c>
      <c r="K413" s="10" t="str">
        <f>IF(VLOOKUP(R413&amp;"_"&amp;S413,[1]无限模式!A:AQ,19+T413,FALSE)=0,"",VLOOKUP(R413&amp;"_"&amp;S413,[1]无限模式!A:AQ,19+T413,FALSE))</f>
        <v/>
      </c>
      <c r="L413" s="10" t="str">
        <f>IF(VLOOKUP(R413&amp;"_"&amp;S413,[1]无限模式!A:AQ,19+T413,FALSE)=0,"",ROUND(VLOOKUP(R413&amp;"_"&amp;S413,[1]无限模式!A:AQ,4,FALSE)/VLOOKUP(R413&amp;"_"&amp;S413,[1]无限模式!A:AQ,19+T413,FALSE),2))</f>
        <v/>
      </c>
      <c r="M413" s="10" t="str">
        <f>IF(VLOOKUP(R413&amp;"_"&amp;S413,[1]无限模式!A:AQ,25+T413,FALSE)="","",1)</f>
        <v/>
      </c>
      <c r="N413" s="10" t="str">
        <f>IF(VLOOKUP(R413&amp;"_"&amp;S413,[1]无限模式!A:AQ,25+T413,FALSE)="","","Monster_Season"&amp;R413&amp;"_Infinite_"&amp;S413&amp;"_"&amp;T413)</f>
        <v/>
      </c>
      <c r="O413" s="10" t="str">
        <f>IF(VLOOKUP(R413&amp;"_"&amp;S413,[1]无限模式!A:AQ,25+T413,FALSE)="","",1)</f>
        <v/>
      </c>
      <c r="Q413" s="10" t="str">
        <f>IF(VLOOKUP(R413&amp;"_"&amp;S413,[1]无限模式!A:AQ,19+T413,FALSE)="","",VLOOKUP(R413&amp;"_"&amp;S413,[1]无限模式!A:AQ,37+T413,FALSE))</f>
        <v/>
      </c>
      <c r="R413" s="10">
        <v>4</v>
      </c>
      <c r="S413" s="10">
        <v>8</v>
      </c>
      <c r="T413" s="10">
        <v>5</v>
      </c>
    </row>
    <row r="414" spans="2:20" x14ac:dyDescent="0.2">
      <c r="B414" s="13" t="str">
        <f t="shared" si="24"/>
        <v/>
      </c>
      <c r="C414" s="10" t="str">
        <f t="shared" si="25"/>
        <v/>
      </c>
      <c r="D414" s="10" t="str">
        <f t="shared" si="26"/>
        <v/>
      </c>
      <c r="F414" s="10" t="str">
        <f>IF(B414="","",VLOOKUP(R414&amp;"_"&amp;S414,[1]无限模式!A:AQ,12,FALSE)-VLOOKUP(R414&amp;"_"&amp;S414,[1]无限模式!A:AQ,13,FALSE))</f>
        <v/>
      </c>
      <c r="G414" s="10" t="str">
        <f t="shared" si="27"/>
        <v/>
      </c>
      <c r="H414" s="13" t="str">
        <f>IF(C414="","",VLOOKUP(R414&amp;"_"&amp;S414,[1]无限模式!$A:$BA,52,FALSE))</f>
        <v/>
      </c>
      <c r="I414" s="13" t="str">
        <f>IF(C414="","",VLOOKUP(R414&amp;"_"&amp;S414,[1]无限模式!$A:$BA,53,FALSE))</f>
        <v/>
      </c>
      <c r="J414" s="10" t="str">
        <f>IF(VLOOKUP(R414&amp;"_"&amp;S414,[1]无限模式!A:AQ,25+T414,FALSE)="","",0)</f>
        <v/>
      </c>
      <c r="K414" s="10" t="str">
        <f>IF(VLOOKUP(R414&amp;"_"&amp;S414,[1]无限模式!A:AQ,19+T414,FALSE)=0,"",VLOOKUP(R414&amp;"_"&amp;S414,[1]无限模式!A:AQ,19+T414,FALSE))</f>
        <v/>
      </c>
      <c r="L414" s="10" t="str">
        <f>IF(VLOOKUP(R414&amp;"_"&amp;S414,[1]无限模式!A:AQ,19+T414,FALSE)=0,"",ROUND(VLOOKUP(R414&amp;"_"&amp;S414,[1]无限模式!A:AQ,4,FALSE)/VLOOKUP(R414&amp;"_"&amp;S414,[1]无限模式!A:AQ,19+T414,FALSE),2))</f>
        <v/>
      </c>
      <c r="M414" s="10" t="str">
        <f>IF(VLOOKUP(R414&amp;"_"&amp;S414,[1]无限模式!A:AQ,25+T414,FALSE)="","",1)</f>
        <v/>
      </c>
      <c r="N414" s="10" t="str">
        <f>IF(VLOOKUP(R414&amp;"_"&amp;S414,[1]无限模式!A:AQ,25+T414,FALSE)="","","Monster_Season"&amp;R414&amp;"_Infinite_"&amp;S414&amp;"_"&amp;T414)</f>
        <v/>
      </c>
      <c r="O414" s="10" t="str">
        <f>IF(VLOOKUP(R414&amp;"_"&amp;S414,[1]无限模式!A:AQ,25+T414,FALSE)="","",1)</f>
        <v/>
      </c>
      <c r="Q414" s="10" t="str">
        <f>IF(VLOOKUP(R414&amp;"_"&amp;S414,[1]无限模式!A:AQ,19+T414,FALSE)="","",VLOOKUP(R414&amp;"_"&amp;S414,[1]无限模式!A:AQ,37+T414,FALSE))</f>
        <v/>
      </c>
      <c r="R414" s="10">
        <v>4</v>
      </c>
      <c r="S414" s="10">
        <v>8</v>
      </c>
      <c r="T414" s="10">
        <v>6</v>
      </c>
    </row>
    <row r="415" spans="2:20" x14ac:dyDescent="0.2">
      <c r="B415" s="13" t="str">
        <f t="shared" si="24"/>
        <v>MonsterWaveCallRule_Season4_Infinite</v>
      </c>
      <c r="C415" s="10">
        <f t="shared" si="25"/>
        <v>9</v>
      </c>
      <c r="D415" s="10" t="str">
        <f t="shared" si="26"/>
        <v>赛季4无限模式第9波</v>
      </c>
      <c r="F415" s="10">
        <f>IF(B415="","",VLOOKUP(R415&amp;"_"&amp;S415,[1]无限模式!A:AQ,12,FALSE)-VLOOKUP(R415&amp;"_"&amp;S415,[1]无限模式!A:AQ,13,FALSE))</f>
        <v>100</v>
      </c>
      <c r="G415" s="10">
        <f t="shared" si="27"/>
        <v>180</v>
      </c>
      <c r="H415" s="13" t="str">
        <f>IF(C415="","",VLOOKUP(R415&amp;"_"&amp;S415,[1]无限模式!$A:$BA,52,FALSE))</f>
        <v>ResAudio_Music_game2;0.9</v>
      </c>
      <c r="I415" s="13" t="str">
        <f>IF(C415="","",VLOOKUP(R415&amp;"_"&amp;S415,[1]无限模式!$A:$BA,53,FALSE))</f>
        <v>ResAudio_Music_game2;1.2</v>
      </c>
      <c r="J415" s="10">
        <f>IF(VLOOKUP(R415&amp;"_"&amp;S415,[1]无限模式!A:AQ,25+T415,FALSE)="","",0)</f>
        <v>0</v>
      </c>
      <c r="K415" s="10">
        <f>IF(VLOOKUP(R415&amp;"_"&amp;S415,[1]无限模式!A:AQ,19+T415,FALSE)=0,"",VLOOKUP(R415&amp;"_"&amp;S415,[1]无限模式!A:AQ,19+T415,FALSE))</f>
        <v>9</v>
      </c>
      <c r="L415" s="10">
        <f>IF(VLOOKUP(R415&amp;"_"&amp;S415,[1]无限模式!A:AQ,19+T415,FALSE)=0,"",ROUND(VLOOKUP(R415&amp;"_"&amp;S415,[1]无限模式!A:AQ,4,FALSE)/VLOOKUP(R415&amp;"_"&amp;S415,[1]无限模式!A:AQ,19+T415,FALSE),2))</f>
        <v>3.33</v>
      </c>
      <c r="M415" s="10">
        <f>IF(VLOOKUP(R415&amp;"_"&amp;S415,[1]无限模式!A:AQ,25+T415,FALSE)="","",1)</f>
        <v>1</v>
      </c>
      <c r="N415" s="10" t="str">
        <f>IF(VLOOKUP(R415&amp;"_"&amp;S415,[1]无限模式!A:AQ,25+T415,FALSE)="","","Monster_Season"&amp;R415&amp;"_Infinite_"&amp;S415&amp;"_"&amp;T415)</f>
        <v>Monster_Season4_Infinite_9_1</v>
      </c>
      <c r="O415" s="10">
        <f>IF(VLOOKUP(R415&amp;"_"&amp;S415,[1]无限模式!A:AQ,25+T415,FALSE)="","",1)</f>
        <v>1</v>
      </c>
      <c r="Q415" s="10">
        <f>IF(VLOOKUP(R415&amp;"_"&amp;S415,[1]无限模式!A:AQ,19+T415,FALSE)="","",VLOOKUP(R415&amp;"_"&amp;S415,[1]无限模式!A:AQ,37+T415,FALSE))</f>
        <v>6</v>
      </c>
      <c r="R415" s="10">
        <v>4</v>
      </c>
      <c r="S415" s="10">
        <v>9</v>
      </c>
      <c r="T415" s="10">
        <v>1</v>
      </c>
    </row>
    <row r="416" spans="2:20" x14ac:dyDescent="0.2">
      <c r="B416" s="13" t="str">
        <f t="shared" si="24"/>
        <v/>
      </c>
      <c r="C416" s="10" t="str">
        <f t="shared" si="25"/>
        <v/>
      </c>
      <c r="D416" s="10" t="str">
        <f t="shared" si="26"/>
        <v/>
      </c>
      <c r="F416" s="10" t="str">
        <f>IF(B416="","",VLOOKUP(R416&amp;"_"&amp;S416,[1]无限模式!A:AQ,12,FALSE)-VLOOKUP(R416&amp;"_"&amp;S416,[1]无限模式!A:AQ,13,FALSE))</f>
        <v/>
      </c>
      <c r="G416" s="10" t="str">
        <f t="shared" si="27"/>
        <v/>
      </c>
      <c r="H416" s="13" t="str">
        <f>IF(C416="","",VLOOKUP(R416&amp;"_"&amp;S416,[1]无限模式!$A:$BA,52,FALSE))</f>
        <v/>
      </c>
      <c r="I416" s="13" t="str">
        <f>IF(C416="","",VLOOKUP(R416&amp;"_"&amp;S416,[1]无限模式!$A:$BA,53,FALSE))</f>
        <v/>
      </c>
      <c r="J416" s="10">
        <f>IF(VLOOKUP(R416&amp;"_"&amp;S416,[1]无限模式!A:AQ,25+T416,FALSE)="","",0)</f>
        <v>0</v>
      </c>
      <c r="K416" s="10">
        <f>IF(VLOOKUP(R416&amp;"_"&amp;S416,[1]无限模式!A:AQ,19+T416,FALSE)=0,"",VLOOKUP(R416&amp;"_"&amp;S416,[1]无限模式!A:AQ,19+T416,FALSE))</f>
        <v>9</v>
      </c>
      <c r="L416" s="10">
        <f>IF(VLOOKUP(R416&amp;"_"&amp;S416,[1]无限模式!A:AQ,19+T416,FALSE)=0,"",ROUND(VLOOKUP(R416&amp;"_"&amp;S416,[1]无限模式!A:AQ,4,FALSE)/VLOOKUP(R416&amp;"_"&amp;S416,[1]无限模式!A:AQ,19+T416,FALSE),2))</f>
        <v>3.33</v>
      </c>
      <c r="M416" s="10">
        <f>IF(VLOOKUP(R416&amp;"_"&amp;S416,[1]无限模式!A:AQ,25+T416,FALSE)="","",1)</f>
        <v>1</v>
      </c>
      <c r="N416" s="10" t="str">
        <f>IF(VLOOKUP(R416&amp;"_"&amp;S416,[1]无限模式!A:AQ,25+T416,FALSE)="","","Monster_Season"&amp;R416&amp;"_Infinite_"&amp;S416&amp;"_"&amp;T416)</f>
        <v>Monster_Season4_Infinite_9_2</v>
      </c>
      <c r="O416" s="10">
        <f>IF(VLOOKUP(R416&amp;"_"&amp;S416,[1]无限模式!A:AQ,25+T416,FALSE)="","",1)</f>
        <v>1</v>
      </c>
      <c r="Q416" s="10">
        <f>IF(VLOOKUP(R416&amp;"_"&amp;S416,[1]无限模式!A:AQ,19+T416,FALSE)="","",VLOOKUP(R416&amp;"_"&amp;S416,[1]无限模式!A:AQ,37+T416,FALSE))</f>
        <v>11</v>
      </c>
      <c r="R416" s="10">
        <v>4</v>
      </c>
      <c r="S416" s="10">
        <v>9</v>
      </c>
      <c r="T416" s="10">
        <v>2</v>
      </c>
    </row>
    <row r="417" spans="2:20" x14ac:dyDescent="0.2">
      <c r="B417" s="13" t="str">
        <f t="shared" si="24"/>
        <v/>
      </c>
      <c r="C417" s="10" t="str">
        <f t="shared" si="25"/>
        <v/>
      </c>
      <c r="D417" s="10" t="str">
        <f t="shared" si="26"/>
        <v/>
      </c>
      <c r="F417" s="10" t="str">
        <f>IF(B417="","",VLOOKUP(R417&amp;"_"&amp;S417,[1]无限模式!A:AQ,12,FALSE)-VLOOKUP(R417&amp;"_"&amp;S417,[1]无限模式!A:AQ,13,FALSE))</f>
        <v/>
      </c>
      <c r="G417" s="10" t="str">
        <f t="shared" si="27"/>
        <v/>
      </c>
      <c r="H417" s="13" t="str">
        <f>IF(C417="","",VLOOKUP(R417&amp;"_"&amp;S417,[1]无限模式!$A:$BA,52,FALSE))</f>
        <v/>
      </c>
      <c r="I417" s="13" t="str">
        <f>IF(C417="","",VLOOKUP(R417&amp;"_"&amp;S417,[1]无限模式!$A:$BA,53,FALSE))</f>
        <v/>
      </c>
      <c r="J417" s="10">
        <f>IF(VLOOKUP(R417&amp;"_"&amp;S417,[1]无限模式!A:AQ,25+T417,FALSE)="","",0)</f>
        <v>0</v>
      </c>
      <c r="K417" s="10">
        <f>IF(VLOOKUP(R417&amp;"_"&amp;S417,[1]无限模式!A:AQ,19+T417,FALSE)=0,"",VLOOKUP(R417&amp;"_"&amp;S417,[1]无限模式!A:AQ,19+T417,FALSE))</f>
        <v>9</v>
      </c>
      <c r="L417" s="10">
        <f>IF(VLOOKUP(R417&amp;"_"&amp;S417,[1]无限模式!A:AQ,19+T417,FALSE)=0,"",ROUND(VLOOKUP(R417&amp;"_"&amp;S417,[1]无限模式!A:AQ,4,FALSE)/VLOOKUP(R417&amp;"_"&amp;S417,[1]无限模式!A:AQ,19+T417,FALSE),2))</f>
        <v>3.33</v>
      </c>
      <c r="M417" s="10">
        <f>IF(VLOOKUP(R417&amp;"_"&amp;S417,[1]无限模式!A:AQ,25+T417,FALSE)="","",1)</f>
        <v>1</v>
      </c>
      <c r="N417" s="10" t="str">
        <f>IF(VLOOKUP(R417&amp;"_"&amp;S417,[1]无限模式!A:AQ,25+T417,FALSE)="","","Monster_Season"&amp;R417&amp;"_Infinite_"&amp;S417&amp;"_"&amp;T417)</f>
        <v>Monster_Season4_Infinite_9_3</v>
      </c>
      <c r="O417" s="10">
        <f>IF(VLOOKUP(R417&amp;"_"&amp;S417,[1]无限模式!A:AQ,25+T417,FALSE)="","",1)</f>
        <v>1</v>
      </c>
      <c r="Q417" s="10">
        <f>IF(VLOOKUP(R417&amp;"_"&amp;S417,[1]无限模式!A:AQ,19+T417,FALSE)="","",VLOOKUP(R417&amp;"_"&amp;S417,[1]无限模式!A:AQ,37+T417,FALSE))</f>
        <v>6</v>
      </c>
      <c r="R417" s="10">
        <v>4</v>
      </c>
      <c r="S417" s="10">
        <v>9</v>
      </c>
      <c r="T417" s="10">
        <v>3</v>
      </c>
    </row>
    <row r="418" spans="2:20" x14ac:dyDescent="0.2">
      <c r="B418" s="13" t="str">
        <f t="shared" si="24"/>
        <v/>
      </c>
      <c r="C418" s="10" t="str">
        <f t="shared" si="25"/>
        <v/>
      </c>
      <c r="D418" s="10" t="str">
        <f t="shared" si="26"/>
        <v/>
      </c>
      <c r="F418" s="10" t="str">
        <f>IF(B418="","",VLOOKUP(R418&amp;"_"&amp;S418,[1]无限模式!A:AQ,12,FALSE)-VLOOKUP(R418&amp;"_"&amp;S418,[1]无限模式!A:AQ,13,FALSE))</f>
        <v/>
      </c>
      <c r="G418" s="10" t="str">
        <f t="shared" si="27"/>
        <v/>
      </c>
      <c r="H418" s="13" t="str">
        <f>IF(C418="","",VLOOKUP(R418&amp;"_"&amp;S418,[1]无限模式!$A:$BA,52,FALSE))</f>
        <v/>
      </c>
      <c r="I418" s="13" t="str">
        <f>IF(C418="","",VLOOKUP(R418&amp;"_"&amp;S418,[1]无限模式!$A:$BA,53,FALSE))</f>
        <v/>
      </c>
      <c r="J418" s="10" t="str">
        <f>IF(VLOOKUP(R418&amp;"_"&amp;S418,[1]无限模式!A:AQ,25+T418,FALSE)="","",0)</f>
        <v/>
      </c>
      <c r="K418" s="10" t="str">
        <f>IF(VLOOKUP(R418&amp;"_"&amp;S418,[1]无限模式!A:AQ,19+T418,FALSE)=0,"",VLOOKUP(R418&amp;"_"&amp;S418,[1]无限模式!A:AQ,19+T418,FALSE))</f>
        <v/>
      </c>
      <c r="L418" s="10" t="str">
        <f>IF(VLOOKUP(R418&amp;"_"&amp;S418,[1]无限模式!A:AQ,19+T418,FALSE)=0,"",ROUND(VLOOKUP(R418&amp;"_"&amp;S418,[1]无限模式!A:AQ,4,FALSE)/VLOOKUP(R418&amp;"_"&amp;S418,[1]无限模式!A:AQ,19+T418,FALSE),2))</f>
        <v/>
      </c>
      <c r="M418" s="10" t="str">
        <f>IF(VLOOKUP(R418&amp;"_"&amp;S418,[1]无限模式!A:AQ,25+T418,FALSE)="","",1)</f>
        <v/>
      </c>
      <c r="N418" s="10" t="str">
        <f>IF(VLOOKUP(R418&amp;"_"&amp;S418,[1]无限模式!A:AQ,25+T418,FALSE)="","","Monster_Season"&amp;R418&amp;"_Infinite_"&amp;S418&amp;"_"&amp;T418)</f>
        <v/>
      </c>
      <c r="O418" s="10" t="str">
        <f>IF(VLOOKUP(R418&amp;"_"&amp;S418,[1]无限模式!A:AQ,25+T418,FALSE)="","",1)</f>
        <v/>
      </c>
      <c r="Q418" s="10" t="str">
        <f>IF(VLOOKUP(R418&amp;"_"&amp;S418,[1]无限模式!A:AQ,19+T418,FALSE)="","",VLOOKUP(R418&amp;"_"&amp;S418,[1]无限模式!A:AQ,37+T418,FALSE))</f>
        <v/>
      </c>
      <c r="R418" s="10">
        <v>4</v>
      </c>
      <c r="S418" s="10">
        <v>9</v>
      </c>
      <c r="T418" s="10">
        <v>4</v>
      </c>
    </row>
    <row r="419" spans="2:20" x14ac:dyDescent="0.2">
      <c r="B419" s="13" t="str">
        <f t="shared" si="24"/>
        <v/>
      </c>
      <c r="C419" s="10" t="str">
        <f t="shared" si="25"/>
        <v/>
      </c>
      <c r="D419" s="10" t="str">
        <f t="shared" si="26"/>
        <v/>
      </c>
      <c r="F419" s="10" t="str">
        <f>IF(B419="","",VLOOKUP(R419&amp;"_"&amp;S419,[1]无限模式!A:AQ,12,FALSE)-VLOOKUP(R419&amp;"_"&amp;S419,[1]无限模式!A:AQ,13,FALSE))</f>
        <v/>
      </c>
      <c r="G419" s="10" t="str">
        <f t="shared" si="27"/>
        <v/>
      </c>
      <c r="H419" s="13" t="str">
        <f>IF(C419="","",VLOOKUP(R419&amp;"_"&amp;S419,[1]无限模式!$A:$BA,52,FALSE))</f>
        <v/>
      </c>
      <c r="I419" s="13" t="str">
        <f>IF(C419="","",VLOOKUP(R419&amp;"_"&amp;S419,[1]无限模式!$A:$BA,53,FALSE))</f>
        <v/>
      </c>
      <c r="J419" s="10" t="str">
        <f>IF(VLOOKUP(R419&amp;"_"&amp;S419,[1]无限模式!A:AQ,25+T419,FALSE)="","",0)</f>
        <v/>
      </c>
      <c r="K419" s="10" t="str">
        <f>IF(VLOOKUP(R419&amp;"_"&amp;S419,[1]无限模式!A:AQ,19+T419,FALSE)=0,"",VLOOKUP(R419&amp;"_"&amp;S419,[1]无限模式!A:AQ,19+T419,FALSE))</f>
        <v/>
      </c>
      <c r="L419" s="10" t="str">
        <f>IF(VLOOKUP(R419&amp;"_"&amp;S419,[1]无限模式!A:AQ,19+T419,FALSE)=0,"",ROUND(VLOOKUP(R419&amp;"_"&amp;S419,[1]无限模式!A:AQ,4,FALSE)/VLOOKUP(R419&amp;"_"&amp;S419,[1]无限模式!A:AQ,19+T419,FALSE),2))</f>
        <v/>
      </c>
      <c r="M419" s="10" t="str">
        <f>IF(VLOOKUP(R419&amp;"_"&amp;S419,[1]无限模式!A:AQ,25+T419,FALSE)="","",1)</f>
        <v/>
      </c>
      <c r="N419" s="10" t="str">
        <f>IF(VLOOKUP(R419&amp;"_"&amp;S419,[1]无限模式!A:AQ,25+T419,FALSE)="","","Monster_Season"&amp;R419&amp;"_Infinite_"&amp;S419&amp;"_"&amp;T419)</f>
        <v/>
      </c>
      <c r="O419" s="10" t="str">
        <f>IF(VLOOKUP(R419&amp;"_"&amp;S419,[1]无限模式!A:AQ,25+T419,FALSE)="","",1)</f>
        <v/>
      </c>
      <c r="Q419" s="10" t="str">
        <f>IF(VLOOKUP(R419&amp;"_"&amp;S419,[1]无限模式!A:AQ,19+T419,FALSE)="","",VLOOKUP(R419&amp;"_"&amp;S419,[1]无限模式!A:AQ,37+T419,FALSE))</f>
        <v/>
      </c>
      <c r="R419" s="10">
        <v>4</v>
      </c>
      <c r="S419" s="10">
        <v>9</v>
      </c>
      <c r="T419" s="10">
        <v>5</v>
      </c>
    </row>
    <row r="420" spans="2:20" x14ac:dyDescent="0.2">
      <c r="B420" s="13" t="str">
        <f t="shared" si="24"/>
        <v/>
      </c>
      <c r="C420" s="10" t="str">
        <f t="shared" si="25"/>
        <v/>
      </c>
      <c r="D420" s="10" t="str">
        <f t="shared" si="26"/>
        <v/>
      </c>
      <c r="F420" s="10" t="str">
        <f>IF(B420="","",VLOOKUP(R420&amp;"_"&amp;S420,[1]无限模式!A:AQ,12,FALSE)-VLOOKUP(R420&amp;"_"&amp;S420,[1]无限模式!A:AQ,13,FALSE))</f>
        <v/>
      </c>
      <c r="G420" s="10" t="str">
        <f t="shared" si="27"/>
        <v/>
      </c>
      <c r="H420" s="13" t="str">
        <f>IF(C420="","",VLOOKUP(R420&amp;"_"&amp;S420,[1]无限模式!$A:$BA,52,FALSE))</f>
        <v/>
      </c>
      <c r="I420" s="13" t="str">
        <f>IF(C420="","",VLOOKUP(R420&amp;"_"&amp;S420,[1]无限模式!$A:$BA,53,FALSE))</f>
        <v/>
      </c>
      <c r="J420" s="10" t="str">
        <f>IF(VLOOKUP(R420&amp;"_"&amp;S420,[1]无限模式!A:AQ,25+T420,FALSE)="","",0)</f>
        <v/>
      </c>
      <c r="K420" s="10" t="str">
        <f>IF(VLOOKUP(R420&amp;"_"&amp;S420,[1]无限模式!A:AQ,19+T420,FALSE)=0,"",VLOOKUP(R420&amp;"_"&amp;S420,[1]无限模式!A:AQ,19+T420,FALSE))</f>
        <v/>
      </c>
      <c r="L420" s="10" t="str">
        <f>IF(VLOOKUP(R420&amp;"_"&amp;S420,[1]无限模式!A:AQ,19+T420,FALSE)=0,"",ROUND(VLOOKUP(R420&amp;"_"&amp;S420,[1]无限模式!A:AQ,4,FALSE)/VLOOKUP(R420&amp;"_"&amp;S420,[1]无限模式!A:AQ,19+T420,FALSE),2))</f>
        <v/>
      </c>
      <c r="M420" s="10" t="str">
        <f>IF(VLOOKUP(R420&amp;"_"&amp;S420,[1]无限模式!A:AQ,25+T420,FALSE)="","",1)</f>
        <v/>
      </c>
      <c r="N420" s="10" t="str">
        <f>IF(VLOOKUP(R420&amp;"_"&amp;S420,[1]无限模式!A:AQ,25+T420,FALSE)="","","Monster_Season"&amp;R420&amp;"_Infinite_"&amp;S420&amp;"_"&amp;T420)</f>
        <v/>
      </c>
      <c r="O420" s="10" t="str">
        <f>IF(VLOOKUP(R420&amp;"_"&amp;S420,[1]无限模式!A:AQ,25+T420,FALSE)="","",1)</f>
        <v/>
      </c>
      <c r="Q420" s="10" t="str">
        <f>IF(VLOOKUP(R420&amp;"_"&amp;S420,[1]无限模式!A:AQ,19+T420,FALSE)="","",VLOOKUP(R420&amp;"_"&amp;S420,[1]无限模式!A:AQ,37+T420,FALSE))</f>
        <v/>
      </c>
      <c r="R420" s="10">
        <v>4</v>
      </c>
      <c r="S420" s="10">
        <v>9</v>
      </c>
      <c r="T420" s="10">
        <v>6</v>
      </c>
    </row>
    <row r="421" spans="2:20" x14ac:dyDescent="0.2">
      <c r="B421" s="13" t="str">
        <f t="shared" si="24"/>
        <v>MonsterWaveCallRule_Season4_Infinite</v>
      </c>
      <c r="C421" s="10">
        <f t="shared" si="25"/>
        <v>10</v>
      </c>
      <c r="D421" s="10" t="str">
        <f t="shared" si="26"/>
        <v>赛季4无限模式第10波</v>
      </c>
      <c r="F421" s="10">
        <f>IF(B421="","",VLOOKUP(R421&amp;"_"&amp;S421,[1]无限模式!A:AQ,12,FALSE)-VLOOKUP(R421&amp;"_"&amp;S421,[1]无限模式!A:AQ,13,FALSE))</f>
        <v>100</v>
      </c>
      <c r="G421" s="10">
        <f t="shared" si="27"/>
        <v>180</v>
      </c>
      <c r="H421" s="13" t="str">
        <f>IF(C421="","",VLOOKUP(R421&amp;"_"&amp;S421,[1]无限模式!$A:$BA,52,FALSE))</f>
        <v>ResAudio_Music_game2;0.9</v>
      </c>
      <c r="I421" s="13" t="str">
        <f>IF(C421="","",VLOOKUP(R421&amp;"_"&amp;S421,[1]无限模式!$A:$BA,53,FALSE))</f>
        <v>ResAudio_Music_battle_danger1;1</v>
      </c>
      <c r="J421" s="10">
        <f>IF(VLOOKUP(R421&amp;"_"&amp;S421,[1]无限模式!A:AQ,25+T421,FALSE)="","",0)</f>
        <v>0</v>
      </c>
      <c r="K421" s="10">
        <f>IF(VLOOKUP(R421&amp;"_"&amp;S421,[1]无限模式!A:AQ,19+T421,FALSE)=0,"",VLOOKUP(R421&amp;"_"&amp;S421,[1]无限模式!A:AQ,19+T421,FALSE))</f>
        <v>10</v>
      </c>
      <c r="L421" s="10">
        <f>IF(VLOOKUP(R421&amp;"_"&amp;S421,[1]无限模式!A:AQ,19+T421,FALSE)=0,"",ROUND(VLOOKUP(R421&amp;"_"&amp;S421,[1]无限模式!A:AQ,4,FALSE)/VLOOKUP(R421&amp;"_"&amp;S421,[1]无限模式!A:AQ,19+T421,FALSE),2))</f>
        <v>3</v>
      </c>
      <c r="M421" s="10">
        <f>IF(VLOOKUP(R421&amp;"_"&amp;S421,[1]无限模式!A:AQ,25+T421,FALSE)="","",1)</f>
        <v>1</v>
      </c>
      <c r="N421" s="10" t="str">
        <f>IF(VLOOKUP(R421&amp;"_"&amp;S421,[1]无限模式!A:AQ,25+T421,FALSE)="","","Monster_Season"&amp;R421&amp;"_Infinite_"&amp;S421&amp;"_"&amp;T421)</f>
        <v>Monster_Season4_Infinite_10_1</v>
      </c>
      <c r="O421" s="10">
        <f>IF(VLOOKUP(R421&amp;"_"&amp;S421,[1]无限模式!A:AQ,25+T421,FALSE)="","",1)</f>
        <v>1</v>
      </c>
      <c r="Q421" s="10">
        <f>IF(VLOOKUP(R421&amp;"_"&amp;S421,[1]无限模式!A:AQ,19+T421,FALSE)="","",VLOOKUP(R421&amp;"_"&amp;S421,[1]无限模式!A:AQ,37+T421,FALSE))</f>
        <v>5</v>
      </c>
      <c r="R421" s="10">
        <v>4</v>
      </c>
      <c r="S421" s="10">
        <v>10</v>
      </c>
      <c r="T421" s="10">
        <v>1</v>
      </c>
    </row>
    <row r="422" spans="2:20" x14ac:dyDescent="0.2">
      <c r="B422" s="13" t="str">
        <f t="shared" si="24"/>
        <v/>
      </c>
      <c r="C422" s="10" t="str">
        <f t="shared" si="25"/>
        <v/>
      </c>
      <c r="D422" s="10" t="str">
        <f t="shared" si="26"/>
        <v/>
      </c>
      <c r="F422" s="10" t="str">
        <f>IF(B422="","",VLOOKUP(R422&amp;"_"&amp;S422,[1]无限模式!A:AQ,12,FALSE)-VLOOKUP(R422&amp;"_"&amp;S422,[1]无限模式!A:AQ,13,FALSE))</f>
        <v/>
      </c>
      <c r="G422" s="10" t="str">
        <f t="shared" si="27"/>
        <v/>
      </c>
      <c r="H422" s="13" t="str">
        <f>IF(C422="","",VLOOKUP(R422&amp;"_"&amp;S422,[1]无限模式!$A:$BA,52,FALSE))</f>
        <v/>
      </c>
      <c r="I422" s="13" t="str">
        <f>IF(C422="","",VLOOKUP(R422&amp;"_"&amp;S422,[1]无限模式!$A:$BA,53,FALSE))</f>
        <v/>
      </c>
      <c r="J422" s="10">
        <f>IF(VLOOKUP(R422&amp;"_"&amp;S422,[1]无限模式!A:AQ,25+T422,FALSE)="","",0)</f>
        <v>0</v>
      </c>
      <c r="K422" s="10">
        <f>IF(VLOOKUP(R422&amp;"_"&amp;S422,[1]无限模式!A:AQ,19+T422,FALSE)=0,"",VLOOKUP(R422&amp;"_"&amp;S422,[1]无限模式!A:AQ,19+T422,FALSE))</f>
        <v>10</v>
      </c>
      <c r="L422" s="10">
        <f>IF(VLOOKUP(R422&amp;"_"&amp;S422,[1]无限模式!A:AQ,19+T422,FALSE)=0,"",ROUND(VLOOKUP(R422&amp;"_"&amp;S422,[1]无限模式!A:AQ,4,FALSE)/VLOOKUP(R422&amp;"_"&amp;S422,[1]无限模式!A:AQ,19+T422,FALSE),2))</f>
        <v>3</v>
      </c>
      <c r="M422" s="10">
        <f>IF(VLOOKUP(R422&amp;"_"&amp;S422,[1]无限模式!A:AQ,25+T422,FALSE)="","",1)</f>
        <v>1</v>
      </c>
      <c r="N422" s="10" t="str">
        <f>IF(VLOOKUP(R422&amp;"_"&amp;S422,[1]无限模式!A:AQ,25+T422,FALSE)="","","Monster_Season"&amp;R422&amp;"_Infinite_"&amp;S422&amp;"_"&amp;T422)</f>
        <v>Monster_Season4_Infinite_10_2</v>
      </c>
      <c r="O422" s="10">
        <f>IF(VLOOKUP(R422&amp;"_"&amp;S422,[1]无限模式!A:AQ,25+T422,FALSE)="","",1)</f>
        <v>1</v>
      </c>
      <c r="Q422" s="10">
        <f>IF(VLOOKUP(R422&amp;"_"&amp;S422,[1]无限模式!A:AQ,19+T422,FALSE)="","",VLOOKUP(R422&amp;"_"&amp;S422,[1]无限模式!A:AQ,37+T422,FALSE))</f>
        <v>10</v>
      </c>
      <c r="R422" s="10">
        <v>4</v>
      </c>
      <c r="S422" s="10">
        <v>10</v>
      </c>
      <c r="T422" s="10">
        <v>2</v>
      </c>
    </row>
    <row r="423" spans="2:20" x14ac:dyDescent="0.2">
      <c r="B423" s="13" t="str">
        <f t="shared" si="24"/>
        <v/>
      </c>
      <c r="C423" s="10" t="str">
        <f t="shared" si="25"/>
        <v/>
      </c>
      <c r="D423" s="10" t="str">
        <f t="shared" si="26"/>
        <v/>
      </c>
      <c r="F423" s="10" t="str">
        <f>IF(B423="","",VLOOKUP(R423&amp;"_"&amp;S423,[1]无限模式!A:AQ,12,FALSE)-VLOOKUP(R423&amp;"_"&amp;S423,[1]无限模式!A:AQ,13,FALSE))</f>
        <v/>
      </c>
      <c r="G423" s="10" t="str">
        <f t="shared" si="27"/>
        <v/>
      </c>
      <c r="H423" s="13" t="str">
        <f>IF(C423="","",VLOOKUP(R423&amp;"_"&amp;S423,[1]无限模式!$A:$BA,52,FALSE))</f>
        <v/>
      </c>
      <c r="I423" s="13" t="str">
        <f>IF(C423="","",VLOOKUP(R423&amp;"_"&amp;S423,[1]无限模式!$A:$BA,53,FALSE))</f>
        <v/>
      </c>
      <c r="J423" s="10">
        <f>IF(VLOOKUP(R423&amp;"_"&amp;S423,[1]无限模式!A:AQ,25+T423,FALSE)="","",0)</f>
        <v>0</v>
      </c>
      <c r="K423" s="10">
        <f>IF(VLOOKUP(R423&amp;"_"&amp;S423,[1]无限模式!A:AQ,19+T423,FALSE)=0,"",VLOOKUP(R423&amp;"_"&amp;S423,[1]无限模式!A:AQ,19+T423,FALSE))</f>
        <v>7</v>
      </c>
      <c r="L423" s="10">
        <f>IF(VLOOKUP(R423&amp;"_"&amp;S423,[1]无限模式!A:AQ,19+T423,FALSE)=0,"",ROUND(VLOOKUP(R423&amp;"_"&amp;S423,[1]无限模式!A:AQ,4,FALSE)/VLOOKUP(R423&amp;"_"&amp;S423,[1]无限模式!A:AQ,19+T423,FALSE),2))</f>
        <v>4.29</v>
      </c>
      <c r="M423" s="10">
        <f>IF(VLOOKUP(R423&amp;"_"&amp;S423,[1]无限模式!A:AQ,25+T423,FALSE)="","",1)</f>
        <v>1</v>
      </c>
      <c r="N423" s="10" t="str">
        <f>IF(VLOOKUP(R423&amp;"_"&amp;S423,[1]无限模式!A:AQ,25+T423,FALSE)="","","Monster_Season"&amp;R423&amp;"_Infinite_"&amp;S423&amp;"_"&amp;T423)</f>
        <v>Monster_Season4_Infinite_10_3</v>
      </c>
      <c r="O423" s="10">
        <f>IF(VLOOKUP(R423&amp;"_"&amp;S423,[1]无限模式!A:AQ,25+T423,FALSE)="","",1)</f>
        <v>1</v>
      </c>
      <c r="Q423" s="10">
        <f>IF(VLOOKUP(R423&amp;"_"&amp;S423,[1]无限模式!A:AQ,19+T423,FALSE)="","",VLOOKUP(R423&amp;"_"&amp;S423,[1]无限模式!A:AQ,37+T423,FALSE))</f>
        <v>5</v>
      </c>
      <c r="R423" s="10">
        <v>4</v>
      </c>
      <c r="S423" s="10">
        <v>10</v>
      </c>
      <c r="T423" s="10">
        <v>3</v>
      </c>
    </row>
    <row r="424" spans="2:20" x14ac:dyDescent="0.2">
      <c r="B424" s="13" t="str">
        <f t="shared" si="24"/>
        <v/>
      </c>
      <c r="C424" s="10" t="str">
        <f t="shared" si="25"/>
        <v/>
      </c>
      <c r="D424" s="10" t="str">
        <f t="shared" si="26"/>
        <v/>
      </c>
      <c r="F424" s="10" t="str">
        <f>IF(B424="","",VLOOKUP(R424&amp;"_"&amp;S424,[1]无限模式!A:AQ,12,FALSE)-VLOOKUP(R424&amp;"_"&amp;S424,[1]无限模式!A:AQ,13,FALSE))</f>
        <v/>
      </c>
      <c r="G424" s="10" t="str">
        <f t="shared" si="27"/>
        <v/>
      </c>
      <c r="H424" s="13" t="str">
        <f>IF(C424="","",VLOOKUP(R424&amp;"_"&amp;S424,[1]无限模式!$A:$BA,52,FALSE))</f>
        <v/>
      </c>
      <c r="I424" s="13" t="str">
        <f>IF(C424="","",VLOOKUP(R424&amp;"_"&amp;S424,[1]无限模式!$A:$BA,53,FALSE))</f>
        <v/>
      </c>
      <c r="J424" s="10">
        <f>IF(VLOOKUP(R424&amp;"_"&amp;S424,[1]无限模式!A:AQ,25+T424,FALSE)="","",0)</f>
        <v>0</v>
      </c>
      <c r="K424" s="10">
        <f>IF(VLOOKUP(R424&amp;"_"&amp;S424,[1]无限模式!A:AQ,19+T424,FALSE)=0,"",VLOOKUP(R424&amp;"_"&amp;S424,[1]无限模式!A:AQ,19+T424,FALSE))</f>
        <v>1</v>
      </c>
      <c r="L424" s="10">
        <f>IF(VLOOKUP(R424&amp;"_"&amp;S424,[1]无限模式!A:AQ,19+T424,FALSE)=0,"",ROUND(VLOOKUP(R424&amp;"_"&amp;S424,[1]无限模式!A:AQ,4,FALSE)/VLOOKUP(R424&amp;"_"&amp;S424,[1]无限模式!A:AQ,19+T424,FALSE),2))</f>
        <v>30</v>
      </c>
      <c r="M424" s="10">
        <f>IF(VLOOKUP(R424&amp;"_"&amp;S424,[1]无限模式!A:AQ,25+T424,FALSE)="","",1)</f>
        <v>1</v>
      </c>
      <c r="N424" s="10" t="str">
        <f>IF(VLOOKUP(R424&amp;"_"&amp;S424,[1]无限模式!A:AQ,25+T424,FALSE)="","","Monster_Season"&amp;R424&amp;"_Infinite_"&amp;S424&amp;"_"&amp;T424)</f>
        <v>Monster_Season4_Infinite_10_4</v>
      </c>
      <c r="O424" s="10">
        <f>IF(VLOOKUP(R424&amp;"_"&amp;S424,[1]无限模式!A:AQ,25+T424,FALSE)="","",1)</f>
        <v>1</v>
      </c>
      <c r="Q424" s="10">
        <f>IF(VLOOKUP(R424&amp;"_"&amp;S424,[1]无限模式!A:AQ,19+T424,FALSE)="","",VLOOKUP(R424&amp;"_"&amp;S424,[1]无限模式!A:AQ,37+T424,FALSE))</f>
        <v>24</v>
      </c>
      <c r="R424" s="10">
        <v>4</v>
      </c>
      <c r="S424" s="10">
        <v>10</v>
      </c>
      <c r="T424" s="10">
        <v>4</v>
      </c>
    </row>
    <row r="425" spans="2:20" x14ac:dyDescent="0.2">
      <c r="B425" s="13" t="str">
        <f t="shared" si="24"/>
        <v/>
      </c>
      <c r="C425" s="10" t="str">
        <f t="shared" si="25"/>
        <v/>
      </c>
      <c r="D425" s="10" t="str">
        <f t="shared" si="26"/>
        <v/>
      </c>
      <c r="F425" s="10" t="str">
        <f>IF(B425="","",VLOOKUP(R425&amp;"_"&amp;S425,[1]无限模式!A:AQ,12,FALSE)-VLOOKUP(R425&amp;"_"&amp;S425,[1]无限模式!A:AQ,13,FALSE))</f>
        <v/>
      </c>
      <c r="G425" s="10" t="str">
        <f t="shared" si="27"/>
        <v/>
      </c>
      <c r="H425" s="13" t="str">
        <f>IF(C425="","",VLOOKUP(R425&amp;"_"&amp;S425,[1]无限模式!$A:$BA,52,FALSE))</f>
        <v/>
      </c>
      <c r="I425" s="13" t="str">
        <f>IF(C425="","",VLOOKUP(R425&amp;"_"&amp;S425,[1]无限模式!$A:$BA,53,FALSE))</f>
        <v/>
      </c>
      <c r="J425" s="10" t="str">
        <f>IF(VLOOKUP(R425&amp;"_"&amp;S425,[1]无限模式!A:AQ,25+T425,FALSE)="","",0)</f>
        <v/>
      </c>
      <c r="K425" s="10" t="str">
        <f>IF(VLOOKUP(R425&amp;"_"&amp;S425,[1]无限模式!A:AQ,19+T425,FALSE)=0,"",VLOOKUP(R425&amp;"_"&amp;S425,[1]无限模式!A:AQ,19+T425,FALSE))</f>
        <v/>
      </c>
      <c r="L425" s="10" t="str">
        <f>IF(VLOOKUP(R425&amp;"_"&amp;S425,[1]无限模式!A:AQ,19+T425,FALSE)=0,"",ROUND(VLOOKUP(R425&amp;"_"&amp;S425,[1]无限模式!A:AQ,4,FALSE)/VLOOKUP(R425&amp;"_"&amp;S425,[1]无限模式!A:AQ,19+T425,FALSE),2))</f>
        <v/>
      </c>
      <c r="M425" s="10" t="str">
        <f>IF(VLOOKUP(R425&amp;"_"&amp;S425,[1]无限模式!A:AQ,25+T425,FALSE)="","",1)</f>
        <v/>
      </c>
      <c r="N425" s="10" t="str">
        <f>IF(VLOOKUP(R425&amp;"_"&amp;S425,[1]无限模式!A:AQ,25+T425,FALSE)="","","Monster_Season"&amp;R425&amp;"_Infinite_"&amp;S425&amp;"_"&amp;T425)</f>
        <v/>
      </c>
      <c r="O425" s="10" t="str">
        <f>IF(VLOOKUP(R425&amp;"_"&amp;S425,[1]无限模式!A:AQ,25+T425,FALSE)="","",1)</f>
        <v/>
      </c>
      <c r="Q425" s="10" t="str">
        <f>IF(VLOOKUP(R425&amp;"_"&amp;S425,[1]无限模式!A:AQ,19+T425,FALSE)="","",VLOOKUP(R425&amp;"_"&amp;S425,[1]无限模式!A:AQ,37+T425,FALSE))</f>
        <v/>
      </c>
      <c r="R425" s="10">
        <v>4</v>
      </c>
      <c r="S425" s="10">
        <v>10</v>
      </c>
      <c r="T425" s="10">
        <v>5</v>
      </c>
    </row>
    <row r="426" spans="2:20" x14ac:dyDescent="0.2">
      <c r="B426" s="13" t="str">
        <f t="shared" si="24"/>
        <v/>
      </c>
      <c r="C426" s="10" t="str">
        <f t="shared" si="25"/>
        <v/>
      </c>
      <c r="D426" s="10" t="str">
        <f t="shared" si="26"/>
        <v/>
      </c>
      <c r="F426" s="10" t="str">
        <f>IF(B426="","",VLOOKUP(R426&amp;"_"&amp;S426,[1]无限模式!A:AQ,12,FALSE)-VLOOKUP(R426&amp;"_"&amp;S426,[1]无限模式!A:AQ,13,FALSE))</f>
        <v/>
      </c>
      <c r="G426" s="10" t="str">
        <f t="shared" si="27"/>
        <v/>
      </c>
      <c r="H426" s="13" t="str">
        <f>IF(C426="","",VLOOKUP(R426&amp;"_"&amp;S426,[1]无限模式!$A:$BA,52,FALSE))</f>
        <v/>
      </c>
      <c r="I426" s="13" t="str">
        <f>IF(C426="","",VLOOKUP(R426&amp;"_"&amp;S426,[1]无限模式!$A:$BA,53,FALSE))</f>
        <v/>
      </c>
      <c r="J426" s="10" t="str">
        <f>IF(VLOOKUP(R426&amp;"_"&amp;S426,[1]无限模式!A:AQ,25+T426,FALSE)="","",0)</f>
        <v/>
      </c>
      <c r="K426" s="10" t="str">
        <f>IF(VLOOKUP(R426&amp;"_"&amp;S426,[1]无限模式!A:AQ,19+T426,FALSE)=0,"",VLOOKUP(R426&amp;"_"&amp;S426,[1]无限模式!A:AQ,19+T426,FALSE))</f>
        <v/>
      </c>
      <c r="L426" s="10" t="str">
        <f>IF(VLOOKUP(R426&amp;"_"&amp;S426,[1]无限模式!A:AQ,19+T426,FALSE)=0,"",ROUND(VLOOKUP(R426&amp;"_"&amp;S426,[1]无限模式!A:AQ,4,FALSE)/VLOOKUP(R426&amp;"_"&amp;S426,[1]无限模式!A:AQ,19+T426,FALSE),2))</f>
        <v/>
      </c>
      <c r="M426" s="10" t="str">
        <f>IF(VLOOKUP(R426&amp;"_"&amp;S426,[1]无限模式!A:AQ,25+T426,FALSE)="","",1)</f>
        <v/>
      </c>
      <c r="N426" s="10" t="str">
        <f>IF(VLOOKUP(R426&amp;"_"&amp;S426,[1]无限模式!A:AQ,25+T426,FALSE)="","","Monster_Season"&amp;R426&amp;"_Infinite_"&amp;S426&amp;"_"&amp;T426)</f>
        <v/>
      </c>
      <c r="O426" s="10" t="str">
        <f>IF(VLOOKUP(R426&amp;"_"&amp;S426,[1]无限模式!A:AQ,25+T426,FALSE)="","",1)</f>
        <v/>
      </c>
      <c r="Q426" s="10" t="str">
        <f>IF(VLOOKUP(R426&amp;"_"&amp;S426,[1]无限模式!A:AQ,19+T426,FALSE)="","",VLOOKUP(R426&amp;"_"&amp;S426,[1]无限模式!A:AQ,37+T426,FALSE))</f>
        <v/>
      </c>
      <c r="R426" s="10">
        <v>4</v>
      </c>
      <c r="S426" s="10">
        <v>10</v>
      </c>
      <c r="T426" s="10">
        <v>6</v>
      </c>
    </row>
    <row r="427" spans="2:20" x14ac:dyDescent="0.2">
      <c r="B427" s="13" t="str">
        <f t="shared" si="24"/>
        <v>MonsterWaveCallRule_Season4_Infinite</v>
      </c>
      <c r="C427" s="10">
        <f t="shared" si="25"/>
        <v>11</v>
      </c>
      <c r="D427" s="10" t="str">
        <f t="shared" si="26"/>
        <v>赛季4无限模式第11波</v>
      </c>
      <c r="F427" s="10">
        <f>IF(B427="","",VLOOKUP(R427&amp;"_"&amp;S427,[1]无限模式!A:AQ,12,FALSE)-VLOOKUP(R427&amp;"_"&amp;S427,[1]无限模式!A:AQ,13,FALSE))</f>
        <v>100</v>
      </c>
      <c r="G427" s="10">
        <f t="shared" si="27"/>
        <v>180</v>
      </c>
      <c r="H427" s="13" t="str">
        <f>IF(C427="","",VLOOKUP(R427&amp;"_"&amp;S427,[1]无限模式!$A:$BA,52,FALSE))</f>
        <v>ResAudio_Music_game2;0.9</v>
      </c>
      <c r="I427" s="13" t="str">
        <f>IF(C427="","",VLOOKUP(R427&amp;"_"&amp;S427,[1]无限模式!$A:$BA,53,FALSE))</f>
        <v>ResAudio_Music_game2;1.2</v>
      </c>
      <c r="J427" s="10">
        <f>IF(VLOOKUP(R427&amp;"_"&amp;S427,[1]无限模式!A:AQ,25+T427,FALSE)="","",0)</f>
        <v>0</v>
      </c>
      <c r="K427" s="10">
        <f>IF(VLOOKUP(R427&amp;"_"&amp;S427,[1]无限模式!A:AQ,19+T427,FALSE)=0,"",VLOOKUP(R427&amp;"_"&amp;S427,[1]无限模式!A:AQ,19+T427,FALSE))</f>
        <v>15</v>
      </c>
      <c r="L427" s="10">
        <f>IF(VLOOKUP(R427&amp;"_"&amp;S427,[1]无限模式!A:AQ,19+T427,FALSE)=0,"",ROUND(VLOOKUP(R427&amp;"_"&amp;S427,[1]无限模式!A:AQ,4,FALSE)/VLOOKUP(R427&amp;"_"&amp;S427,[1]无限模式!A:AQ,19+T427,FALSE),2))</f>
        <v>2</v>
      </c>
      <c r="M427" s="10">
        <f>IF(VLOOKUP(R427&amp;"_"&amp;S427,[1]无限模式!A:AQ,25+T427,FALSE)="","",1)</f>
        <v>1</v>
      </c>
      <c r="N427" s="10" t="str">
        <f>IF(VLOOKUP(R427&amp;"_"&amp;S427,[1]无限模式!A:AQ,25+T427,FALSE)="","","Monster_Season"&amp;R427&amp;"_Infinite_"&amp;S427&amp;"_"&amp;T427)</f>
        <v>Monster_Season4_Infinite_11_1</v>
      </c>
      <c r="O427" s="10">
        <f>IF(VLOOKUP(R427&amp;"_"&amp;S427,[1]无限模式!A:AQ,25+T427,FALSE)="","",1)</f>
        <v>1</v>
      </c>
      <c r="Q427" s="10">
        <f>IF(VLOOKUP(R427&amp;"_"&amp;S427,[1]无限模式!A:AQ,19+T427,FALSE)="","",VLOOKUP(R427&amp;"_"&amp;S427,[1]无限模式!A:AQ,37+T427,FALSE))</f>
        <v>7</v>
      </c>
      <c r="R427" s="10">
        <v>4</v>
      </c>
      <c r="S427" s="10">
        <v>11</v>
      </c>
      <c r="T427" s="10">
        <v>1</v>
      </c>
    </row>
    <row r="428" spans="2:20" x14ac:dyDescent="0.2">
      <c r="B428" s="13" t="str">
        <f t="shared" si="24"/>
        <v/>
      </c>
      <c r="C428" s="10" t="str">
        <f t="shared" si="25"/>
        <v/>
      </c>
      <c r="D428" s="10" t="str">
        <f t="shared" si="26"/>
        <v/>
      </c>
      <c r="F428" s="10" t="str">
        <f>IF(B428="","",VLOOKUP(R428&amp;"_"&amp;S428,[1]无限模式!A:AQ,12,FALSE)-VLOOKUP(R428&amp;"_"&amp;S428,[1]无限模式!A:AQ,13,FALSE))</f>
        <v/>
      </c>
      <c r="G428" s="10" t="str">
        <f t="shared" si="27"/>
        <v/>
      </c>
      <c r="H428" s="13" t="str">
        <f>IF(C428="","",VLOOKUP(R428&amp;"_"&amp;S428,[1]无限模式!$A:$BA,52,FALSE))</f>
        <v/>
      </c>
      <c r="I428" s="13" t="str">
        <f>IF(C428="","",VLOOKUP(R428&amp;"_"&amp;S428,[1]无限模式!$A:$BA,53,FALSE))</f>
        <v/>
      </c>
      <c r="J428" s="10">
        <f>IF(VLOOKUP(R428&amp;"_"&amp;S428,[1]无限模式!A:AQ,25+T428,FALSE)="","",0)</f>
        <v>0</v>
      </c>
      <c r="K428" s="10">
        <f>IF(VLOOKUP(R428&amp;"_"&amp;S428,[1]无限模式!A:AQ,19+T428,FALSE)=0,"",VLOOKUP(R428&amp;"_"&amp;S428,[1]无限模式!A:AQ,19+T428,FALSE))</f>
        <v>15</v>
      </c>
      <c r="L428" s="10">
        <f>IF(VLOOKUP(R428&amp;"_"&amp;S428,[1]无限模式!A:AQ,19+T428,FALSE)=0,"",ROUND(VLOOKUP(R428&amp;"_"&amp;S428,[1]无限模式!A:AQ,4,FALSE)/VLOOKUP(R428&amp;"_"&amp;S428,[1]无限模式!A:AQ,19+T428,FALSE),2))</f>
        <v>2</v>
      </c>
      <c r="M428" s="10">
        <f>IF(VLOOKUP(R428&amp;"_"&amp;S428,[1]无限模式!A:AQ,25+T428,FALSE)="","",1)</f>
        <v>1</v>
      </c>
      <c r="N428" s="10" t="str">
        <f>IF(VLOOKUP(R428&amp;"_"&amp;S428,[1]无限模式!A:AQ,25+T428,FALSE)="","","Monster_Season"&amp;R428&amp;"_Infinite_"&amp;S428&amp;"_"&amp;T428)</f>
        <v>Monster_Season4_Infinite_11_2</v>
      </c>
      <c r="O428" s="10">
        <f>IF(VLOOKUP(R428&amp;"_"&amp;S428,[1]无限模式!A:AQ,25+T428,FALSE)="","",1)</f>
        <v>1</v>
      </c>
      <c r="Q428" s="10">
        <f>IF(VLOOKUP(R428&amp;"_"&amp;S428,[1]无限模式!A:AQ,19+T428,FALSE)="","",VLOOKUP(R428&amp;"_"&amp;S428,[1]无限模式!A:AQ,37+T428,FALSE))</f>
        <v>7</v>
      </c>
      <c r="R428" s="10">
        <v>4</v>
      </c>
      <c r="S428" s="10">
        <v>11</v>
      </c>
      <c r="T428" s="10">
        <v>2</v>
      </c>
    </row>
    <row r="429" spans="2:20" x14ac:dyDescent="0.2">
      <c r="B429" s="13" t="str">
        <f t="shared" si="24"/>
        <v/>
      </c>
      <c r="C429" s="10" t="str">
        <f t="shared" si="25"/>
        <v/>
      </c>
      <c r="D429" s="10" t="str">
        <f t="shared" si="26"/>
        <v/>
      </c>
      <c r="F429" s="10" t="str">
        <f>IF(B429="","",VLOOKUP(R429&amp;"_"&amp;S429,[1]无限模式!A:AQ,12,FALSE)-VLOOKUP(R429&amp;"_"&amp;S429,[1]无限模式!A:AQ,13,FALSE))</f>
        <v/>
      </c>
      <c r="G429" s="10" t="str">
        <f t="shared" si="27"/>
        <v/>
      </c>
      <c r="H429" s="13" t="str">
        <f>IF(C429="","",VLOOKUP(R429&amp;"_"&amp;S429,[1]无限模式!$A:$BA,52,FALSE))</f>
        <v/>
      </c>
      <c r="I429" s="13" t="str">
        <f>IF(C429="","",VLOOKUP(R429&amp;"_"&amp;S429,[1]无限模式!$A:$BA,53,FALSE))</f>
        <v/>
      </c>
      <c r="J429" s="10" t="str">
        <f>IF(VLOOKUP(R429&amp;"_"&amp;S429,[1]无限模式!A:AQ,25+T429,FALSE)="","",0)</f>
        <v/>
      </c>
      <c r="K429" s="10" t="str">
        <f>IF(VLOOKUP(R429&amp;"_"&amp;S429,[1]无限模式!A:AQ,19+T429,FALSE)=0,"",VLOOKUP(R429&amp;"_"&amp;S429,[1]无限模式!A:AQ,19+T429,FALSE))</f>
        <v/>
      </c>
      <c r="L429" s="10" t="str">
        <f>IF(VLOOKUP(R429&amp;"_"&amp;S429,[1]无限模式!A:AQ,19+T429,FALSE)=0,"",ROUND(VLOOKUP(R429&amp;"_"&amp;S429,[1]无限模式!A:AQ,4,FALSE)/VLOOKUP(R429&amp;"_"&amp;S429,[1]无限模式!A:AQ,19+T429,FALSE),2))</f>
        <v/>
      </c>
      <c r="M429" s="10" t="str">
        <f>IF(VLOOKUP(R429&amp;"_"&amp;S429,[1]无限模式!A:AQ,25+T429,FALSE)="","",1)</f>
        <v/>
      </c>
      <c r="N429" s="10" t="str">
        <f>IF(VLOOKUP(R429&amp;"_"&amp;S429,[1]无限模式!A:AQ,25+T429,FALSE)="","","Monster_Season"&amp;R429&amp;"_Infinite_"&amp;S429&amp;"_"&amp;T429)</f>
        <v/>
      </c>
      <c r="O429" s="10" t="str">
        <f>IF(VLOOKUP(R429&amp;"_"&amp;S429,[1]无限模式!A:AQ,25+T429,FALSE)="","",1)</f>
        <v/>
      </c>
      <c r="Q429" s="10" t="str">
        <f>IF(VLOOKUP(R429&amp;"_"&amp;S429,[1]无限模式!A:AQ,19+T429,FALSE)="","",VLOOKUP(R429&amp;"_"&amp;S429,[1]无限模式!A:AQ,37+T429,FALSE))</f>
        <v/>
      </c>
      <c r="R429" s="10">
        <v>4</v>
      </c>
      <c r="S429" s="10">
        <v>11</v>
      </c>
      <c r="T429" s="10">
        <v>3</v>
      </c>
    </row>
    <row r="430" spans="2:20" x14ac:dyDescent="0.2">
      <c r="B430" s="13" t="str">
        <f t="shared" si="24"/>
        <v/>
      </c>
      <c r="C430" s="10" t="str">
        <f t="shared" si="25"/>
        <v/>
      </c>
      <c r="D430" s="10" t="str">
        <f t="shared" si="26"/>
        <v/>
      </c>
      <c r="F430" s="10" t="str">
        <f>IF(B430="","",VLOOKUP(R430&amp;"_"&amp;S430,[1]无限模式!A:AQ,12,FALSE)-VLOOKUP(R430&amp;"_"&amp;S430,[1]无限模式!A:AQ,13,FALSE))</f>
        <v/>
      </c>
      <c r="G430" s="10" t="str">
        <f t="shared" si="27"/>
        <v/>
      </c>
      <c r="H430" s="13" t="str">
        <f>IF(C430="","",VLOOKUP(R430&amp;"_"&amp;S430,[1]无限模式!$A:$BA,52,FALSE))</f>
        <v/>
      </c>
      <c r="I430" s="13" t="str">
        <f>IF(C430="","",VLOOKUP(R430&amp;"_"&amp;S430,[1]无限模式!$A:$BA,53,FALSE))</f>
        <v/>
      </c>
      <c r="J430" s="10" t="str">
        <f>IF(VLOOKUP(R430&amp;"_"&amp;S430,[1]无限模式!A:AQ,25+T430,FALSE)="","",0)</f>
        <v/>
      </c>
      <c r="K430" s="10" t="str">
        <f>IF(VLOOKUP(R430&amp;"_"&amp;S430,[1]无限模式!A:AQ,19+T430,FALSE)=0,"",VLOOKUP(R430&amp;"_"&amp;S430,[1]无限模式!A:AQ,19+T430,FALSE))</f>
        <v/>
      </c>
      <c r="L430" s="10" t="str">
        <f>IF(VLOOKUP(R430&amp;"_"&amp;S430,[1]无限模式!A:AQ,19+T430,FALSE)=0,"",ROUND(VLOOKUP(R430&amp;"_"&amp;S430,[1]无限模式!A:AQ,4,FALSE)/VLOOKUP(R430&amp;"_"&amp;S430,[1]无限模式!A:AQ,19+T430,FALSE),2))</f>
        <v/>
      </c>
      <c r="M430" s="10" t="str">
        <f>IF(VLOOKUP(R430&amp;"_"&amp;S430,[1]无限模式!A:AQ,25+T430,FALSE)="","",1)</f>
        <v/>
      </c>
      <c r="N430" s="10" t="str">
        <f>IF(VLOOKUP(R430&amp;"_"&amp;S430,[1]无限模式!A:AQ,25+T430,FALSE)="","","Monster_Season"&amp;R430&amp;"_Infinite_"&amp;S430&amp;"_"&amp;T430)</f>
        <v/>
      </c>
      <c r="O430" s="10" t="str">
        <f>IF(VLOOKUP(R430&amp;"_"&amp;S430,[1]无限模式!A:AQ,25+T430,FALSE)="","",1)</f>
        <v/>
      </c>
      <c r="Q430" s="10" t="str">
        <f>IF(VLOOKUP(R430&amp;"_"&amp;S430,[1]无限模式!A:AQ,19+T430,FALSE)="","",VLOOKUP(R430&amp;"_"&amp;S430,[1]无限模式!A:AQ,37+T430,FALSE))</f>
        <v/>
      </c>
      <c r="R430" s="10">
        <v>4</v>
      </c>
      <c r="S430" s="10">
        <v>11</v>
      </c>
      <c r="T430" s="10">
        <v>4</v>
      </c>
    </row>
    <row r="431" spans="2:20" x14ac:dyDescent="0.2">
      <c r="B431" s="13" t="str">
        <f t="shared" si="24"/>
        <v/>
      </c>
      <c r="C431" s="10" t="str">
        <f t="shared" si="25"/>
        <v/>
      </c>
      <c r="D431" s="10" t="str">
        <f t="shared" si="26"/>
        <v/>
      </c>
      <c r="F431" s="10" t="str">
        <f>IF(B431="","",VLOOKUP(R431&amp;"_"&amp;S431,[1]无限模式!A:AQ,12,FALSE)-VLOOKUP(R431&amp;"_"&amp;S431,[1]无限模式!A:AQ,13,FALSE))</f>
        <v/>
      </c>
      <c r="G431" s="10" t="str">
        <f t="shared" si="27"/>
        <v/>
      </c>
      <c r="H431" s="13" t="str">
        <f>IF(C431="","",VLOOKUP(R431&amp;"_"&amp;S431,[1]无限模式!$A:$BA,52,FALSE))</f>
        <v/>
      </c>
      <c r="I431" s="13" t="str">
        <f>IF(C431="","",VLOOKUP(R431&amp;"_"&amp;S431,[1]无限模式!$A:$BA,53,FALSE))</f>
        <v/>
      </c>
      <c r="J431" s="10" t="str">
        <f>IF(VLOOKUP(R431&amp;"_"&amp;S431,[1]无限模式!A:AQ,25+T431,FALSE)="","",0)</f>
        <v/>
      </c>
      <c r="K431" s="10" t="str">
        <f>IF(VLOOKUP(R431&amp;"_"&amp;S431,[1]无限模式!A:AQ,19+T431,FALSE)=0,"",VLOOKUP(R431&amp;"_"&amp;S431,[1]无限模式!A:AQ,19+T431,FALSE))</f>
        <v/>
      </c>
      <c r="L431" s="10" t="str">
        <f>IF(VLOOKUP(R431&amp;"_"&amp;S431,[1]无限模式!A:AQ,19+T431,FALSE)=0,"",ROUND(VLOOKUP(R431&amp;"_"&amp;S431,[1]无限模式!A:AQ,4,FALSE)/VLOOKUP(R431&amp;"_"&amp;S431,[1]无限模式!A:AQ,19+T431,FALSE),2))</f>
        <v/>
      </c>
      <c r="M431" s="10" t="str">
        <f>IF(VLOOKUP(R431&amp;"_"&amp;S431,[1]无限模式!A:AQ,25+T431,FALSE)="","",1)</f>
        <v/>
      </c>
      <c r="N431" s="10" t="str">
        <f>IF(VLOOKUP(R431&amp;"_"&amp;S431,[1]无限模式!A:AQ,25+T431,FALSE)="","","Monster_Season"&amp;R431&amp;"_Infinite_"&amp;S431&amp;"_"&amp;T431)</f>
        <v/>
      </c>
      <c r="O431" s="10" t="str">
        <f>IF(VLOOKUP(R431&amp;"_"&amp;S431,[1]无限模式!A:AQ,25+T431,FALSE)="","",1)</f>
        <v/>
      </c>
      <c r="Q431" s="10" t="str">
        <f>IF(VLOOKUP(R431&amp;"_"&amp;S431,[1]无限模式!A:AQ,19+T431,FALSE)="","",VLOOKUP(R431&amp;"_"&amp;S431,[1]无限模式!A:AQ,37+T431,FALSE))</f>
        <v/>
      </c>
      <c r="R431" s="10">
        <v>4</v>
      </c>
      <c r="S431" s="10">
        <v>11</v>
      </c>
      <c r="T431" s="10">
        <v>5</v>
      </c>
    </row>
    <row r="432" spans="2:20" x14ac:dyDescent="0.2">
      <c r="B432" s="13" t="str">
        <f t="shared" ref="B432:B486" si="28">IF(S432-S431=1,"MonsterWaveCallRule_Season"&amp;R432&amp;"_Infinite","")</f>
        <v/>
      </c>
      <c r="C432" s="10" t="str">
        <f t="shared" ref="C432:C486" si="29">IF(B432="","",S432)</f>
        <v/>
      </c>
      <c r="D432" s="10" t="str">
        <f t="shared" ref="D432:D486" si="30">IF(B432="","","赛季"&amp;R432&amp;"无限模式第"&amp;S432&amp;"波")</f>
        <v/>
      </c>
      <c r="F432" s="10" t="str">
        <f>IF(B432="","",VLOOKUP(R432&amp;"_"&amp;S432,[1]无限模式!A:AQ,12,FALSE)-VLOOKUP(R432&amp;"_"&amp;S432,[1]无限模式!A:AQ,13,FALSE))</f>
        <v/>
      </c>
      <c r="G432" s="10" t="str">
        <f t="shared" ref="G432:G486" si="31">IF(B432="","",180)</f>
        <v/>
      </c>
      <c r="H432" s="13" t="str">
        <f>IF(C432="","",VLOOKUP(R432&amp;"_"&amp;S432,[1]无限模式!$A:$BA,52,FALSE))</f>
        <v/>
      </c>
      <c r="I432" s="13" t="str">
        <f>IF(C432="","",VLOOKUP(R432&amp;"_"&amp;S432,[1]无限模式!$A:$BA,53,FALSE))</f>
        <v/>
      </c>
      <c r="J432" s="10" t="str">
        <f>IF(VLOOKUP(R432&amp;"_"&amp;S432,[1]无限模式!A:AQ,25+T432,FALSE)="","",0)</f>
        <v/>
      </c>
      <c r="K432" s="10" t="str">
        <f>IF(VLOOKUP(R432&amp;"_"&amp;S432,[1]无限模式!A:AQ,19+T432,FALSE)=0,"",VLOOKUP(R432&amp;"_"&amp;S432,[1]无限模式!A:AQ,19+T432,FALSE))</f>
        <v/>
      </c>
      <c r="L432" s="10" t="str">
        <f>IF(VLOOKUP(R432&amp;"_"&amp;S432,[1]无限模式!A:AQ,19+T432,FALSE)=0,"",ROUND(VLOOKUP(R432&amp;"_"&amp;S432,[1]无限模式!A:AQ,4,FALSE)/VLOOKUP(R432&amp;"_"&amp;S432,[1]无限模式!A:AQ,19+T432,FALSE),2))</f>
        <v/>
      </c>
      <c r="M432" s="10" t="str">
        <f>IF(VLOOKUP(R432&amp;"_"&amp;S432,[1]无限模式!A:AQ,25+T432,FALSE)="","",1)</f>
        <v/>
      </c>
      <c r="N432" s="10" t="str">
        <f>IF(VLOOKUP(R432&amp;"_"&amp;S432,[1]无限模式!A:AQ,25+T432,FALSE)="","","Monster_Season"&amp;R432&amp;"_Infinite_"&amp;S432&amp;"_"&amp;T432)</f>
        <v/>
      </c>
      <c r="O432" s="10" t="str">
        <f>IF(VLOOKUP(R432&amp;"_"&amp;S432,[1]无限模式!A:AQ,25+T432,FALSE)="","",1)</f>
        <v/>
      </c>
      <c r="Q432" s="10" t="str">
        <f>IF(VLOOKUP(R432&amp;"_"&amp;S432,[1]无限模式!A:AQ,19+T432,FALSE)="","",VLOOKUP(R432&amp;"_"&amp;S432,[1]无限模式!A:AQ,37+T432,FALSE))</f>
        <v/>
      </c>
      <c r="R432" s="10">
        <v>4</v>
      </c>
      <c r="S432" s="10">
        <v>11</v>
      </c>
      <c r="T432" s="10">
        <v>6</v>
      </c>
    </row>
    <row r="433" spans="2:20" x14ac:dyDescent="0.2">
      <c r="B433" s="13" t="str">
        <f t="shared" si="28"/>
        <v>MonsterWaveCallRule_Season4_Infinite</v>
      </c>
      <c r="C433" s="10">
        <f t="shared" si="29"/>
        <v>12</v>
      </c>
      <c r="D433" s="10" t="str">
        <f t="shared" si="30"/>
        <v>赛季4无限模式第12波</v>
      </c>
      <c r="F433" s="10">
        <f>IF(B433="","",VLOOKUP(R433&amp;"_"&amp;S433,[1]无限模式!A:AQ,12,FALSE)-VLOOKUP(R433&amp;"_"&amp;S433,[1]无限模式!A:AQ,13,FALSE))</f>
        <v>100</v>
      </c>
      <c r="G433" s="10">
        <f t="shared" si="31"/>
        <v>180</v>
      </c>
      <c r="H433" s="13" t="str">
        <f>IF(C433="","",VLOOKUP(R433&amp;"_"&amp;S433,[1]无限模式!$A:$BA,52,FALSE))</f>
        <v>ResAudio_Music_game2;0.9</v>
      </c>
      <c r="I433" s="13" t="str">
        <f>IF(C433="","",VLOOKUP(R433&amp;"_"&amp;S433,[1]无限模式!$A:$BA,53,FALSE))</f>
        <v>ResAudio_Music_game2;1.2</v>
      </c>
      <c r="J433" s="10">
        <f>IF(VLOOKUP(R433&amp;"_"&amp;S433,[1]无限模式!A:AQ,25+T433,FALSE)="","",0)</f>
        <v>0</v>
      </c>
      <c r="K433" s="10">
        <f>IF(VLOOKUP(R433&amp;"_"&amp;S433,[1]无限模式!A:AQ,19+T433,FALSE)=0,"",VLOOKUP(R433&amp;"_"&amp;S433,[1]无限模式!A:AQ,19+T433,FALSE))</f>
        <v>16</v>
      </c>
      <c r="L433" s="10">
        <f>IF(VLOOKUP(R433&amp;"_"&amp;S433,[1]无限模式!A:AQ,19+T433,FALSE)=0,"",ROUND(VLOOKUP(R433&amp;"_"&amp;S433,[1]无限模式!A:AQ,4,FALSE)/VLOOKUP(R433&amp;"_"&amp;S433,[1]无限模式!A:AQ,19+T433,FALSE),2))</f>
        <v>1.88</v>
      </c>
      <c r="M433" s="10">
        <f>IF(VLOOKUP(R433&amp;"_"&amp;S433,[1]无限模式!A:AQ,25+T433,FALSE)="","",1)</f>
        <v>1</v>
      </c>
      <c r="N433" s="10" t="str">
        <f>IF(VLOOKUP(R433&amp;"_"&amp;S433,[1]无限模式!A:AQ,25+T433,FALSE)="","","Monster_Season"&amp;R433&amp;"_Infinite_"&amp;S433&amp;"_"&amp;T433)</f>
        <v>Monster_Season4_Infinite_12_1</v>
      </c>
      <c r="O433" s="10">
        <f>IF(VLOOKUP(R433&amp;"_"&amp;S433,[1]无限模式!A:AQ,25+T433,FALSE)="","",1)</f>
        <v>1</v>
      </c>
      <c r="Q433" s="10">
        <f>IF(VLOOKUP(R433&amp;"_"&amp;S433,[1]无限模式!A:AQ,19+T433,FALSE)="","",VLOOKUP(R433&amp;"_"&amp;S433,[1]无限模式!A:AQ,37+T433,FALSE))</f>
        <v>5</v>
      </c>
      <c r="R433" s="10">
        <v>4</v>
      </c>
      <c r="S433" s="10">
        <v>12</v>
      </c>
      <c r="T433" s="10">
        <v>1</v>
      </c>
    </row>
    <row r="434" spans="2:20" x14ac:dyDescent="0.2">
      <c r="B434" s="13" t="str">
        <f t="shared" si="28"/>
        <v/>
      </c>
      <c r="C434" s="10" t="str">
        <f t="shared" si="29"/>
        <v/>
      </c>
      <c r="D434" s="10" t="str">
        <f t="shared" si="30"/>
        <v/>
      </c>
      <c r="F434" s="10" t="str">
        <f>IF(B434="","",VLOOKUP(R434&amp;"_"&amp;S434,[1]无限模式!A:AQ,12,FALSE)-VLOOKUP(R434&amp;"_"&amp;S434,[1]无限模式!A:AQ,13,FALSE))</f>
        <v/>
      </c>
      <c r="G434" s="10" t="str">
        <f t="shared" si="31"/>
        <v/>
      </c>
      <c r="H434" s="13" t="str">
        <f>IF(C434="","",VLOOKUP(R434&amp;"_"&amp;S434,[1]无限模式!$A:$BA,52,FALSE))</f>
        <v/>
      </c>
      <c r="I434" s="13" t="str">
        <f>IF(C434="","",VLOOKUP(R434&amp;"_"&amp;S434,[1]无限模式!$A:$BA,53,FALSE))</f>
        <v/>
      </c>
      <c r="J434" s="10">
        <f>IF(VLOOKUP(R434&amp;"_"&amp;S434,[1]无限模式!A:AQ,25+T434,FALSE)="","",0)</f>
        <v>0</v>
      </c>
      <c r="K434" s="10">
        <f>IF(VLOOKUP(R434&amp;"_"&amp;S434,[1]无限模式!A:AQ,19+T434,FALSE)=0,"",VLOOKUP(R434&amp;"_"&amp;S434,[1]无限模式!A:AQ,19+T434,FALSE))</f>
        <v>8</v>
      </c>
      <c r="L434" s="10">
        <f>IF(VLOOKUP(R434&amp;"_"&amp;S434,[1]无限模式!A:AQ,19+T434,FALSE)=0,"",ROUND(VLOOKUP(R434&amp;"_"&amp;S434,[1]无限模式!A:AQ,4,FALSE)/VLOOKUP(R434&amp;"_"&amp;S434,[1]无限模式!A:AQ,19+T434,FALSE),2))</f>
        <v>3.75</v>
      </c>
      <c r="M434" s="10">
        <f>IF(VLOOKUP(R434&amp;"_"&amp;S434,[1]无限模式!A:AQ,25+T434,FALSE)="","",1)</f>
        <v>1</v>
      </c>
      <c r="N434" s="10" t="str">
        <f>IF(VLOOKUP(R434&amp;"_"&amp;S434,[1]无限模式!A:AQ,25+T434,FALSE)="","","Monster_Season"&amp;R434&amp;"_Infinite_"&amp;S434&amp;"_"&amp;T434)</f>
        <v>Monster_Season4_Infinite_12_2</v>
      </c>
      <c r="O434" s="10">
        <f>IF(VLOOKUP(R434&amp;"_"&amp;S434,[1]无限模式!A:AQ,25+T434,FALSE)="","",1)</f>
        <v>1</v>
      </c>
      <c r="Q434" s="10">
        <f>IF(VLOOKUP(R434&amp;"_"&amp;S434,[1]无限模式!A:AQ,19+T434,FALSE)="","",VLOOKUP(R434&amp;"_"&amp;S434,[1]无限模式!A:AQ,37+T434,FALSE))</f>
        <v>5</v>
      </c>
      <c r="R434" s="10">
        <v>4</v>
      </c>
      <c r="S434" s="10">
        <v>12</v>
      </c>
      <c r="T434" s="10">
        <v>2</v>
      </c>
    </row>
    <row r="435" spans="2:20" x14ac:dyDescent="0.2">
      <c r="B435" s="13" t="str">
        <f t="shared" si="28"/>
        <v/>
      </c>
      <c r="C435" s="10" t="str">
        <f t="shared" si="29"/>
        <v/>
      </c>
      <c r="D435" s="10" t="str">
        <f t="shared" si="30"/>
        <v/>
      </c>
      <c r="F435" s="10" t="str">
        <f>IF(B435="","",VLOOKUP(R435&amp;"_"&amp;S435,[1]无限模式!A:AQ,12,FALSE)-VLOOKUP(R435&amp;"_"&amp;S435,[1]无限模式!A:AQ,13,FALSE))</f>
        <v/>
      </c>
      <c r="G435" s="10" t="str">
        <f t="shared" si="31"/>
        <v/>
      </c>
      <c r="H435" s="13" t="str">
        <f>IF(C435="","",VLOOKUP(R435&amp;"_"&amp;S435,[1]无限模式!$A:$BA,52,FALSE))</f>
        <v/>
      </c>
      <c r="I435" s="13" t="str">
        <f>IF(C435="","",VLOOKUP(R435&amp;"_"&amp;S435,[1]无限模式!$A:$BA,53,FALSE))</f>
        <v/>
      </c>
      <c r="J435" s="10">
        <f>IF(VLOOKUP(R435&amp;"_"&amp;S435,[1]无限模式!A:AQ,25+T435,FALSE)="","",0)</f>
        <v>0</v>
      </c>
      <c r="K435" s="10">
        <f>IF(VLOOKUP(R435&amp;"_"&amp;S435,[1]无限模式!A:AQ,19+T435,FALSE)=0,"",VLOOKUP(R435&amp;"_"&amp;S435,[1]无限模式!A:AQ,19+T435,FALSE))</f>
        <v>8</v>
      </c>
      <c r="L435" s="10">
        <f>IF(VLOOKUP(R435&amp;"_"&amp;S435,[1]无限模式!A:AQ,19+T435,FALSE)=0,"",ROUND(VLOOKUP(R435&amp;"_"&amp;S435,[1]无限模式!A:AQ,4,FALSE)/VLOOKUP(R435&amp;"_"&amp;S435,[1]无限模式!A:AQ,19+T435,FALSE),2))</f>
        <v>3.75</v>
      </c>
      <c r="M435" s="10">
        <f>IF(VLOOKUP(R435&amp;"_"&amp;S435,[1]无限模式!A:AQ,25+T435,FALSE)="","",1)</f>
        <v>1</v>
      </c>
      <c r="N435" s="10" t="str">
        <f>IF(VLOOKUP(R435&amp;"_"&amp;S435,[1]无限模式!A:AQ,25+T435,FALSE)="","","Monster_Season"&amp;R435&amp;"_Infinite_"&amp;S435&amp;"_"&amp;T435)</f>
        <v>Monster_Season4_Infinite_12_3</v>
      </c>
      <c r="O435" s="10">
        <f>IF(VLOOKUP(R435&amp;"_"&amp;S435,[1]无限模式!A:AQ,25+T435,FALSE)="","",1)</f>
        <v>1</v>
      </c>
      <c r="Q435" s="10">
        <f>IF(VLOOKUP(R435&amp;"_"&amp;S435,[1]无限模式!A:AQ,19+T435,FALSE)="","",VLOOKUP(R435&amp;"_"&amp;S435,[1]无限模式!A:AQ,37+T435,FALSE))</f>
        <v>10</v>
      </c>
      <c r="R435" s="10">
        <v>4</v>
      </c>
      <c r="S435" s="10">
        <v>12</v>
      </c>
      <c r="T435" s="10">
        <v>3</v>
      </c>
    </row>
    <row r="436" spans="2:20" x14ac:dyDescent="0.2">
      <c r="B436" s="13" t="str">
        <f t="shared" si="28"/>
        <v/>
      </c>
      <c r="C436" s="10" t="str">
        <f t="shared" si="29"/>
        <v/>
      </c>
      <c r="D436" s="10" t="str">
        <f t="shared" si="30"/>
        <v/>
      </c>
      <c r="F436" s="10" t="str">
        <f>IF(B436="","",VLOOKUP(R436&amp;"_"&amp;S436,[1]无限模式!A:AQ,12,FALSE)-VLOOKUP(R436&amp;"_"&amp;S436,[1]无限模式!A:AQ,13,FALSE))</f>
        <v/>
      </c>
      <c r="G436" s="10" t="str">
        <f t="shared" si="31"/>
        <v/>
      </c>
      <c r="H436" s="13" t="str">
        <f>IF(C436="","",VLOOKUP(R436&amp;"_"&amp;S436,[1]无限模式!$A:$BA,52,FALSE))</f>
        <v/>
      </c>
      <c r="I436" s="13" t="str">
        <f>IF(C436="","",VLOOKUP(R436&amp;"_"&amp;S436,[1]无限模式!$A:$BA,53,FALSE))</f>
        <v/>
      </c>
      <c r="J436" s="10" t="str">
        <f>IF(VLOOKUP(R436&amp;"_"&amp;S436,[1]无限模式!A:AQ,25+T436,FALSE)="","",0)</f>
        <v/>
      </c>
      <c r="K436" s="10" t="str">
        <f>IF(VLOOKUP(R436&amp;"_"&amp;S436,[1]无限模式!A:AQ,19+T436,FALSE)=0,"",VLOOKUP(R436&amp;"_"&amp;S436,[1]无限模式!A:AQ,19+T436,FALSE))</f>
        <v/>
      </c>
      <c r="L436" s="10" t="str">
        <f>IF(VLOOKUP(R436&amp;"_"&amp;S436,[1]无限模式!A:AQ,19+T436,FALSE)=0,"",ROUND(VLOOKUP(R436&amp;"_"&amp;S436,[1]无限模式!A:AQ,4,FALSE)/VLOOKUP(R436&amp;"_"&amp;S436,[1]无限模式!A:AQ,19+T436,FALSE),2))</f>
        <v/>
      </c>
      <c r="M436" s="10" t="str">
        <f>IF(VLOOKUP(R436&amp;"_"&amp;S436,[1]无限模式!A:AQ,25+T436,FALSE)="","",1)</f>
        <v/>
      </c>
      <c r="N436" s="10" t="str">
        <f>IF(VLOOKUP(R436&amp;"_"&amp;S436,[1]无限模式!A:AQ,25+T436,FALSE)="","","Monster_Season"&amp;R436&amp;"_Infinite_"&amp;S436&amp;"_"&amp;T436)</f>
        <v/>
      </c>
      <c r="O436" s="10" t="str">
        <f>IF(VLOOKUP(R436&amp;"_"&amp;S436,[1]无限模式!A:AQ,25+T436,FALSE)="","",1)</f>
        <v/>
      </c>
      <c r="Q436" s="10" t="str">
        <f>IF(VLOOKUP(R436&amp;"_"&amp;S436,[1]无限模式!A:AQ,19+T436,FALSE)="","",VLOOKUP(R436&amp;"_"&amp;S436,[1]无限模式!A:AQ,37+T436,FALSE))</f>
        <v/>
      </c>
      <c r="R436" s="10">
        <v>4</v>
      </c>
      <c r="S436" s="10">
        <v>12</v>
      </c>
      <c r="T436" s="10">
        <v>4</v>
      </c>
    </row>
    <row r="437" spans="2:20" x14ac:dyDescent="0.2">
      <c r="B437" s="13" t="str">
        <f t="shared" si="28"/>
        <v/>
      </c>
      <c r="C437" s="10" t="str">
        <f t="shared" si="29"/>
        <v/>
      </c>
      <c r="D437" s="10" t="str">
        <f t="shared" si="30"/>
        <v/>
      </c>
      <c r="F437" s="10" t="str">
        <f>IF(B437="","",VLOOKUP(R437&amp;"_"&amp;S437,[1]无限模式!A:AQ,12,FALSE)-VLOOKUP(R437&amp;"_"&amp;S437,[1]无限模式!A:AQ,13,FALSE))</f>
        <v/>
      </c>
      <c r="G437" s="10" t="str">
        <f t="shared" si="31"/>
        <v/>
      </c>
      <c r="H437" s="13" t="str">
        <f>IF(C437="","",VLOOKUP(R437&amp;"_"&amp;S437,[1]无限模式!$A:$BA,52,FALSE))</f>
        <v/>
      </c>
      <c r="I437" s="13" t="str">
        <f>IF(C437="","",VLOOKUP(R437&amp;"_"&amp;S437,[1]无限模式!$A:$BA,53,FALSE))</f>
        <v/>
      </c>
      <c r="J437" s="10" t="str">
        <f>IF(VLOOKUP(R437&amp;"_"&amp;S437,[1]无限模式!A:AQ,25+T437,FALSE)="","",0)</f>
        <v/>
      </c>
      <c r="K437" s="10" t="str">
        <f>IF(VLOOKUP(R437&amp;"_"&amp;S437,[1]无限模式!A:AQ,19+T437,FALSE)=0,"",VLOOKUP(R437&amp;"_"&amp;S437,[1]无限模式!A:AQ,19+T437,FALSE))</f>
        <v/>
      </c>
      <c r="L437" s="10" t="str">
        <f>IF(VLOOKUP(R437&amp;"_"&amp;S437,[1]无限模式!A:AQ,19+T437,FALSE)=0,"",ROUND(VLOOKUP(R437&amp;"_"&amp;S437,[1]无限模式!A:AQ,4,FALSE)/VLOOKUP(R437&amp;"_"&amp;S437,[1]无限模式!A:AQ,19+T437,FALSE),2))</f>
        <v/>
      </c>
      <c r="M437" s="10" t="str">
        <f>IF(VLOOKUP(R437&amp;"_"&amp;S437,[1]无限模式!A:AQ,25+T437,FALSE)="","",1)</f>
        <v/>
      </c>
      <c r="N437" s="10" t="str">
        <f>IF(VLOOKUP(R437&amp;"_"&amp;S437,[1]无限模式!A:AQ,25+T437,FALSE)="","","Monster_Season"&amp;R437&amp;"_Infinite_"&amp;S437&amp;"_"&amp;T437)</f>
        <v/>
      </c>
      <c r="O437" s="10" t="str">
        <f>IF(VLOOKUP(R437&amp;"_"&amp;S437,[1]无限模式!A:AQ,25+T437,FALSE)="","",1)</f>
        <v/>
      </c>
      <c r="Q437" s="10" t="str">
        <f>IF(VLOOKUP(R437&amp;"_"&amp;S437,[1]无限模式!A:AQ,19+T437,FALSE)="","",VLOOKUP(R437&amp;"_"&amp;S437,[1]无限模式!A:AQ,37+T437,FALSE))</f>
        <v/>
      </c>
      <c r="R437" s="10">
        <v>4</v>
      </c>
      <c r="S437" s="10">
        <v>12</v>
      </c>
      <c r="T437" s="10">
        <v>5</v>
      </c>
    </row>
    <row r="438" spans="2:20" x14ac:dyDescent="0.2">
      <c r="B438" s="13" t="str">
        <f t="shared" si="28"/>
        <v/>
      </c>
      <c r="C438" s="10" t="str">
        <f t="shared" si="29"/>
        <v/>
      </c>
      <c r="D438" s="10" t="str">
        <f t="shared" si="30"/>
        <v/>
      </c>
      <c r="F438" s="10" t="str">
        <f>IF(B438="","",VLOOKUP(R438&amp;"_"&amp;S438,[1]无限模式!A:AQ,12,FALSE)-VLOOKUP(R438&amp;"_"&amp;S438,[1]无限模式!A:AQ,13,FALSE))</f>
        <v/>
      </c>
      <c r="G438" s="10" t="str">
        <f t="shared" si="31"/>
        <v/>
      </c>
      <c r="H438" s="13" t="str">
        <f>IF(C438="","",VLOOKUP(R438&amp;"_"&amp;S438,[1]无限模式!$A:$BA,52,FALSE))</f>
        <v/>
      </c>
      <c r="I438" s="13" t="str">
        <f>IF(C438="","",VLOOKUP(R438&amp;"_"&amp;S438,[1]无限模式!$A:$BA,53,FALSE))</f>
        <v/>
      </c>
      <c r="J438" s="10" t="str">
        <f>IF(VLOOKUP(R438&amp;"_"&amp;S438,[1]无限模式!A:AQ,25+T438,FALSE)="","",0)</f>
        <v/>
      </c>
      <c r="K438" s="10" t="str">
        <f>IF(VLOOKUP(R438&amp;"_"&amp;S438,[1]无限模式!A:AQ,19+T438,FALSE)=0,"",VLOOKUP(R438&amp;"_"&amp;S438,[1]无限模式!A:AQ,19+T438,FALSE))</f>
        <v/>
      </c>
      <c r="L438" s="10" t="str">
        <f>IF(VLOOKUP(R438&amp;"_"&amp;S438,[1]无限模式!A:AQ,19+T438,FALSE)=0,"",ROUND(VLOOKUP(R438&amp;"_"&amp;S438,[1]无限模式!A:AQ,4,FALSE)/VLOOKUP(R438&amp;"_"&amp;S438,[1]无限模式!A:AQ,19+T438,FALSE),2))</f>
        <v/>
      </c>
      <c r="M438" s="10" t="str">
        <f>IF(VLOOKUP(R438&amp;"_"&amp;S438,[1]无限模式!A:AQ,25+T438,FALSE)="","",1)</f>
        <v/>
      </c>
      <c r="N438" s="10" t="str">
        <f>IF(VLOOKUP(R438&amp;"_"&amp;S438,[1]无限模式!A:AQ,25+T438,FALSE)="","","Monster_Season"&amp;R438&amp;"_Infinite_"&amp;S438&amp;"_"&amp;T438)</f>
        <v/>
      </c>
      <c r="O438" s="10" t="str">
        <f>IF(VLOOKUP(R438&amp;"_"&amp;S438,[1]无限模式!A:AQ,25+T438,FALSE)="","",1)</f>
        <v/>
      </c>
      <c r="Q438" s="10" t="str">
        <f>IF(VLOOKUP(R438&amp;"_"&amp;S438,[1]无限模式!A:AQ,19+T438,FALSE)="","",VLOOKUP(R438&amp;"_"&amp;S438,[1]无限模式!A:AQ,37+T438,FALSE))</f>
        <v/>
      </c>
      <c r="R438" s="10">
        <v>4</v>
      </c>
      <c r="S438" s="10">
        <v>12</v>
      </c>
      <c r="T438" s="10">
        <v>6</v>
      </c>
    </row>
    <row r="439" spans="2:20" x14ac:dyDescent="0.2">
      <c r="B439" s="13" t="str">
        <f t="shared" si="28"/>
        <v>MonsterWaveCallRule_Season4_Infinite</v>
      </c>
      <c r="C439" s="10">
        <f t="shared" si="29"/>
        <v>13</v>
      </c>
      <c r="D439" s="10" t="str">
        <f t="shared" si="30"/>
        <v>赛季4无限模式第13波</v>
      </c>
      <c r="F439" s="10">
        <f>IF(B439="","",VLOOKUP(R439&amp;"_"&amp;S439,[1]无限模式!A:AQ,12,FALSE)-VLOOKUP(R439&amp;"_"&amp;S439,[1]无限模式!A:AQ,13,FALSE))</f>
        <v>100</v>
      </c>
      <c r="G439" s="10">
        <f t="shared" si="31"/>
        <v>180</v>
      </c>
      <c r="H439" s="13" t="str">
        <f>IF(C439="","",VLOOKUP(R439&amp;"_"&amp;S439,[1]无限模式!$A:$BA,52,FALSE))</f>
        <v>ResAudio_Music_game3;0.9</v>
      </c>
      <c r="I439" s="13" t="str">
        <f>IF(C439="","",VLOOKUP(R439&amp;"_"&amp;S439,[1]无限模式!$A:$BA,53,FALSE))</f>
        <v>ResAudio_Music_game3;1.1</v>
      </c>
      <c r="J439" s="10">
        <f>IF(VLOOKUP(R439&amp;"_"&amp;S439,[1]无限模式!A:AQ,25+T439,FALSE)="","",0)</f>
        <v>0</v>
      </c>
      <c r="K439" s="10">
        <f>IF(VLOOKUP(R439&amp;"_"&amp;S439,[1]无限模式!A:AQ,19+T439,FALSE)=0,"",VLOOKUP(R439&amp;"_"&amp;S439,[1]无限模式!A:AQ,19+T439,FALSE))</f>
        <v>13</v>
      </c>
      <c r="L439" s="10">
        <f>IF(VLOOKUP(R439&amp;"_"&amp;S439,[1]无限模式!A:AQ,19+T439,FALSE)=0,"",ROUND(VLOOKUP(R439&amp;"_"&amp;S439,[1]无限模式!A:AQ,4,FALSE)/VLOOKUP(R439&amp;"_"&amp;S439,[1]无限模式!A:AQ,19+T439,FALSE),2))</f>
        <v>2.31</v>
      </c>
      <c r="M439" s="10">
        <f>IF(VLOOKUP(R439&amp;"_"&amp;S439,[1]无限模式!A:AQ,25+T439,FALSE)="","",1)</f>
        <v>1</v>
      </c>
      <c r="N439" s="10" t="str">
        <f>IF(VLOOKUP(R439&amp;"_"&amp;S439,[1]无限模式!A:AQ,25+T439,FALSE)="","","Monster_Season"&amp;R439&amp;"_Infinite_"&amp;S439&amp;"_"&amp;T439)</f>
        <v>Monster_Season4_Infinite_13_1</v>
      </c>
      <c r="O439" s="10">
        <f>IF(VLOOKUP(R439&amp;"_"&amp;S439,[1]无限模式!A:AQ,25+T439,FALSE)="","",1)</f>
        <v>1</v>
      </c>
      <c r="Q439" s="10">
        <f>IF(VLOOKUP(R439&amp;"_"&amp;S439,[1]无限模式!A:AQ,19+T439,FALSE)="","",VLOOKUP(R439&amp;"_"&amp;S439,[1]无限模式!A:AQ,37+T439,FALSE))</f>
        <v>4</v>
      </c>
      <c r="R439" s="10">
        <v>4</v>
      </c>
      <c r="S439" s="10">
        <v>13</v>
      </c>
      <c r="T439" s="10">
        <v>1</v>
      </c>
    </row>
    <row r="440" spans="2:20" x14ac:dyDescent="0.2">
      <c r="B440" s="13" t="str">
        <f t="shared" si="28"/>
        <v/>
      </c>
      <c r="C440" s="10" t="str">
        <f t="shared" si="29"/>
        <v/>
      </c>
      <c r="D440" s="10" t="str">
        <f t="shared" si="30"/>
        <v/>
      </c>
      <c r="F440" s="10" t="str">
        <f>IF(B440="","",VLOOKUP(R440&amp;"_"&amp;S440,[1]无限模式!A:AQ,12,FALSE)-VLOOKUP(R440&amp;"_"&amp;S440,[1]无限模式!A:AQ,13,FALSE))</f>
        <v/>
      </c>
      <c r="G440" s="10" t="str">
        <f t="shared" si="31"/>
        <v/>
      </c>
      <c r="H440" s="13" t="str">
        <f>IF(C440="","",VLOOKUP(R440&amp;"_"&amp;S440,[1]无限模式!$A:$BA,52,FALSE))</f>
        <v/>
      </c>
      <c r="I440" s="13" t="str">
        <f>IF(C440="","",VLOOKUP(R440&amp;"_"&amp;S440,[1]无限模式!$A:$BA,53,FALSE))</f>
        <v/>
      </c>
      <c r="J440" s="10">
        <f>IF(VLOOKUP(R440&amp;"_"&amp;S440,[1]无限模式!A:AQ,25+T440,FALSE)="","",0)</f>
        <v>0</v>
      </c>
      <c r="K440" s="10">
        <f>IF(VLOOKUP(R440&amp;"_"&amp;S440,[1]无限模式!A:AQ,19+T440,FALSE)=0,"",VLOOKUP(R440&amp;"_"&amp;S440,[1]无限模式!A:AQ,19+T440,FALSE))</f>
        <v>13</v>
      </c>
      <c r="L440" s="10">
        <f>IF(VLOOKUP(R440&amp;"_"&amp;S440,[1]无限模式!A:AQ,19+T440,FALSE)=0,"",ROUND(VLOOKUP(R440&amp;"_"&amp;S440,[1]无限模式!A:AQ,4,FALSE)/VLOOKUP(R440&amp;"_"&amp;S440,[1]无限模式!A:AQ,19+T440,FALSE),2))</f>
        <v>2.31</v>
      </c>
      <c r="M440" s="10">
        <f>IF(VLOOKUP(R440&amp;"_"&amp;S440,[1]无限模式!A:AQ,25+T440,FALSE)="","",1)</f>
        <v>1</v>
      </c>
      <c r="N440" s="10" t="str">
        <f>IF(VLOOKUP(R440&amp;"_"&amp;S440,[1]无限模式!A:AQ,25+T440,FALSE)="","","Monster_Season"&amp;R440&amp;"_Infinite_"&amp;S440&amp;"_"&amp;T440)</f>
        <v>Monster_Season4_Infinite_13_2</v>
      </c>
      <c r="O440" s="10">
        <f>IF(VLOOKUP(R440&amp;"_"&amp;S440,[1]无限模式!A:AQ,25+T440,FALSE)="","",1)</f>
        <v>1</v>
      </c>
      <c r="Q440" s="10">
        <f>IF(VLOOKUP(R440&amp;"_"&amp;S440,[1]无限模式!A:AQ,19+T440,FALSE)="","",VLOOKUP(R440&amp;"_"&amp;S440,[1]无限模式!A:AQ,37+T440,FALSE))</f>
        <v>8</v>
      </c>
      <c r="R440" s="10">
        <v>4</v>
      </c>
      <c r="S440" s="10">
        <v>13</v>
      </c>
      <c r="T440" s="10">
        <v>2</v>
      </c>
    </row>
    <row r="441" spans="2:20" x14ac:dyDescent="0.2">
      <c r="B441" s="13" t="str">
        <f t="shared" si="28"/>
        <v/>
      </c>
      <c r="C441" s="10" t="str">
        <f t="shared" si="29"/>
        <v/>
      </c>
      <c r="D441" s="10" t="str">
        <f t="shared" si="30"/>
        <v/>
      </c>
      <c r="F441" s="10" t="str">
        <f>IF(B441="","",VLOOKUP(R441&amp;"_"&amp;S441,[1]无限模式!A:AQ,12,FALSE)-VLOOKUP(R441&amp;"_"&amp;S441,[1]无限模式!A:AQ,13,FALSE))</f>
        <v/>
      </c>
      <c r="G441" s="10" t="str">
        <f t="shared" si="31"/>
        <v/>
      </c>
      <c r="H441" s="13" t="str">
        <f>IF(C441="","",VLOOKUP(R441&amp;"_"&amp;S441,[1]无限模式!$A:$BA,52,FALSE))</f>
        <v/>
      </c>
      <c r="I441" s="13" t="str">
        <f>IF(C441="","",VLOOKUP(R441&amp;"_"&amp;S441,[1]无限模式!$A:$BA,53,FALSE))</f>
        <v/>
      </c>
      <c r="J441" s="10">
        <f>IF(VLOOKUP(R441&amp;"_"&amp;S441,[1]无限模式!A:AQ,25+T441,FALSE)="","",0)</f>
        <v>0</v>
      </c>
      <c r="K441" s="10">
        <f>IF(VLOOKUP(R441&amp;"_"&amp;S441,[1]无限模式!A:AQ,19+T441,FALSE)=0,"",VLOOKUP(R441&amp;"_"&amp;S441,[1]无限模式!A:AQ,19+T441,FALSE))</f>
        <v>7</v>
      </c>
      <c r="L441" s="10">
        <f>IF(VLOOKUP(R441&amp;"_"&amp;S441,[1]无限模式!A:AQ,19+T441,FALSE)=0,"",ROUND(VLOOKUP(R441&amp;"_"&amp;S441,[1]无限模式!A:AQ,4,FALSE)/VLOOKUP(R441&amp;"_"&amp;S441,[1]无限模式!A:AQ,19+T441,FALSE),2))</f>
        <v>4.29</v>
      </c>
      <c r="M441" s="10">
        <f>IF(VLOOKUP(R441&amp;"_"&amp;S441,[1]无限模式!A:AQ,25+T441,FALSE)="","",1)</f>
        <v>1</v>
      </c>
      <c r="N441" s="10" t="str">
        <f>IF(VLOOKUP(R441&amp;"_"&amp;S441,[1]无限模式!A:AQ,25+T441,FALSE)="","","Monster_Season"&amp;R441&amp;"_Infinite_"&amp;S441&amp;"_"&amp;T441)</f>
        <v>Monster_Season4_Infinite_13_3</v>
      </c>
      <c r="O441" s="10">
        <f>IF(VLOOKUP(R441&amp;"_"&amp;S441,[1]无限模式!A:AQ,25+T441,FALSE)="","",1)</f>
        <v>1</v>
      </c>
      <c r="Q441" s="10">
        <f>IF(VLOOKUP(R441&amp;"_"&amp;S441,[1]无限模式!A:AQ,19+T441,FALSE)="","",VLOOKUP(R441&amp;"_"&amp;S441,[1]无限模式!A:AQ,37+T441,FALSE))</f>
        <v>8</v>
      </c>
      <c r="R441" s="10">
        <v>4</v>
      </c>
      <c r="S441" s="10">
        <v>13</v>
      </c>
      <c r="T441" s="10">
        <v>3</v>
      </c>
    </row>
    <row r="442" spans="2:20" x14ac:dyDescent="0.2">
      <c r="B442" s="13" t="str">
        <f t="shared" si="28"/>
        <v/>
      </c>
      <c r="C442" s="10" t="str">
        <f t="shared" si="29"/>
        <v/>
      </c>
      <c r="D442" s="10" t="str">
        <f t="shared" si="30"/>
        <v/>
      </c>
      <c r="F442" s="10" t="str">
        <f>IF(B442="","",VLOOKUP(R442&amp;"_"&amp;S442,[1]无限模式!A:AQ,12,FALSE)-VLOOKUP(R442&amp;"_"&amp;S442,[1]无限模式!A:AQ,13,FALSE))</f>
        <v/>
      </c>
      <c r="G442" s="10" t="str">
        <f t="shared" si="31"/>
        <v/>
      </c>
      <c r="H442" s="13" t="str">
        <f>IF(C442="","",VLOOKUP(R442&amp;"_"&amp;S442,[1]无限模式!$A:$BA,52,FALSE))</f>
        <v/>
      </c>
      <c r="I442" s="13" t="str">
        <f>IF(C442="","",VLOOKUP(R442&amp;"_"&amp;S442,[1]无限模式!$A:$BA,53,FALSE))</f>
        <v/>
      </c>
      <c r="J442" s="10" t="str">
        <f>IF(VLOOKUP(R442&amp;"_"&amp;S442,[1]无限模式!A:AQ,25+T442,FALSE)="","",0)</f>
        <v/>
      </c>
      <c r="K442" s="10" t="str">
        <f>IF(VLOOKUP(R442&amp;"_"&amp;S442,[1]无限模式!A:AQ,19+T442,FALSE)=0,"",VLOOKUP(R442&amp;"_"&amp;S442,[1]无限模式!A:AQ,19+T442,FALSE))</f>
        <v/>
      </c>
      <c r="L442" s="10" t="str">
        <f>IF(VLOOKUP(R442&amp;"_"&amp;S442,[1]无限模式!A:AQ,19+T442,FALSE)=0,"",ROUND(VLOOKUP(R442&amp;"_"&amp;S442,[1]无限模式!A:AQ,4,FALSE)/VLOOKUP(R442&amp;"_"&amp;S442,[1]无限模式!A:AQ,19+T442,FALSE),2))</f>
        <v/>
      </c>
      <c r="M442" s="10" t="str">
        <f>IF(VLOOKUP(R442&amp;"_"&amp;S442,[1]无限模式!A:AQ,25+T442,FALSE)="","",1)</f>
        <v/>
      </c>
      <c r="N442" s="10" t="str">
        <f>IF(VLOOKUP(R442&amp;"_"&amp;S442,[1]无限模式!A:AQ,25+T442,FALSE)="","","Monster_Season"&amp;R442&amp;"_Infinite_"&amp;S442&amp;"_"&amp;T442)</f>
        <v/>
      </c>
      <c r="O442" s="10" t="str">
        <f>IF(VLOOKUP(R442&amp;"_"&amp;S442,[1]无限模式!A:AQ,25+T442,FALSE)="","",1)</f>
        <v/>
      </c>
      <c r="Q442" s="10" t="str">
        <f>IF(VLOOKUP(R442&amp;"_"&amp;S442,[1]无限模式!A:AQ,19+T442,FALSE)="","",VLOOKUP(R442&amp;"_"&amp;S442,[1]无限模式!A:AQ,37+T442,FALSE))</f>
        <v/>
      </c>
      <c r="R442" s="10">
        <v>4</v>
      </c>
      <c r="S442" s="10">
        <v>13</v>
      </c>
      <c r="T442" s="10">
        <v>4</v>
      </c>
    </row>
    <row r="443" spans="2:20" x14ac:dyDescent="0.2">
      <c r="B443" s="13" t="str">
        <f t="shared" si="28"/>
        <v/>
      </c>
      <c r="C443" s="10" t="str">
        <f t="shared" si="29"/>
        <v/>
      </c>
      <c r="D443" s="10" t="str">
        <f t="shared" si="30"/>
        <v/>
      </c>
      <c r="F443" s="10" t="str">
        <f>IF(B443="","",VLOOKUP(R443&amp;"_"&amp;S443,[1]无限模式!A:AQ,12,FALSE)-VLOOKUP(R443&amp;"_"&amp;S443,[1]无限模式!A:AQ,13,FALSE))</f>
        <v/>
      </c>
      <c r="G443" s="10" t="str">
        <f t="shared" si="31"/>
        <v/>
      </c>
      <c r="H443" s="13" t="str">
        <f>IF(C443="","",VLOOKUP(R443&amp;"_"&amp;S443,[1]无限模式!$A:$BA,52,FALSE))</f>
        <v/>
      </c>
      <c r="I443" s="13" t="str">
        <f>IF(C443="","",VLOOKUP(R443&amp;"_"&amp;S443,[1]无限模式!$A:$BA,53,FALSE))</f>
        <v/>
      </c>
      <c r="J443" s="10" t="str">
        <f>IF(VLOOKUP(R443&amp;"_"&amp;S443,[1]无限模式!A:AQ,25+T443,FALSE)="","",0)</f>
        <v/>
      </c>
      <c r="K443" s="10" t="str">
        <f>IF(VLOOKUP(R443&amp;"_"&amp;S443,[1]无限模式!A:AQ,19+T443,FALSE)=0,"",VLOOKUP(R443&amp;"_"&amp;S443,[1]无限模式!A:AQ,19+T443,FALSE))</f>
        <v/>
      </c>
      <c r="L443" s="10" t="str">
        <f>IF(VLOOKUP(R443&amp;"_"&amp;S443,[1]无限模式!A:AQ,19+T443,FALSE)=0,"",ROUND(VLOOKUP(R443&amp;"_"&amp;S443,[1]无限模式!A:AQ,4,FALSE)/VLOOKUP(R443&amp;"_"&amp;S443,[1]无限模式!A:AQ,19+T443,FALSE),2))</f>
        <v/>
      </c>
      <c r="M443" s="10" t="str">
        <f>IF(VLOOKUP(R443&amp;"_"&amp;S443,[1]无限模式!A:AQ,25+T443,FALSE)="","",1)</f>
        <v/>
      </c>
      <c r="N443" s="10" t="str">
        <f>IF(VLOOKUP(R443&amp;"_"&amp;S443,[1]无限模式!A:AQ,25+T443,FALSE)="","","Monster_Season"&amp;R443&amp;"_Infinite_"&amp;S443&amp;"_"&amp;T443)</f>
        <v/>
      </c>
      <c r="O443" s="10" t="str">
        <f>IF(VLOOKUP(R443&amp;"_"&amp;S443,[1]无限模式!A:AQ,25+T443,FALSE)="","",1)</f>
        <v/>
      </c>
      <c r="Q443" s="10" t="str">
        <f>IF(VLOOKUP(R443&amp;"_"&amp;S443,[1]无限模式!A:AQ,19+T443,FALSE)="","",VLOOKUP(R443&amp;"_"&amp;S443,[1]无限模式!A:AQ,37+T443,FALSE))</f>
        <v/>
      </c>
      <c r="R443" s="10">
        <v>4</v>
      </c>
      <c r="S443" s="10">
        <v>13</v>
      </c>
      <c r="T443" s="10">
        <v>5</v>
      </c>
    </row>
    <row r="444" spans="2:20" x14ac:dyDescent="0.2">
      <c r="B444" s="13" t="str">
        <f t="shared" si="28"/>
        <v/>
      </c>
      <c r="C444" s="10" t="str">
        <f t="shared" si="29"/>
        <v/>
      </c>
      <c r="D444" s="10" t="str">
        <f t="shared" si="30"/>
        <v/>
      </c>
      <c r="F444" s="10" t="str">
        <f>IF(B444="","",VLOOKUP(R444&amp;"_"&amp;S444,[1]无限模式!A:AQ,12,FALSE)-VLOOKUP(R444&amp;"_"&amp;S444,[1]无限模式!A:AQ,13,FALSE))</f>
        <v/>
      </c>
      <c r="G444" s="10" t="str">
        <f t="shared" si="31"/>
        <v/>
      </c>
      <c r="H444" s="13" t="str">
        <f>IF(C444="","",VLOOKUP(R444&amp;"_"&amp;S444,[1]无限模式!$A:$BA,52,FALSE))</f>
        <v/>
      </c>
      <c r="I444" s="13" t="str">
        <f>IF(C444="","",VLOOKUP(R444&amp;"_"&amp;S444,[1]无限模式!$A:$BA,53,FALSE))</f>
        <v/>
      </c>
      <c r="J444" s="10" t="str">
        <f>IF(VLOOKUP(R444&amp;"_"&amp;S444,[1]无限模式!A:AQ,25+T444,FALSE)="","",0)</f>
        <v/>
      </c>
      <c r="K444" s="10" t="str">
        <f>IF(VLOOKUP(R444&amp;"_"&amp;S444,[1]无限模式!A:AQ,19+T444,FALSE)=0,"",VLOOKUP(R444&amp;"_"&amp;S444,[1]无限模式!A:AQ,19+T444,FALSE))</f>
        <v/>
      </c>
      <c r="L444" s="10" t="str">
        <f>IF(VLOOKUP(R444&amp;"_"&amp;S444,[1]无限模式!A:AQ,19+T444,FALSE)=0,"",ROUND(VLOOKUP(R444&amp;"_"&amp;S444,[1]无限模式!A:AQ,4,FALSE)/VLOOKUP(R444&amp;"_"&amp;S444,[1]无限模式!A:AQ,19+T444,FALSE),2))</f>
        <v/>
      </c>
      <c r="M444" s="10" t="str">
        <f>IF(VLOOKUP(R444&amp;"_"&amp;S444,[1]无限模式!A:AQ,25+T444,FALSE)="","",1)</f>
        <v/>
      </c>
      <c r="N444" s="10" t="str">
        <f>IF(VLOOKUP(R444&amp;"_"&amp;S444,[1]无限模式!A:AQ,25+T444,FALSE)="","","Monster_Season"&amp;R444&amp;"_Infinite_"&amp;S444&amp;"_"&amp;T444)</f>
        <v/>
      </c>
      <c r="O444" s="10" t="str">
        <f>IF(VLOOKUP(R444&amp;"_"&amp;S444,[1]无限模式!A:AQ,25+T444,FALSE)="","",1)</f>
        <v/>
      </c>
      <c r="Q444" s="10" t="str">
        <f>IF(VLOOKUP(R444&amp;"_"&amp;S444,[1]无限模式!A:AQ,19+T444,FALSE)="","",VLOOKUP(R444&amp;"_"&amp;S444,[1]无限模式!A:AQ,37+T444,FALSE))</f>
        <v/>
      </c>
      <c r="R444" s="10">
        <v>4</v>
      </c>
      <c r="S444" s="10">
        <v>13</v>
      </c>
      <c r="T444" s="10">
        <v>6</v>
      </c>
    </row>
    <row r="445" spans="2:20" x14ac:dyDescent="0.2">
      <c r="B445" s="13" t="str">
        <f t="shared" si="28"/>
        <v>MonsterWaveCallRule_Season4_Infinite</v>
      </c>
      <c r="C445" s="10">
        <f t="shared" si="29"/>
        <v>14</v>
      </c>
      <c r="D445" s="10" t="str">
        <f t="shared" si="30"/>
        <v>赛季4无限模式第14波</v>
      </c>
      <c r="F445" s="10">
        <f>IF(B445="","",VLOOKUP(R445&amp;"_"&amp;S445,[1]无限模式!A:AQ,12,FALSE)-VLOOKUP(R445&amp;"_"&amp;S445,[1]无限模式!A:AQ,13,FALSE))</f>
        <v>100</v>
      </c>
      <c r="G445" s="10">
        <f t="shared" si="31"/>
        <v>180</v>
      </c>
      <c r="H445" s="13" t="str">
        <f>IF(C445="","",VLOOKUP(R445&amp;"_"&amp;S445,[1]无限模式!$A:$BA,52,FALSE))</f>
        <v>ResAudio_Music_game3;0.9</v>
      </c>
      <c r="I445" s="13" t="str">
        <f>IF(C445="","",VLOOKUP(R445&amp;"_"&amp;S445,[1]无限模式!$A:$BA,53,FALSE))</f>
        <v>ResAudio_Music_game3;1.1</v>
      </c>
      <c r="J445" s="10">
        <f>IF(VLOOKUP(R445&amp;"_"&amp;S445,[1]无限模式!A:AQ,25+T445,FALSE)="","",0)</f>
        <v>0</v>
      </c>
      <c r="K445" s="10">
        <f>IF(VLOOKUP(R445&amp;"_"&amp;S445,[1]无限模式!A:AQ,19+T445,FALSE)=0,"",VLOOKUP(R445&amp;"_"&amp;S445,[1]无限模式!A:AQ,19+T445,FALSE))</f>
        <v>12</v>
      </c>
      <c r="L445" s="10">
        <f>IF(VLOOKUP(R445&amp;"_"&amp;S445,[1]无限模式!A:AQ,19+T445,FALSE)=0,"",ROUND(VLOOKUP(R445&amp;"_"&amp;S445,[1]无限模式!A:AQ,4,FALSE)/VLOOKUP(R445&amp;"_"&amp;S445,[1]无限模式!A:AQ,19+T445,FALSE),2))</f>
        <v>2.5</v>
      </c>
      <c r="M445" s="10">
        <f>IF(VLOOKUP(R445&amp;"_"&amp;S445,[1]无限模式!A:AQ,25+T445,FALSE)="","",1)</f>
        <v>1</v>
      </c>
      <c r="N445" s="10" t="str">
        <f>IF(VLOOKUP(R445&amp;"_"&amp;S445,[1]无限模式!A:AQ,25+T445,FALSE)="","","Monster_Season"&amp;R445&amp;"_Infinite_"&amp;S445&amp;"_"&amp;T445)</f>
        <v>Monster_Season4_Infinite_14_1</v>
      </c>
      <c r="O445" s="10">
        <f>IF(VLOOKUP(R445&amp;"_"&amp;S445,[1]无限模式!A:AQ,25+T445,FALSE)="","",1)</f>
        <v>1</v>
      </c>
      <c r="Q445" s="10">
        <f>IF(VLOOKUP(R445&amp;"_"&amp;S445,[1]无限模式!A:AQ,19+T445,FALSE)="","",VLOOKUP(R445&amp;"_"&amp;S445,[1]无限模式!A:AQ,37+T445,FALSE))</f>
        <v>6</v>
      </c>
      <c r="R445" s="10">
        <v>4</v>
      </c>
      <c r="S445" s="10">
        <v>14</v>
      </c>
      <c r="T445" s="10">
        <v>1</v>
      </c>
    </row>
    <row r="446" spans="2:20" x14ac:dyDescent="0.2">
      <c r="B446" s="13" t="str">
        <f t="shared" si="28"/>
        <v/>
      </c>
      <c r="C446" s="10" t="str">
        <f t="shared" si="29"/>
        <v/>
      </c>
      <c r="D446" s="10" t="str">
        <f t="shared" si="30"/>
        <v/>
      </c>
      <c r="F446" s="10" t="str">
        <f>IF(B446="","",VLOOKUP(R446&amp;"_"&amp;S446,[1]无限模式!A:AQ,12,FALSE)-VLOOKUP(R446&amp;"_"&amp;S446,[1]无限模式!A:AQ,13,FALSE))</f>
        <v/>
      </c>
      <c r="G446" s="10" t="str">
        <f t="shared" si="31"/>
        <v/>
      </c>
      <c r="H446" s="13" t="str">
        <f>IF(C446="","",VLOOKUP(R446&amp;"_"&amp;S446,[1]无限模式!$A:$BA,52,FALSE))</f>
        <v/>
      </c>
      <c r="I446" s="13" t="str">
        <f>IF(C446="","",VLOOKUP(R446&amp;"_"&amp;S446,[1]无限模式!$A:$BA,53,FALSE))</f>
        <v/>
      </c>
      <c r="J446" s="10">
        <f>IF(VLOOKUP(R446&amp;"_"&amp;S446,[1]无限模式!A:AQ,25+T446,FALSE)="","",0)</f>
        <v>0</v>
      </c>
      <c r="K446" s="10">
        <f>IF(VLOOKUP(R446&amp;"_"&amp;S446,[1]无限模式!A:AQ,19+T446,FALSE)=0,"",VLOOKUP(R446&amp;"_"&amp;S446,[1]无限模式!A:AQ,19+T446,FALSE))</f>
        <v>12</v>
      </c>
      <c r="L446" s="10">
        <f>IF(VLOOKUP(R446&amp;"_"&amp;S446,[1]无限模式!A:AQ,19+T446,FALSE)=0,"",ROUND(VLOOKUP(R446&amp;"_"&amp;S446,[1]无限模式!A:AQ,4,FALSE)/VLOOKUP(R446&amp;"_"&amp;S446,[1]无限模式!A:AQ,19+T446,FALSE),2))</f>
        <v>2.5</v>
      </c>
      <c r="M446" s="10">
        <f>IF(VLOOKUP(R446&amp;"_"&amp;S446,[1]无限模式!A:AQ,25+T446,FALSE)="","",1)</f>
        <v>1</v>
      </c>
      <c r="N446" s="10" t="str">
        <f>IF(VLOOKUP(R446&amp;"_"&amp;S446,[1]无限模式!A:AQ,25+T446,FALSE)="","","Monster_Season"&amp;R446&amp;"_Infinite_"&amp;S446&amp;"_"&amp;T446)</f>
        <v>Monster_Season4_Infinite_14_2</v>
      </c>
      <c r="O446" s="10">
        <f>IF(VLOOKUP(R446&amp;"_"&amp;S446,[1]无限模式!A:AQ,25+T446,FALSE)="","",1)</f>
        <v>1</v>
      </c>
      <c r="Q446" s="10">
        <f>IF(VLOOKUP(R446&amp;"_"&amp;S446,[1]无限模式!A:AQ,19+T446,FALSE)="","",VLOOKUP(R446&amp;"_"&amp;S446,[1]无限模式!A:AQ,37+T446,FALSE))</f>
        <v>6</v>
      </c>
      <c r="R446" s="10">
        <v>4</v>
      </c>
      <c r="S446" s="10">
        <v>14</v>
      </c>
      <c r="T446" s="10">
        <v>2</v>
      </c>
    </row>
    <row r="447" spans="2:20" x14ac:dyDescent="0.2">
      <c r="B447" s="13" t="str">
        <f t="shared" si="28"/>
        <v/>
      </c>
      <c r="C447" s="10" t="str">
        <f t="shared" si="29"/>
        <v/>
      </c>
      <c r="D447" s="10" t="str">
        <f t="shared" si="30"/>
        <v/>
      </c>
      <c r="F447" s="10" t="str">
        <f>IF(B447="","",VLOOKUP(R447&amp;"_"&amp;S447,[1]无限模式!A:AQ,12,FALSE)-VLOOKUP(R447&amp;"_"&amp;S447,[1]无限模式!A:AQ,13,FALSE))</f>
        <v/>
      </c>
      <c r="G447" s="10" t="str">
        <f t="shared" si="31"/>
        <v/>
      </c>
      <c r="H447" s="13" t="str">
        <f>IF(C447="","",VLOOKUP(R447&amp;"_"&amp;S447,[1]无限模式!$A:$BA,52,FALSE))</f>
        <v/>
      </c>
      <c r="I447" s="13" t="str">
        <f>IF(C447="","",VLOOKUP(R447&amp;"_"&amp;S447,[1]无限模式!$A:$BA,53,FALSE))</f>
        <v/>
      </c>
      <c r="J447" s="10">
        <f>IF(VLOOKUP(R447&amp;"_"&amp;S447,[1]无限模式!A:AQ,25+T447,FALSE)="","",0)</f>
        <v>0</v>
      </c>
      <c r="K447" s="10">
        <f>IF(VLOOKUP(R447&amp;"_"&amp;S447,[1]无限模式!A:AQ,19+T447,FALSE)=0,"",VLOOKUP(R447&amp;"_"&amp;S447,[1]无限模式!A:AQ,19+T447,FALSE))</f>
        <v>12</v>
      </c>
      <c r="L447" s="10">
        <f>IF(VLOOKUP(R447&amp;"_"&amp;S447,[1]无限模式!A:AQ,19+T447,FALSE)=0,"",ROUND(VLOOKUP(R447&amp;"_"&amp;S447,[1]无限模式!A:AQ,4,FALSE)/VLOOKUP(R447&amp;"_"&amp;S447,[1]无限模式!A:AQ,19+T447,FALSE),2))</f>
        <v>2.5</v>
      </c>
      <c r="M447" s="10">
        <f>IF(VLOOKUP(R447&amp;"_"&amp;S447,[1]无限模式!A:AQ,25+T447,FALSE)="","",1)</f>
        <v>1</v>
      </c>
      <c r="N447" s="10" t="str">
        <f>IF(VLOOKUP(R447&amp;"_"&amp;S447,[1]无限模式!A:AQ,25+T447,FALSE)="","","Monster_Season"&amp;R447&amp;"_Infinite_"&amp;S447&amp;"_"&amp;T447)</f>
        <v>Monster_Season4_Infinite_14_3</v>
      </c>
      <c r="O447" s="10">
        <f>IF(VLOOKUP(R447&amp;"_"&amp;S447,[1]无限模式!A:AQ,25+T447,FALSE)="","",1)</f>
        <v>1</v>
      </c>
      <c r="Q447" s="10">
        <f>IF(VLOOKUP(R447&amp;"_"&amp;S447,[1]无限模式!A:AQ,19+T447,FALSE)="","",VLOOKUP(R447&amp;"_"&amp;S447,[1]无限模式!A:AQ,37+T447,FALSE))</f>
        <v>6</v>
      </c>
      <c r="R447" s="10">
        <v>4</v>
      </c>
      <c r="S447" s="10">
        <v>14</v>
      </c>
      <c r="T447" s="10">
        <v>3</v>
      </c>
    </row>
    <row r="448" spans="2:20" x14ac:dyDescent="0.2">
      <c r="B448" s="13" t="str">
        <f t="shared" si="28"/>
        <v/>
      </c>
      <c r="C448" s="10" t="str">
        <f t="shared" si="29"/>
        <v/>
      </c>
      <c r="D448" s="10" t="str">
        <f t="shared" si="30"/>
        <v/>
      </c>
      <c r="F448" s="10" t="str">
        <f>IF(B448="","",VLOOKUP(R448&amp;"_"&amp;S448,[1]无限模式!A:AQ,12,FALSE)-VLOOKUP(R448&amp;"_"&amp;S448,[1]无限模式!A:AQ,13,FALSE))</f>
        <v/>
      </c>
      <c r="G448" s="10" t="str">
        <f t="shared" si="31"/>
        <v/>
      </c>
      <c r="H448" s="13" t="str">
        <f>IF(C448="","",VLOOKUP(R448&amp;"_"&amp;S448,[1]无限模式!$A:$BA,52,FALSE))</f>
        <v/>
      </c>
      <c r="I448" s="13" t="str">
        <f>IF(C448="","",VLOOKUP(R448&amp;"_"&amp;S448,[1]无限模式!$A:$BA,53,FALSE))</f>
        <v/>
      </c>
      <c r="J448" s="10" t="str">
        <f>IF(VLOOKUP(R448&amp;"_"&amp;S448,[1]无限模式!A:AQ,25+T448,FALSE)="","",0)</f>
        <v/>
      </c>
      <c r="K448" s="10" t="str">
        <f>IF(VLOOKUP(R448&amp;"_"&amp;S448,[1]无限模式!A:AQ,19+T448,FALSE)=0,"",VLOOKUP(R448&amp;"_"&amp;S448,[1]无限模式!A:AQ,19+T448,FALSE))</f>
        <v/>
      </c>
      <c r="L448" s="10" t="str">
        <f>IF(VLOOKUP(R448&amp;"_"&amp;S448,[1]无限模式!A:AQ,19+T448,FALSE)=0,"",ROUND(VLOOKUP(R448&amp;"_"&amp;S448,[1]无限模式!A:AQ,4,FALSE)/VLOOKUP(R448&amp;"_"&amp;S448,[1]无限模式!A:AQ,19+T448,FALSE),2))</f>
        <v/>
      </c>
      <c r="M448" s="10" t="str">
        <f>IF(VLOOKUP(R448&amp;"_"&amp;S448,[1]无限模式!A:AQ,25+T448,FALSE)="","",1)</f>
        <v/>
      </c>
      <c r="N448" s="10" t="str">
        <f>IF(VLOOKUP(R448&amp;"_"&amp;S448,[1]无限模式!A:AQ,25+T448,FALSE)="","","Monster_Season"&amp;R448&amp;"_Infinite_"&amp;S448&amp;"_"&amp;T448)</f>
        <v/>
      </c>
      <c r="O448" s="10" t="str">
        <f>IF(VLOOKUP(R448&amp;"_"&amp;S448,[1]无限模式!A:AQ,25+T448,FALSE)="","",1)</f>
        <v/>
      </c>
      <c r="Q448" s="10" t="str">
        <f>IF(VLOOKUP(R448&amp;"_"&amp;S448,[1]无限模式!A:AQ,19+T448,FALSE)="","",VLOOKUP(R448&amp;"_"&amp;S448,[1]无限模式!A:AQ,37+T448,FALSE))</f>
        <v/>
      </c>
      <c r="R448" s="10">
        <v>4</v>
      </c>
      <c r="S448" s="10">
        <v>14</v>
      </c>
      <c r="T448" s="10">
        <v>4</v>
      </c>
    </row>
    <row r="449" spans="2:20" x14ac:dyDescent="0.2">
      <c r="B449" s="13" t="str">
        <f t="shared" si="28"/>
        <v/>
      </c>
      <c r="C449" s="10" t="str">
        <f t="shared" si="29"/>
        <v/>
      </c>
      <c r="D449" s="10" t="str">
        <f t="shared" si="30"/>
        <v/>
      </c>
      <c r="F449" s="10" t="str">
        <f>IF(B449="","",VLOOKUP(R449&amp;"_"&amp;S449,[1]无限模式!A:AQ,12,FALSE)-VLOOKUP(R449&amp;"_"&amp;S449,[1]无限模式!A:AQ,13,FALSE))</f>
        <v/>
      </c>
      <c r="G449" s="10" t="str">
        <f t="shared" si="31"/>
        <v/>
      </c>
      <c r="H449" s="13" t="str">
        <f>IF(C449="","",VLOOKUP(R449&amp;"_"&amp;S449,[1]无限模式!$A:$BA,52,FALSE))</f>
        <v/>
      </c>
      <c r="I449" s="13" t="str">
        <f>IF(C449="","",VLOOKUP(R449&amp;"_"&amp;S449,[1]无限模式!$A:$BA,53,FALSE))</f>
        <v/>
      </c>
      <c r="J449" s="10" t="str">
        <f>IF(VLOOKUP(R449&amp;"_"&amp;S449,[1]无限模式!A:AQ,25+T449,FALSE)="","",0)</f>
        <v/>
      </c>
      <c r="K449" s="10" t="str">
        <f>IF(VLOOKUP(R449&amp;"_"&amp;S449,[1]无限模式!A:AQ,19+T449,FALSE)=0,"",VLOOKUP(R449&amp;"_"&amp;S449,[1]无限模式!A:AQ,19+T449,FALSE))</f>
        <v/>
      </c>
      <c r="L449" s="10" t="str">
        <f>IF(VLOOKUP(R449&amp;"_"&amp;S449,[1]无限模式!A:AQ,19+T449,FALSE)=0,"",ROUND(VLOOKUP(R449&amp;"_"&amp;S449,[1]无限模式!A:AQ,4,FALSE)/VLOOKUP(R449&amp;"_"&amp;S449,[1]无限模式!A:AQ,19+T449,FALSE),2))</f>
        <v/>
      </c>
      <c r="M449" s="10" t="str">
        <f>IF(VLOOKUP(R449&amp;"_"&amp;S449,[1]无限模式!A:AQ,25+T449,FALSE)="","",1)</f>
        <v/>
      </c>
      <c r="N449" s="10" t="str">
        <f>IF(VLOOKUP(R449&amp;"_"&amp;S449,[1]无限模式!A:AQ,25+T449,FALSE)="","","Monster_Season"&amp;R449&amp;"_Infinite_"&amp;S449&amp;"_"&amp;T449)</f>
        <v/>
      </c>
      <c r="O449" s="10" t="str">
        <f>IF(VLOOKUP(R449&amp;"_"&amp;S449,[1]无限模式!A:AQ,25+T449,FALSE)="","",1)</f>
        <v/>
      </c>
      <c r="Q449" s="10" t="str">
        <f>IF(VLOOKUP(R449&amp;"_"&amp;S449,[1]无限模式!A:AQ,19+T449,FALSE)="","",VLOOKUP(R449&amp;"_"&amp;S449,[1]无限模式!A:AQ,37+T449,FALSE))</f>
        <v/>
      </c>
      <c r="R449" s="10">
        <v>4</v>
      </c>
      <c r="S449" s="10">
        <v>14</v>
      </c>
      <c r="T449" s="10">
        <v>5</v>
      </c>
    </row>
    <row r="450" spans="2:20" x14ac:dyDescent="0.2">
      <c r="B450" s="13" t="str">
        <f t="shared" si="28"/>
        <v/>
      </c>
      <c r="C450" s="10" t="str">
        <f t="shared" si="29"/>
        <v/>
      </c>
      <c r="D450" s="10" t="str">
        <f t="shared" si="30"/>
        <v/>
      </c>
      <c r="F450" s="10" t="str">
        <f>IF(B450="","",VLOOKUP(R450&amp;"_"&amp;S450,[1]无限模式!A:AQ,12,FALSE)-VLOOKUP(R450&amp;"_"&amp;S450,[1]无限模式!A:AQ,13,FALSE))</f>
        <v/>
      </c>
      <c r="G450" s="10" t="str">
        <f t="shared" si="31"/>
        <v/>
      </c>
      <c r="H450" s="13" t="str">
        <f>IF(C450="","",VLOOKUP(R450&amp;"_"&amp;S450,[1]无限模式!$A:$BA,52,FALSE))</f>
        <v/>
      </c>
      <c r="I450" s="13" t="str">
        <f>IF(C450="","",VLOOKUP(R450&amp;"_"&amp;S450,[1]无限模式!$A:$BA,53,FALSE))</f>
        <v/>
      </c>
      <c r="J450" s="10" t="str">
        <f>IF(VLOOKUP(R450&amp;"_"&amp;S450,[1]无限模式!A:AQ,25+T450,FALSE)="","",0)</f>
        <v/>
      </c>
      <c r="K450" s="10" t="str">
        <f>IF(VLOOKUP(R450&amp;"_"&amp;S450,[1]无限模式!A:AQ,19+T450,FALSE)=0,"",VLOOKUP(R450&amp;"_"&amp;S450,[1]无限模式!A:AQ,19+T450,FALSE))</f>
        <v/>
      </c>
      <c r="L450" s="10" t="str">
        <f>IF(VLOOKUP(R450&amp;"_"&amp;S450,[1]无限模式!A:AQ,19+T450,FALSE)=0,"",ROUND(VLOOKUP(R450&amp;"_"&amp;S450,[1]无限模式!A:AQ,4,FALSE)/VLOOKUP(R450&amp;"_"&amp;S450,[1]无限模式!A:AQ,19+T450,FALSE),2))</f>
        <v/>
      </c>
      <c r="M450" s="10" t="str">
        <f>IF(VLOOKUP(R450&amp;"_"&amp;S450,[1]无限模式!A:AQ,25+T450,FALSE)="","",1)</f>
        <v/>
      </c>
      <c r="N450" s="10" t="str">
        <f>IF(VLOOKUP(R450&amp;"_"&amp;S450,[1]无限模式!A:AQ,25+T450,FALSE)="","","Monster_Season"&amp;R450&amp;"_Infinite_"&amp;S450&amp;"_"&amp;T450)</f>
        <v/>
      </c>
      <c r="O450" s="10" t="str">
        <f>IF(VLOOKUP(R450&amp;"_"&amp;S450,[1]无限模式!A:AQ,25+T450,FALSE)="","",1)</f>
        <v/>
      </c>
      <c r="Q450" s="10" t="str">
        <f>IF(VLOOKUP(R450&amp;"_"&amp;S450,[1]无限模式!A:AQ,19+T450,FALSE)="","",VLOOKUP(R450&amp;"_"&amp;S450,[1]无限模式!A:AQ,37+T450,FALSE))</f>
        <v/>
      </c>
      <c r="R450" s="10">
        <v>4</v>
      </c>
      <c r="S450" s="10">
        <v>14</v>
      </c>
      <c r="T450" s="10">
        <v>6</v>
      </c>
    </row>
    <row r="451" spans="2:20" x14ac:dyDescent="0.2">
      <c r="B451" s="13" t="str">
        <f t="shared" si="28"/>
        <v>MonsterWaveCallRule_Season4_Infinite</v>
      </c>
      <c r="C451" s="10">
        <f t="shared" si="29"/>
        <v>15</v>
      </c>
      <c r="D451" s="10" t="str">
        <f t="shared" si="30"/>
        <v>赛季4无限模式第15波</v>
      </c>
      <c r="F451" s="10">
        <f>IF(B451="","",VLOOKUP(R451&amp;"_"&amp;S451,[1]无限模式!A:AQ,12,FALSE)-VLOOKUP(R451&amp;"_"&amp;S451,[1]无限模式!A:AQ,13,FALSE))</f>
        <v>100</v>
      </c>
      <c r="G451" s="10">
        <f t="shared" si="31"/>
        <v>180</v>
      </c>
      <c r="H451" s="13" t="str">
        <f>IF(C451="","",VLOOKUP(R451&amp;"_"&amp;S451,[1]无限模式!$A:$BA,52,FALSE))</f>
        <v>ResAudio_Music_game3;0.9</v>
      </c>
      <c r="I451" s="13" t="str">
        <f>IF(C451="","",VLOOKUP(R451&amp;"_"&amp;S451,[1]无限模式!$A:$BA,53,FALSE))</f>
        <v>ResAudio_Music_battler_boss1;1.1</v>
      </c>
      <c r="J451" s="10">
        <f>IF(VLOOKUP(R451&amp;"_"&amp;S451,[1]无限模式!A:AQ,25+T451,FALSE)="","",0)</f>
        <v>0</v>
      </c>
      <c r="K451" s="10">
        <f>IF(VLOOKUP(R451&amp;"_"&amp;S451,[1]无限模式!A:AQ,19+T451,FALSE)=0,"",VLOOKUP(R451&amp;"_"&amp;S451,[1]无限模式!A:AQ,19+T451,FALSE))</f>
        <v>13</v>
      </c>
      <c r="L451" s="10">
        <f>IF(VLOOKUP(R451&amp;"_"&amp;S451,[1]无限模式!A:AQ,19+T451,FALSE)=0,"",ROUND(VLOOKUP(R451&amp;"_"&amp;S451,[1]无限模式!A:AQ,4,FALSE)/VLOOKUP(R451&amp;"_"&amp;S451,[1]无限模式!A:AQ,19+T451,FALSE),2))</f>
        <v>2.31</v>
      </c>
      <c r="M451" s="10">
        <f>IF(VLOOKUP(R451&amp;"_"&amp;S451,[1]无限模式!A:AQ,25+T451,FALSE)="","",1)</f>
        <v>1</v>
      </c>
      <c r="N451" s="10" t="str">
        <f>IF(VLOOKUP(R451&amp;"_"&amp;S451,[1]无限模式!A:AQ,25+T451,FALSE)="","","Monster_Season"&amp;R451&amp;"_Infinite_"&amp;S451&amp;"_"&amp;T451)</f>
        <v>Monster_Season4_Infinite_15_1</v>
      </c>
      <c r="O451" s="10">
        <f>IF(VLOOKUP(R451&amp;"_"&amp;S451,[1]无限模式!A:AQ,25+T451,FALSE)="","",1)</f>
        <v>1</v>
      </c>
      <c r="Q451" s="10">
        <f>IF(VLOOKUP(R451&amp;"_"&amp;S451,[1]无限模式!A:AQ,19+T451,FALSE)="","",VLOOKUP(R451&amp;"_"&amp;S451,[1]无限模式!A:AQ,37+T451,FALSE))</f>
        <v>5</v>
      </c>
      <c r="R451" s="10">
        <v>4</v>
      </c>
      <c r="S451" s="10">
        <v>15</v>
      </c>
      <c r="T451" s="10">
        <v>1</v>
      </c>
    </row>
    <row r="452" spans="2:20" x14ac:dyDescent="0.2">
      <c r="B452" s="13" t="str">
        <f t="shared" si="28"/>
        <v/>
      </c>
      <c r="C452" s="10" t="str">
        <f t="shared" si="29"/>
        <v/>
      </c>
      <c r="D452" s="10" t="str">
        <f t="shared" si="30"/>
        <v/>
      </c>
      <c r="F452" s="10" t="str">
        <f>IF(B452="","",VLOOKUP(R452&amp;"_"&amp;S452,[1]无限模式!A:AQ,12,FALSE)-VLOOKUP(R452&amp;"_"&amp;S452,[1]无限模式!A:AQ,13,FALSE))</f>
        <v/>
      </c>
      <c r="G452" s="10" t="str">
        <f t="shared" si="31"/>
        <v/>
      </c>
      <c r="H452" s="13" t="str">
        <f>IF(C452="","",VLOOKUP(R452&amp;"_"&amp;S452,[1]无限模式!$A:$BA,52,FALSE))</f>
        <v/>
      </c>
      <c r="I452" s="13" t="str">
        <f>IF(C452="","",VLOOKUP(R452&amp;"_"&amp;S452,[1]无限模式!$A:$BA,53,FALSE))</f>
        <v/>
      </c>
      <c r="J452" s="10">
        <f>IF(VLOOKUP(R452&amp;"_"&amp;S452,[1]无限模式!A:AQ,25+T452,FALSE)="","",0)</f>
        <v>0</v>
      </c>
      <c r="K452" s="10">
        <f>IF(VLOOKUP(R452&amp;"_"&amp;S452,[1]无限模式!A:AQ,19+T452,FALSE)=0,"",VLOOKUP(R452&amp;"_"&amp;S452,[1]无限模式!A:AQ,19+T452,FALSE))</f>
        <v>13</v>
      </c>
      <c r="L452" s="10">
        <f>IF(VLOOKUP(R452&amp;"_"&amp;S452,[1]无限模式!A:AQ,19+T452,FALSE)=0,"",ROUND(VLOOKUP(R452&amp;"_"&amp;S452,[1]无限模式!A:AQ,4,FALSE)/VLOOKUP(R452&amp;"_"&amp;S452,[1]无限模式!A:AQ,19+T452,FALSE),2))</f>
        <v>2.31</v>
      </c>
      <c r="M452" s="10">
        <f>IF(VLOOKUP(R452&amp;"_"&amp;S452,[1]无限模式!A:AQ,25+T452,FALSE)="","",1)</f>
        <v>1</v>
      </c>
      <c r="N452" s="10" t="str">
        <f>IF(VLOOKUP(R452&amp;"_"&amp;S452,[1]无限模式!A:AQ,25+T452,FALSE)="","","Monster_Season"&amp;R452&amp;"_Infinite_"&amp;S452&amp;"_"&amp;T452)</f>
        <v>Monster_Season4_Infinite_15_2</v>
      </c>
      <c r="O452" s="10">
        <f>IF(VLOOKUP(R452&amp;"_"&amp;S452,[1]无限模式!A:AQ,25+T452,FALSE)="","",1)</f>
        <v>1</v>
      </c>
      <c r="Q452" s="10">
        <f>IF(VLOOKUP(R452&amp;"_"&amp;S452,[1]无限模式!A:AQ,19+T452,FALSE)="","",VLOOKUP(R452&amp;"_"&amp;S452,[1]无限模式!A:AQ,37+T452,FALSE))</f>
        <v>5</v>
      </c>
      <c r="R452" s="10">
        <v>4</v>
      </c>
      <c r="S452" s="10">
        <v>15</v>
      </c>
      <c r="T452" s="10">
        <v>2</v>
      </c>
    </row>
    <row r="453" spans="2:20" x14ac:dyDescent="0.2">
      <c r="B453" s="13" t="str">
        <f t="shared" si="28"/>
        <v/>
      </c>
      <c r="C453" s="10" t="str">
        <f t="shared" si="29"/>
        <v/>
      </c>
      <c r="D453" s="10" t="str">
        <f t="shared" si="30"/>
        <v/>
      </c>
      <c r="F453" s="10" t="str">
        <f>IF(B453="","",VLOOKUP(R453&amp;"_"&amp;S453,[1]无限模式!A:AQ,12,FALSE)-VLOOKUP(R453&amp;"_"&amp;S453,[1]无限模式!A:AQ,13,FALSE))</f>
        <v/>
      </c>
      <c r="G453" s="10" t="str">
        <f t="shared" si="31"/>
        <v/>
      </c>
      <c r="H453" s="13" t="str">
        <f>IF(C453="","",VLOOKUP(R453&amp;"_"&amp;S453,[1]无限模式!$A:$BA,52,FALSE))</f>
        <v/>
      </c>
      <c r="I453" s="13" t="str">
        <f>IF(C453="","",VLOOKUP(R453&amp;"_"&amp;S453,[1]无限模式!$A:$BA,53,FALSE))</f>
        <v/>
      </c>
      <c r="J453" s="10">
        <f>IF(VLOOKUP(R453&amp;"_"&amp;S453,[1]无限模式!A:AQ,25+T453,FALSE)="","",0)</f>
        <v>0</v>
      </c>
      <c r="K453" s="10">
        <f>IF(VLOOKUP(R453&amp;"_"&amp;S453,[1]无限模式!A:AQ,19+T453,FALSE)=0,"",VLOOKUP(R453&amp;"_"&amp;S453,[1]无限模式!A:AQ,19+T453,FALSE))</f>
        <v>9</v>
      </c>
      <c r="L453" s="10">
        <f>IF(VLOOKUP(R453&amp;"_"&amp;S453,[1]无限模式!A:AQ,19+T453,FALSE)=0,"",ROUND(VLOOKUP(R453&amp;"_"&amp;S453,[1]无限模式!A:AQ,4,FALSE)/VLOOKUP(R453&amp;"_"&amp;S453,[1]无限模式!A:AQ,19+T453,FALSE),2))</f>
        <v>3.33</v>
      </c>
      <c r="M453" s="10">
        <f>IF(VLOOKUP(R453&amp;"_"&amp;S453,[1]无限模式!A:AQ,25+T453,FALSE)="","",1)</f>
        <v>1</v>
      </c>
      <c r="N453" s="10" t="str">
        <f>IF(VLOOKUP(R453&amp;"_"&amp;S453,[1]无限模式!A:AQ,25+T453,FALSE)="","","Monster_Season"&amp;R453&amp;"_Infinite_"&amp;S453&amp;"_"&amp;T453)</f>
        <v>Monster_Season4_Infinite_15_3</v>
      </c>
      <c r="O453" s="10">
        <f>IF(VLOOKUP(R453&amp;"_"&amp;S453,[1]无限模式!A:AQ,25+T453,FALSE)="","",1)</f>
        <v>1</v>
      </c>
      <c r="Q453" s="10">
        <f>IF(VLOOKUP(R453&amp;"_"&amp;S453,[1]无限模式!A:AQ,19+T453,FALSE)="","",VLOOKUP(R453&amp;"_"&amp;S453,[1]无限模式!A:AQ,37+T453,FALSE))</f>
        <v>5</v>
      </c>
      <c r="R453" s="10">
        <v>4</v>
      </c>
      <c r="S453" s="10">
        <v>15</v>
      </c>
      <c r="T453" s="10">
        <v>3</v>
      </c>
    </row>
    <row r="454" spans="2:20" x14ac:dyDescent="0.2">
      <c r="B454" s="13" t="str">
        <f t="shared" si="28"/>
        <v/>
      </c>
      <c r="C454" s="10" t="str">
        <f t="shared" si="29"/>
        <v/>
      </c>
      <c r="D454" s="10" t="str">
        <f t="shared" si="30"/>
        <v/>
      </c>
      <c r="F454" s="10" t="str">
        <f>IF(B454="","",VLOOKUP(R454&amp;"_"&amp;S454,[1]无限模式!A:AQ,12,FALSE)-VLOOKUP(R454&amp;"_"&amp;S454,[1]无限模式!A:AQ,13,FALSE))</f>
        <v/>
      </c>
      <c r="G454" s="10" t="str">
        <f t="shared" si="31"/>
        <v/>
      </c>
      <c r="H454" s="13" t="str">
        <f>IF(C454="","",VLOOKUP(R454&amp;"_"&amp;S454,[1]无限模式!$A:$BA,52,FALSE))</f>
        <v/>
      </c>
      <c r="I454" s="13" t="str">
        <f>IF(C454="","",VLOOKUP(R454&amp;"_"&amp;S454,[1]无限模式!$A:$BA,53,FALSE))</f>
        <v/>
      </c>
      <c r="J454" s="10">
        <f>IF(VLOOKUP(R454&amp;"_"&amp;S454,[1]无限模式!A:AQ,25+T454,FALSE)="","",0)</f>
        <v>0</v>
      </c>
      <c r="K454" s="10">
        <f>IF(VLOOKUP(R454&amp;"_"&amp;S454,[1]无限模式!A:AQ,19+T454,FALSE)=0,"",VLOOKUP(R454&amp;"_"&amp;S454,[1]无限模式!A:AQ,19+T454,FALSE))</f>
        <v>1</v>
      </c>
      <c r="L454" s="10">
        <f>IF(VLOOKUP(R454&amp;"_"&amp;S454,[1]无限模式!A:AQ,19+T454,FALSE)=0,"",ROUND(VLOOKUP(R454&amp;"_"&amp;S454,[1]无限模式!A:AQ,4,FALSE)/VLOOKUP(R454&amp;"_"&amp;S454,[1]无限模式!A:AQ,19+T454,FALSE),2))</f>
        <v>30</v>
      </c>
      <c r="M454" s="10">
        <f>IF(VLOOKUP(R454&amp;"_"&amp;S454,[1]无限模式!A:AQ,25+T454,FALSE)="","",1)</f>
        <v>1</v>
      </c>
      <c r="N454" s="10" t="str">
        <f>IF(VLOOKUP(R454&amp;"_"&amp;S454,[1]无限模式!A:AQ,25+T454,FALSE)="","","Monster_Season"&amp;R454&amp;"_Infinite_"&amp;S454&amp;"_"&amp;T454)</f>
        <v>Monster_Season4_Infinite_15_4</v>
      </c>
      <c r="O454" s="10">
        <f>IF(VLOOKUP(R454&amp;"_"&amp;S454,[1]无限模式!A:AQ,25+T454,FALSE)="","",1)</f>
        <v>1</v>
      </c>
      <c r="Q454" s="10">
        <f>IF(VLOOKUP(R454&amp;"_"&amp;S454,[1]无限模式!A:AQ,19+T454,FALSE)="","",VLOOKUP(R454&amp;"_"&amp;S454,[1]无限模式!A:AQ,37+T454,FALSE))</f>
        <v>13</v>
      </c>
      <c r="R454" s="10">
        <v>4</v>
      </c>
      <c r="S454" s="10">
        <v>15</v>
      </c>
      <c r="T454" s="10">
        <v>4</v>
      </c>
    </row>
    <row r="455" spans="2:20" x14ac:dyDescent="0.2">
      <c r="B455" s="13" t="str">
        <f t="shared" si="28"/>
        <v/>
      </c>
      <c r="C455" s="10" t="str">
        <f t="shared" si="29"/>
        <v/>
      </c>
      <c r="D455" s="10" t="str">
        <f t="shared" si="30"/>
        <v/>
      </c>
      <c r="F455" s="10" t="str">
        <f>IF(B455="","",VLOOKUP(R455&amp;"_"&amp;S455,[1]无限模式!A:AQ,12,FALSE)-VLOOKUP(R455&amp;"_"&amp;S455,[1]无限模式!A:AQ,13,FALSE))</f>
        <v/>
      </c>
      <c r="G455" s="10" t="str">
        <f t="shared" si="31"/>
        <v/>
      </c>
      <c r="H455" s="13" t="str">
        <f>IF(C455="","",VLOOKUP(R455&amp;"_"&amp;S455,[1]无限模式!$A:$BA,52,FALSE))</f>
        <v/>
      </c>
      <c r="I455" s="13" t="str">
        <f>IF(C455="","",VLOOKUP(R455&amp;"_"&amp;S455,[1]无限模式!$A:$BA,53,FALSE))</f>
        <v/>
      </c>
      <c r="J455" s="10" t="str">
        <f>IF(VLOOKUP(R455&amp;"_"&amp;S455,[1]无限模式!A:AQ,25+T455,FALSE)="","",0)</f>
        <v/>
      </c>
      <c r="K455" s="10" t="str">
        <f>IF(VLOOKUP(R455&amp;"_"&amp;S455,[1]无限模式!A:AQ,19+T455,FALSE)=0,"",VLOOKUP(R455&amp;"_"&amp;S455,[1]无限模式!A:AQ,19+T455,FALSE))</f>
        <v/>
      </c>
      <c r="L455" s="10" t="str">
        <f>IF(VLOOKUP(R455&amp;"_"&amp;S455,[1]无限模式!A:AQ,19+T455,FALSE)=0,"",ROUND(VLOOKUP(R455&amp;"_"&amp;S455,[1]无限模式!A:AQ,4,FALSE)/VLOOKUP(R455&amp;"_"&amp;S455,[1]无限模式!A:AQ,19+T455,FALSE),2))</f>
        <v/>
      </c>
      <c r="M455" s="10" t="str">
        <f>IF(VLOOKUP(R455&amp;"_"&amp;S455,[1]无限模式!A:AQ,25+T455,FALSE)="","",1)</f>
        <v/>
      </c>
      <c r="N455" s="10" t="str">
        <f>IF(VLOOKUP(R455&amp;"_"&amp;S455,[1]无限模式!A:AQ,25+T455,FALSE)="","","Monster_Season"&amp;R455&amp;"_Infinite_"&amp;S455&amp;"_"&amp;T455)</f>
        <v/>
      </c>
      <c r="O455" s="10" t="str">
        <f>IF(VLOOKUP(R455&amp;"_"&amp;S455,[1]无限模式!A:AQ,25+T455,FALSE)="","",1)</f>
        <v/>
      </c>
      <c r="Q455" s="10" t="str">
        <f>IF(VLOOKUP(R455&amp;"_"&amp;S455,[1]无限模式!A:AQ,19+T455,FALSE)="","",VLOOKUP(R455&amp;"_"&amp;S455,[1]无限模式!A:AQ,37+T455,FALSE))</f>
        <v/>
      </c>
      <c r="R455" s="10">
        <v>4</v>
      </c>
      <c r="S455" s="10">
        <v>15</v>
      </c>
      <c r="T455" s="10">
        <v>5</v>
      </c>
    </row>
    <row r="456" spans="2:20" x14ac:dyDescent="0.2">
      <c r="B456" s="13" t="str">
        <f t="shared" si="28"/>
        <v/>
      </c>
      <c r="C456" s="10" t="str">
        <f t="shared" si="29"/>
        <v/>
      </c>
      <c r="D456" s="10" t="str">
        <f t="shared" si="30"/>
        <v/>
      </c>
      <c r="F456" s="10" t="str">
        <f>IF(B456="","",VLOOKUP(R456&amp;"_"&amp;S456,[1]无限模式!A:AQ,12,FALSE)-VLOOKUP(R456&amp;"_"&amp;S456,[1]无限模式!A:AQ,13,FALSE))</f>
        <v/>
      </c>
      <c r="G456" s="10" t="str">
        <f t="shared" si="31"/>
        <v/>
      </c>
      <c r="H456" s="13" t="str">
        <f>IF(C456="","",VLOOKUP(R456&amp;"_"&amp;S456,[1]无限模式!$A:$BA,52,FALSE))</f>
        <v/>
      </c>
      <c r="I456" s="13" t="str">
        <f>IF(C456="","",VLOOKUP(R456&amp;"_"&amp;S456,[1]无限模式!$A:$BA,53,FALSE))</f>
        <v/>
      </c>
      <c r="J456" s="10" t="str">
        <f>IF(VLOOKUP(R456&amp;"_"&amp;S456,[1]无限模式!A:AQ,25+T456,FALSE)="","",0)</f>
        <v/>
      </c>
      <c r="K456" s="10" t="str">
        <f>IF(VLOOKUP(R456&amp;"_"&amp;S456,[1]无限模式!A:AQ,19+T456,FALSE)=0,"",VLOOKUP(R456&amp;"_"&amp;S456,[1]无限模式!A:AQ,19+T456,FALSE))</f>
        <v/>
      </c>
      <c r="L456" s="10" t="str">
        <f>IF(VLOOKUP(R456&amp;"_"&amp;S456,[1]无限模式!A:AQ,19+T456,FALSE)=0,"",ROUND(VLOOKUP(R456&amp;"_"&amp;S456,[1]无限模式!A:AQ,4,FALSE)/VLOOKUP(R456&amp;"_"&amp;S456,[1]无限模式!A:AQ,19+T456,FALSE),2))</f>
        <v/>
      </c>
      <c r="M456" s="10" t="str">
        <f>IF(VLOOKUP(R456&amp;"_"&amp;S456,[1]无限模式!A:AQ,25+T456,FALSE)="","",1)</f>
        <v/>
      </c>
      <c r="N456" s="10" t="str">
        <f>IF(VLOOKUP(R456&amp;"_"&amp;S456,[1]无限模式!A:AQ,25+T456,FALSE)="","","Monster_Season"&amp;R456&amp;"_Infinite_"&amp;S456&amp;"_"&amp;T456)</f>
        <v/>
      </c>
      <c r="O456" s="10" t="str">
        <f>IF(VLOOKUP(R456&amp;"_"&amp;S456,[1]无限模式!A:AQ,25+T456,FALSE)="","",1)</f>
        <v/>
      </c>
      <c r="Q456" s="10" t="str">
        <f>IF(VLOOKUP(R456&amp;"_"&amp;S456,[1]无限模式!A:AQ,19+T456,FALSE)="","",VLOOKUP(R456&amp;"_"&amp;S456,[1]无限模式!A:AQ,37+T456,FALSE))</f>
        <v/>
      </c>
      <c r="R456" s="10">
        <v>4</v>
      </c>
      <c r="S456" s="10">
        <v>15</v>
      </c>
      <c r="T456" s="10">
        <v>6</v>
      </c>
    </row>
    <row r="457" spans="2:20" x14ac:dyDescent="0.2">
      <c r="B457" s="13" t="str">
        <f t="shared" si="28"/>
        <v>MonsterWaveCallRule_Season4_Infinite</v>
      </c>
      <c r="C457" s="10">
        <f t="shared" si="29"/>
        <v>16</v>
      </c>
      <c r="D457" s="10" t="str">
        <f t="shared" si="30"/>
        <v>赛季4无限模式第16波</v>
      </c>
      <c r="F457" s="10">
        <f>IF(B457="","",VLOOKUP(R457&amp;"_"&amp;S457,[1]无限模式!A:AQ,12,FALSE)-VLOOKUP(R457&amp;"_"&amp;S457,[1]无限模式!A:AQ,13,FALSE))</f>
        <v>100</v>
      </c>
      <c r="G457" s="10">
        <f t="shared" si="31"/>
        <v>180</v>
      </c>
      <c r="H457" s="13" t="str">
        <f>IF(C457="","",VLOOKUP(R457&amp;"_"&amp;S457,[1]无限模式!$A:$BA,52,FALSE))</f>
        <v>ResAudio_Music_game3;0.9</v>
      </c>
      <c r="I457" s="13" t="str">
        <f>IF(C457="","",VLOOKUP(R457&amp;"_"&amp;S457,[1]无限模式!$A:$BA,53,FALSE))</f>
        <v>ResAudio_Music_game3;1.1</v>
      </c>
      <c r="J457" s="10">
        <f>IF(VLOOKUP(R457&amp;"_"&amp;S457,[1]无限模式!A:AQ,25+T457,FALSE)="","",0)</f>
        <v>0</v>
      </c>
      <c r="K457" s="10">
        <f>IF(VLOOKUP(R457&amp;"_"&amp;S457,[1]无限模式!A:AQ,19+T457,FALSE)=0,"",VLOOKUP(R457&amp;"_"&amp;S457,[1]无限模式!A:AQ,19+T457,FALSE))</f>
        <v>19</v>
      </c>
      <c r="L457" s="10">
        <f>IF(VLOOKUP(R457&amp;"_"&amp;S457,[1]无限模式!A:AQ,19+T457,FALSE)=0,"",ROUND(VLOOKUP(R457&amp;"_"&amp;S457,[1]无限模式!A:AQ,4,FALSE)/VLOOKUP(R457&amp;"_"&amp;S457,[1]无限模式!A:AQ,19+T457,FALSE),2))</f>
        <v>1.58</v>
      </c>
      <c r="M457" s="10">
        <f>IF(VLOOKUP(R457&amp;"_"&amp;S457,[1]无限模式!A:AQ,25+T457,FALSE)="","",1)</f>
        <v>1</v>
      </c>
      <c r="N457" s="10" t="str">
        <f>IF(VLOOKUP(R457&amp;"_"&amp;S457,[1]无限模式!A:AQ,25+T457,FALSE)="","","Monster_Season"&amp;R457&amp;"_Infinite_"&amp;S457&amp;"_"&amp;T457)</f>
        <v>Monster_Season4_Infinite_16_1</v>
      </c>
      <c r="O457" s="10">
        <f>IF(VLOOKUP(R457&amp;"_"&amp;S457,[1]无限模式!A:AQ,25+T457,FALSE)="","",1)</f>
        <v>1</v>
      </c>
      <c r="Q457" s="10">
        <f>IF(VLOOKUP(R457&amp;"_"&amp;S457,[1]无限模式!A:AQ,19+T457,FALSE)="","",VLOOKUP(R457&amp;"_"&amp;S457,[1]无限模式!A:AQ,37+T457,FALSE))</f>
        <v>5</v>
      </c>
      <c r="R457" s="10">
        <v>4</v>
      </c>
      <c r="S457" s="10">
        <v>16</v>
      </c>
      <c r="T457" s="10">
        <v>1</v>
      </c>
    </row>
    <row r="458" spans="2:20" x14ac:dyDescent="0.2">
      <c r="B458" s="13" t="str">
        <f t="shared" si="28"/>
        <v/>
      </c>
      <c r="C458" s="10" t="str">
        <f t="shared" si="29"/>
        <v/>
      </c>
      <c r="D458" s="10" t="str">
        <f t="shared" si="30"/>
        <v/>
      </c>
      <c r="F458" s="10" t="str">
        <f>IF(B458="","",VLOOKUP(R458&amp;"_"&amp;S458,[1]无限模式!A:AQ,12,FALSE)-VLOOKUP(R458&amp;"_"&amp;S458,[1]无限模式!A:AQ,13,FALSE))</f>
        <v/>
      </c>
      <c r="G458" s="10" t="str">
        <f t="shared" si="31"/>
        <v/>
      </c>
      <c r="H458" s="13" t="str">
        <f>IF(C458="","",VLOOKUP(R458&amp;"_"&amp;S458,[1]无限模式!$A:$BA,52,FALSE))</f>
        <v/>
      </c>
      <c r="I458" s="13" t="str">
        <f>IF(C458="","",VLOOKUP(R458&amp;"_"&amp;S458,[1]无限模式!$A:$BA,53,FALSE))</f>
        <v/>
      </c>
      <c r="J458" s="10">
        <f>IF(VLOOKUP(R458&amp;"_"&amp;S458,[1]无限模式!A:AQ,25+T458,FALSE)="","",0)</f>
        <v>0</v>
      </c>
      <c r="K458" s="10">
        <f>IF(VLOOKUP(R458&amp;"_"&amp;S458,[1]无限模式!A:AQ,19+T458,FALSE)=0,"",VLOOKUP(R458&amp;"_"&amp;S458,[1]无限模式!A:AQ,19+T458,FALSE))</f>
        <v>19</v>
      </c>
      <c r="L458" s="10">
        <f>IF(VLOOKUP(R458&amp;"_"&amp;S458,[1]无限模式!A:AQ,19+T458,FALSE)=0,"",ROUND(VLOOKUP(R458&amp;"_"&amp;S458,[1]无限模式!A:AQ,4,FALSE)/VLOOKUP(R458&amp;"_"&amp;S458,[1]无限模式!A:AQ,19+T458,FALSE),2))</f>
        <v>1.58</v>
      </c>
      <c r="M458" s="10">
        <f>IF(VLOOKUP(R458&amp;"_"&amp;S458,[1]无限模式!A:AQ,25+T458,FALSE)="","",1)</f>
        <v>1</v>
      </c>
      <c r="N458" s="10" t="str">
        <f>IF(VLOOKUP(R458&amp;"_"&amp;S458,[1]无限模式!A:AQ,25+T458,FALSE)="","","Monster_Season"&amp;R458&amp;"_Infinite_"&amp;S458&amp;"_"&amp;T458)</f>
        <v>Monster_Season4_Infinite_16_2</v>
      </c>
      <c r="O458" s="10">
        <f>IF(VLOOKUP(R458&amp;"_"&amp;S458,[1]无限模式!A:AQ,25+T458,FALSE)="","",1)</f>
        <v>1</v>
      </c>
      <c r="Q458" s="10">
        <f>IF(VLOOKUP(R458&amp;"_"&amp;S458,[1]无限模式!A:AQ,19+T458,FALSE)="","",VLOOKUP(R458&amp;"_"&amp;S458,[1]无限模式!A:AQ,37+T458,FALSE))</f>
        <v>5</v>
      </c>
      <c r="R458" s="10">
        <v>4</v>
      </c>
      <c r="S458" s="10">
        <v>16</v>
      </c>
      <c r="T458" s="10">
        <v>2</v>
      </c>
    </row>
    <row r="459" spans="2:20" x14ac:dyDescent="0.2">
      <c r="B459" s="13" t="str">
        <f t="shared" si="28"/>
        <v/>
      </c>
      <c r="C459" s="10" t="str">
        <f t="shared" si="29"/>
        <v/>
      </c>
      <c r="D459" s="10" t="str">
        <f t="shared" si="30"/>
        <v/>
      </c>
      <c r="F459" s="10" t="str">
        <f>IF(B459="","",VLOOKUP(R459&amp;"_"&amp;S459,[1]无限模式!A:AQ,12,FALSE)-VLOOKUP(R459&amp;"_"&amp;S459,[1]无限模式!A:AQ,13,FALSE))</f>
        <v/>
      </c>
      <c r="G459" s="10" t="str">
        <f t="shared" si="31"/>
        <v/>
      </c>
      <c r="H459" s="13" t="str">
        <f>IF(C459="","",VLOOKUP(R459&amp;"_"&amp;S459,[1]无限模式!$A:$BA,52,FALSE))</f>
        <v/>
      </c>
      <c r="I459" s="13" t="str">
        <f>IF(C459="","",VLOOKUP(R459&amp;"_"&amp;S459,[1]无限模式!$A:$BA,53,FALSE))</f>
        <v/>
      </c>
      <c r="J459" s="10" t="str">
        <f>IF(VLOOKUP(R459&amp;"_"&amp;S459,[1]无限模式!A:AQ,25+T459,FALSE)="","",0)</f>
        <v/>
      </c>
      <c r="K459" s="10" t="str">
        <f>IF(VLOOKUP(R459&amp;"_"&amp;S459,[1]无限模式!A:AQ,19+T459,FALSE)=0,"",VLOOKUP(R459&amp;"_"&amp;S459,[1]无限模式!A:AQ,19+T459,FALSE))</f>
        <v/>
      </c>
      <c r="L459" s="10" t="str">
        <f>IF(VLOOKUP(R459&amp;"_"&amp;S459,[1]无限模式!A:AQ,19+T459,FALSE)=0,"",ROUND(VLOOKUP(R459&amp;"_"&amp;S459,[1]无限模式!A:AQ,4,FALSE)/VLOOKUP(R459&amp;"_"&amp;S459,[1]无限模式!A:AQ,19+T459,FALSE),2))</f>
        <v/>
      </c>
      <c r="M459" s="10" t="str">
        <f>IF(VLOOKUP(R459&amp;"_"&amp;S459,[1]无限模式!A:AQ,25+T459,FALSE)="","",1)</f>
        <v/>
      </c>
      <c r="N459" s="10" t="str">
        <f>IF(VLOOKUP(R459&amp;"_"&amp;S459,[1]无限模式!A:AQ,25+T459,FALSE)="","","Monster_Season"&amp;R459&amp;"_Infinite_"&amp;S459&amp;"_"&amp;T459)</f>
        <v/>
      </c>
      <c r="O459" s="10" t="str">
        <f>IF(VLOOKUP(R459&amp;"_"&amp;S459,[1]无限模式!A:AQ,25+T459,FALSE)="","",1)</f>
        <v/>
      </c>
      <c r="Q459" s="10" t="str">
        <f>IF(VLOOKUP(R459&amp;"_"&amp;S459,[1]无限模式!A:AQ,19+T459,FALSE)="","",VLOOKUP(R459&amp;"_"&amp;S459,[1]无限模式!A:AQ,37+T459,FALSE))</f>
        <v/>
      </c>
      <c r="R459" s="10">
        <v>4</v>
      </c>
      <c r="S459" s="10">
        <v>16</v>
      </c>
      <c r="T459" s="10">
        <v>3</v>
      </c>
    </row>
    <row r="460" spans="2:20" x14ac:dyDescent="0.2">
      <c r="B460" s="13" t="str">
        <f t="shared" si="28"/>
        <v/>
      </c>
      <c r="C460" s="10" t="str">
        <f t="shared" si="29"/>
        <v/>
      </c>
      <c r="D460" s="10" t="str">
        <f t="shared" si="30"/>
        <v/>
      </c>
      <c r="F460" s="10" t="str">
        <f>IF(B460="","",VLOOKUP(R460&amp;"_"&amp;S460,[1]无限模式!A:AQ,12,FALSE)-VLOOKUP(R460&amp;"_"&amp;S460,[1]无限模式!A:AQ,13,FALSE))</f>
        <v/>
      </c>
      <c r="G460" s="10" t="str">
        <f t="shared" si="31"/>
        <v/>
      </c>
      <c r="H460" s="13" t="str">
        <f>IF(C460="","",VLOOKUP(R460&amp;"_"&amp;S460,[1]无限模式!$A:$BA,52,FALSE))</f>
        <v/>
      </c>
      <c r="I460" s="13" t="str">
        <f>IF(C460="","",VLOOKUP(R460&amp;"_"&amp;S460,[1]无限模式!$A:$BA,53,FALSE))</f>
        <v/>
      </c>
      <c r="J460" s="10" t="str">
        <f>IF(VLOOKUP(R460&amp;"_"&amp;S460,[1]无限模式!A:AQ,25+T460,FALSE)="","",0)</f>
        <v/>
      </c>
      <c r="K460" s="10" t="str">
        <f>IF(VLOOKUP(R460&amp;"_"&amp;S460,[1]无限模式!A:AQ,19+T460,FALSE)=0,"",VLOOKUP(R460&amp;"_"&amp;S460,[1]无限模式!A:AQ,19+T460,FALSE))</f>
        <v/>
      </c>
      <c r="L460" s="10" t="str">
        <f>IF(VLOOKUP(R460&amp;"_"&amp;S460,[1]无限模式!A:AQ,19+T460,FALSE)=0,"",ROUND(VLOOKUP(R460&amp;"_"&amp;S460,[1]无限模式!A:AQ,4,FALSE)/VLOOKUP(R460&amp;"_"&amp;S460,[1]无限模式!A:AQ,19+T460,FALSE),2))</f>
        <v/>
      </c>
      <c r="M460" s="10" t="str">
        <f>IF(VLOOKUP(R460&amp;"_"&amp;S460,[1]无限模式!A:AQ,25+T460,FALSE)="","",1)</f>
        <v/>
      </c>
      <c r="N460" s="10" t="str">
        <f>IF(VLOOKUP(R460&amp;"_"&amp;S460,[1]无限模式!A:AQ,25+T460,FALSE)="","","Monster_Season"&amp;R460&amp;"_Infinite_"&amp;S460&amp;"_"&amp;T460)</f>
        <v/>
      </c>
      <c r="O460" s="10" t="str">
        <f>IF(VLOOKUP(R460&amp;"_"&amp;S460,[1]无限模式!A:AQ,25+T460,FALSE)="","",1)</f>
        <v/>
      </c>
      <c r="Q460" s="10" t="str">
        <f>IF(VLOOKUP(R460&amp;"_"&amp;S460,[1]无限模式!A:AQ,19+T460,FALSE)="","",VLOOKUP(R460&amp;"_"&amp;S460,[1]无限模式!A:AQ,37+T460,FALSE))</f>
        <v/>
      </c>
      <c r="R460" s="10">
        <v>4</v>
      </c>
      <c r="S460" s="10">
        <v>16</v>
      </c>
      <c r="T460" s="10">
        <v>4</v>
      </c>
    </row>
    <row r="461" spans="2:20" x14ac:dyDescent="0.2">
      <c r="B461" s="13" t="str">
        <f t="shared" si="28"/>
        <v/>
      </c>
      <c r="C461" s="10" t="str">
        <f t="shared" si="29"/>
        <v/>
      </c>
      <c r="D461" s="10" t="str">
        <f t="shared" si="30"/>
        <v/>
      </c>
      <c r="F461" s="10" t="str">
        <f>IF(B461="","",VLOOKUP(R461&amp;"_"&amp;S461,[1]无限模式!A:AQ,12,FALSE)-VLOOKUP(R461&amp;"_"&amp;S461,[1]无限模式!A:AQ,13,FALSE))</f>
        <v/>
      </c>
      <c r="G461" s="10" t="str">
        <f t="shared" si="31"/>
        <v/>
      </c>
      <c r="H461" s="13" t="str">
        <f>IF(C461="","",VLOOKUP(R461&amp;"_"&amp;S461,[1]无限模式!$A:$BA,52,FALSE))</f>
        <v/>
      </c>
      <c r="I461" s="13" t="str">
        <f>IF(C461="","",VLOOKUP(R461&amp;"_"&amp;S461,[1]无限模式!$A:$BA,53,FALSE))</f>
        <v/>
      </c>
      <c r="J461" s="10" t="str">
        <f>IF(VLOOKUP(R461&amp;"_"&amp;S461,[1]无限模式!A:AQ,25+T461,FALSE)="","",0)</f>
        <v/>
      </c>
      <c r="K461" s="10" t="str">
        <f>IF(VLOOKUP(R461&amp;"_"&amp;S461,[1]无限模式!A:AQ,19+T461,FALSE)=0,"",VLOOKUP(R461&amp;"_"&amp;S461,[1]无限模式!A:AQ,19+T461,FALSE))</f>
        <v/>
      </c>
      <c r="L461" s="10" t="str">
        <f>IF(VLOOKUP(R461&amp;"_"&amp;S461,[1]无限模式!A:AQ,19+T461,FALSE)=0,"",ROUND(VLOOKUP(R461&amp;"_"&amp;S461,[1]无限模式!A:AQ,4,FALSE)/VLOOKUP(R461&amp;"_"&amp;S461,[1]无限模式!A:AQ,19+T461,FALSE),2))</f>
        <v/>
      </c>
      <c r="M461" s="10" t="str">
        <f>IF(VLOOKUP(R461&amp;"_"&amp;S461,[1]无限模式!A:AQ,25+T461,FALSE)="","",1)</f>
        <v/>
      </c>
      <c r="N461" s="10" t="str">
        <f>IF(VLOOKUP(R461&amp;"_"&amp;S461,[1]无限模式!A:AQ,25+T461,FALSE)="","","Monster_Season"&amp;R461&amp;"_Infinite_"&amp;S461&amp;"_"&amp;T461)</f>
        <v/>
      </c>
      <c r="O461" s="10" t="str">
        <f>IF(VLOOKUP(R461&amp;"_"&amp;S461,[1]无限模式!A:AQ,25+T461,FALSE)="","",1)</f>
        <v/>
      </c>
      <c r="Q461" s="10" t="str">
        <f>IF(VLOOKUP(R461&amp;"_"&amp;S461,[1]无限模式!A:AQ,19+T461,FALSE)="","",VLOOKUP(R461&amp;"_"&amp;S461,[1]无限模式!A:AQ,37+T461,FALSE))</f>
        <v/>
      </c>
      <c r="R461" s="10">
        <v>4</v>
      </c>
      <c r="S461" s="10">
        <v>16</v>
      </c>
      <c r="T461" s="10">
        <v>5</v>
      </c>
    </row>
    <row r="462" spans="2:20" x14ac:dyDescent="0.2">
      <c r="B462" s="13" t="str">
        <f t="shared" si="28"/>
        <v/>
      </c>
      <c r="C462" s="10" t="str">
        <f t="shared" si="29"/>
        <v/>
      </c>
      <c r="D462" s="10" t="str">
        <f t="shared" si="30"/>
        <v/>
      </c>
      <c r="F462" s="10" t="str">
        <f>IF(B462="","",VLOOKUP(R462&amp;"_"&amp;S462,[1]无限模式!A:AQ,12,FALSE)-VLOOKUP(R462&amp;"_"&amp;S462,[1]无限模式!A:AQ,13,FALSE))</f>
        <v/>
      </c>
      <c r="G462" s="10" t="str">
        <f t="shared" si="31"/>
        <v/>
      </c>
      <c r="H462" s="13" t="str">
        <f>IF(C462="","",VLOOKUP(R462&amp;"_"&amp;S462,[1]无限模式!$A:$BA,52,FALSE))</f>
        <v/>
      </c>
      <c r="I462" s="13" t="str">
        <f>IF(C462="","",VLOOKUP(R462&amp;"_"&amp;S462,[1]无限模式!$A:$BA,53,FALSE))</f>
        <v/>
      </c>
      <c r="J462" s="10" t="str">
        <f>IF(VLOOKUP(R462&amp;"_"&amp;S462,[1]无限模式!A:AQ,25+T462,FALSE)="","",0)</f>
        <v/>
      </c>
      <c r="K462" s="10" t="str">
        <f>IF(VLOOKUP(R462&amp;"_"&amp;S462,[1]无限模式!A:AQ,19+T462,FALSE)=0,"",VLOOKUP(R462&amp;"_"&amp;S462,[1]无限模式!A:AQ,19+T462,FALSE))</f>
        <v/>
      </c>
      <c r="L462" s="10" t="str">
        <f>IF(VLOOKUP(R462&amp;"_"&amp;S462,[1]无限模式!A:AQ,19+T462,FALSE)=0,"",ROUND(VLOOKUP(R462&amp;"_"&amp;S462,[1]无限模式!A:AQ,4,FALSE)/VLOOKUP(R462&amp;"_"&amp;S462,[1]无限模式!A:AQ,19+T462,FALSE),2))</f>
        <v/>
      </c>
      <c r="M462" s="10" t="str">
        <f>IF(VLOOKUP(R462&amp;"_"&amp;S462,[1]无限模式!A:AQ,25+T462,FALSE)="","",1)</f>
        <v/>
      </c>
      <c r="N462" s="10" t="str">
        <f>IF(VLOOKUP(R462&amp;"_"&amp;S462,[1]无限模式!A:AQ,25+T462,FALSE)="","","Monster_Season"&amp;R462&amp;"_Infinite_"&amp;S462&amp;"_"&amp;T462)</f>
        <v/>
      </c>
      <c r="O462" s="10" t="str">
        <f>IF(VLOOKUP(R462&amp;"_"&amp;S462,[1]无限模式!A:AQ,25+T462,FALSE)="","",1)</f>
        <v/>
      </c>
      <c r="Q462" s="10" t="str">
        <f>IF(VLOOKUP(R462&amp;"_"&amp;S462,[1]无限模式!A:AQ,19+T462,FALSE)="","",VLOOKUP(R462&amp;"_"&amp;S462,[1]无限模式!A:AQ,37+T462,FALSE))</f>
        <v/>
      </c>
      <c r="R462" s="10">
        <v>4</v>
      </c>
      <c r="S462" s="10">
        <v>16</v>
      </c>
      <c r="T462" s="10">
        <v>6</v>
      </c>
    </row>
    <row r="463" spans="2:20" x14ac:dyDescent="0.2">
      <c r="B463" s="13" t="str">
        <f t="shared" si="28"/>
        <v>MonsterWaveCallRule_Season4_Infinite</v>
      </c>
      <c r="C463" s="10">
        <f t="shared" si="29"/>
        <v>17</v>
      </c>
      <c r="D463" s="10" t="str">
        <f t="shared" si="30"/>
        <v>赛季4无限模式第17波</v>
      </c>
      <c r="F463" s="10">
        <f>IF(B463="","",VLOOKUP(R463&amp;"_"&amp;S463,[1]无限模式!A:AQ,12,FALSE)-VLOOKUP(R463&amp;"_"&amp;S463,[1]无限模式!A:AQ,13,FALSE))</f>
        <v>100</v>
      </c>
      <c r="G463" s="10">
        <f t="shared" si="31"/>
        <v>180</v>
      </c>
      <c r="H463" s="13" t="str">
        <f>IF(C463="","",VLOOKUP(R463&amp;"_"&amp;S463,[1]无限模式!$A:$BA,52,FALSE))</f>
        <v>ResAudio_Music_game3;0.9</v>
      </c>
      <c r="I463" s="13" t="str">
        <f>IF(C463="","",VLOOKUP(R463&amp;"_"&amp;S463,[1]无限模式!$A:$BA,53,FALSE))</f>
        <v>ResAudio_Music_game3;1.1</v>
      </c>
      <c r="J463" s="10">
        <f>IF(VLOOKUP(R463&amp;"_"&amp;S463,[1]无限模式!A:AQ,25+T463,FALSE)="","",0)</f>
        <v>0</v>
      </c>
      <c r="K463" s="10">
        <f>IF(VLOOKUP(R463&amp;"_"&amp;S463,[1]无限模式!A:AQ,19+T463,FALSE)=0,"",VLOOKUP(R463&amp;"_"&amp;S463,[1]无限模式!A:AQ,19+T463,FALSE))</f>
        <v>20</v>
      </c>
      <c r="L463" s="10">
        <f>IF(VLOOKUP(R463&amp;"_"&amp;S463,[1]无限模式!A:AQ,19+T463,FALSE)=0,"",ROUND(VLOOKUP(R463&amp;"_"&amp;S463,[1]无限模式!A:AQ,4,FALSE)/VLOOKUP(R463&amp;"_"&amp;S463,[1]无限模式!A:AQ,19+T463,FALSE),2))</f>
        <v>1.5</v>
      </c>
      <c r="M463" s="10">
        <f>IF(VLOOKUP(R463&amp;"_"&amp;S463,[1]无限模式!A:AQ,25+T463,FALSE)="","",1)</f>
        <v>1</v>
      </c>
      <c r="N463" s="10" t="str">
        <f>IF(VLOOKUP(R463&amp;"_"&amp;S463,[1]无限模式!A:AQ,25+T463,FALSE)="","","Monster_Season"&amp;R463&amp;"_Infinite_"&amp;S463&amp;"_"&amp;T463)</f>
        <v>Monster_Season4_Infinite_17_1</v>
      </c>
      <c r="O463" s="10">
        <f>IF(VLOOKUP(R463&amp;"_"&amp;S463,[1]无限模式!A:AQ,25+T463,FALSE)="","",1)</f>
        <v>1</v>
      </c>
      <c r="Q463" s="10">
        <f>IF(VLOOKUP(R463&amp;"_"&amp;S463,[1]无限模式!A:AQ,19+T463,FALSE)="","",VLOOKUP(R463&amp;"_"&amp;S463,[1]无限模式!A:AQ,37+T463,FALSE))</f>
        <v>5</v>
      </c>
      <c r="R463" s="10">
        <v>4</v>
      </c>
      <c r="S463" s="10">
        <v>17</v>
      </c>
      <c r="T463" s="10">
        <v>1</v>
      </c>
    </row>
    <row r="464" spans="2:20" x14ac:dyDescent="0.2">
      <c r="B464" s="13" t="str">
        <f t="shared" si="28"/>
        <v/>
      </c>
      <c r="C464" s="10" t="str">
        <f t="shared" si="29"/>
        <v/>
      </c>
      <c r="D464" s="10" t="str">
        <f t="shared" si="30"/>
        <v/>
      </c>
      <c r="F464" s="10" t="str">
        <f>IF(B464="","",VLOOKUP(R464&amp;"_"&amp;S464,[1]无限模式!A:AQ,12,FALSE)-VLOOKUP(R464&amp;"_"&amp;S464,[1]无限模式!A:AQ,13,FALSE))</f>
        <v/>
      </c>
      <c r="G464" s="10" t="str">
        <f t="shared" si="31"/>
        <v/>
      </c>
      <c r="H464" s="13" t="str">
        <f>IF(C464="","",VLOOKUP(R464&amp;"_"&amp;S464,[1]无限模式!$A:$BA,52,FALSE))</f>
        <v/>
      </c>
      <c r="I464" s="13" t="str">
        <f>IF(C464="","",VLOOKUP(R464&amp;"_"&amp;S464,[1]无限模式!$A:$BA,53,FALSE))</f>
        <v/>
      </c>
      <c r="J464" s="10">
        <f>IF(VLOOKUP(R464&amp;"_"&amp;S464,[1]无限模式!A:AQ,25+T464,FALSE)="","",0)</f>
        <v>0</v>
      </c>
      <c r="K464" s="10">
        <f>IF(VLOOKUP(R464&amp;"_"&amp;S464,[1]无限模式!A:AQ,19+T464,FALSE)=0,"",VLOOKUP(R464&amp;"_"&amp;S464,[1]无限模式!A:AQ,19+T464,FALSE))</f>
        <v>10</v>
      </c>
      <c r="L464" s="10">
        <f>IF(VLOOKUP(R464&amp;"_"&amp;S464,[1]无限模式!A:AQ,19+T464,FALSE)=0,"",ROUND(VLOOKUP(R464&amp;"_"&amp;S464,[1]无限模式!A:AQ,4,FALSE)/VLOOKUP(R464&amp;"_"&amp;S464,[1]无限模式!A:AQ,19+T464,FALSE),2))</f>
        <v>3</v>
      </c>
      <c r="M464" s="10">
        <f>IF(VLOOKUP(R464&amp;"_"&amp;S464,[1]无限模式!A:AQ,25+T464,FALSE)="","",1)</f>
        <v>1</v>
      </c>
      <c r="N464" s="10" t="str">
        <f>IF(VLOOKUP(R464&amp;"_"&amp;S464,[1]无限模式!A:AQ,25+T464,FALSE)="","","Monster_Season"&amp;R464&amp;"_Infinite_"&amp;S464&amp;"_"&amp;T464)</f>
        <v>Monster_Season4_Infinite_17_2</v>
      </c>
      <c r="O464" s="10">
        <f>IF(VLOOKUP(R464&amp;"_"&amp;S464,[1]无限模式!A:AQ,25+T464,FALSE)="","",1)</f>
        <v>1</v>
      </c>
      <c r="Q464" s="10">
        <f>IF(VLOOKUP(R464&amp;"_"&amp;S464,[1]无限模式!A:AQ,19+T464,FALSE)="","",VLOOKUP(R464&amp;"_"&amp;S464,[1]无限模式!A:AQ,37+T464,FALSE))</f>
        <v>5</v>
      </c>
      <c r="R464" s="10">
        <v>4</v>
      </c>
      <c r="S464" s="10">
        <v>17</v>
      </c>
      <c r="T464" s="10">
        <v>2</v>
      </c>
    </row>
    <row r="465" spans="2:20" x14ac:dyDescent="0.2">
      <c r="B465" s="13" t="str">
        <f t="shared" si="28"/>
        <v/>
      </c>
      <c r="C465" s="10" t="str">
        <f t="shared" si="29"/>
        <v/>
      </c>
      <c r="D465" s="10" t="str">
        <f t="shared" si="30"/>
        <v/>
      </c>
      <c r="F465" s="10" t="str">
        <f>IF(B465="","",VLOOKUP(R465&amp;"_"&amp;S465,[1]无限模式!A:AQ,12,FALSE)-VLOOKUP(R465&amp;"_"&amp;S465,[1]无限模式!A:AQ,13,FALSE))</f>
        <v/>
      </c>
      <c r="G465" s="10" t="str">
        <f t="shared" si="31"/>
        <v/>
      </c>
      <c r="H465" s="13" t="str">
        <f>IF(C465="","",VLOOKUP(R465&amp;"_"&amp;S465,[1]无限模式!$A:$BA,52,FALSE))</f>
        <v/>
      </c>
      <c r="I465" s="13" t="str">
        <f>IF(C465="","",VLOOKUP(R465&amp;"_"&amp;S465,[1]无限模式!$A:$BA,53,FALSE))</f>
        <v/>
      </c>
      <c r="J465" s="10">
        <f>IF(VLOOKUP(R465&amp;"_"&amp;S465,[1]无限模式!A:AQ,25+T465,FALSE)="","",0)</f>
        <v>0</v>
      </c>
      <c r="K465" s="10">
        <f>IF(VLOOKUP(R465&amp;"_"&amp;S465,[1]无限模式!A:AQ,19+T465,FALSE)=0,"",VLOOKUP(R465&amp;"_"&amp;S465,[1]无限模式!A:AQ,19+T465,FALSE))</f>
        <v>10</v>
      </c>
      <c r="L465" s="10">
        <f>IF(VLOOKUP(R465&amp;"_"&amp;S465,[1]无限模式!A:AQ,19+T465,FALSE)=0,"",ROUND(VLOOKUP(R465&amp;"_"&amp;S465,[1]无限模式!A:AQ,4,FALSE)/VLOOKUP(R465&amp;"_"&amp;S465,[1]无限模式!A:AQ,19+T465,FALSE),2))</f>
        <v>3</v>
      </c>
      <c r="M465" s="10">
        <f>IF(VLOOKUP(R465&amp;"_"&amp;S465,[1]无限模式!A:AQ,25+T465,FALSE)="","",1)</f>
        <v>1</v>
      </c>
      <c r="N465" s="10" t="str">
        <f>IF(VLOOKUP(R465&amp;"_"&amp;S465,[1]无限模式!A:AQ,25+T465,FALSE)="","","Monster_Season"&amp;R465&amp;"_Infinite_"&amp;S465&amp;"_"&amp;T465)</f>
        <v>Monster_Season4_Infinite_17_3</v>
      </c>
      <c r="O465" s="10">
        <f>IF(VLOOKUP(R465&amp;"_"&amp;S465,[1]无限模式!A:AQ,25+T465,FALSE)="","",1)</f>
        <v>1</v>
      </c>
      <c r="Q465" s="10">
        <f>IF(VLOOKUP(R465&amp;"_"&amp;S465,[1]无限模式!A:AQ,19+T465,FALSE)="","",VLOOKUP(R465&amp;"_"&amp;S465,[1]无限模式!A:AQ,37+T465,FALSE))</f>
        <v>5</v>
      </c>
      <c r="R465" s="10">
        <v>4</v>
      </c>
      <c r="S465" s="10">
        <v>17</v>
      </c>
      <c r="T465" s="10">
        <v>3</v>
      </c>
    </row>
    <row r="466" spans="2:20" x14ac:dyDescent="0.2">
      <c r="B466" s="13" t="str">
        <f t="shared" si="28"/>
        <v/>
      </c>
      <c r="C466" s="10" t="str">
        <f t="shared" si="29"/>
        <v/>
      </c>
      <c r="D466" s="10" t="str">
        <f t="shared" si="30"/>
        <v/>
      </c>
      <c r="F466" s="10" t="str">
        <f>IF(B466="","",VLOOKUP(R466&amp;"_"&amp;S466,[1]无限模式!A:AQ,12,FALSE)-VLOOKUP(R466&amp;"_"&amp;S466,[1]无限模式!A:AQ,13,FALSE))</f>
        <v/>
      </c>
      <c r="G466" s="10" t="str">
        <f t="shared" si="31"/>
        <v/>
      </c>
      <c r="H466" s="13" t="str">
        <f>IF(C466="","",VLOOKUP(R466&amp;"_"&amp;S466,[1]无限模式!$A:$BA,52,FALSE))</f>
        <v/>
      </c>
      <c r="I466" s="13" t="str">
        <f>IF(C466="","",VLOOKUP(R466&amp;"_"&amp;S466,[1]无限模式!$A:$BA,53,FALSE))</f>
        <v/>
      </c>
      <c r="J466" s="10" t="str">
        <f>IF(VLOOKUP(R466&amp;"_"&amp;S466,[1]无限模式!A:AQ,25+T466,FALSE)="","",0)</f>
        <v/>
      </c>
      <c r="K466" s="10" t="str">
        <f>IF(VLOOKUP(R466&amp;"_"&amp;S466,[1]无限模式!A:AQ,19+T466,FALSE)=0,"",VLOOKUP(R466&amp;"_"&amp;S466,[1]无限模式!A:AQ,19+T466,FALSE))</f>
        <v/>
      </c>
      <c r="L466" s="10" t="str">
        <f>IF(VLOOKUP(R466&amp;"_"&amp;S466,[1]无限模式!A:AQ,19+T466,FALSE)=0,"",ROUND(VLOOKUP(R466&amp;"_"&amp;S466,[1]无限模式!A:AQ,4,FALSE)/VLOOKUP(R466&amp;"_"&amp;S466,[1]无限模式!A:AQ,19+T466,FALSE),2))</f>
        <v/>
      </c>
      <c r="M466" s="10" t="str">
        <f>IF(VLOOKUP(R466&amp;"_"&amp;S466,[1]无限模式!A:AQ,25+T466,FALSE)="","",1)</f>
        <v/>
      </c>
      <c r="N466" s="10" t="str">
        <f>IF(VLOOKUP(R466&amp;"_"&amp;S466,[1]无限模式!A:AQ,25+T466,FALSE)="","","Monster_Season"&amp;R466&amp;"_Infinite_"&amp;S466&amp;"_"&amp;T466)</f>
        <v/>
      </c>
      <c r="O466" s="10" t="str">
        <f>IF(VLOOKUP(R466&amp;"_"&amp;S466,[1]无限模式!A:AQ,25+T466,FALSE)="","",1)</f>
        <v/>
      </c>
      <c r="Q466" s="10" t="str">
        <f>IF(VLOOKUP(R466&amp;"_"&amp;S466,[1]无限模式!A:AQ,19+T466,FALSE)="","",VLOOKUP(R466&amp;"_"&amp;S466,[1]无限模式!A:AQ,37+T466,FALSE))</f>
        <v/>
      </c>
      <c r="R466" s="10">
        <v>4</v>
      </c>
      <c r="S466" s="10">
        <v>17</v>
      </c>
      <c r="T466" s="10">
        <v>4</v>
      </c>
    </row>
    <row r="467" spans="2:20" x14ac:dyDescent="0.2">
      <c r="B467" s="13" t="str">
        <f t="shared" si="28"/>
        <v/>
      </c>
      <c r="C467" s="10" t="str">
        <f t="shared" si="29"/>
        <v/>
      </c>
      <c r="D467" s="10" t="str">
        <f t="shared" si="30"/>
        <v/>
      </c>
      <c r="F467" s="10" t="str">
        <f>IF(B467="","",VLOOKUP(R467&amp;"_"&amp;S467,[1]无限模式!A:AQ,12,FALSE)-VLOOKUP(R467&amp;"_"&amp;S467,[1]无限模式!A:AQ,13,FALSE))</f>
        <v/>
      </c>
      <c r="G467" s="10" t="str">
        <f t="shared" si="31"/>
        <v/>
      </c>
      <c r="H467" s="13" t="str">
        <f>IF(C467="","",VLOOKUP(R467&amp;"_"&amp;S467,[1]无限模式!$A:$BA,52,FALSE))</f>
        <v/>
      </c>
      <c r="I467" s="13" t="str">
        <f>IF(C467="","",VLOOKUP(R467&amp;"_"&amp;S467,[1]无限模式!$A:$BA,53,FALSE))</f>
        <v/>
      </c>
      <c r="J467" s="10" t="str">
        <f>IF(VLOOKUP(R467&amp;"_"&amp;S467,[1]无限模式!A:AQ,25+T467,FALSE)="","",0)</f>
        <v/>
      </c>
      <c r="K467" s="10" t="str">
        <f>IF(VLOOKUP(R467&amp;"_"&amp;S467,[1]无限模式!A:AQ,19+T467,FALSE)=0,"",VLOOKUP(R467&amp;"_"&amp;S467,[1]无限模式!A:AQ,19+T467,FALSE))</f>
        <v/>
      </c>
      <c r="L467" s="10" t="str">
        <f>IF(VLOOKUP(R467&amp;"_"&amp;S467,[1]无限模式!A:AQ,19+T467,FALSE)=0,"",ROUND(VLOOKUP(R467&amp;"_"&amp;S467,[1]无限模式!A:AQ,4,FALSE)/VLOOKUP(R467&amp;"_"&amp;S467,[1]无限模式!A:AQ,19+T467,FALSE),2))</f>
        <v/>
      </c>
      <c r="M467" s="10" t="str">
        <f>IF(VLOOKUP(R467&amp;"_"&amp;S467,[1]无限模式!A:AQ,25+T467,FALSE)="","",1)</f>
        <v/>
      </c>
      <c r="N467" s="10" t="str">
        <f>IF(VLOOKUP(R467&amp;"_"&amp;S467,[1]无限模式!A:AQ,25+T467,FALSE)="","","Monster_Season"&amp;R467&amp;"_Infinite_"&amp;S467&amp;"_"&amp;T467)</f>
        <v/>
      </c>
      <c r="O467" s="10" t="str">
        <f>IF(VLOOKUP(R467&amp;"_"&amp;S467,[1]无限模式!A:AQ,25+T467,FALSE)="","",1)</f>
        <v/>
      </c>
      <c r="Q467" s="10" t="str">
        <f>IF(VLOOKUP(R467&amp;"_"&amp;S467,[1]无限模式!A:AQ,19+T467,FALSE)="","",VLOOKUP(R467&amp;"_"&amp;S467,[1]无限模式!A:AQ,37+T467,FALSE))</f>
        <v/>
      </c>
      <c r="R467" s="10">
        <v>4</v>
      </c>
      <c r="S467" s="10">
        <v>17</v>
      </c>
      <c r="T467" s="10">
        <v>5</v>
      </c>
    </row>
    <row r="468" spans="2:20" x14ac:dyDescent="0.2">
      <c r="B468" s="13" t="str">
        <f t="shared" si="28"/>
        <v/>
      </c>
      <c r="C468" s="10" t="str">
        <f t="shared" si="29"/>
        <v/>
      </c>
      <c r="D468" s="10" t="str">
        <f t="shared" si="30"/>
        <v/>
      </c>
      <c r="F468" s="10" t="str">
        <f>IF(B468="","",VLOOKUP(R468&amp;"_"&amp;S468,[1]无限模式!A:AQ,12,FALSE)-VLOOKUP(R468&amp;"_"&amp;S468,[1]无限模式!A:AQ,13,FALSE))</f>
        <v/>
      </c>
      <c r="G468" s="10" t="str">
        <f t="shared" si="31"/>
        <v/>
      </c>
      <c r="H468" s="13" t="str">
        <f>IF(C468="","",VLOOKUP(R468&amp;"_"&amp;S468,[1]无限模式!$A:$BA,52,FALSE))</f>
        <v/>
      </c>
      <c r="I468" s="13" t="str">
        <f>IF(C468="","",VLOOKUP(R468&amp;"_"&amp;S468,[1]无限模式!$A:$BA,53,FALSE))</f>
        <v/>
      </c>
      <c r="J468" s="10" t="str">
        <f>IF(VLOOKUP(R468&amp;"_"&amp;S468,[1]无限模式!A:AQ,25+T468,FALSE)="","",0)</f>
        <v/>
      </c>
      <c r="K468" s="10" t="str">
        <f>IF(VLOOKUP(R468&amp;"_"&amp;S468,[1]无限模式!A:AQ,19+T468,FALSE)=0,"",VLOOKUP(R468&amp;"_"&amp;S468,[1]无限模式!A:AQ,19+T468,FALSE))</f>
        <v/>
      </c>
      <c r="L468" s="10" t="str">
        <f>IF(VLOOKUP(R468&amp;"_"&amp;S468,[1]无限模式!A:AQ,19+T468,FALSE)=0,"",ROUND(VLOOKUP(R468&amp;"_"&amp;S468,[1]无限模式!A:AQ,4,FALSE)/VLOOKUP(R468&amp;"_"&amp;S468,[1]无限模式!A:AQ,19+T468,FALSE),2))</f>
        <v/>
      </c>
      <c r="M468" s="10" t="str">
        <f>IF(VLOOKUP(R468&amp;"_"&amp;S468,[1]无限模式!A:AQ,25+T468,FALSE)="","",1)</f>
        <v/>
      </c>
      <c r="N468" s="10" t="str">
        <f>IF(VLOOKUP(R468&amp;"_"&amp;S468,[1]无限模式!A:AQ,25+T468,FALSE)="","","Monster_Season"&amp;R468&amp;"_Infinite_"&amp;S468&amp;"_"&amp;T468)</f>
        <v/>
      </c>
      <c r="O468" s="10" t="str">
        <f>IF(VLOOKUP(R468&amp;"_"&amp;S468,[1]无限模式!A:AQ,25+T468,FALSE)="","",1)</f>
        <v/>
      </c>
      <c r="Q468" s="10" t="str">
        <f>IF(VLOOKUP(R468&amp;"_"&amp;S468,[1]无限模式!A:AQ,19+T468,FALSE)="","",VLOOKUP(R468&amp;"_"&amp;S468,[1]无限模式!A:AQ,37+T468,FALSE))</f>
        <v/>
      </c>
      <c r="R468" s="10">
        <v>4</v>
      </c>
      <c r="S468" s="10">
        <v>17</v>
      </c>
      <c r="T468" s="10">
        <v>6</v>
      </c>
    </row>
    <row r="469" spans="2:20" x14ac:dyDescent="0.2">
      <c r="B469" s="13" t="str">
        <f t="shared" si="28"/>
        <v>MonsterWaveCallRule_Season4_Infinite</v>
      </c>
      <c r="C469" s="10">
        <f t="shared" si="29"/>
        <v>18</v>
      </c>
      <c r="D469" s="10" t="str">
        <f t="shared" si="30"/>
        <v>赛季4无限模式第18波</v>
      </c>
      <c r="F469" s="10">
        <f>IF(B469="","",VLOOKUP(R469&amp;"_"&amp;S469,[1]无限模式!A:AQ,12,FALSE)-VLOOKUP(R469&amp;"_"&amp;S469,[1]无限模式!A:AQ,13,FALSE))</f>
        <v>100</v>
      </c>
      <c r="G469" s="10">
        <f t="shared" si="31"/>
        <v>180</v>
      </c>
      <c r="H469" s="13" t="str">
        <f>IF(C469="","",VLOOKUP(R469&amp;"_"&amp;S469,[1]无限模式!$A:$BA,52,FALSE))</f>
        <v>ResAudio_Music_game3;0.9</v>
      </c>
      <c r="I469" s="13" t="str">
        <f>IF(C469="","",VLOOKUP(R469&amp;"_"&amp;S469,[1]无限模式!$A:$BA,53,FALSE))</f>
        <v>ResAudio_Music_game3;1.1</v>
      </c>
      <c r="J469" s="10">
        <f>IF(VLOOKUP(R469&amp;"_"&amp;S469,[1]无限模式!A:AQ,25+T469,FALSE)="","",0)</f>
        <v>0</v>
      </c>
      <c r="K469" s="10">
        <f>IF(VLOOKUP(R469&amp;"_"&amp;S469,[1]无限模式!A:AQ,19+T469,FALSE)=0,"",VLOOKUP(R469&amp;"_"&amp;S469,[1]无限模式!A:AQ,19+T469,FALSE))</f>
        <v>16</v>
      </c>
      <c r="L469" s="10">
        <f>IF(VLOOKUP(R469&amp;"_"&amp;S469,[1]无限模式!A:AQ,19+T469,FALSE)=0,"",ROUND(VLOOKUP(R469&amp;"_"&amp;S469,[1]无限模式!A:AQ,4,FALSE)/VLOOKUP(R469&amp;"_"&amp;S469,[1]无限模式!A:AQ,19+T469,FALSE),2))</f>
        <v>1.88</v>
      </c>
      <c r="M469" s="10">
        <f>IF(VLOOKUP(R469&amp;"_"&amp;S469,[1]无限模式!A:AQ,25+T469,FALSE)="","",1)</f>
        <v>1</v>
      </c>
      <c r="N469" s="10" t="str">
        <f>IF(VLOOKUP(R469&amp;"_"&amp;S469,[1]无限模式!A:AQ,25+T469,FALSE)="","","Monster_Season"&amp;R469&amp;"_Infinite_"&amp;S469&amp;"_"&amp;T469)</f>
        <v>Monster_Season4_Infinite_18_1</v>
      </c>
      <c r="O469" s="10">
        <f>IF(VLOOKUP(R469&amp;"_"&amp;S469,[1]无限模式!A:AQ,25+T469,FALSE)="","",1)</f>
        <v>1</v>
      </c>
      <c r="Q469" s="10">
        <f>IF(VLOOKUP(R469&amp;"_"&amp;S469,[1]无限模式!A:AQ,19+T469,FALSE)="","",VLOOKUP(R469&amp;"_"&amp;S469,[1]无限模式!A:AQ,37+T469,FALSE))</f>
        <v>4</v>
      </c>
      <c r="R469" s="10">
        <v>4</v>
      </c>
      <c r="S469" s="10">
        <v>18</v>
      </c>
      <c r="T469" s="10">
        <v>1</v>
      </c>
    </row>
    <row r="470" spans="2:20" x14ac:dyDescent="0.2">
      <c r="B470" s="13" t="str">
        <f t="shared" si="28"/>
        <v/>
      </c>
      <c r="C470" s="10" t="str">
        <f t="shared" si="29"/>
        <v/>
      </c>
      <c r="D470" s="10" t="str">
        <f t="shared" si="30"/>
        <v/>
      </c>
      <c r="F470" s="10" t="str">
        <f>IF(B470="","",VLOOKUP(R470&amp;"_"&amp;S470,[1]无限模式!A:AQ,12,FALSE)-VLOOKUP(R470&amp;"_"&amp;S470,[1]无限模式!A:AQ,13,FALSE))</f>
        <v/>
      </c>
      <c r="G470" s="10" t="str">
        <f t="shared" si="31"/>
        <v/>
      </c>
      <c r="H470" s="13" t="str">
        <f>IF(C470="","",VLOOKUP(R470&amp;"_"&amp;S470,[1]无限模式!$A:$BA,52,FALSE))</f>
        <v/>
      </c>
      <c r="I470" s="13" t="str">
        <f>IF(C470="","",VLOOKUP(R470&amp;"_"&amp;S470,[1]无限模式!$A:$BA,53,FALSE))</f>
        <v/>
      </c>
      <c r="J470" s="10">
        <f>IF(VLOOKUP(R470&amp;"_"&amp;S470,[1]无限模式!A:AQ,25+T470,FALSE)="","",0)</f>
        <v>0</v>
      </c>
      <c r="K470" s="10">
        <f>IF(VLOOKUP(R470&amp;"_"&amp;S470,[1]无限模式!A:AQ,19+T470,FALSE)=0,"",VLOOKUP(R470&amp;"_"&amp;S470,[1]无限模式!A:AQ,19+T470,FALSE))</f>
        <v>16</v>
      </c>
      <c r="L470" s="10">
        <f>IF(VLOOKUP(R470&amp;"_"&amp;S470,[1]无限模式!A:AQ,19+T470,FALSE)=0,"",ROUND(VLOOKUP(R470&amp;"_"&amp;S470,[1]无限模式!A:AQ,4,FALSE)/VLOOKUP(R470&amp;"_"&amp;S470,[1]无限模式!A:AQ,19+T470,FALSE),2))</f>
        <v>1.88</v>
      </c>
      <c r="M470" s="10">
        <f>IF(VLOOKUP(R470&amp;"_"&amp;S470,[1]无限模式!A:AQ,25+T470,FALSE)="","",1)</f>
        <v>1</v>
      </c>
      <c r="N470" s="10" t="str">
        <f>IF(VLOOKUP(R470&amp;"_"&amp;S470,[1]无限模式!A:AQ,25+T470,FALSE)="","","Monster_Season"&amp;R470&amp;"_Infinite_"&amp;S470&amp;"_"&amp;T470)</f>
        <v>Monster_Season4_Infinite_18_2</v>
      </c>
      <c r="O470" s="10">
        <f>IF(VLOOKUP(R470&amp;"_"&amp;S470,[1]无限模式!A:AQ,25+T470,FALSE)="","",1)</f>
        <v>1</v>
      </c>
      <c r="Q470" s="10">
        <f>IF(VLOOKUP(R470&amp;"_"&amp;S470,[1]无限模式!A:AQ,19+T470,FALSE)="","",VLOOKUP(R470&amp;"_"&amp;S470,[1]无限模式!A:AQ,37+T470,FALSE))</f>
        <v>4</v>
      </c>
      <c r="R470" s="10">
        <v>4</v>
      </c>
      <c r="S470" s="10">
        <v>18</v>
      </c>
      <c r="T470" s="10">
        <v>2</v>
      </c>
    </row>
    <row r="471" spans="2:20" x14ac:dyDescent="0.2">
      <c r="B471" s="13" t="str">
        <f t="shared" si="28"/>
        <v/>
      </c>
      <c r="C471" s="10" t="str">
        <f t="shared" si="29"/>
        <v/>
      </c>
      <c r="D471" s="10" t="str">
        <f t="shared" si="30"/>
        <v/>
      </c>
      <c r="F471" s="10" t="str">
        <f>IF(B471="","",VLOOKUP(R471&amp;"_"&amp;S471,[1]无限模式!A:AQ,12,FALSE)-VLOOKUP(R471&amp;"_"&amp;S471,[1]无限模式!A:AQ,13,FALSE))</f>
        <v/>
      </c>
      <c r="G471" s="10" t="str">
        <f t="shared" si="31"/>
        <v/>
      </c>
      <c r="H471" s="13" t="str">
        <f>IF(C471="","",VLOOKUP(R471&amp;"_"&amp;S471,[1]无限模式!$A:$BA,52,FALSE))</f>
        <v/>
      </c>
      <c r="I471" s="13" t="str">
        <f>IF(C471="","",VLOOKUP(R471&amp;"_"&amp;S471,[1]无限模式!$A:$BA,53,FALSE))</f>
        <v/>
      </c>
      <c r="J471" s="10">
        <f>IF(VLOOKUP(R471&amp;"_"&amp;S471,[1]无限模式!A:AQ,25+T471,FALSE)="","",0)</f>
        <v>0</v>
      </c>
      <c r="K471" s="10">
        <f>IF(VLOOKUP(R471&amp;"_"&amp;S471,[1]无限模式!A:AQ,19+T471,FALSE)=0,"",VLOOKUP(R471&amp;"_"&amp;S471,[1]无限模式!A:AQ,19+T471,FALSE))</f>
        <v>8</v>
      </c>
      <c r="L471" s="10">
        <f>IF(VLOOKUP(R471&amp;"_"&amp;S471,[1]无限模式!A:AQ,19+T471,FALSE)=0,"",ROUND(VLOOKUP(R471&amp;"_"&amp;S471,[1]无限模式!A:AQ,4,FALSE)/VLOOKUP(R471&amp;"_"&amp;S471,[1]无限模式!A:AQ,19+T471,FALSE),2))</f>
        <v>3.75</v>
      </c>
      <c r="M471" s="10">
        <f>IF(VLOOKUP(R471&amp;"_"&amp;S471,[1]无限模式!A:AQ,25+T471,FALSE)="","",1)</f>
        <v>1</v>
      </c>
      <c r="N471" s="10" t="str">
        <f>IF(VLOOKUP(R471&amp;"_"&amp;S471,[1]无限模式!A:AQ,25+T471,FALSE)="","","Monster_Season"&amp;R471&amp;"_Infinite_"&amp;S471&amp;"_"&amp;T471)</f>
        <v>Monster_Season4_Infinite_18_3</v>
      </c>
      <c r="O471" s="10">
        <f>IF(VLOOKUP(R471&amp;"_"&amp;S471,[1]无限模式!A:AQ,25+T471,FALSE)="","",1)</f>
        <v>1</v>
      </c>
      <c r="Q471" s="10">
        <f>IF(VLOOKUP(R471&amp;"_"&amp;S471,[1]无限模式!A:AQ,19+T471,FALSE)="","",VLOOKUP(R471&amp;"_"&amp;S471,[1]无限模式!A:AQ,37+T471,FALSE))</f>
        <v>8</v>
      </c>
      <c r="R471" s="10">
        <v>4</v>
      </c>
      <c r="S471" s="10">
        <v>18</v>
      </c>
      <c r="T471" s="10">
        <v>3</v>
      </c>
    </row>
    <row r="472" spans="2:20" x14ac:dyDescent="0.2">
      <c r="B472" s="13" t="str">
        <f t="shared" si="28"/>
        <v/>
      </c>
      <c r="C472" s="10" t="str">
        <f t="shared" si="29"/>
        <v/>
      </c>
      <c r="D472" s="10" t="str">
        <f t="shared" si="30"/>
        <v/>
      </c>
      <c r="F472" s="10" t="str">
        <f>IF(B472="","",VLOOKUP(R472&amp;"_"&amp;S472,[1]无限模式!A:AQ,12,FALSE)-VLOOKUP(R472&amp;"_"&amp;S472,[1]无限模式!A:AQ,13,FALSE))</f>
        <v/>
      </c>
      <c r="G472" s="10" t="str">
        <f t="shared" si="31"/>
        <v/>
      </c>
      <c r="H472" s="13" t="str">
        <f>IF(C472="","",VLOOKUP(R472&amp;"_"&amp;S472,[1]无限模式!$A:$BA,52,FALSE))</f>
        <v/>
      </c>
      <c r="I472" s="13" t="str">
        <f>IF(C472="","",VLOOKUP(R472&amp;"_"&amp;S472,[1]无限模式!$A:$BA,53,FALSE))</f>
        <v/>
      </c>
      <c r="J472" s="10" t="str">
        <f>IF(VLOOKUP(R472&amp;"_"&amp;S472,[1]无限模式!A:AQ,25+T472,FALSE)="","",0)</f>
        <v/>
      </c>
      <c r="K472" s="10" t="str">
        <f>IF(VLOOKUP(R472&amp;"_"&amp;S472,[1]无限模式!A:AQ,19+T472,FALSE)=0,"",VLOOKUP(R472&amp;"_"&amp;S472,[1]无限模式!A:AQ,19+T472,FALSE))</f>
        <v/>
      </c>
      <c r="L472" s="10" t="str">
        <f>IF(VLOOKUP(R472&amp;"_"&amp;S472,[1]无限模式!A:AQ,19+T472,FALSE)=0,"",ROUND(VLOOKUP(R472&amp;"_"&amp;S472,[1]无限模式!A:AQ,4,FALSE)/VLOOKUP(R472&amp;"_"&amp;S472,[1]无限模式!A:AQ,19+T472,FALSE),2))</f>
        <v/>
      </c>
      <c r="M472" s="10" t="str">
        <f>IF(VLOOKUP(R472&amp;"_"&amp;S472,[1]无限模式!A:AQ,25+T472,FALSE)="","",1)</f>
        <v/>
      </c>
      <c r="N472" s="10" t="str">
        <f>IF(VLOOKUP(R472&amp;"_"&amp;S472,[1]无限模式!A:AQ,25+T472,FALSE)="","","Monster_Season"&amp;R472&amp;"_Infinite_"&amp;S472&amp;"_"&amp;T472)</f>
        <v/>
      </c>
      <c r="O472" s="10" t="str">
        <f>IF(VLOOKUP(R472&amp;"_"&amp;S472,[1]无限模式!A:AQ,25+T472,FALSE)="","",1)</f>
        <v/>
      </c>
      <c r="Q472" s="10" t="str">
        <f>IF(VLOOKUP(R472&amp;"_"&amp;S472,[1]无限模式!A:AQ,19+T472,FALSE)="","",VLOOKUP(R472&amp;"_"&amp;S472,[1]无限模式!A:AQ,37+T472,FALSE))</f>
        <v/>
      </c>
      <c r="R472" s="10">
        <v>4</v>
      </c>
      <c r="S472" s="10">
        <v>18</v>
      </c>
      <c r="T472" s="10">
        <v>4</v>
      </c>
    </row>
    <row r="473" spans="2:20" x14ac:dyDescent="0.2">
      <c r="B473" s="13" t="str">
        <f t="shared" si="28"/>
        <v/>
      </c>
      <c r="C473" s="10" t="str">
        <f t="shared" si="29"/>
        <v/>
      </c>
      <c r="D473" s="10" t="str">
        <f t="shared" si="30"/>
        <v/>
      </c>
      <c r="F473" s="10" t="str">
        <f>IF(B473="","",VLOOKUP(R473&amp;"_"&amp;S473,[1]无限模式!A:AQ,12,FALSE)-VLOOKUP(R473&amp;"_"&amp;S473,[1]无限模式!A:AQ,13,FALSE))</f>
        <v/>
      </c>
      <c r="G473" s="10" t="str">
        <f t="shared" si="31"/>
        <v/>
      </c>
      <c r="H473" s="13" t="str">
        <f>IF(C473="","",VLOOKUP(R473&amp;"_"&amp;S473,[1]无限模式!$A:$BA,52,FALSE))</f>
        <v/>
      </c>
      <c r="I473" s="13" t="str">
        <f>IF(C473="","",VLOOKUP(R473&amp;"_"&amp;S473,[1]无限模式!$A:$BA,53,FALSE))</f>
        <v/>
      </c>
      <c r="J473" s="10" t="str">
        <f>IF(VLOOKUP(R473&amp;"_"&amp;S473,[1]无限模式!A:AQ,25+T473,FALSE)="","",0)</f>
        <v/>
      </c>
      <c r="K473" s="10" t="str">
        <f>IF(VLOOKUP(R473&amp;"_"&amp;S473,[1]无限模式!A:AQ,19+T473,FALSE)=0,"",VLOOKUP(R473&amp;"_"&amp;S473,[1]无限模式!A:AQ,19+T473,FALSE))</f>
        <v/>
      </c>
      <c r="L473" s="10" t="str">
        <f>IF(VLOOKUP(R473&amp;"_"&amp;S473,[1]无限模式!A:AQ,19+T473,FALSE)=0,"",ROUND(VLOOKUP(R473&amp;"_"&amp;S473,[1]无限模式!A:AQ,4,FALSE)/VLOOKUP(R473&amp;"_"&amp;S473,[1]无限模式!A:AQ,19+T473,FALSE),2))</f>
        <v/>
      </c>
      <c r="M473" s="10" t="str">
        <f>IF(VLOOKUP(R473&amp;"_"&amp;S473,[1]无限模式!A:AQ,25+T473,FALSE)="","",1)</f>
        <v/>
      </c>
      <c r="N473" s="10" t="str">
        <f>IF(VLOOKUP(R473&amp;"_"&amp;S473,[1]无限模式!A:AQ,25+T473,FALSE)="","","Monster_Season"&amp;R473&amp;"_Infinite_"&amp;S473&amp;"_"&amp;T473)</f>
        <v/>
      </c>
      <c r="O473" s="10" t="str">
        <f>IF(VLOOKUP(R473&amp;"_"&amp;S473,[1]无限模式!A:AQ,25+T473,FALSE)="","",1)</f>
        <v/>
      </c>
      <c r="Q473" s="10" t="str">
        <f>IF(VLOOKUP(R473&amp;"_"&amp;S473,[1]无限模式!A:AQ,19+T473,FALSE)="","",VLOOKUP(R473&amp;"_"&amp;S473,[1]无限模式!A:AQ,37+T473,FALSE))</f>
        <v/>
      </c>
      <c r="R473" s="10">
        <v>4</v>
      </c>
      <c r="S473" s="10">
        <v>18</v>
      </c>
      <c r="T473" s="10">
        <v>5</v>
      </c>
    </row>
    <row r="474" spans="2:20" x14ac:dyDescent="0.2">
      <c r="B474" s="13" t="str">
        <f t="shared" si="28"/>
        <v/>
      </c>
      <c r="C474" s="10" t="str">
        <f t="shared" si="29"/>
        <v/>
      </c>
      <c r="D474" s="10" t="str">
        <f t="shared" si="30"/>
        <v/>
      </c>
      <c r="F474" s="10" t="str">
        <f>IF(B474="","",VLOOKUP(R474&amp;"_"&amp;S474,[1]无限模式!A:AQ,12,FALSE)-VLOOKUP(R474&amp;"_"&amp;S474,[1]无限模式!A:AQ,13,FALSE))</f>
        <v/>
      </c>
      <c r="G474" s="10" t="str">
        <f t="shared" si="31"/>
        <v/>
      </c>
      <c r="H474" s="13" t="str">
        <f>IF(C474="","",VLOOKUP(R474&amp;"_"&amp;S474,[1]无限模式!$A:$BA,52,FALSE))</f>
        <v/>
      </c>
      <c r="I474" s="13" t="str">
        <f>IF(C474="","",VLOOKUP(R474&amp;"_"&amp;S474,[1]无限模式!$A:$BA,53,FALSE))</f>
        <v/>
      </c>
      <c r="J474" s="10" t="str">
        <f>IF(VLOOKUP(R474&amp;"_"&amp;S474,[1]无限模式!A:AQ,25+T474,FALSE)="","",0)</f>
        <v/>
      </c>
      <c r="K474" s="10" t="str">
        <f>IF(VLOOKUP(R474&amp;"_"&amp;S474,[1]无限模式!A:AQ,19+T474,FALSE)=0,"",VLOOKUP(R474&amp;"_"&amp;S474,[1]无限模式!A:AQ,19+T474,FALSE))</f>
        <v/>
      </c>
      <c r="L474" s="10" t="str">
        <f>IF(VLOOKUP(R474&amp;"_"&amp;S474,[1]无限模式!A:AQ,19+T474,FALSE)=0,"",ROUND(VLOOKUP(R474&amp;"_"&amp;S474,[1]无限模式!A:AQ,4,FALSE)/VLOOKUP(R474&amp;"_"&amp;S474,[1]无限模式!A:AQ,19+T474,FALSE),2))</f>
        <v/>
      </c>
      <c r="M474" s="10" t="str">
        <f>IF(VLOOKUP(R474&amp;"_"&amp;S474,[1]无限模式!A:AQ,25+T474,FALSE)="","",1)</f>
        <v/>
      </c>
      <c r="N474" s="10" t="str">
        <f>IF(VLOOKUP(R474&amp;"_"&amp;S474,[1]无限模式!A:AQ,25+T474,FALSE)="","","Monster_Season"&amp;R474&amp;"_Infinite_"&amp;S474&amp;"_"&amp;T474)</f>
        <v/>
      </c>
      <c r="O474" s="10" t="str">
        <f>IF(VLOOKUP(R474&amp;"_"&amp;S474,[1]无限模式!A:AQ,25+T474,FALSE)="","",1)</f>
        <v/>
      </c>
      <c r="Q474" s="10" t="str">
        <f>IF(VLOOKUP(R474&amp;"_"&amp;S474,[1]无限模式!A:AQ,19+T474,FALSE)="","",VLOOKUP(R474&amp;"_"&amp;S474,[1]无限模式!A:AQ,37+T474,FALSE))</f>
        <v/>
      </c>
      <c r="R474" s="10">
        <v>4</v>
      </c>
      <c r="S474" s="10">
        <v>18</v>
      </c>
      <c r="T474" s="10">
        <v>6</v>
      </c>
    </row>
    <row r="475" spans="2:20" x14ac:dyDescent="0.2">
      <c r="B475" s="13" t="str">
        <f t="shared" si="28"/>
        <v>MonsterWaveCallRule_Season4_Infinite</v>
      </c>
      <c r="C475" s="10">
        <f t="shared" si="29"/>
        <v>19</v>
      </c>
      <c r="D475" s="10" t="str">
        <f t="shared" si="30"/>
        <v>赛季4无限模式第19波</v>
      </c>
      <c r="F475" s="10">
        <f>IF(B475="","",VLOOKUP(R475&amp;"_"&amp;S475,[1]无限模式!A:AQ,12,FALSE)-VLOOKUP(R475&amp;"_"&amp;S475,[1]无限模式!A:AQ,13,FALSE))</f>
        <v>100</v>
      </c>
      <c r="G475" s="10">
        <f t="shared" si="31"/>
        <v>180</v>
      </c>
      <c r="H475" s="13" t="str">
        <f>IF(C475="","",VLOOKUP(R475&amp;"_"&amp;S475,[1]无限模式!$A:$BA,52,FALSE))</f>
        <v>ResAudio_Music_game3;0.9</v>
      </c>
      <c r="I475" s="13" t="str">
        <f>IF(C475="","",VLOOKUP(R475&amp;"_"&amp;S475,[1]无限模式!$A:$BA,53,FALSE))</f>
        <v>ResAudio_Music_game3;1.1</v>
      </c>
      <c r="J475" s="10">
        <f>IF(VLOOKUP(R475&amp;"_"&amp;S475,[1]无限模式!A:AQ,25+T475,FALSE)="","",0)</f>
        <v>0</v>
      </c>
      <c r="K475" s="10">
        <f>IF(VLOOKUP(R475&amp;"_"&amp;S475,[1]无限模式!A:AQ,19+T475,FALSE)=0,"",VLOOKUP(R475&amp;"_"&amp;S475,[1]无限模式!A:AQ,19+T475,FALSE))</f>
        <v>14</v>
      </c>
      <c r="L475" s="10">
        <f>IF(VLOOKUP(R475&amp;"_"&amp;S475,[1]无限模式!A:AQ,19+T475,FALSE)=0,"",ROUND(VLOOKUP(R475&amp;"_"&amp;S475,[1]无限模式!A:AQ,4,FALSE)/VLOOKUP(R475&amp;"_"&amp;S475,[1]无限模式!A:AQ,19+T475,FALSE),2))</f>
        <v>2.14</v>
      </c>
      <c r="M475" s="10">
        <f>IF(VLOOKUP(R475&amp;"_"&amp;S475,[1]无限模式!A:AQ,25+T475,FALSE)="","",1)</f>
        <v>1</v>
      </c>
      <c r="N475" s="10" t="str">
        <f>IF(VLOOKUP(R475&amp;"_"&amp;S475,[1]无限模式!A:AQ,25+T475,FALSE)="","","Monster_Season"&amp;R475&amp;"_Infinite_"&amp;S475&amp;"_"&amp;T475)</f>
        <v>Monster_Season4_Infinite_19_1</v>
      </c>
      <c r="O475" s="10">
        <f>IF(VLOOKUP(R475&amp;"_"&amp;S475,[1]无限模式!A:AQ,25+T475,FALSE)="","",1)</f>
        <v>1</v>
      </c>
      <c r="Q475" s="10">
        <f>IF(VLOOKUP(R475&amp;"_"&amp;S475,[1]无限模式!A:AQ,19+T475,FALSE)="","",VLOOKUP(R475&amp;"_"&amp;S475,[1]无限模式!A:AQ,37+T475,FALSE))</f>
        <v>3</v>
      </c>
      <c r="R475" s="10">
        <v>4</v>
      </c>
      <c r="S475" s="10">
        <v>19</v>
      </c>
      <c r="T475" s="10">
        <v>1</v>
      </c>
    </row>
    <row r="476" spans="2:20" x14ac:dyDescent="0.2">
      <c r="B476" s="13" t="str">
        <f t="shared" si="28"/>
        <v/>
      </c>
      <c r="C476" s="10" t="str">
        <f t="shared" si="29"/>
        <v/>
      </c>
      <c r="D476" s="10" t="str">
        <f t="shared" si="30"/>
        <v/>
      </c>
      <c r="F476" s="10" t="str">
        <f>IF(B476="","",VLOOKUP(R476&amp;"_"&amp;S476,[1]无限模式!A:AQ,12,FALSE)-VLOOKUP(R476&amp;"_"&amp;S476,[1]无限模式!A:AQ,13,FALSE))</f>
        <v/>
      </c>
      <c r="G476" s="10" t="str">
        <f t="shared" si="31"/>
        <v/>
      </c>
      <c r="H476" s="13" t="str">
        <f>IF(C476="","",VLOOKUP(R476&amp;"_"&amp;S476,[1]无限模式!$A:$BA,52,FALSE))</f>
        <v/>
      </c>
      <c r="I476" s="13" t="str">
        <f>IF(C476="","",VLOOKUP(R476&amp;"_"&amp;S476,[1]无限模式!$A:$BA,53,FALSE))</f>
        <v/>
      </c>
      <c r="J476" s="10">
        <f>IF(VLOOKUP(R476&amp;"_"&amp;S476,[1]无限模式!A:AQ,25+T476,FALSE)="","",0)</f>
        <v>0</v>
      </c>
      <c r="K476" s="10">
        <f>IF(VLOOKUP(R476&amp;"_"&amp;S476,[1]无限模式!A:AQ,19+T476,FALSE)=0,"",VLOOKUP(R476&amp;"_"&amp;S476,[1]无限模式!A:AQ,19+T476,FALSE))</f>
        <v>14</v>
      </c>
      <c r="L476" s="10">
        <f>IF(VLOOKUP(R476&amp;"_"&amp;S476,[1]无限模式!A:AQ,19+T476,FALSE)=0,"",ROUND(VLOOKUP(R476&amp;"_"&amp;S476,[1]无限模式!A:AQ,4,FALSE)/VLOOKUP(R476&amp;"_"&amp;S476,[1]无限模式!A:AQ,19+T476,FALSE),2))</f>
        <v>2.14</v>
      </c>
      <c r="M476" s="10">
        <f>IF(VLOOKUP(R476&amp;"_"&amp;S476,[1]无限模式!A:AQ,25+T476,FALSE)="","",1)</f>
        <v>1</v>
      </c>
      <c r="N476" s="10" t="str">
        <f>IF(VLOOKUP(R476&amp;"_"&amp;S476,[1]无限模式!A:AQ,25+T476,FALSE)="","","Monster_Season"&amp;R476&amp;"_Infinite_"&amp;S476&amp;"_"&amp;T476)</f>
        <v>Monster_Season4_Infinite_19_2</v>
      </c>
      <c r="O476" s="10">
        <f>IF(VLOOKUP(R476&amp;"_"&amp;S476,[1]无限模式!A:AQ,25+T476,FALSE)="","",1)</f>
        <v>1</v>
      </c>
      <c r="Q476" s="10">
        <f>IF(VLOOKUP(R476&amp;"_"&amp;S476,[1]无限模式!A:AQ,19+T476,FALSE)="","",VLOOKUP(R476&amp;"_"&amp;S476,[1]无限模式!A:AQ,37+T476,FALSE))</f>
        <v>6</v>
      </c>
      <c r="R476" s="10">
        <v>4</v>
      </c>
      <c r="S476" s="10">
        <v>19</v>
      </c>
      <c r="T476" s="10">
        <v>2</v>
      </c>
    </row>
    <row r="477" spans="2:20" x14ac:dyDescent="0.2">
      <c r="B477" s="13" t="str">
        <f t="shared" si="28"/>
        <v/>
      </c>
      <c r="C477" s="10" t="str">
        <f t="shared" si="29"/>
        <v/>
      </c>
      <c r="D477" s="10" t="str">
        <f t="shared" si="30"/>
        <v/>
      </c>
      <c r="F477" s="10" t="str">
        <f>IF(B477="","",VLOOKUP(R477&amp;"_"&amp;S477,[1]无限模式!A:AQ,12,FALSE)-VLOOKUP(R477&amp;"_"&amp;S477,[1]无限模式!A:AQ,13,FALSE))</f>
        <v/>
      </c>
      <c r="G477" s="10" t="str">
        <f t="shared" si="31"/>
        <v/>
      </c>
      <c r="H477" s="13" t="str">
        <f>IF(C477="","",VLOOKUP(R477&amp;"_"&amp;S477,[1]无限模式!$A:$BA,52,FALSE))</f>
        <v/>
      </c>
      <c r="I477" s="13" t="str">
        <f>IF(C477="","",VLOOKUP(R477&amp;"_"&amp;S477,[1]无限模式!$A:$BA,53,FALSE))</f>
        <v/>
      </c>
      <c r="J477" s="10">
        <f>IF(VLOOKUP(R477&amp;"_"&amp;S477,[1]无限模式!A:AQ,25+T477,FALSE)="","",0)</f>
        <v>0</v>
      </c>
      <c r="K477" s="10">
        <f>IF(VLOOKUP(R477&amp;"_"&amp;S477,[1]无限模式!A:AQ,19+T477,FALSE)=0,"",VLOOKUP(R477&amp;"_"&amp;S477,[1]无限模式!A:AQ,19+T477,FALSE))</f>
        <v>14</v>
      </c>
      <c r="L477" s="10">
        <f>IF(VLOOKUP(R477&amp;"_"&amp;S477,[1]无限模式!A:AQ,19+T477,FALSE)=0,"",ROUND(VLOOKUP(R477&amp;"_"&amp;S477,[1]无限模式!A:AQ,4,FALSE)/VLOOKUP(R477&amp;"_"&amp;S477,[1]无限模式!A:AQ,19+T477,FALSE),2))</f>
        <v>2.14</v>
      </c>
      <c r="M477" s="10">
        <f>IF(VLOOKUP(R477&amp;"_"&amp;S477,[1]无限模式!A:AQ,25+T477,FALSE)="","",1)</f>
        <v>1</v>
      </c>
      <c r="N477" s="10" t="str">
        <f>IF(VLOOKUP(R477&amp;"_"&amp;S477,[1]无限模式!A:AQ,25+T477,FALSE)="","","Monster_Season"&amp;R477&amp;"_Infinite_"&amp;S477&amp;"_"&amp;T477)</f>
        <v>Monster_Season4_Infinite_19_3</v>
      </c>
      <c r="O477" s="10">
        <f>IF(VLOOKUP(R477&amp;"_"&amp;S477,[1]无限模式!A:AQ,25+T477,FALSE)="","",1)</f>
        <v>1</v>
      </c>
      <c r="Q477" s="10">
        <f>IF(VLOOKUP(R477&amp;"_"&amp;S477,[1]无限模式!A:AQ,19+T477,FALSE)="","",VLOOKUP(R477&amp;"_"&amp;S477,[1]无限模式!A:AQ,37+T477,FALSE))</f>
        <v>6</v>
      </c>
      <c r="R477" s="10">
        <v>4</v>
      </c>
      <c r="S477" s="10">
        <v>19</v>
      </c>
      <c r="T477" s="10">
        <v>3</v>
      </c>
    </row>
    <row r="478" spans="2:20" x14ac:dyDescent="0.2">
      <c r="B478" s="13" t="str">
        <f t="shared" si="28"/>
        <v/>
      </c>
      <c r="C478" s="10" t="str">
        <f t="shared" si="29"/>
        <v/>
      </c>
      <c r="D478" s="10" t="str">
        <f t="shared" si="30"/>
        <v/>
      </c>
      <c r="F478" s="10" t="str">
        <f>IF(B478="","",VLOOKUP(R478&amp;"_"&amp;S478,[1]无限模式!A:AQ,12,FALSE)-VLOOKUP(R478&amp;"_"&amp;S478,[1]无限模式!A:AQ,13,FALSE))</f>
        <v/>
      </c>
      <c r="G478" s="10" t="str">
        <f t="shared" si="31"/>
        <v/>
      </c>
      <c r="H478" s="13" t="str">
        <f>IF(C478="","",VLOOKUP(R478&amp;"_"&amp;S478,[1]无限模式!$A:$BA,52,FALSE))</f>
        <v/>
      </c>
      <c r="I478" s="13" t="str">
        <f>IF(C478="","",VLOOKUP(R478&amp;"_"&amp;S478,[1]无限模式!$A:$BA,53,FALSE))</f>
        <v/>
      </c>
      <c r="J478" s="10" t="str">
        <f>IF(VLOOKUP(R478&amp;"_"&amp;S478,[1]无限模式!A:AQ,25+T478,FALSE)="","",0)</f>
        <v/>
      </c>
      <c r="K478" s="10" t="str">
        <f>IF(VLOOKUP(R478&amp;"_"&amp;S478,[1]无限模式!A:AQ,19+T478,FALSE)=0,"",VLOOKUP(R478&amp;"_"&amp;S478,[1]无限模式!A:AQ,19+T478,FALSE))</f>
        <v/>
      </c>
      <c r="L478" s="10" t="str">
        <f>IF(VLOOKUP(R478&amp;"_"&amp;S478,[1]无限模式!A:AQ,19+T478,FALSE)=0,"",ROUND(VLOOKUP(R478&amp;"_"&amp;S478,[1]无限模式!A:AQ,4,FALSE)/VLOOKUP(R478&amp;"_"&amp;S478,[1]无限模式!A:AQ,19+T478,FALSE),2))</f>
        <v/>
      </c>
      <c r="M478" s="10" t="str">
        <f>IF(VLOOKUP(R478&amp;"_"&amp;S478,[1]无限模式!A:AQ,25+T478,FALSE)="","",1)</f>
        <v/>
      </c>
      <c r="N478" s="10" t="str">
        <f>IF(VLOOKUP(R478&amp;"_"&amp;S478,[1]无限模式!A:AQ,25+T478,FALSE)="","","Monster_Season"&amp;R478&amp;"_Infinite_"&amp;S478&amp;"_"&amp;T478)</f>
        <v/>
      </c>
      <c r="O478" s="10" t="str">
        <f>IF(VLOOKUP(R478&amp;"_"&amp;S478,[1]无限模式!A:AQ,25+T478,FALSE)="","",1)</f>
        <v/>
      </c>
      <c r="Q478" s="10" t="str">
        <f>IF(VLOOKUP(R478&amp;"_"&amp;S478,[1]无限模式!A:AQ,19+T478,FALSE)="","",VLOOKUP(R478&amp;"_"&amp;S478,[1]无限模式!A:AQ,37+T478,FALSE))</f>
        <v/>
      </c>
      <c r="R478" s="10">
        <v>4</v>
      </c>
      <c r="S478" s="10">
        <v>19</v>
      </c>
      <c r="T478" s="10">
        <v>4</v>
      </c>
    </row>
    <row r="479" spans="2:20" x14ac:dyDescent="0.2">
      <c r="B479" s="13" t="str">
        <f t="shared" si="28"/>
        <v/>
      </c>
      <c r="C479" s="10" t="str">
        <f t="shared" si="29"/>
        <v/>
      </c>
      <c r="D479" s="10" t="str">
        <f t="shared" si="30"/>
        <v/>
      </c>
      <c r="F479" s="10" t="str">
        <f>IF(B479="","",VLOOKUP(R479&amp;"_"&amp;S479,[1]无限模式!A:AQ,12,FALSE)-VLOOKUP(R479&amp;"_"&amp;S479,[1]无限模式!A:AQ,13,FALSE))</f>
        <v/>
      </c>
      <c r="G479" s="10" t="str">
        <f t="shared" si="31"/>
        <v/>
      </c>
      <c r="H479" s="13" t="str">
        <f>IF(C479="","",VLOOKUP(R479&amp;"_"&amp;S479,[1]无限模式!$A:$BA,52,FALSE))</f>
        <v/>
      </c>
      <c r="I479" s="13" t="str">
        <f>IF(C479="","",VLOOKUP(R479&amp;"_"&amp;S479,[1]无限模式!$A:$BA,53,FALSE))</f>
        <v/>
      </c>
      <c r="J479" s="10" t="str">
        <f>IF(VLOOKUP(R479&amp;"_"&amp;S479,[1]无限模式!A:AQ,25+T479,FALSE)="","",0)</f>
        <v/>
      </c>
      <c r="K479" s="10" t="str">
        <f>IF(VLOOKUP(R479&amp;"_"&amp;S479,[1]无限模式!A:AQ,19+T479,FALSE)=0,"",VLOOKUP(R479&amp;"_"&amp;S479,[1]无限模式!A:AQ,19+T479,FALSE))</f>
        <v/>
      </c>
      <c r="L479" s="10" t="str">
        <f>IF(VLOOKUP(R479&amp;"_"&amp;S479,[1]无限模式!A:AQ,19+T479,FALSE)=0,"",ROUND(VLOOKUP(R479&amp;"_"&amp;S479,[1]无限模式!A:AQ,4,FALSE)/VLOOKUP(R479&amp;"_"&amp;S479,[1]无限模式!A:AQ,19+T479,FALSE),2))</f>
        <v/>
      </c>
      <c r="M479" s="10" t="str">
        <f>IF(VLOOKUP(R479&amp;"_"&amp;S479,[1]无限模式!A:AQ,25+T479,FALSE)="","",1)</f>
        <v/>
      </c>
      <c r="N479" s="10" t="str">
        <f>IF(VLOOKUP(R479&amp;"_"&amp;S479,[1]无限模式!A:AQ,25+T479,FALSE)="","","Monster_Season"&amp;R479&amp;"_Infinite_"&amp;S479&amp;"_"&amp;T479)</f>
        <v/>
      </c>
      <c r="O479" s="10" t="str">
        <f>IF(VLOOKUP(R479&amp;"_"&amp;S479,[1]无限模式!A:AQ,25+T479,FALSE)="","",1)</f>
        <v/>
      </c>
      <c r="Q479" s="10" t="str">
        <f>IF(VLOOKUP(R479&amp;"_"&amp;S479,[1]无限模式!A:AQ,19+T479,FALSE)="","",VLOOKUP(R479&amp;"_"&amp;S479,[1]无限模式!A:AQ,37+T479,FALSE))</f>
        <v/>
      </c>
      <c r="R479" s="10">
        <v>4</v>
      </c>
      <c r="S479" s="10">
        <v>19</v>
      </c>
      <c r="T479" s="10">
        <v>5</v>
      </c>
    </row>
    <row r="480" spans="2:20" x14ac:dyDescent="0.2">
      <c r="B480" s="13" t="str">
        <f t="shared" si="28"/>
        <v/>
      </c>
      <c r="C480" s="10" t="str">
        <f t="shared" si="29"/>
        <v/>
      </c>
      <c r="D480" s="10" t="str">
        <f t="shared" si="30"/>
        <v/>
      </c>
      <c r="F480" s="10" t="str">
        <f>IF(B480="","",VLOOKUP(R480&amp;"_"&amp;S480,[1]无限模式!A:AQ,12,FALSE)-VLOOKUP(R480&amp;"_"&amp;S480,[1]无限模式!A:AQ,13,FALSE))</f>
        <v/>
      </c>
      <c r="G480" s="10" t="str">
        <f t="shared" si="31"/>
        <v/>
      </c>
      <c r="H480" s="13" t="str">
        <f>IF(C480="","",VLOOKUP(R480&amp;"_"&amp;S480,[1]无限模式!$A:$BA,52,FALSE))</f>
        <v/>
      </c>
      <c r="I480" s="13" t="str">
        <f>IF(C480="","",VLOOKUP(R480&amp;"_"&amp;S480,[1]无限模式!$A:$BA,53,FALSE))</f>
        <v/>
      </c>
      <c r="J480" s="10" t="str">
        <f>IF(VLOOKUP(R480&amp;"_"&amp;S480,[1]无限模式!A:AQ,25+T480,FALSE)="","",0)</f>
        <v/>
      </c>
      <c r="K480" s="10" t="str">
        <f>IF(VLOOKUP(R480&amp;"_"&amp;S480,[1]无限模式!A:AQ,19+T480,FALSE)=0,"",VLOOKUP(R480&amp;"_"&amp;S480,[1]无限模式!A:AQ,19+T480,FALSE))</f>
        <v/>
      </c>
      <c r="L480" s="10" t="str">
        <f>IF(VLOOKUP(R480&amp;"_"&amp;S480,[1]无限模式!A:AQ,19+T480,FALSE)=0,"",ROUND(VLOOKUP(R480&amp;"_"&amp;S480,[1]无限模式!A:AQ,4,FALSE)/VLOOKUP(R480&amp;"_"&amp;S480,[1]无限模式!A:AQ,19+T480,FALSE),2))</f>
        <v/>
      </c>
      <c r="M480" s="10" t="str">
        <f>IF(VLOOKUP(R480&amp;"_"&amp;S480,[1]无限模式!A:AQ,25+T480,FALSE)="","",1)</f>
        <v/>
      </c>
      <c r="N480" s="10" t="str">
        <f>IF(VLOOKUP(R480&amp;"_"&amp;S480,[1]无限模式!A:AQ,25+T480,FALSE)="","","Monster_Season"&amp;R480&amp;"_Infinite_"&amp;S480&amp;"_"&amp;T480)</f>
        <v/>
      </c>
      <c r="O480" s="10" t="str">
        <f>IF(VLOOKUP(R480&amp;"_"&amp;S480,[1]无限模式!A:AQ,25+T480,FALSE)="","",1)</f>
        <v/>
      </c>
      <c r="Q480" s="10" t="str">
        <f>IF(VLOOKUP(R480&amp;"_"&amp;S480,[1]无限模式!A:AQ,19+T480,FALSE)="","",VLOOKUP(R480&amp;"_"&amp;S480,[1]无限模式!A:AQ,37+T480,FALSE))</f>
        <v/>
      </c>
      <c r="R480" s="10">
        <v>4</v>
      </c>
      <c r="S480" s="10">
        <v>19</v>
      </c>
      <c r="T480" s="10">
        <v>6</v>
      </c>
    </row>
    <row r="481" spans="2:20" x14ac:dyDescent="0.2">
      <c r="B481" s="13" t="str">
        <f t="shared" si="28"/>
        <v>MonsterWaveCallRule_Season4_Infinite</v>
      </c>
      <c r="C481" s="10">
        <f t="shared" si="29"/>
        <v>20</v>
      </c>
      <c r="D481" s="10" t="str">
        <f t="shared" si="30"/>
        <v>赛季4无限模式第20波</v>
      </c>
      <c r="F481" s="10">
        <f>IF(B481="","",VLOOKUP(R481&amp;"_"&amp;S481,[1]无限模式!A:AQ,12,FALSE)-VLOOKUP(R481&amp;"_"&amp;S481,[1]无限模式!A:AQ,13,FALSE))</f>
        <v>100</v>
      </c>
      <c r="G481" s="10">
        <f t="shared" si="31"/>
        <v>180</v>
      </c>
      <c r="H481" s="13" t="str">
        <f>IF(C481="","",VLOOKUP(R481&amp;"_"&amp;S481,[1]无限模式!$A:$BA,52,FALSE))</f>
        <v>ResAudio_Music_game3;0.9</v>
      </c>
      <c r="I481" s="13" t="str">
        <f>IF(C481="","",VLOOKUP(R481&amp;"_"&amp;S481,[1]无限模式!$A:$BA,53,FALSE))</f>
        <v>ResAudio_Music_battler_boss1;1.1</v>
      </c>
      <c r="J481" s="10">
        <f>IF(VLOOKUP(R481&amp;"_"&amp;S481,[1]无限模式!A:AQ,25+T481,FALSE)="","",0)</f>
        <v>0</v>
      </c>
      <c r="K481" s="10">
        <f>IF(VLOOKUP(R481&amp;"_"&amp;S481,[1]无限模式!A:AQ,19+T481,FALSE)=0,"",VLOOKUP(R481&amp;"_"&amp;S481,[1]无限模式!A:AQ,19+T481,FALSE))</f>
        <v>16</v>
      </c>
      <c r="L481" s="10">
        <f>IF(VLOOKUP(R481&amp;"_"&amp;S481,[1]无限模式!A:AQ,19+T481,FALSE)=0,"",ROUND(VLOOKUP(R481&amp;"_"&amp;S481,[1]无限模式!A:AQ,4,FALSE)/VLOOKUP(R481&amp;"_"&amp;S481,[1]无限模式!A:AQ,19+T481,FALSE),2))</f>
        <v>1.88</v>
      </c>
      <c r="M481" s="10">
        <f>IF(VLOOKUP(R481&amp;"_"&amp;S481,[1]无限模式!A:AQ,25+T481,FALSE)="","",1)</f>
        <v>1</v>
      </c>
      <c r="N481" s="10" t="str">
        <f>IF(VLOOKUP(R481&amp;"_"&amp;S481,[1]无限模式!A:AQ,25+T481,FALSE)="","","Monster_Season"&amp;R481&amp;"_Infinite_"&amp;S481&amp;"_"&amp;T481)</f>
        <v>Monster_Season4_Infinite_20_1</v>
      </c>
      <c r="O481" s="10">
        <f>IF(VLOOKUP(R481&amp;"_"&amp;S481,[1]无限模式!A:AQ,25+T481,FALSE)="","",1)</f>
        <v>1</v>
      </c>
      <c r="Q481" s="10">
        <f>IF(VLOOKUP(R481&amp;"_"&amp;S481,[1]无限模式!A:AQ,19+T481,FALSE)="","",VLOOKUP(R481&amp;"_"&amp;S481,[1]无限模式!A:AQ,37+T481,FALSE))</f>
        <v>3</v>
      </c>
      <c r="R481" s="10">
        <v>4</v>
      </c>
      <c r="S481" s="10">
        <v>20</v>
      </c>
      <c r="T481" s="10">
        <v>1</v>
      </c>
    </row>
    <row r="482" spans="2:20" x14ac:dyDescent="0.2">
      <c r="B482" s="13" t="str">
        <f t="shared" si="28"/>
        <v/>
      </c>
      <c r="C482" s="10" t="str">
        <f t="shared" si="29"/>
        <v/>
      </c>
      <c r="D482" s="10" t="str">
        <f t="shared" si="30"/>
        <v/>
      </c>
      <c r="F482" s="10" t="str">
        <f>IF(B482="","",VLOOKUP(R482&amp;"_"&amp;S482,[1]无限模式!A:AQ,12,FALSE)-VLOOKUP(R482&amp;"_"&amp;S482,[1]无限模式!A:AQ,13,FALSE))</f>
        <v/>
      </c>
      <c r="G482" s="10" t="str">
        <f t="shared" si="31"/>
        <v/>
      </c>
      <c r="H482" s="13" t="str">
        <f>IF(C482="","",VLOOKUP(R482&amp;"_"&amp;S482,[1]无限模式!$A:$BA,52,FALSE))</f>
        <v/>
      </c>
      <c r="I482" s="13" t="str">
        <f>IF(C482="","",VLOOKUP(R482&amp;"_"&amp;S482,[1]无限模式!$A:$BA,53,FALSE))</f>
        <v/>
      </c>
      <c r="J482" s="10">
        <f>IF(VLOOKUP(R482&amp;"_"&amp;S482,[1]无限模式!A:AQ,25+T482,FALSE)="","",0)</f>
        <v>0</v>
      </c>
      <c r="K482" s="10">
        <f>IF(VLOOKUP(R482&amp;"_"&amp;S482,[1]无限模式!A:AQ,19+T482,FALSE)=0,"",VLOOKUP(R482&amp;"_"&amp;S482,[1]无限模式!A:AQ,19+T482,FALSE))</f>
        <v>16</v>
      </c>
      <c r="L482" s="10">
        <f>IF(VLOOKUP(R482&amp;"_"&amp;S482,[1]无限模式!A:AQ,19+T482,FALSE)=0,"",ROUND(VLOOKUP(R482&amp;"_"&amp;S482,[1]无限模式!A:AQ,4,FALSE)/VLOOKUP(R482&amp;"_"&amp;S482,[1]无限模式!A:AQ,19+T482,FALSE),2))</f>
        <v>1.88</v>
      </c>
      <c r="M482" s="10">
        <f>IF(VLOOKUP(R482&amp;"_"&amp;S482,[1]无限模式!A:AQ,25+T482,FALSE)="","",1)</f>
        <v>1</v>
      </c>
      <c r="N482" s="10" t="str">
        <f>IF(VLOOKUP(R482&amp;"_"&amp;S482,[1]无限模式!A:AQ,25+T482,FALSE)="","","Monster_Season"&amp;R482&amp;"_Infinite_"&amp;S482&amp;"_"&amp;T482)</f>
        <v>Monster_Season4_Infinite_20_2</v>
      </c>
      <c r="O482" s="10">
        <f>IF(VLOOKUP(R482&amp;"_"&amp;S482,[1]无限模式!A:AQ,25+T482,FALSE)="","",1)</f>
        <v>1</v>
      </c>
      <c r="Q482" s="10">
        <f>IF(VLOOKUP(R482&amp;"_"&amp;S482,[1]无限模式!A:AQ,19+T482,FALSE)="","",VLOOKUP(R482&amp;"_"&amp;S482,[1]无限模式!A:AQ,37+T482,FALSE))</f>
        <v>5</v>
      </c>
      <c r="R482" s="10">
        <v>4</v>
      </c>
      <c r="S482" s="10">
        <v>20</v>
      </c>
      <c r="T482" s="10">
        <v>2</v>
      </c>
    </row>
    <row r="483" spans="2:20" x14ac:dyDescent="0.2">
      <c r="B483" s="13" t="str">
        <f t="shared" si="28"/>
        <v/>
      </c>
      <c r="C483" s="10" t="str">
        <f t="shared" si="29"/>
        <v/>
      </c>
      <c r="D483" s="10" t="str">
        <f t="shared" si="30"/>
        <v/>
      </c>
      <c r="F483" s="10" t="str">
        <f>IF(B483="","",VLOOKUP(R483&amp;"_"&amp;S483,[1]无限模式!A:AQ,12,FALSE)-VLOOKUP(R483&amp;"_"&amp;S483,[1]无限模式!A:AQ,13,FALSE))</f>
        <v/>
      </c>
      <c r="G483" s="10" t="str">
        <f t="shared" si="31"/>
        <v/>
      </c>
      <c r="H483" s="13" t="str">
        <f>IF(C483="","",VLOOKUP(R483&amp;"_"&amp;S483,[1]无限模式!$A:$BA,52,FALSE))</f>
        <v/>
      </c>
      <c r="I483" s="13" t="str">
        <f>IF(C483="","",VLOOKUP(R483&amp;"_"&amp;S483,[1]无限模式!$A:$BA,53,FALSE))</f>
        <v/>
      </c>
      <c r="J483" s="10">
        <f>IF(VLOOKUP(R483&amp;"_"&amp;S483,[1]无限模式!A:AQ,25+T483,FALSE)="","",0)</f>
        <v>0</v>
      </c>
      <c r="K483" s="10">
        <f>IF(VLOOKUP(R483&amp;"_"&amp;S483,[1]无限模式!A:AQ,19+T483,FALSE)=0,"",VLOOKUP(R483&amp;"_"&amp;S483,[1]无限模式!A:AQ,19+T483,FALSE))</f>
        <v>11</v>
      </c>
      <c r="L483" s="10">
        <f>IF(VLOOKUP(R483&amp;"_"&amp;S483,[1]无限模式!A:AQ,19+T483,FALSE)=0,"",ROUND(VLOOKUP(R483&amp;"_"&amp;S483,[1]无限模式!A:AQ,4,FALSE)/VLOOKUP(R483&amp;"_"&amp;S483,[1]无限模式!A:AQ,19+T483,FALSE),2))</f>
        <v>2.73</v>
      </c>
      <c r="M483" s="10">
        <f>IF(VLOOKUP(R483&amp;"_"&amp;S483,[1]无限模式!A:AQ,25+T483,FALSE)="","",1)</f>
        <v>1</v>
      </c>
      <c r="N483" s="10" t="str">
        <f>IF(VLOOKUP(R483&amp;"_"&amp;S483,[1]无限模式!A:AQ,25+T483,FALSE)="","","Monster_Season"&amp;R483&amp;"_Infinite_"&amp;S483&amp;"_"&amp;T483)</f>
        <v>Monster_Season4_Infinite_20_3</v>
      </c>
      <c r="O483" s="10">
        <f>IF(VLOOKUP(R483&amp;"_"&amp;S483,[1]无限模式!A:AQ,25+T483,FALSE)="","",1)</f>
        <v>1</v>
      </c>
      <c r="Q483" s="10">
        <f>IF(VLOOKUP(R483&amp;"_"&amp;S483,[1]无限模式!A:AQ,19+T483,FALSE)="","",VLOOKUP(R483&amp;"_"&amp;S483,[1]无限模式!A:AQ,37+T483,FALSE))</f>
        <v>5</v>
      </c>
      <c r="R483" s="10">
        <v>4</v>
      </c>
      <c r="S483" s="10">
        <v>20</v>
      </c>
      <c r="T483" s="10">
        <v>3</v>
      </c>
    </row>
    <row r="484" spans="2:20" x14ac:dyDescent="0.2">
      <c r="B484" s="13" t="str">
        <f t="shared" si="28"/>
        <v/>
      </c>
      <c r="C484" s="10" t="str">
        <f t="shared" si="29"/>
        <v/>
      </c>
      <c r="D484" s="10" t="str">
        <f t="shared" si="30"/>
        <v/>
      </c>
      <c r="F484" s="10" t="str">
        <f>IF(B484="","",VLOOKUP(R484&amp;"_"&amp;S484,[1]无限模式!A:AQ,12,FALSE)-VLOOKUP(R484&amp;"_"&amp;S484,[1]无限模式!A:AQ,13,FALSE))</f>
        <v/>
      </c>
      <c r="G484" s="10" t="str">
        <f t="shared" si="31"/>
        <v/>
      </c>
      <c r="H484" s="13" t="str">
        <f>IF(C484="","",VLOOKUP(R484&amp;"_"&amp;S484,[1]无限模式!$A:$BA,52,FALSE))</f>
        <v/>
      </c>
      <c r="I484" s="13" t="str">
        <f>IF(C484="","",VLOOKUP(R484&amp;"_"&amp;S484,[1]无限模式!$A:$BA,53,FALSE))</f>
        <v/>
      </c>
      <c r="J484" s="10">
        <f>IF(VLOOKUP(R484&amp;"_"&amp;S484,[1]无限模式!A:AQ,25+T484,FALSE)="","",0)</f>
        <v>0</v>
      </c>
      <c r="K484" s="10">
        <f>IF(VLOOKUP(R484&amp;"_"&amp;S484,[1]无限模式!A:AQ,19+T484,FALSE)=0,"",VLOOKUP(R484&amp;"_"&amp;S484,[1]无限模式!A:AQ,19+T484,FALSE))</f>
        <v>1</v>
      </c>
      <c r="L484" s="10">
        <f>IF(VLOOKUP(R484&amp;"_"&amp;S484,[1]无限模式!A:AQ,19+T484,FALSE)=0,"",ROUND(VLOOKUP(R484&amp;"_"&amp;S484,[1]无限模式!A:AQ,4,FALSE)/VLOOKUP(R484&amp;"_"&amp;S484,[1]无限模式!A:AQ,19+T484,FALSE),2))</f>
        <v>30</v>
      </c>
      <c r="M484" s="10">
        <f>IF(VLOOKUP(R484&amp;"_"&amp;S484,[1]无限模式!A:AQ,25+T484,FALSE)="","",1)</f>
        <v>1</v>
      </c>
      <c r="N484" s="10" t="str">
        <f>IF(VLOOKUP(R484&amp;"_"&amp;S484,[1]无限模式!A:AQ,25+T484,FALSE)="","","Monster_Season"&amp;R484&amp;"_Infinite_"&amp;S484&amp;"_"&amp;T484)</f>
        <v>Monster_Season4_Infinite_20_4</v>
      </c>
      <c r="O484" s="10">
        <f>IF(VLOOKUP(R484&amp;"_"&amp;S484,[1]无限模式!A:AQ,25+T484,FALSE)="","",1)</f>
        <v>1</v>
      </c>
      <c r="Q484" s="10">
        <f>IF(VLOOKUP(R484&amp;"_"&amp;S484,[1]无限模式!A:AQ,19+T484,FALSE)="","",VLOOKUP(R484&amp;"_"&amp;S484,[1]无限模式!A:AQ,37+T484,FALSE))</f>
        <v>13</v>
      </c>
      <c r="R484" s="10">
        <v>4</v>
      </c>
      <c r="S484" s="10">
        <v>20</v>
      </c>
      <c r="T484" s="10">
        <v>4</v>
      </c>
    </row>
    <row r="485" spans="2:20" x14ac:dyDescent="0.2">
      <c r="B485" s="13" t="str">
        <f t="shared" si="28"/>
        <v/>
      </c>
      <c r="C485" s="10" t="str">
        <f t="shared" si="29"/>
        <v/>
      </c>
      <c r="D485" s="10" t="str">
        <f t="shared" si="30"/>
        <v/>
      </c>
      <c r="F485" s="10" t="str">
        <f>IF(B485="","",VLOOKUP(R485&amp;"_"&amp;S485,[1]无限模式!A:AQ,12,FALSE)-VLOOKUP(R485&amp;"_"&amp;S485,[1]无限模式!A:AQ,13,FALSE))</f>
        <v/>
      </c>
      <c r="G485" s="10" t="str">
        <f t="shared" si="31"/>
        <v/>
      </c>
      <c r="H485" s="13" t="str">
        <f>IF(C485="","",VLOOKUP(R485&amp;"_"&amp;S485,[1]无限模式!$A:$BA,52,FALSE))</f>
        <v/>
      </c>
      <c r="I485" s="13" t="str">
        <f>IF(C485="","",VLOOKUP(R485&amp;"_"&amp;S485,[1]无限模式!$A:$BA,53,FALSE))</f>
        <v/>
      </c>
      <c r="J485" s="10" t="str">
        <f>IF(VLOOKUP(R485&amp;"_"&amp;S485,[1]无限模式!A:AQ,25+T485,FALSE)="","",0)</f>
        <v/>
      </c>
      <c r="K485" s="10" t="str">
        <f>IF(VLOOKUP(R485&amp;"_"&amp;S485,[1]无限模式!A:AQ,19+T485,FALSE)=0,"",VLOOKUP(R485&amp;"_"&amp;S485,[1]无限模式!A:AQ,19+T485,FALSE))</f>
        <v/>
      </c>
      <c r="L485" s="10" t="str">
        <f>IF(VLOOKUP(R485&amp;"_"&amp;S485,[1]无限模式!A:AQ,19+T485,FALSE)=0,"",ROUND(VLOOKUP(R485&amp;"_"&amp;S485,[1]无限模式!A:AQ,4,FALSE)/VLOOKUP(R485&amp;"_"&amp;S485,[1]无限模式!A:AQ,19+T485,FALSE),2))</f>
        <v/>
      </c>
      <c r="M485" s="10" t="str">
        <f>IF(VLOOKUP(R485&amp;"_"&amp;S485,[1]无限模式!A:AQ,25+T485,FALSE)="","",1)</f>
        <v/>
      </c>
      <c r="N485" s="10" t="str">
        <f>IF(VLOOKUP(R485&amp;"_"&amp;S485,[1]无限模式!A:AQ,25+T485,FALSE)="","","Monster_Season"&amp;R485&amp;"_Infinite_"&amp;S485&amp;"_"&amp;T485)</f>
        <v/>
      </c>
      <c r="O485" s="10" t="str">
        <f>IF(VLOOKUP(R485&amp;"_"&amp;S485,[1]无限模式!A:AQ,25+T485,FALSE)="","",1)</f>
        <v/>
      </c>
      <c r="Q485" s="10" t="str">
        <f>IF(VLOOKUP(R485&amp;"_"&amp;S485,[1]无限模式!A:AQ,19+T485,FALSE)="","",VLOOKUP(R485&amp;"_"&amp;S485,[1]无限模式!A:AQ,37+T485,FALSE))</f>
        <v/>
      </c>
      <c r="R485" s="10">
        <v>4</v>
      </c>
      <c r="S485" s="10">
        <v>20</v>
      </c>
      <c r="T485" s="10">
        <v>5</v>
      </c>
    </row>
    <row r="486" spans="2:20" x14ac:dyDescent="0.2">
      <c r="B486" s="13" t="str">
        <f t="shared" si="28"/>
        <v/>
      </c>
      <c r="C486" s="10" t="str">
        <f t="shared" si="29"/>
        <v/>
      </c>
      <c r="D486" s="10" t="str">
        <f t="shared" si="30"/>
        <v/>
      </c>
      <c r="F486" s="10" t="str">
        <f>IF(B486="","",VLOOKUP(R486&amp;"_"&amp;S486,[1]无限模式!A:AQ,12,FALSE)-VLOOKUP(R486&amp;"_"&amp;S486,[1]无限模式!A:AQ,13,FALSE))</f>
        <v/>
      </c>
      <c r="G486" s="10" t="str">
        <f t="shared" si="31"/>
        <v/>
      </c>
      <c r="H486" s="13" t="str">
        <f>IF(C486="","",VLOOKUP(R486&amp;"_"&amp;S486,[1]无限模式!$A:$BA,52,FALSE))</f>
        <v/>
      </c>
      <c r="I486" s="13" t="str">
        <f>IF(C486="","",VLOOKUP(R486&amp;"_"&amp;S486,[1]无限模式!$A:$BA,53,FALSE))</f>
        <v/>
      </c>
      <c r="J486" s="10" t="str">
        <f>IF(VLOOKUP(R486&amp;"_"&amp;S486,[1]无限模式!A:AQ,25+T486,FALSE)="","",0)</f>
        <v/>
      </c>
      <c r="K486" s="10" t="str">
        <f>IF(VLOOKUP(R486&amp;"_"&amp;S486,[1]无限模式!A:AQ,19+T486,FALSE)=0,"",VLOOKUP(R486&amp;"_"&amp;S486,[1]无限模式!A:AQ,19+T486,FALSE))</f>
        <v/>
      </c>
      <c r="L486" s="10" t="str">
        <f>IF(VLOOKUP(R486&amp;"_"&amp;S486,[1]无限模式!A:AQ,19+T486,FALSE)=0,"",ROUND(VLOOKUP(R486&amp;"_"&amp;S486,[1]无限模式!A:AQ,4,FALSE)/VLOOKUP(R486&amp;"_"&amp;S486,[1]无限模式!A:AQ,19+T486,FALSE),2))</f>
        <v/>
      </c>
      <c r="M486" s="10" t="str">
        <f>IF(VLOOKUP(R486&amp;"_"&amp;S486,[1]无限模式!A:AQ,25+T486,FALSE)="","",1)</f>
        <v/>
      </c>
      <c r="N486" s="10" t="str">
        <f>IF(VLOOKUP(R486&amp;"_"&amp;S486,[1]无限模式!A:AQ,25+T486,FALSE)="","","Monster_Season"&amp;R486&amp;"_Infinite_"&amp;S486&amp;"_"&amp;T486)</f>
        <v/>
      </c>
      <c r="O486" s="10" t="str">
        <f>IF(VLOOKUP(R486&amp;"_"&amp;S486,[1]无限模式!A:AQ,25+T486,FALSE)="","",1)</f>
        <v/>
      </c>
      <c r="Q486" s="10" t="str">
        <f>IF(VLOOKUP(R486&amp;"_"&amp;S486,[1]无限模式!A:AQ,19+T486,FALSE)="","",VLOOKUP(R486&amp;"_"&amp;S486,[1]无限模式!A:AQ,37+T486,FALSE))</f>
        <v/>
      </c>
      <c r="R486" s="10">
        <v>4</v>
      </c>
      <c r="S486" s="10">
        <v>20</v>
      </c>
      <c r="T486" s="10">
        <v>6</v>
      </c>
    </row>
    <row r="487" spans="2:20" x14ac:dyDescent="0.2">
      <c r="H487" s="10"/>
      <c r="I487" s="10"/>
    </row>
    <row r="488" spans="2:20" x14ac:dyDescent="0.2">
      <c r="H488" s="10"/>
      <c r="I488" s="10"/>
    </row>
    <row r="489" spans="2:20" x14ac:dyDescent="0.2">
      <c r="H489" s="10"/>
      <c r="I489" s="10"/>
    </row>
    <row r="490" spans="2:20" x14ac:dyDescent="0.2">
      <c r="H490" s="10"/>
      <c r="I490" s="10"/>
    </row>
    <row r="491" spans="2:20" x14ac:dyDescent="0.2">
      <c r="H491" s="10"/>
      <c r="I491" s="10"/>
    </row>
    <row r="492" spans="2:20" x14ac:dyDescent="0.2">
      <c r="H492" s="10"/>
      <c r="I492" s="10"/>
    </row>
    <row r="493" spans="2:20" x14ac:dyDescent="0.2">
      <c r="H493" s="10"/>
      <c r="I493" s="10"/>
    </row>
    <row r="494" spans="2:20" x14ac:dyDescent="0.2">
      <c r="H494" s="10"/>
      <c r="I494" s="10"/>
    </row>
    <row r="495" spans="2:20" x14ac:dyDescent="0.2">
      <c r="H495" s="10"/>
      <c r="I495" s="10"/>
    </row>
    <row r="496" spans="2:20" x14ac:dyDescent="0.2">
      <c r="H496" s="10"/>
      <c r="I496" s="10"/>
    </row>
    <row r="497" s="10" customFormat="1" x14ac:dyDescent="0.2"/>
    <row r="498" s="10" customFormat="1" x14ac:dyDescent="0.2"/>
    <row r="499" s="10" customFormat="1" x14ac:dyDescent="0.2"/>
    <row r="500" s="10" customFormat="1" x14ac:dyDescent="0.2"/>
    <row r="501" s="10" customFormat="1" x14ac:dyDescent="0.2"/>
    <row r="502" s="10" customFormat="1" x14ac:dyDescent="0.2"/>
    <row r="503" s="10" customFormat="1" x14ac:dyDescent="0.2"/>
    <row r="504" s="10" customFormat="1" x14ac:dyDescent="0.2"/>
    <row r="505" s="10" customFormat="1" x14ac:dyDescent="0.2"/>
    <row r="506" s="10" customFormat="1" x14ac:dyDescent="0.2"/>
    <row r="507" s="10" customFormat="1" x14ac:dyDescent="0.2"/>
    <row r="508" s="10" customFormat="1" x14ac:dyDescent="0.2"/>
    <row r="509" s="10" customFormat="1" x14ac:dyDescent="0.2"/>
    <row r="510" s="10" customFormat="1" x14ac:dyDescent="0.2"/>
    <row r="511" s="10" customFormat="1" x14ac:dyDescent="0.2"/>
    <row r="512" s="10" customFormat="1" x14ac:dyDescent="0.2"/>
    <row r="513" s="10" customFormat="1" x14ac:dyDescent="0.2"/>
    <row r="514" s="10" customFormat="1" x14ac:dyDescent="0.2"/>
    <row r="515" s="10" customFormat="1" x14ac:dyDescent="0.2"/>
    <row r="516" s="10" customFormat="1" x14ac:dyDescent="0.2"/>
    <row r="517" s="10" customFormat="1" x14ac:dyDescent="0.2"/>
    <row r="518" s="10" customFormat="1" x14ac:dyDescent="0.2"/>
    <row r="519" s="10" customFormat="1" x14ac:dyDescent="0.2"/>
    <row r="520" s="10" customFormat="1" x14ac:dyDescent="0.2"/>
    <row r="521" s="10" customFormat="1" x14ac:dyDescent="0.2"/>
    <row r="522" s="10" customFormat="1" x14ac:dyDescent="0.2"/>
    <row r="523" s="10" customFormat="1" x14ac:dyDescent="0.2"/>
    <row r="524" s="10" customFormat="1" x14ac:dyDescent="0.2"/>
    <row r="525" s="10" customFormat="1" x14ac:dyDescent="0.2"/>
    <row r="526" s="10" customFormat="1" x14ac:dyDescent="0.2"/>
    <row r="527" s="10" customFormat="1" x14ac:dyDescent="0.2"/>
    <row r="528" s="10" customFormat="1" x14ac:dyDescent="0.2"/>
    <row r="529" s="10" customFormat="1" x14ac:dyDescent="0.2"/>
    <row r="530" s="10" customFormat="1" x14ac:dyDescent="0.2"/>
    <row r="531" s="10" customFormat="1" x14ac:dyDescent="0.2"/>
    <row r="532" s="10" customFormat="1" x14ac:dyDescent="0.2"/>
    <row r="533" s="10" customFormat="1" x14ac:dyDescent="0.2"/>
    <row r="534" s="10" customFormat="1" x14ac:dyDescent="0.2"/>
    <row r="535" s="10" customFormat="1" x14ac:dyDescent="0.2"/>
    <row r="536" s="10" customFormat="1" x14ac:dyDescent="0.2"/>
    <row r="537" s="10" customFormat="1" x14ac:dyDescent="0.2"/>
    <row r="538" s="10" customFormat="1" x14ac:dyDescent="0.2"/>
    <row r="539" s="10" customFormat="1" x14ac:dyDescent="0.2"/>
    <row r="540" s="10" customFormat="1" x14ac:dyDescent="0.2"/>
    <row r="541" s="10" customFormat="1" x14ac:dyDescent="0.2"/>
    <row r="542" s="10" customFormat="1" x14ac:dyDescent="0.2"/>
    <row r="543" s="10" customFormat="1" x14ac:dyDescent="0.2"/>
    <row r="544" s="10" customFormat="1" x14ac:dyDescent="0.2"/>
    <row r="545" s="10" customFormat="1" x14ac:dyDescent="0.2"/>
    <row r="546" s="10" customFormat="1" x14ac:dyDescent="0.2"/>
    <row r="547" s="10" customFormat="1" x14ac:dyDescent="0.2"/>
    <row r="548" s="10" customFormat="1" x14ac:dyDescent="0.2"/>
    <row r="549" s="10" customFormat="1" x14ac:dyDescent="0.2"/>
    <row r="550" s="10" customFormat="1" x14ac:dyDescent="0.2"/>
    <row r="551" s="10" customFormat="1" x14ac:dyDescent="0.2"/>
    <row r="552" s="10" customFormat="1" x14ac:dyDescent="0.2"/>
    <row r="553" s="10" customFormat="1" x14ac:dyDescent="0.2"/>
    <row r="554" s="10" customFormat="1" x14ac:dyDescent="0.2"/>
    <row r="555" s="10" customFormat="1" x14ac:dyDescent="0.2"/>
    <row r="556" s="10" customFormat="1" x14ac:dyDescent="0.2"/>
    <row r="557" s="10" customFormat="1" x14ac:dyDescent="0.2"/>
    <row r="558" s="10" customFormat="1" x14ac:dyDescent="0.2"/>
    <row r="559" s="10" customFormat="1" x14ac:dyDescent="0.2"/>
    <row r="560" s="10" customFormat="1" x14ac:dyDescent="0.2"/>
    <row r="561" s="10" customFormat="1" x14ac:dyDescent="0.2"/>
    <row r="562" s="10" customFormat="1" x14ac:dyDescent="0.2"/>
    <row r="563" s="10" customFormat="1" x14ac:dyDescent="0.2"/>
    <row r="564" s="10" customFormat="1" x14ac:dyDescent="0.2"/>
    <row r="565" s="10" customFormat="1" x14ac:dyDescent="0.2"/>
    <row r="566" s="10" customFormat="1" x14ac:dyDescent="0.2"/>
    <row r="567" s="10" customFormat="1" x14ac:dyDescent="0.2"/>
    <row r="568" s="10" customFormat="1" x14ac:dyDescent="0.2"/>
    <row r="569" s="10" customFormat="1" x14ac:dyDescent="0.2"/>
    <row r="570" s="10" customFormat="1" x14ac:dyDescent="0.2"/>
    <row r="571" s="10" customFormat="1" x14ac:dyDescent="0.2"/>
    <row r="572" s="10" customFormat="1" x14ac:dyDescent="0.2"/>
    <row r="573" s="10" customFormat="1" x14ac:dyDescent="0.2"/>
    <row r="574" s="10" customFormat="1" x14ac:dyDescent="0.2"/>
    <row r="575" s="10" customFormat="1" x14ac:dyDescent="0.2"/>
    <row r="576" s="10" customFormat="1" x14ac:dyDescent="0.2"/>
    <row r="577" s="10" customFormat="1" x14ac:dyDescent="0.2"/>
    <row r="578" s="10" customFormat="1" x14ac:dyDescent="0.2"/>
    <row r="579" s="10" customFormat="1" x14ac:dyDescent="0.2"/>
    <row r="580" s="10" customFormat="1" x14ac:dyDescent="0.2"/>
    <row r="581" s="10" customFormat="1" x14ac:dyDescent="0.2"/>
    <row r="582" s="10" customFormat="1" x14ac:dyDescent="0.2"/>
    <row r="583" s="10" customFormat="1" x14ac:dyDescent="0.2"/>
    <row r="584" s="10" customFormat="1" x14ac:dyDescent="0.2"/>
    <row r="585" s="10" customFormat="1" x14ac:dyDescent="0.2"/>
    <row r="586" s="10" customFormat="1" x14ac:dyDescent="0.2"/>
    <row r="587" s="10" customFormat="1" x14ac:dyDescent="0.2"/>
    <row r="588" s="10" customFormat="1" x14ac:dyDescent="0.2"/>
    <row r="589" s="10" customFormat="1" x14ac:dyDescent="0.2"/>
    <row r="590" s="10" customFormat="1" x14ac:dyDescent="0.2"/>
    <row r="591" s="10" customFormat="1" x14ac:dyDescent="0.2"/>
    <row r="592" s="10" customFormat="1" x14ac:dyDescent="0.2"/>
    <row r="593" s="10" customFormat="1" x14ac:dyDescent="0.2"/>
    <row r="594" s="10" customFormat="1" x14ac:dyDescent="0.2"/>
    <row r="595" s="10" customFormat="1" x14ac:dyDescent="0.2"/>
    <row r="596" s="10" customFormat="1" x14ac:dyDescent="0.2"/>
    <row r="597" s="10" customFormat="1" x14ac:dyDescent="0.2"/>
    <row r="598" s="10" customFormat="1" x14ac:dyDescent="0.2"/>
    <row r="599" s="10" customFormat="1" x14ac:dyDescent="0.2"/>
    <row r="600" s="10" customFormat="1" x14ac:dyDescent="0.2"/>
    <row r="601" s="10" customFormat="1" x14ac:dyDescent="0.2"/>
    <row r="602" s="10" customFormat="1" x14ac:dyDescent="0.2"/>
    <row r="603" s="10" customFormat="1" x14ac:dyDescent="0.2"/>
    <row r="604" s="10" customFormat="1" x14ac:dyDescent="0.2"/>
    <row r="605" s="10" customFormat="1" x14ac:dyDescent="0.2"/>
    <row r="606" s="10" customFormat="1" x14ac:dyDescent="0.2"/>
    <row r="607" s="10" customFormat="1" x14ac:dyDescent="0.2"/>
    <row r="608" s="10" customFormat="1" x14ac:dyDescent="0.2"/>
    <row r="609" s="10" customFormat="1" x14ac:dyDescent="0.2"/>
    <row r="610" s="10" customFormat="1" x14ac:dyDescent="0.2"/>
    <row r="611" s="10" customFormat="1" x14ac:dyDescent="0.2"/>
    <row r="612" s="10" customFormat="1" x14ac:dyDescent="0.2"/>
    <row r="613" s="10" customFormat="1" x14ac:dyDescent="0.2"/>
    <row r="614" s="10" customFormat="1" x14ac:dyDescent="0.2"/>
    <row r="615" s="10" customFormat="1" x14ac:dyDescent="0.2"/>
    <row r="616" s="10" customFormat="1" x14ac:dyDescent="0.2"/>
    <row r="617" s="10" customFormat="1" x14ac:dyDescent="0.2"/>
    <row r="618" s="10" customFormat="1" x14ac:dyDescent="0.2"/>
    <row r="619" s="10" customFormat="1" x14ac:dyDescent="0.2"/>
    <row r="620" s="10" customFormat="1" x14ac:dyDescent="0.2"/>
    <row r="621" s="10" customFormat="1" x14ac:dyDescent="0.2"/>
    <row r="622" s="10" customFormat="1" x14ac:dyDescent="0.2"/>
    <row r="623" s="10" customFormat="1" x14ac:dyDescent="0.2"/>
    <row r="624" s="10" customFormat="1" x14ac:dyDescent="0.2"/>
    <row r="625" s="10" customFormat="1" x14ac:dyDescent="0.2"/>
    <row r="626" s="10" customFormat="1" x14ac:dyDescent="0.2"/>
    <row r="627" s="10" customFormat="1" x14ac:dyDescent="0.2"/>
    <row r="628" s="10" customFormat="1" x14ac:dyDescent="0.2"/>
    <row r="629" s="10" customFormat="1" x14ac:dyDescent="0.2"/>
    <row r="630" s="10" customFormat="1" x14ac:dyDescent="0.2"/>
    <row r="631" s="10" customFormat="1" x14ac:dyDescent="0.2"/>
    <row r="632" s="10" customFormat="1" x14ac:dyDescent="0.2"/>
    <row r="633" s="10" customFormat="1" x14ac:dyDescent="0.2"/>
    <row r="634" s="10" customFormat="1" x14ac:dyDescent="0.2"/>
    <row r="635" s="10" customFormat="1" x14ac:dyDescent="0.2"/>
    <row r="636" s="10" customFormat="1" x14ac:dyDescent="0.2"/>
    <row r="637" s="10" customFormat="1" x14ac:dyDescent="0.2"/>
    <row r="638" s="10" customFormat="1" x14ac:dyDescent="0.2"/>
    <row r="639" s="10" customFormat="1" x14ac:dyDescent="0.2"/>
    <row r="640" s="10" customFormat="1" x14ac:dyDescent="0.2"/>
    <row r="641" s="10" customFormat="1" x14ac:dyDescent="0.2"/>
    <row r="642" s="10" customFormat="1" x14ac:dyDescent="0.2"/>
    <row r="643" s="10" customFormat="1" x14ac:dyDescent="0.2"/>
    <row r="644" s="10" customFormat="1" x14ac:dyDescent="0.2"/>
    <row r="645" s="10" customFormat="1" x14ac:dyDescent="0.2"/>
    <row r="646" s="10" customFormat="1" x14ac:dyDescent="0.2"/>
    <row r="647" s="10" customFormat="1" x14ac:dyDescent="0.2"/>
    <row r="648" s="10" customFormat="1" x14ac:dyDescent="0.2"/>
    <row r="649" s="10" customFormat="1" x14ac:dyDescent="0.2"/>
    <row r="650" s="10" customFormat="1" x14ac:dyDescent="0.2"/>
    <row r="651" s="10" customFormat="1" x14ac:dyDescent="0.2"/>
    <row r="652" s="10" customFormat="1" x14ac:dyDescent="0.2"/>
    <row r="653" s="10" customFormat="1" x14ac:dyDescent="0.2"/>
    <row r="654" s="10" customFormat="1" x14ac:dyDescent="0.2"/>
    <row r="655" s="10" customFormat="1" x14ac:dyDescent="0.2"/>
    <row r="656" s="10" customFormat="1" x14ac:dyDescent="0.2"/>
    <row r="657" s="10" customFormat="1" x14ac:dyDescent="0.2"/>
    <row r="658" s="10" customFormat="1" x14ac:dyDescent="0.2"/>
    <row r="659" s="10" customFormat="1" x14ac:dyDescent="0.2"/>
    <row r="660" s="10" customFormat="1" x14ac:dyDescent="0.2"/>
    <row r="661" s="10" customFormat="1" x14ac:dyDescent="0.2"/>
    <row r="662" s="10" customFormat="1" x14ac:dyDescent="0.2"/>
    <row r="663" s="10" customFormat="1" x14ac:dyDescent="0.2"/>
    <row r="664" s="10" customFormat="1" x14ac:dyDescent="0.2"/>
    <row r="665" s="10" customFormat="1" x14ac:dyDescent="0.2"/>
    <row r="666" s="10" customFormat="1" x14ac:dyDescent="0.2"/>
    <row r="667" s="10" customFormat="1" x14ac:dyDescent="0.2"/>
    <row r="668" s="10" customFormat="1" x14ac:dyDescent="0.2"/>
    <row r="669" s="10" customFormat="1" x14ac:dyDescent="0.2"/>
    <row r="670" s="10" customFormat="1" x14ac:dyDescent="0.2"/>
    <row r="671" s="10" customFormat="1" x14ac:dyDescent="0.2"/>
    <row r="672" s="10" customFormat="1" x14ac:dyDescent="0.2"/>
    <row r="673" s="10" customFormat="1" x14ac:dyDescent="0.2"/>
    <row r="674" s="10" customFormat="1" x14ac:dyDescent="0.2"/>
    <row r="675" s="10" customFormat="1" x14ac:dyDescent="0.2"/>
    <row r="676" s="10" customFormat="1" x14ac:dyDescent="0.2"/>
    <row r="677" s="10" customFormat="1" x14ac:dyDescent="0.2"/>
    <row r="678" s="10" customFormat="1" x14ac:dyDescent="0.2"/>
    <row r="679" s="10" customFormat="1" x14ac:dyDescent="0.2"/>
    <row r="680" s="10" customFormat="1" x14ac:dyDescent="0.2"/>
    <row r="681" s="10" customFormat="1" x14ac:dyDescent="0.2"/>
    <row r="682" s="10" customFormat="1" x14ac:dyDescent="0.2"/>
    <row r="683" s="10" customFormat="1" x14ac:dyDescent="0.2"/>
    <row r="684" s="10" customFormat="1" x14ac:dyDescent="0.2"/>
    <row r="685" s="10" customFormat="1" x14ac:dyDescent="0.2"/>
    <row r="686" s="10" customFormat="1" x14ac:dyDescent="0.2"/>
    <row r="687" s="10" customFormat="1" x14ac:dyDescent="0.2"/>
    <row r="688" s="10" customFormat="1" x14ac:dyDescent="0.2"/>
    <row r="689" s="10" customFormat="1" x14ac:dyDescent="0.2"/>
    <row r="690" s="10" customFormat="1" x14ac:dyDescent="0.2"/>
    <row r="691" s="10" customFormat="1" x14ac:dyDescent="0.2"/>
    <row r="692" s="10" customFormat="1" x14ac:dyDescent="0.2"/>
    <row r="693" s="10" customFormat="1" x14ac:dyDescent="0.2"/>
    <row r="694" s="10" customFormat="1" x14ac:dyDescent="0.2"/>
    <row r="695" s="10" customFormat="1" x14ac:dyDescent="0.2"/>
    <row r="696" s="10" customFormat="1" x14ac:dyDescent="0.2"/>
    <row r="697" s="10" customFormat="1" x14ac:dyDescent="0.2"/>
    <row r="698" s="10" customFormat="1" x14ac:dyDescent="0.2"/>
    <row r="699" s="10" customFormat="1" x14ac:dyDescent="0.2"/>
    <row r="700" s="10" customFormat="1" x14ac:dyDescent="0.2"/>
    <row r="701" s="10" customFormat="1" x14ac:dyDescent="0.2"/>
    <row r="702" s="10" customFormat="1" x14ac:dyDescent="0.2"/>
    <row r="703" s="10" customFormat="1" x14ac:dyDescent="0.2"/>
    <row r="704" s="10" customFormat="1" x14ac:dyDescent="0.2"/>
    <row r="705" s="10" customFormat="1" x14ac:dyDescent="0.2"/>
    <row r="706" s="10" customFormat="1" x14ac:dyDescent="0.2"/>
    <row r="707" s="10" customFormat="1" x14ac:dyDescent="0.2"/>
    <row r="708" s="10" customFormat="1" x14ac:dyDescent="0.2"/>
    <row r="709" s="10" customFormat="1" x14ac:dyDescent="0.2"/>
    <row r="710" s="10" customFormat="1" x14ac:dyDescent="0.2"/>
    <row r="711" s="10" customFormat="1" x14ac:dyDescent="0.2"/>
    <row r="712" s="10" customFormat="1" x14ac:dyDescent="0.2"/>
    <row r="713" s="10" customFormat="1" x14ac:dyDescent="0.2"/>
    <row r="714" s="10" customFormat="1" x14ac:dyDescent="0.2"/>
    <row r="715" s="10" customFormat="1" x14ac:dyDescent="0.2"/>
    <row r="716" s="10" customFormat="1" x14ac:dyDescent="0.2"/>
    <row r="717" s="10" customFormat="1" x14ac:dyDescent="0.2"/>
    <row r="718" s="10" customFormat="1" x14ac:dyDescent="0.2"/>
    <row r="719" s="10" customFormat="1" x14ac:dyDescent="0.2"/>
    <row r="720" s="10" customFormat="1" x14ac:dyDescent="0.2"/>
    <row r="721" s="10" customFormat="1" x14ac:dyDescent="0.2"/>
    <row r="722" s="10" customFormat="1" x14ac:dyDescent="0.2"/>
    <row r="723" s="10" customFormat="1" x14ac:dyDescent="0.2"/>
    <row r="724" s="10" customFormat="1" x14ac:dyDescent="0.2"/>
    <row r="725" s="10" customFormat="1" x14ac:dyDescent="0.2"/>
    <row r="726" s="10" customFormat="1" x14ac:dyDescent="0.2"/>
    <row r="727" s="10" customFormat="1" x14ac:dyDescent="0.2"/>
    <row r="728" s="10" customFormat="1" x14ac:dyDescent="0.2"/>
    <row r="729" s="10" customFormat="1" x14ac:dyDescent="0.2"/>
    <row r="730" s="10" customFormat="1" x14ac:dyDescent="0.2"/>
    <row r="731" s="10" customFormat="1" x14ac:dyDescent="0.2"/>
    <row r="732" s="10" customFormat="1" x14ac:dyDescent="0.2"/>
    <row r="733" s="10" customFormat="1" x14ac:dyDescent="0.2"/>
    <row r="734" s="10" customFormat="1" x14ac:dyDescent="0.2"/>
    <row r="735" s="10" customFormat="1" x14ac:dyDescent="0.2"/>
    <row r="736" s="10" customFormat="1" x14ac:dyDescent="0.2"/>
    <row r="737" s="10" customFormat="1" x14ac:dyDescent="0.2"/>
    <row r="738" s="10" customFormat="1" x14ac:dyDescent="0.2"/>
    <row r="739" s="10" customFormat="1" x14ac:dyDescent="0.2"/>
    <row r="740" s="10" customFormat="1" x14ac:dyDescent="0.2"/>
    <row r="741" s="10" customFormat="1" x14ac:dyDescent="0.2"/>
    <row r="742" s="10" customFormat="1" x14ac:dyDescent="0.2"/>
    <row r="743" s="10" customFormat="1" x14ac:dyDescent="0.2"/>
    <row r="744" s="10" customFormat="1" x14ac:dyDescent="0.2"/>
    <row r="745" s="10" customFormat="1" x14ac:dyDescent="0.2"/>
    <row r="746" s="10" customFormat="1" x14ac:dyDescent="0.2"/>
    <row r="747" s="10" customFormat="1" x14ac:dyDescent="0.2"/>
    <row r="748" s="10" customFormat="1" x14ac:dyDescent="0.2"/>
    <row r="749" s="10" customFormat="1" x14ac:dyDescent="0.2"/>
    <row r="750" s="10" customFormat="1" x14ac:dyDescent="0.2"/>
    <row r="751" s="10" customFormat="1" x14ac:dyDescent="0.2"/>
    <row r="752" s="10" customFormat="1" x14ac:dyDescent="0.2"/>
    <row r="753" s="10" customFormat="1" x14ac:dyDescent="0.2"/>
    <row r="754" s="10" customFormat="1" x14ac:dyDescent="0.2"/>
    <row r="755" s="10" customFormat="1" x14ac:dyDescent="0.2"/>
    <row r="756" s="10" customFormat="1" x14ac:dyDescent="0.2"/>
    <row r="757" s="10" customFormat="1" x14ac:dyDescent="0.2"/>
    <row r="758" s="10" customFormat="1" x14ac:dyDescent="0.2"/>
    <row r="759" s="10" customFormat="1" x14ac:dyDescent="0.2"/>
    <row r="760" s="10" customFormat="1" x14ac:dyDescent="0.2"/>
    <row r="761" s="10" customFormat="1" x14ac:dyDescent="0.2"/>
    <row r="762" s="10" customFormat="1" x14ac:dyDescent="0.2"/>
    <row r="763" s="10" customFormat="1" x14ac:dyDescent="0.2"/>
    <row r="764" s="10" customFormat="1" x14ac:dyDescent="0.2"/>
    <row r="765" s="10" customFormat="1" x14ac:dyDescent="0.2"/>
    <row r="766" s="10" customFormat="1" x14ac:dyDescent="0.2"/>
    <row r="767" s="10" customFormat="1" x14ac:dyDescent="0.2"/>
    <row r="768" s="10" customFormat="1" x14ac:dyDescent="0.2"/>
    <row r="769" s="10" customFormat="1" x14ac:dyDescent="0.2"/>
    <row r="770" s="10" customFormat="1" x14ac:dyDescent="0.2"/>
    <row r="771" s="10" customFormat="1" x14ac:dyDescent="0.2"/>
    <row r="772" s="10" customFormat="1" x14ac:dyDescent="0.2"/>
    <row r="773" s="10" customFormat="1" x14ac:dyDescent="0.2"/>
    <row r="774" s="10" customFormat="1" x14ac:dyDescent="0.2"/>
    <row r="775" s="10" customFormat="1" x14ac:dyDescent="0.2"/>
    <row r="776" s="10" customFormat="1" x14ac:dyDescent="0.2"/>
    <row r="777" s="10" customFormat="1" x14ac:dyDescent="0.2"/>
    <row r="778" s="10" customFormat="1" x14ac:dyDescent="0.2"/>
    <row r="779" s="10" customFormat="1" x14ac:dyDescent="0.2"/>
    <row r="780" s="10" customFormat="1" x14ac:dyDescent="0.2"/>
    <row r="781" s="10" customFormat="1" x14ac:dyDescent="0.2"/>
    <row r="782" s="10" customFormat="1" x14ac:dyDescent="0.2"/>
    <row r="783" s="10" customFormat="1" x14ac:dyDescent="0.2"/>
    <row r="784" s="10" customFormat="1" x14ac:dyDescent="0.2"/>
    <row r="785" s="10" customFormat="1" x14ac:dyDescent="0.2"/>
    <row r="786" s="10" customFormat="1" x14ac:dyDescent="0.2"/>
    <row r="787" s="10" customFormat="1" x14ac:dyDescent="0.2"/>
    <row r="788" s="10" customFormat="1" x14ac:dyDescent="0.2"/>
    <row r="789" s="10" customFormat="1" x14ac:dyDescent="0.2"/>
    <row r="790" s="10" customFormat="1" x14ac:dyDescent="0.2"/>
    <row r="791" s="10" customFormat="1" x14ac:dyDescent="0.2"/>
    <row r="792" s="10" customFormat="1" x14ac:dyDescent="0.2"/>
    <row r="793" s="10" customFormat="1" x14ac:dyDescent="0.2"/>
    <row r="794" s="10" customFormat="1" x14ac:dyDescent="0.2"/>
    <row r="795" s="10" customFormat="1" x14ac:dyDescent="0.2"/>
    <row r="796" s="10" customFormat="1" x14ac:dyDescent="0.2"/>
    <row r="797" s="10" customFormat="1" x14ac:dyDescent="0.2"/>
    <row r="798" s="10" customFormat="1" x14ac:dyDescent="0.2"/>
    <row r="799" s="10" customFormat="1" x14ac:dyDescent="0.2"/>
    <row r="800" s="10" customFormat="1" x14ac:dyDescent="0.2"/>
    <row r="801" s="10" customFormat="1" x14ac:dyDescent="0.2"/>
    <row r="802" s="10" customFormat="1" x14ac:dyDescent="0.2"/>
    <row r="803" s="10" customFormat="1" x14ac:dyDescent="0.2"/>
    <row r="804" s="10" customFormat="1" x14ac:dyDescent="0.2"/>
    <row r="805" s="10" customFormat="1" x14ac:dyDescent="0.2"/>
    <row r="806" s="10" customFormat="1" x14ac:dyDescent="0.2"/>
    <row r="807" s="10" customFormat="1" x14ac:dyDescent="0.2"/>
    <row r="808" s="10" customFormat="1" x14ac:dyDescent="0.2"/>
    <row r="809" s="10" customFormat="1" x14ac:dyDescent="0.2"/>
    <row r="810" s="10" customFormat="1" x14ac:dyDescent="0.2"/>
    <row r="811" s="10" customFormat="1" x14ac:dyDescent="0.2"/>
    <row r="812" s="10" customFormat="1" x14ac:dyDescent="0.2"/>
    <row r="813" s="10" customFormat="1" x14ac:dyDescent="0.2"/>
    <row r="814" s="10" customFormat="1" x14ac:dyDescent="0.2"/>
    <row r="815" s="10" customFormat="1" x14ac:dyDescent="0.2"/>
    <row r="816" s="10" customFormat="1" x14ac:dyDescent="0.2"/>
    <row r="817" s="10" customFormat="1" x14ac:dyDescent="0.2"/>
    <row r="818" s="10" customFormat="1" x14ac:dyDescent="0.2"/>
    <row r="819" s="10" customFormat="1" x14ac:dyDescent="0.2"/>
    <row r="820" s="10" customFormat="1" x14ac:dyDescent="0.2"/>
    <row r="821" s="10" customFormat="1" x14ac:dyDescent="0.2"/>
    <row r="822" s="10" customFormat="1" x14ac:dyDescent="0.2"/>
    <row r="823" s="10" customFormat="1" x14ac:dyDescent="0.2"/>
    <row r="824" s="10" customFormat="1" x14ac:dyDescent="0.2"/>
    <row r="825" s="10" customFormat="1" x14ac:dyDescent="0.2"/>
    <row r="826" s="10" customFormat="1" x14ac:dyDescent="0.2"/>
    <row r="827" s="10" customFormat="1" x14ac:dyDescent="0.2"/>
    <row r="828" s="10" customFormat="1" x14ac:dyDescent="0.2"/>
    <row r="829" s="10" customFormat="1" x14ac:dyDescent="0.2"/>
    <row r="830" s="10" customFormat="1" x14ac:dyDescent="0.2"/>
    <row r="831" s="10" customFormat="1" x14ac:dyDescent="0.2"/>
    <row r="832" s="10" customFormat="1" x14ac:dyDescent="0.2"/>
    <row r="833" s="10" customFormat="1" x14ac:dyDescent="0.2"/>
    <row r="834" s="10" customFormat="1" x14ac:dyDescent="0.2"/>
    <row r="835" s="10" customFormat="1" x14ac:dyDescent="0.2"/>
    <row r="836" s="10" customFormat="1" x14ac:dyDescent="0.2"/>
    <row r="837" s="10" customFormat="1" x14ac:dyDescent="0.2"/>
    <row r="838" s="10" customFormat="1" x14ac:dyDescent="0.2"/>
    <row r="839" s="10" customFormat="1" x14ac:dyDescent="0.2"/>
    <row r="840" s="10" customFormat="1" x14ac:dyDescent="0.2"/>
    <row r="841" s="10" customFormat="1" x14ac:dyDescent="0.2"/>
    <row r="842" s="10" customFormat="1" x14ac:dyDescent="0.2"/>
    <row r="843" s="10" customFormat="1" x14ac:dyDescent="0.2"/>
    <row r="844" s="10" customFormat="1" x14ac:dyDescent="0.2"/>
    <row r="845" s="10" customFormat="1" x14ac:dyDescent="0.2"/>
    <row r="846" s="10" customFormat="1" x14ac:dyDescent="0.2"/>
    <row r="847" s="10" customFormat="1" x14ac:dyDescent="0.2"/>
    <row r="848" s="10" customFormat="1" x14ac:dyDescent="0.2"/>
    <row r="849" s="10" customFormat="1" x14ac:dyDescent="0.2"/>
    <row r="850" s="10" customFormat="1" x14ac:dyDescent="0.2"/>
    <row r="851" s="10" customFormat="1" x14ac:dyDescent="0.2"/>
    <row r="852" s="10" customFormat="1" x14ac:dyDescent="0.2"/>
    <row r="853" s="10" customFormat="1" x14ac:dyDescent="0.2"/>
    <row r="854" s="10" customFormat="1" x14ac:dyDescent="0.2"/>
    <row r="855" s="10" customFormat="1" x14ac:dyDescent="0.2"/>
    <row r="856" s="10" customFormat="1" x14ac:dyDescent="0.2"/>
    <row r="857" s="10" customFormat="1" x14ac:dyDescent="0.2"/>
    <row r="858" s="10" customFormat="1" x14ac:dyDescent="0.2"/>
    <row r="859" s="10" customFormat="1" x14ac:dyDescent="0.2"/>
    <row r="860" s="10" customFormat="1" x14ac:dyDescent="0.2"/>
    <row r="861" s="10" customFormat="1" x14ac:dyDescent="0.2"/>
    <row r="862" s="10" customFormat="1" x14ac:dyDescent="0.2"/>
    <row r="863" s="10" customFormat="1" x14ac:dyDescent="0.2"/>
    <row r="864" s="10" customFormat="1" x14ac:dyDescent="0.2"/>
    <row r="865" s="10" customFormat="1" x14ac:dyDescent="0.2"/>
    <row r="866" s="10" customFormat="1" x14ac:dyDescent="0.2"/>
    <row r="867" s="10" customFormat="1" x14ac:dyDescent="0.2"/>
    <row r="868" s="10" customFormat="1" x14ac:dyDescent="0.2"/>
    <row r="869" s="10" customFormat="1" x14ac:dyDescent="0.2"/>
    <row r="870" s="10" customFormat="1" x14ac:dyDescent="0.2"/>
    <row r="871" s="10" customFormat="1" x14ac:dyDescent="0.2"/>
    <row r="872" s="10" customFormat="1" x14ac:dyDescent="0.2"/>
    <row r="873" s="10" customFormat="1" x14ac:dyDescent="0.2"/>
    <row r="874" s="10" customFormat="1" x14ac:dyDescent="0.2"/>
    <row r="875" s="10" customFormat="1" x14ac:dyDescent="0.2"/>
    <row r="876" s="10" customFormat="1" x14ac:dyDescent="0.2"/>
    <row r="877" s="10" customFormat="1" x14ac:dyDescent="0.2"/>
    <row r="878" s="10" customFormat="1" x14ac:dyDescent="0.2"/>
    <row r="879" s="10" customFormat="1" x14ac:dyDescent="0.2"/>
    <row r="880" s="10" customFormat="1" x14ac:dyDescent="0.2"/>
    <row r="881" s="10" customFormat="1" x14ac:dyDescent="0.2"/>
    <row r="882" s="10" customFormat="1" x14ac:dyDescent="0.2"/>
    <row r="883" s="10" customFormat="1" x14ac:dyDescent="0.2"/>
    <row r="884" s="10" customFormat="1" x14ac:dyDescent="0.2"/>
    <row r="885" s="10" customFormat="1" x14ac:dyDescent="0.2"/>
    <row r="886" s="10" customFormat="1" x14ac:dyDescent="0.2"/>
    <row r="887" s="10" customFormat="1" x14ac:dyDescent="0.2"/>
    <row r="888" s="10" customFormat="1" x14ac:dyDescent="0.2"/>
    <row r="889" s="10" customFormat="1" x14ac:dyDescent="0.2"/>
    <row r="890" s="10" customFormat="1" x14ac:dyDescent="0.2"/>
    <row r="891" s="10" customFormat="1" x14ac:dyDescent="0.2"/>
    <row r="892" s="10" customFormat="1" x14ac:dyDescent="0.2"/>
    <row r="893" s="10" customFormat="1" x14ac:dyDescent="0.2"/>
    <row r="894" s="10" customFormat="1" x14ac:dyDescent="0.2"/>
    <row r="895" s="10" customFormat="1" x14ac:dyDescent="0.2"/>
    <row r="896" s="10" customFormat="1" x14ac:dyDescent="0.2"/>
    <row r="897" s="10" customFormat="1" x14ac:dyDescent="0.2"/>
    <row r="898" s="10" customFormat="1" x14ac:dyDescent="0.2"/>
    <row r="899" s="10" customFormat="1" x14ac:dyDescent="0.2"/>
    <row r="900" s="10" customFormat="1" x14ac:dyDescent="0.2"/>
    <row r="901" s="10" customFormat="1" x14ac:dyDescent="0.2"/>
    <row r="902" s="10" customFormat="1" x14ac:dyDescent="0.2"/>
    <row r="903" s="10" customFormat="1" x14ac:dyDescent="0.2"/>
    <row r="904" s="10" customFormat="1" x14ac:dyDescent="0.2"/>
    <row r="905" s="10" customFormat="1" x14ac:dyDescent="0.2"/>
    <row r="906" s="10" customFormat="1" x14ac:dyDescent="0.2"/>
    <row r="907" s="10" customFormat="1" x14ac:dyDescent="0.2"/>
    <row r="908" s="10" customFormat="1" x14ac:dyDescent="0.2"/>
    <row r="909" s="10" customFormat="1" x14ac:dyDescent="0.2"/>
    <row r="910" s="10" customFormat="1" x14ac:dyDescent="0.2"/>
    <row r="911" s="10" customFormat="1" x14ac:dyDescent="0.2"/>
    <row r="912" s="10" customFormat="1" x14ac:dyDescent="0.2"/>
    <row r="913" s="10" customFormat="1" x14ac:dyDescent="0.2"/>
    <row r="914" s="10" customFormat="1" x14ac:dyDescent="0.2"/>
    <row r="915" s="10" customFormat="1" x14ac:dyDescent="0.2"/>
    <row r="916" s="10" customFormat="1" x14ac:dyDescent="0.2"/>
    <row r="917" s="10" customFormat="1" x14ac:dyDescent="0.2"/>
    <row r="918" s="10" customFormat="1" x14ac:dyDescent="0.2"/>
    <row r="919" s="10" customFormat="1" x14ac:dyDescent="0.2"/>
    <row r="920" s="10" customFormat="1" x14ac:dyDescent="0.2"/>
    <row r="921" s="10" customFormat="1" x14ac:dyDescent="0.2"/>
    <row r="922" s="10" customFormat="1" x14ac:dyDescent="0.2"/>
    <row r="923" s="10" customFormat="1" x14ac:dyDescent="0.2"/>
    <row r="924" s="10" customFormat="1" x14ac:dyDescent="0.2"/>
    <row r="925" s="10" customFormat="1" x14ac:dyDescent="0.2"/>
    <row r="926" s="10" customFormat="1" x14ac:dyDescent="0.2"/>
    <row r="927" s="10" customFormat="1" x14ac:dyDescent="0.2"/>
    <row r="928" s="10" customFormat="1" x14ac:dyDescent="0.2"/>
    <row r="929" s="10" customFormat="1" x14ac:dyDescent="0.2"/>
    <row r="930" s="10" customFormat="1" x14ac:dyDescent="0.2"/>
    <row r="931" s="10" customFormat="1" x14ac:dyDescent="0.2"/>
    <row r="932" s="10" customFormat="1" x14ac:dyDescent="0.2"/>
    <row r="933" s="10" customFormat="1" x14ac:dyDescent="0.2"/>
    <row r="934" s="10" customFormat="1" x14ac:dyDescent="0.2"/>
    <row r="935" s="10" customFormat="1" x14ac:dyDescent="0.2"/>
    <row r="936" s="10" customFormat="1" x14ac:dyDescent="0.2"/>
    <row r="937" s="10" customFormat="1" x14ac:dyDescent="0.2"/>
    <row r="938" s="10" customFormat="1" x14ac:dyDescent="0.2"/>
    <row r="939" s="10" customFormat="1" x14ac:dyDescent="0.2"/>
    <row r="940" s="10" customFormat="1" x14ac:dyDescent="0.2"/>
    <row r="941" s="10" customFormat="1" x14ac:dyDescent="0.2"/>
    <row r="942" s="10" customFormat="1" x14ac:dyDescent="0.2"/>
    <row r="943" s="10" customFormat="1" x14ac:dyDescent="0.2"/>
    <row r="944" s="10" customFormat="1" x14ac:dyDescent="0.2"/>
    <row r="945" s="10" customFormat="1" x14ac:dyDescent="0.2"/>
    <row r="946" s="10" customFormat="1" x14ac:dyDescent="0.2"/>
    <row r="947" s="10" customFormat="1" x14ac:dyDescent="0.2"/>
    <row r="948" s="10" customFormat="1" x14ac:dyDescent="0.2"/>
    <row r="949" s="10" customFormat="1" x14ac:dyDescent="0.2"/>
    <row r="950" s="10" customFormat="1" x14ac:dyDescent="0.2"/>
    <row r="951" s="10" customFormat="1" x14ac:dyDescent="0.2"/>
    <row r="952" s="10" customFormat="1" x14ac:dyDescent="0.2"/>
    <row r="953" s="10" customFormat="1" x14ac:dyDescent="0.2"/>
    <row r="954" s="10" customFormat="1" x14ac:dyDescent="0.2"/>
    <row r="955" s="10" customFormat="1" x14ac:dyDescent="0.2"/>
    <row r="956" s="10" customFormat="1" x14ac:dyDescent="0.2"/>
    <row r="957" s="10" customFormat="1" x14ac:dyDescent="0.2"/>
    <row r="958" s="10" customFormat="1" x14ac:dyDescent="0.2"/>
    <row r="959" s="10" customFormat="1" x14ac:dyDescent="0.2"/>
    <row r="960" s="10" customFormat="1" x14ac:dyDescent="0.2"/>
    <row r="961" s="10" customFormat="1" x14ac:dyDescent="0.2"/>
    <row r="962" s="10" customFormat="1" x14ac:dyDescent="0.2"/>
    <row r="963" s="10" customFormat="1" x14ac:dyDescent="0.2"/>
    <row r="964" s="10" customFormat="1" x14ac:dyDescent="0.2"/>
    <row r="965" s="10" customFormat="1" x14ac:dyDescent="0.2"/>
    <row r="966" s="10" customFormat="1" x14ac:dyDescent="0.2"/>
    <row r="967" s="10" customFormat="1" x14ac:dyDescent="0.2"/>
    <row r="968" s="10" customFormat="1" x14ac:dyDescent="0.2"/>
    <row r="969" s="10" customFormat="1" x14ac:dyDescent="0.2"/>
    <row r="970" s="10" customFormat="1" x14ac:dyDescent="0.2"/>
    <row r="971" s="10" customFormat="1" x14ac:dyDescent="0.2"/>
    <row r="972" s="10" customFormat="1" x14ac:dyDescent="0.2"/>
    <row r="973" s="10" customFormat="1" x14ac:dyDescent="0.2"/>
    <row r="974" s="10" customFormat="1" x14ac:dyDescent="0.2"/>
    <row r="975" s="10" customFormat="1" x14ac:dyDescent="0.2"/>
    <row r="976" s="10" customFormat="1" x14ac:dyDescent="0.2"/>
    <row r="977" s="10" customFormat="1" x14ac:dyDescent="0.2"/>
    <row r="978" s="10" customFormat="1" x14ac:dyDescent="0.2"/>
    <row r="979" s="10" customFormat="1" x14ac:dyDescent="0.2"/>
    <row r="980" s="10" customFormat="1" x14ac:dyDescent="0.2"/>
    <row r="981" s="10" customFormat="1" x14ac:dyDescent="0.2"/>
    <row r="982" s="10" customFormat="1" x14ac:dyDescent="0.2"/>
    <row r="983" s="10" customFormat="1" x14ac:dyDescent="0.2"/>
    <row r="984" s="10" customFormat="1" x14ac:dyDescent="0.2"/>
    <row r="985" s="10" customFormat="1" x14ac:dyDescent="0.2"/>
    <row r="986" s="10" customFormat="1" x14ac:dyDescent="0.2"/>
    <row r="987" s="10" customFormat="1" x14ac:dyDescent="0.2"/>
    <row r="988" s="10" customFormat="1" x14ac:dyDescent="0.2"/>
    <row r="989" s="10" customFormat="1" x14ac:dyDescent="0.2"/>
    <row r="990" s="10" customFormat="1" x14ac:dyDescent="0.2"/>
    <row r="991" s="10" customFormat="1" x14ac:dyDescent="0.2"/>
    <row r="992" s="10" customFormat="1" x14ac:dyDescent="0.2"/>
    <row r="993" s="10" customFormat="1" x14ac:dyDescent="0.2"/>
    <row r="994" s="10" customFormat="1" x14ac:dyDescent="0.2"/>
    <row r="995" s="10" customFormat="1" x14ac:dyDescent="0.2"/>
    <row r="996" s="10" customFormat="1" x14ac:dyDescent="0.2"/>
    <row r="997" s="10" customFormat="1" x14ac:dyDescent="0.2"/>
    <row r="998" s="10" customFormat="1" x14ac:dyDescent="0.2"/>
    <row r="999" s="10" customFormat="1" x14ac:dyDescent="0.2"/>
    <row r="1000" s="10" customFormat="1" x14ac:dyDescent="0.2"/>
    <row r="1001" s="10" customFormat="1" x14ac:dyDescent="0.2"/>
    <row r="1002" s="10" customFormat="1" x14ac:dyDescent="0.2"/>
    <row r="1003" s="10" customFormat="1" x14ac:dyDescent="0.2"/>
    <row r="1004" s="10" customFormat="1" x14ac:dyDescent="0.2"/>
    <row r="1005" s="10" customFormat="1" x14ac:dyDescent="0.2"/>
    <row r="1006" s="10" customFormat="1" x14ac:dyDescent="0.2"/>
    <row r="1007" s="10" customFormat="1" x14ac:dyDescent="0.2"/>
    <row r="1008" s="10" customFormat="1" x14ac:dyDescent="0.2"/>
    <row r="1009" s="10" customFormat="1" x14ac:dyDescent="0.2"/>
    <row r="1010" s="10" customFormat="1" x14ac:dyDescent="0.2"/>
    <row r="1011" s="10" customFormat="1" x14ac:dyDescent="0.2"/>
    <row r="1012" s="10" customFormat="1" x14ac:dyDescent="0.2"/>
    <row r="1013" s="10" customFormat="1" x14ac:dyDescent="0.2"/>
    <row r="1014" s="10" customFormat="1" x14ac:dyDescent="0.2"/>
    <row r="1015" s="10" customFormat="1" x14ac:dyDescent="0.2"/>
    <row r="1016" s="10" customFormat="1" x14ac:dyDescent="0.2"/>
    <row r="1017" s="10" customFormat="1" x14ac:dyDescent="0.2"/>
    <row r="1018" s="10" customFormat="1" x14ac:dyDescent="0.2"/>
    <row r="1019" s="10" customFormat="1" x14ac:dyDescent="0.2"/>
    <row r="1020" s="10" customFormat="1" x14ac:dyDescent="0.2"/>
    <row r="1021" s="10" customFormat="1" x14ac:dyDescent="0.2"/>
    <row r="1022" s="10" customFormat="1" x14ac:dyDescent="0.2"/>
    <row r="1023" s="10" customFormat="1" x14ac:dyDescent="0.2"/>
    <row r="1024" s="10" customFormat="1" x14ac:dyDescent="0.2"/>
    <row r="1025" s="10" customFormat="1" x14ac:dyDescent="0.2"/>
    <row r="1026" s="10" customFormat="1" x14ac:dyDescent="0.2"/>
    <row r="1027" s="10" customFormat="1" x14ac:dyDescent="0.2"/>
    <row r="1028" s="10" customFormat="1" x14ac:dyDescent="0.2"/>
    <row r="1029" s="10" customFormat="1" x14ac:dyDescent="0.2"/>
    <row r="1030" s="10" customFormat="1" x14ac:dyDescent="0.2"/>
    <row r="1031" s="10" customFormat="1" x14ac:dyDescent="0.2"/>
    <row r="1032" s="10" customFormat="1" x14ac:dyDescent="0.2"/>
    <row r="1033" s="10" customFormat="1" x14ac:dyDescent="0.2"/>
    <row r="1034" s="10" customFormat="1" x14ac:dyDescent="0.2"/>
    <row r="1035" s="10" customFormat="1" x14ac:dyDescent="0.2"/>
    <row r="1036" s="10" customFormat="1" x14ac:dyDescent="0.2"/>
    <row r="1037" s="10" customFormat="1" x14ac:dyDescent="0.2"/>
    <row r="1038" s="10" customFormat="1" x14ac:dyDescent="0.2"/>
    <row r="1039" s="10" customFormat="1" x14ac:dyDescent="0.2"/>
    <row r="1040" s="10" customFormat="1" x14ac:dyDescent="0.2"/>
    <row r="1041" s="10" customFormat="1" x14ac:dyDescent="0.2"/>
    <row r="1042" s="10" customFormat="1" x14ac:dyDescent="0.2"/>
    <row r="1043" s="10" customFormat="1" x14ac:dyDescent="0.2"/>
    <row r="1044" s="10" customFormat="1" x14ac:dyDescent="0.2"/>
    <row r="1045" s="10" customFormat="1" x14ac:dyDescent="0.2"/>
    <row r="1046" s="10" customFormat="1" x14ac:dyDescent="0.2"/>
    <row r="1047" s="10" customFormat="1" x14ac:dyDescent="0.2"/>
    <row r="1048" s="10" customFormat="1" x14ac:dyDescent="0.2"/>
    <row r="1049" s="10" customFormat="1" x14ac:dyDescent="0.2"/>
    <row r="1050" s="10" customFormat="1" x14ac:dyDescent="0.2"/>
    <row r="1051" s="10" customFormat="1" x14ac:dyDescent="0.2"/>
    <row r="1052" s="10" customFormat="1" x14ac:dyDescent="0.2"/>
    <row r="1053" s="10" customFormat="1" x14ac:dyDescent="0.2"/>
    <row r="1054" s="10" customFormat="1" x14ac:dyDescent="0.2"/>
    <row r="1055" s="10" customFormat="1" x14ac:dyDescent="0.2"/>
    <row r="1056" s="10" customFormat="1" x14ac:dyDescent="0.2"/>
    <row r="1057" s="10" customFormat="1" x14ac:dyDescent="0.2"/>
    <row r="1058" s="10" customFormat="1" x14ac:dyDescent="0.2"/>
    <row r="1059" s="10" customFormat="1" x14ac:dyDescent="0.2"/>
    <row r="1060" s="10" customFormat="1" x14ac:dyDescent="0.2"/>
    <row r="1061" s="10" customFormat="1" x14ac:dyDescent="0.2"/>
    <row r="1062" s="10" customFormat="1" x14ac:dyDescent="0.2"/>
    <row r="1063" s="10" customFormat="1" x14ac:dyDescent="0.2"/>
    <row r="1064" s="10" customFormat="1" x14ac:dyDescent="0.2"/>
    <row r="1065" s="10" customFormat="1" x14ac:dyDescent="0.2"/>
    <row r="1066" s="10" customFormat="1" x14ac:dyDescent="0.2"/>
    <row r="1067" s="10" customFormat="1" x14ac:dyDescent="0.2"/>
    <row r="1068" s="10" customFormat="1" x14ac:dyDescent="0.2"/>
    <row r="1069" s="10" customFormat="1" x14ac:dyDescent="0.2"/>
    <row r="1070" s="10" customFormat="1" x14ac:dyDescent="0.2"/>
    <row r="1071" s="10" customFormat="1" x14ac:dyDescent="0.2"/>
    <row r="1072" s="10" customFormat="1" x14ac:dyDescent="0.2"/>
    <row r="1073" s="10" customFormat="1" x14ac:dyDescent="0.2"/>
    <row r="1074" s="10" customFormat="1" x14ac:dyDescent="0.2"/>
    <row r="1075" s="10" customFormat="1" x14ac:dyDescent="0.2"/>
    <row r="1076" s="10" customFormat="1" x14ac:dyDescent="0.2"/>
    <row r="1077" s="10" customFormat="1" x14ac:dyDescent="0.2"/>
    <row r="1078" s="10" customFormat="1" x14ac:dyDescent="0.2"/>
    <row r="1079" s="10" customFormat="1" x14ac:dyDescent="0.2"/>
    <row r="1080" s="10" customFormat="1" x14ac:dyDescent="0.2"/>
    <row r="1081" s="10" customFormat="1" x14ac:dyDescent="0.2"/>
    <row r="1082" s="10" customFormat="1" x14ac:dyDescent="0.2"/>
    <row r="1083" s="10" customFormat="1" x14ac:dyDescent="0.2"/>
    <row r="1084" s="10" customFormat="1" x14ac:dyDescent="0.2"/>
    <row r="1085" s="10" customFormat="1" x14ac:dyDescent="0.2"/>
    <row r="1086" s="10" customFormat="1" x14ac:dyDescent="0.2"/>
    <row r="1087" s="10" customFormat="1" x14ac:dyDescent="0.2"/>
    <row r="1088" s="10" customFormat="1" x14ac:dyDescent="0.2"/>
    <row r="1089" s="10" customFormat="1" x14ac:dyDescent="0.2"/>
    <row r="1090" s="10" customFormat="1" x14ac:dyDescent="0.2"/>
    <row r="1091" s="10" customFormat="1" x14ac:dyDescent="0.2"/>
    <row r="1092" s="10" customFormat="1" x14ac:dyDescent="0.2"/>
    <row r="1093" s="10" customFormat="1" x14ac:dyDescent="0.2"/>
    <row r="1094" s="10" customFormat="1" x14ac:dyDescent="0.2"/>
    <row r="1095" s="10" customFormat="1" x14ac:dyDescent="0.2"/>
    <row r="1096" s="10" customFormat="1" x14ac:dyDescent="0.2"/>
    <row r="1097" s="10" customFormat="1" x14ac:dyDescent="0.2"/>
    <row r="1098" s="10" customFormat="1" x14ac:dyDescent="0.2"/>
    <row r="1099" s="10" customFormat="1" x14ac:dyDescent="0.2"/>
    <row r="1100" s="10" customFormat="1" x14ac:dyDescent="0.2"/>
    <row r="1101" s="10" customFormat="1" x14ac:dyDescent="0.2"/>
    <row r="1102" s="10" customFormat="1" x14ac:dyDescent="0.2"/>
    <row r="1103" s="10" customFormat="1" x14ac:dyDescent="0.2"/>
    <row r="1104" s="10" customFormat="1" x14ac:dyDescent="0.2"/>
    <row r="1105" s="10" customFormat="1" x14ac:dyDescent="0.2"/>
    <row r="1106" s="10" customFormat="1" x14ac:dyDescent="0.2"/>
    <row r="1107" s="10" customFormat="1" x14ac:dyDescent="0.2"/>
    <row r="1108" s="10" customFormat="1" x14ac:dyDescent="0.2"/>
    <row r="1109" s="10" customFormat="1" x14ac:dyDescent="0.2"/>
    <row r="1110" s="10" customFormat="1" x14ac:dyDescent="0.2"/>
    <row r="1111" s="10" customFormat="1" x14ac:dyDescent="0.2"/>
    <row r="1112" s="10" customFormat="1" x14ac:dyDescent="0.2"/>
    <row r="1113" s="10" customFormat="1" x14ac:dyDescent="0.2"/>
    <row r="1114" s="10" customFormat="1" x14ac:dyDescent="0.2"/>
    <row r="1115" s="10" customFormat="1" x14ac:dyDescent="0.2"/>
    <row r="1116" s="10" customFormat="1" x14ac:dyDescent="0.2"/>
    <row r="1117" s="10" customFormat="1" x14ac:dyDescent="0.2"/>
    <row r="1118" s="10" customFormat="1" x14ac:dyDescent="0.2"/>
    <row r="1119" s="10" customFormat="1" x14ac:dyDescent="0.2"/>
    <row r="1120" s="10" customFormat="1" x14ac:dyDescent="0.2"/>
    <row r="1121" s="10" customFormat="1" x14ac:dyDescent="0.2"/>
    <row r="1122" s="10" customFormat="1" x14ac:dyDescent="0.2"/>
    <row r="1123" s="10" customFormat="1" x14ac:dyDescent="0.2"/>
    <row r="1124" s="10" customFormat="1" x14ac:dyDescent="0.2"/>
    <row r="1125" s="10" customFormat="1" x14ac:dyDescent="0.2"/>
    <row r="1126" s="10" customFormat="1" x14ac:dyDescent="0.2"/>
    <row r="1127" s="10" customFormat="1" x14ac:dyDescent="0.2"/>
    <row r="1128" s="10" customFormat="1" x14ac:dyDescent="0.2"/>
    <row r="1129" s="10" customFormat="1" x14ac:dyDescent="0.2"/>
    <row r="1130" s="10" customFormat="1" x14ac:dyDescent="0.2"/>
    <row r="1131" s="10" customFormat="1" x14ac:dyDescent="0.2"/>
    <row r="1132" s="10" customFormat="1" x14ac:dyDescent="0.2"/>
    <row r="1133" s="10" customFormat="1" x14ac:dyDescent="0.2"/>
    <row r="1134" s="10" customFormat="1" x14ac:dyDescent="0.2"/>
    <row r="1135" s="10" customFormat="1" x14ac:dyDescent="0.2"/>
    <row r="1136" s="10" customFormat="1" x14ac:dyDescent="0.2"/>
    <row r="1137" s="10" customFormat="1" x14ac:dyDescent="0.2"/>
    <row r="1138" s="10" customFormat="1" x14ac:dyDescent="0.2"/>
    <row r="1139" s="10" customFormat="1" x14ac:dyDescent="0.2"/>
    <row r="1140" s="10" customFormat="1" x14ac:dyDescent="0.2"/>
    <row r="1141" s="10" customFormat="1" x14ac:dyDescent="0.2"/>
    <row r="1142" s="10" customFormat="1" x14ac:dyDescent="0.2"/>
    <row r="1143" s="10" customFormat="1" x14ac:dyDescent="0.2"/>
    <row r="1144" s="10" customFormat="1" x14ac:dyDescent="0.2"/>
    <row r="1145" s="10" customFormat="1" x14ac:dyDescent="0.2"/>
    <row r="1146" s="10" customFormat="1" x14ac:dyDescent="0.2"/>
    <row r="1147" s="10" customFormat="1" x14ac:dyDescent="0.2"/>
    <row r="1148" s="10" customFormat="1" x14ac:dyDescent="0.2"/>
    <row r="1149" s="10" customFormat="1" x14ac:dyDescent="0.2"/>
    <row r="1150" s="10" customFormat="1" x14ac:dyDescent="0.2"/>
    <row r="1151" s="10" customFormat="1" x14ac:dyDescent="0.2"/>
    <row r="1152" s="10" customFormat="1" x14ac:dyDescent="0.2"/>
    <row r="1153" s="10" customFormat="1" x14ac:dyDescent="0.2"/>
    <row r="1154" s="10" customFormat="1" x14ac:dyDescent="0.2"/>
    <row r="1155" s="10" customFormat="1" x14ac:dyDescent="0.2"/>
    <row r="1156" s="10" customFormat="1" x14ac:dyDescent="0.2"/>
    <row r="1157" s="10" customFormat="1" x14ac:dyDescent="0.2"/>
    <row r="1158" s="10" customFormat="1" x14ac:dyDescent="0.2"/>
    <row r="1159" s="10" customFormat="1" x14ac:dyDescent="0.2"/>
    <row r="1160" s="10" customFormat="1" x14ac:dyDescent="0.2"/>
    <row r="1161" s="10" customFormat="1" x14ac:dyDescent="0.2"/>
    <row r="1162" s="10" customFormat="1" x14ac:dyDescent="0.2"/>
    <row r="1163" s="10" customFormat="1" x14ac:dyDescent="0.2"/>
    <row r="1164" s="10" customFormat="1" x14ac:dyDescent="0.2"/>
    <row r="1165" s="10" customFormat="1" x14ac:dyDescent="0.2"/>
    <row r="1166" s="10" customFormat="1" x14ac:dyDescent="0.2"/>
    <row r="1167" s="10" customFormat="1" x14ac:dyDescent="0.2"/>
    <row r="1168" s="10" customFormat="1" x14ac:dyDescent="0.2"/>
    <row r="1169" s="10" customFormat="1" x14ac:dyDescent="0.2"/>
    <row r="1170" s="10" customFormat="1" x14ac:dyDescent="0.2"/>
    <row r="1171" s="10" customFormat="1" x14ac:dyDescent="0.2"/>
    <row r="1172" s="10" customFormat="1" x14ac:dyDescent="0.2"/>
    <row r="1173" s="10" customFormat="1" x14ac:dyDescent="0.2"/>
    <row r="1174" s="10" customFormat="1" x14ac:dyDescent="0.2"/>
    <row r="1175" s="10" customFormat="1" x14ac:dyDescent="0.2"/>
    <row r="1176" s="10" customFormat="1" x14ac:dyDescent="0.2"/>
    <row r="1177" s="10" customFormat="1" x14ac:dyDescent="0.2"/>
    <row r="1178" s="10" customFormat="1" x14ac:dyDescent="0.2"/>
    <row r="1179" s="10" customFormat="1" x14ac:dyDescent="0.2"/>
    <row r="1180" s="10" customFormat="1" x14ac:dyDescent="0.2"/>
    <row r="1181" s="10" customFormat="1" x14ac:dyDescent="0.2"/>
    <row r="1182" s="10" customFormat="1" x14ac:dyDescent="0.2"/>
    <row r="1183" s="10" customFormat="1" x14ac:dyDescent="0.2"/>
    <row r="1184" s="10" customFormat="1" x14ac:dyDescent="0.2"/>
    <row r="1185" s="10" customFormat="1" x14ac:dyDescent="0.2"/>
    <row r="1186" s="10" customFormat="1" x14ac:dyDescent="0.2"/>
    <row r="1187" s="10" customFormat="1" x14ac:dyDescent="0.2"/>
    <row r="1188" s="10" customFormat="1" x14ac:dyDescent="0.2"/>
    <row r="1189" s="10" customFormat="1" x14ac:dyDescent="0.2"/>
    <row r="1190" s="10" customFormat="1" x14ac:dyDescent="0.2"/>
    <row r="1191" s="10" customFormat="1" x14ac:dyDescent="0.2"/>
    <row r="1192" s="10" customFormat="1" x14ac:dyDescent="0.2"/>
    <row r="1193" s="10" customFormat="1" x14ac:dyDescent="0.2"/>
    <row r="1194" s="10" customFormat="1" x14ac:dyDescent="0.2"/>
    <row r="1195" s="10" customFormat="1" x14ac:dyDescent="0.2"/>
    <row r="1196" s="10" customFormat="1" x14ac:dyDescent="0.2"/>
    <row r="1197" s="10" customFormat="1" x14ac:dyDescent="0.2"/>
    <row r="1198" s="10" customFormat="1" x14ac:dyDescent="0.2"/>
    <row r="1199" s="10" customFormat="1" x14ac:dyDescent="0.2"/>
    <row r="1200" s="10" customFormat="1" x14ac:dyDescent="0.2"/>
    <row r="1201" s="10" customFormat="1" x14ac:dyDescent="0.2"/>
    <row r="1202" s="10" customFormat="1" x14ac:dyDescent="0.2"/>
    <row r="1203" s="10" customFormat="1" x14ac:dyDescent="0.2"/>
    <row r="1204" s="10" customFormat="1" x14ac:dyDescent="0.2"/>
    <row r="1205" s="10" customFormat="1" x14ac:dyDescent="0.2"/>
    <row r="1206" s="10" customFormat="1" x14ac:dyDescent="0.2"/>
    <row r="1207" s="10" customFormat="1" x14ac:dyDescent="0.2"/>
    <row r="1208" s="10" customFormat="1" x14ac:dyDescent="0.2"/>
    <row r="1209" s="10" customFormat="1" x14ac:dyDescent="0.2"/>
    <row r="1210" s="10" customFormat="1" x14ac:dyDescent="0.2"/>
    <row r="1211" s="10" customFormat="1" x14ac:dyDescent="0.2"/>
    <row r="1212" s="10" customFormat="1" x14ac:dyDescent="0.2"/>
    <row r="1213" s="10" customFormat="1" x14ac:dyDescent="0.2"/>
    <row r="1214" s="10" customFormat="1" x14ac:dyDescent="0.2"/>
    <row r="1215" s="10" customFormat="1" x14ac:dyDescent="0.2"/>
    <row r="1216" s="10" customFormat="1" x14ac:dyDescent="0.2"/>
    <row r="1217" s="10" customFormat="1" x14ac:dyDescent="0.2"/>
    <row r="1218" s="10" customFormat="1" x14ac:dyDescent="0.2"/>
    <row r="1219" s="10" customFormat="1" x14ac:dyDescent="0.2"/>
    <row r="1220" s="10" customFormat="1" x14ac:dyDescent="0.2"/>
    <row r="1221" s="10" customFormat="1" x14ac:dyDescent="0.2"/>
    <row r="1222" s="10" customFormat="1" x14ac:dyDescent="0.2"/>
    <row r="1223" s="10" customFormat="1" x14ac:dyDescent="0.2"/>
    <row r="1224" s="10" customFormat="1" x14ac:dyDescent="0.2"/>
    <row r="1225" s="10" customFormat="1" x14ac:dyDescent="0.2"/>
    <row r="1226" s="10" customFormat="1" x14ac:dyDescent="0.2"/>
    <row r="1227" s="10" customFormat="1" x14ac:dyDescent="0.2"/>
    <row r="1228" s="10" customFormat="1" x14ac:dyDescent="0.2"/>
    <row r="1229" s="10" customFormat="1" x14ac:dyDescent="0.2"/>
    <row r="1230" s="10" customFormat="1" x14ac:dyDescent="0.2"/>
    <row r="1231" s="10" customFormat="1" x14ac:dyDescent="0.2"/>
    <row r="1232" s="10" customFormat="1" x14ac:dyDescent="0.2"/>
    <row r="1233" s="10" customFormat="1" x14ac:dyDescent="0.2"/>
    <row r="1234" s="10" customFormat="1" x14ac:dyDescent="0.2"/>
    <row r="1235" s="10" customFormat="1" x14ac:dyDescent="0.2"/>
    <row r="1236" s="10" customFormat="1" x14ac:dyDescent="0.2"/>
    <row r="1237" s="10" customFormat="1" x14ac:dyDescent="0.2"/>
    <row r="1238" s="10" customFormat="1" x14ac:dyDescent="0.2"/>
    <row r="1239" s="10" customFormat="1" x14ac:dyDescent="0.2"/>
    <row r="1240" s="10" customFormat="1" x14ac:dyDescent="0.2"/>
    <row r="1241" s="10" customFormat="1" x14ac:dyDescent="0.2"/>
    <row r="1242" s="10" customFormat="1" x14ac:dyDescent="0.2"/>
    <row r="1243" s="10" customFormat="1" x14ac:dyDescent="0.2"/>
    <row r="1244" s="10" customFormat="1" x14ac:dyDescent="0.2"/>
    <row r="1245" s="10" customFormat="1" x14ac:dyDescent="0.2"/>
    <row r="1246" s="10" customFormat="1" x14ac:dyDescent="0.2"/>
    <row r="1247" s="10" customFormat="1" x14ac:dyDescent="0.2"/>
    <row r="1248" s="10" customFormat="1" x14ac:dyDescent="0.2"/>
    <row r="1249" s="10" customFormat="1" x14ac:dyDescent="0.2"/>
    <row r="1250" s="10" customFormat="1" x14ac:dyDescent="0.2"/>
    <row r="1251" s="10" customFormat="1" x14ac:dyDescent="0.2"/>
    <row r="1252" s="10" customFormat="1" x14ac:dyDescent="0.2"/>
    <row r="1253" s="10" customFormat="1" x14ac:dyDescent="0.2"/>
    <row r="1254" s="10" customFormat="1" x14ac:dyDescent="0.2"/>
    <row r="1255" s="10" customFormat="1" x14ac:dyDescent="0.2"/>
    <row r="1256" s="10" customFormat="1" x14ac:dyDescent="0.2"/>
    <row r="1257" s="10" customFormat="1" x14ac:dyDescent="0.2"/>
    <row r="1258" s="10" customFormat="1" x14ac:dyDescent="0.2"/>
    <row r="1259" s="10" customFormat="1" x14ac:dyDescent="0.2"/>
    <row r="1260" s="10" customFormat="1" x14ac:dyDescent="0.2"/>
    <row r="1261" s="10" customFormat="1" x14ac:dyDescent="0.2"/>
    <row r="1262" s="10" customFormat="1" x14ac:dyDescent="0.2"/>
    <row r="1263" s="10" customFormat="1" x14ac:dyDescent="0.2"/>
    <row r="1264" s="10" customFormat="1" x14ac:dyDescent="0.2"/>
    <row r="1265" s="10" customFormat="1" x14ac:dyDescent="0.2"/>
    <row r="1266" s="10" customFormat="1" x14ac:dyDescent="0.2"/>
    <row r="1267" s="10" customFormat="1" x14ac:dyDescent="0.2"/>
    <row r="1268" s="10" customFormat="1" x14ac:dyDescent="0.2"/>
    <row r="1269" s="10" customFormat="1" x14ac:dyDescent="0.2"/>
    <row r="1270" s="10" customFormat="1" x14ac:dyDescent="0.2"/>
    <row r="1271" s="10" customFormat="1" x14ac:dyDescent="0.2"/>
    <row r="1272" s="10" customFormat="1" x14ac:dyDescent="0.2"/>
    <row r="1273" s="10" customFormat="1" x14ac:dyDescent="0.2"/>
    <row r="1274" s="10" customFormat="1" x14ac:dyDescent="0.2"/>
    <row r="1275" s="10" customFormat="1" x14ac:dyDescent="0.2"/>
    <row r="1276" s="10" customFormat="1" x14ac:dyDescent="0.2"/>
    <row r="1277" s="10" customFormat="1" x14ac:dyDescent="0.2"/>
    <row r="1278" s="10" customFormat="1" x14ac:dyDescent="0.2"/>
    <row r="1279" s="10" customFormat="1" x14ac:dyDescent="0.2"/>
    <row r="1280" s="10" customFormat="1" x14ac:dyDescent="0.2"/>
    <row r="1281" s="10" customFormat="1" x14ac:dyDescent="0.2"/>
    <row r="1282" s="10" customFormat="1" x14ac:dyDescent="0.2"/>
    <row r="1283" s="10" customFormat="1" x14ac:dyDescent="0.2"/>
    <row r="1284" s="10" customFormat="1" x14ac:dyDescent="0.2"/>
    <row r="1285" s="10" customFormat="1" x14ac:dyDescent="0.2"/>
    <row r="1286" s="10" customFormat="1" x14ac:dyDescent="0.2"/>
    <row r="1287" s="10" customFormat="1" x14ac:dyDescent="0.2"/>
    <row r="1288" s="10" customFormat="1" x14ac:dyDescent="0.2"/>
    <row r="1289" s="10" customFormat="1" x14ac:dyDescent="0.2"/>
    <row r="1290" s="10" customFormat="1" x14ac:dyDescent="0.2"/>
    <row r="1291" s="10" customFormat="1" x14ac:dyDescent="0.2"/>
    <row r="1292" s="10" customFormat="1" x14ac:dyDescent="0.2"/>
    <row r="1293" s="10" customFormat="1" x14ac:dyDescent="0.2"/>
    <row r="1294" s="10" customFormat="1" x14ac:dyDescent="0.2"/>
    <row r="1295" s="10" customFormat="1" x14ac:dyDescent="0.2"/>
    <row r="1296" s="10" customFormat="1" x14ac:dyDescent="0.2"/>
    <row r="1297" s="10" customFormat="1" x14ac:dyDescent="0.2"/>
    <row r="1298" s="10" customFormat="1" x14ac:dyDescent="0.2"/>
    <row r="1299" s="10" customFormat="1" x14ac:dyDescent="0.2"/>
    <row r="1300" s="10" customFormat="1" x14ac:dyDescent="0.2"/>
    <row r="1301" s="10" customFormat="1" x14ac:dyDescent="0.2"/>
    <row r="1302" s="10" customFormat="1" x14ac:dyDescent="0.2"/>
    <row r="1303" s="10" customFormat="1" x14ac:dyDescent="0.2"/>
    <row r="1304" s="10" customFormat="1" x14ac:dyDescent="0.2"/>
    <row r="1305" s="10" customFormat="1" x14ac:dyDescent="0.2"/>
    <row r="1306" s="10" customFormat="1" x14ac:dyDescent="0.2"/>
    <row r="1307" s="10" customFormat="1" x14ac:dyDescent="0.2"/>
    <row r="1308" s="10" customFormat="1" x14ac:dyDescent="0.2"/>
    <row r="1309" s="10" customFormat="1" x14ac:dyDescent="0.2"/>
    <row r="1310" s="10" customFormat="1" x14ac:dyDescent="0.2"/>
    <row r="1311" s="10" customFormat="1" x14ac:dyDescent="0.2"/>
    <row r="1312" s="10" customFormat="1" x14ac:dyDescent="0.2"/>
    <row r="1313" s="10" customFormat="1" x14ac:dyDescent="0.2"/>
    <row r="1314" s="10" customFormat="1" x14ac:dyDescent="0.2"/>
    <row r="1315" s="10" customFormat="1" x14ac:dyDescent="0.2"/>
    <row r="1316" s="10" customFormat="1" x14ac:dyDescent="0.2"/>
    <row r="1317" s="10" customFormat="1" x14ac:dyDescent="0.2"/>
    <row r="1318" s="10" customFormat="1" x14ac:dyDescent="0.2"/>
    <row r="1319" s="10" customFormat="1" x14ac:dyDescent="0.2"/>
    <row r="1320" s="10" customFormat="1" x14ac:dyDescent="0.2"/>
    <row r="1321" s="10" customFormat="1" x14ac:dyDescent="0.2"/>
    <row r="1322" s="10" customFormat="1" x14ac:dyDescent="0.2"/>
    <row r="1323" s="10" customFormat="1" x14ac:dyDescent="0.2"/>
    <row r="1324" s="10" customFormat="1" x14ac:dyDescent="0.2"/>
    <row r="1325" s="10" customFormat="1" x14ac:dyDescent="0.2"/>
    <row r="1326" s="10" customFormat="1" x14ac:dyDescent="0.2"/>
    <row r="1327" s="10" customFormat="1" x14ac:dyDescent="0.2"/>
    <row r="1328" s="10" customFormat="1" x14ac:dyDescent="0.2"/>
    <row r="1329" s="10" customFormat="1" x14ac:dyDescent="0.2"/>
    <row r="1330" s="10" customFormat="1" x14ac:dyDescent="0.2"/>
    <row r="1331" s="10" customFormat="1" x14ac:dyDescent="0.2"/>
    <row r="1332" s="10" customFormat="1" x14ac:dyDescent="0.2"/>
    <row r="1333" s="10" customFormat="1" x14ac:dyDescent="0.2"/>
    <row r="1334" s="10" customFormat="1" x14ac:dyDescent="0.2"/>
    <row r="1335" s="10" customFormat="1" x14ac:dyDescent="0.2"/>
    <row r="1336" s="10" customFormat="1" x14ac:dyDescent="0.2"/>
    <row r="1337" s="10" customFormat="1" x14ac:dyDescent="0.2"/>
    <row r="1338" s="10" customFormat="1" x14ac:dyDescent="0.2"/>
    <row r="1339" s="10" customFormat="1" x14ac:dyDescent="0.2"/>
    <row r="1340" s="10" customFormat="1" x14ac:dyDescent="0.2"/>
    <row r="1341" s="10" customFormat="1" x14ac:dyDescent="0.2"/>
    <row r="1342" s="10" customFormat="1" x14ac:dyDescent="0.2"/>
    <row r="1343" s="10" customFormat="1" x14ac:dyDescent="0.2"/>
    <row r="1344" s="10" customFormat="1" x14ac:dyDescent="0.2"/>
    <row r="1345" s="10" customFormat="1" x14ac:dyDescent="0.2"/>
    <row r="1346" s="10" customFormat="1" x14ac:dyDescent="0.2"/>
    <row r="1347" s="10" customFormat="1" x14ac:dyDescent="0.2"/>
    <row r="1348" s="10" customFormat="1" x14ac:dyDescent="0.2"/>
    <row r="1349" s="10" customFormat="1" x14ac:dyDescent="0.2"/>
    <row r="1350" s="10" customFormat="1" x14ac:dyDescent="0.2"/>
    <row r="1351" s="10" customFormat="1" x14ac:dyDescent="0.2"/>
    <row r="1352" s="10" customFormat="1" x14ac:dyDescent="0.2"/>
    <row r="1353" s="10" customFormat="1" x14ac:dyDescent="0.2"/>
    <row r="1354" s="10" customFormat="1" x14ac:dyDescent="0.2"/>
    <row r="1355" s="10" customFormat="1" x14ac:dyDescent="0.2"/>
    <row r="1356" s="10" customFormat="1" x14ac:dyDescent="0.2"/>
    <row r="1357" s="10" customFormat="1" x14ac:dyDescent="0.2"/>
    <row r="1358" s="10" customFormat="1" x14ac:dyDescent="0.2"/>
    <row r="1359" s="10" customFormat="1" x14ac:dyDescent="0.2"/>
    <row r="1360" s="10" customFormat="1" x14ac:dyDescent="0.2"/>
    <row r="1361" s="10" customFormat="1" x14ac:dyDescent="0.2"/>
    <row r="1362" s="10" customFormat="1" x14ac:dyDescent="0.2"/>
    <row r="1363" s="10" customFormat="1" x14ac:dyDescent="0.2"/>
    <row r="1364" s="10" customFormat="1" x14ac:dyDescent="0.2"/>
    <row r="1365" s="10" customFormat="1" x14ac:dyDescent="0.2"/>
    <row r="1366" s="10" customFormat="1" x14ac:dyDescent="0.2"/>
    <row r="1367" s="10" customFormat="1" x14ac:dyDescent="0.2"/>
    <row r="1368" s="10" customFormat="1" x14ac:dyDescent="0.2"/>
    <row r="1369" s="10" customFormat="1" x14ac:dyDescent="0.2"/>
    <row r="1370" s="10" customFormat="1" x14ac:dyDescent="0.2"/>
    <row r="1371" s="10" customFormat="1" x14ac:dyDescent="0.2"/>
    <row r="1372" s="10" customFormat="1" x14ac:dyDescent="0.2"/>
    <row r="1373" s="10" customFormat="1" x14ac:dyDescent="0.2"/>
    <row r="1374" s="10" customFormat="1" x14ac:dyDescent="0.2"/>
    <row r="1375" s="10" customFormat="1" x14ac:dyDescent="0.2"/>
    <row r="1376" s="10" customFormat="1" x14ac:dyDescent="0.2"/>
    <row r="1377" s="10" customFormat="1" x14ac:dyDescent="0.2"/>
    <row r="1378" s="10" customFormat="1" x14ac:dyDescent="0.2"/>
    <row r="1379" s="10" customFormat="1" x14ac:dyDescent="0.2"/>
    <row r="1380" s="10" customFormat="1" x14ac:dyDescent="0.2"/>
    <row r="1381" s="10" customFormat="1" x14ac:dyDescent="0.2"/>
    <row r="1382" s="10" customFormat="1" x14ac:dyDescent="0.2"/>
    <row r="1383" s="10" customFormat="1" x14ac:dyDescent="0.2"/>
    <row r="1384" s="10" customFormat="1" x14ac:dyDescent="0.2"/>
    <row r="1385" s="10" customFormat="1" x14ac:dyDescent="0.2"/>
    <row r="1386" s="10" customFormat="1" x14ac:dyDescent="0.2"/>
    <row r="1387" s="10" customFormat="1" x14ac:dyDescent="0.2"/>
    <row r="1388" s="10" customFormat="1" x14ac:dyDescent="0.2"/>
    <row r="1389" s="10" customFormat="1" x14ac:dyDescent="0.2"/>
    <row r="1390" s="10" customFormat="1" x14ac:dyDescent="0.2"/>
    <row r="1391" s="10" customFormat="1" x14ac:dyDescent="0.2"/>
    <row r="1392" s="10" customFormat="1" x14ac:dyDescent="0.2"/>
    <row r="1393" s="10" customFormat="1" x14ac:dyDescent="0.2"/>
    <row r="1394" s="10" customFormat="1" x14ac:dyDescent="0.2"/>
    <row r="1395" s="10" customFormat="1" x14ac:dyDescent="0.2"/>
    <row r="1396" s="10" customFormat="1" x14ac:dyDescent="0.2"/>
    <row r="1397" s="10" customFormat="1" x14ac:dyDescent="0.2"/>
    <row r="1398" s="10" customFormat="1" x14ac:dyDescent="0.2"/>
    <row r="1399" s="10" customFormat="1" x14ac:dyDescent="0.2"/>
    <row r="1400" s="10" customFormat="1" x14ac:dyDescent="0.2"/>
    <row r="1401" s="10" customFormat="1" x14ac:dyDescent="0.2"/>
    <row r="1402" s="10" customFormat="1" x14ac:dyDescent="0.2"/>
    <row r="1403" s="10" customFormat="1" x14ac:dyDescent="0.2"/>
    <row r="1404" s="10" customFormat="1" x14ac:dyDescent="0.2"/>
    <row r="1405" s="10" customFormat="1" x14ac:dyDescent="0.2"/>
    <row r="1406" s="10" customFormat="1" x14ac:dyDescent="0.2"/>
    <row r="1407" s="10" customFormat="1" x14ac:dyDescent="0.2"/>
    <row r="1408" s="10" customFormat="1" x14ac:dyDescent="0.2"/>
    <row r="1409" s="10" customFormat="1" x14ac:dyDescent="0.2"/>
    <row r="1410" s="10" customFormat="1" x14ac:dyDescent="0.2"/>
    <row r="1411" s="10" customFormat="1" x14ac:dyDescent="0.2"/>
    <row r="1412" s="10" customFormat="1" x14ac:dyDescent="0.2"/>
    <row r="1413" s="10" customFormat="1" x14ac:dyDescent="0.2"/>
    <row r="1414" s="10" customFormat="1" x14ac:dyDescent="0.2"/>
    <row r="1415" s="10" customFormat="1" x14ac:dyDescent="0.2"/>
    <row r="1416" s="10" customFormat="1" x14ac:dyDescent="0.2"/>
    <row r="1417" s="10" customFormat="1" x14ac:dyDescent="0.2"/>
    <row r="1418" s="10" customFormat="1" x14ac:dyDescent="0.2"/>
    <row r="1419" s="10" customFormat="1" x14ac:dyDescent="0.2"/>
    <row r="1420" s="10" customFormat="1" x14ac:dyDescent="0.2"/>
    <row r="1421" s="10" customFormat="1" x14ac:dyDescent="0.2"/>
    <row r="1422" s="10" customFormat="1" x14ac:dyDescent="0.2"/>
    <row r="1423" s="10" customFormat="1" x14ac:dyDescent="0.2"/>
    <row r="1424" s="10" customFormat="1" x14ac:dyDescent="0.2"/>
    <row r="1425" s="10" customFormat="1" x14ac:dyDescent="0.2"/>
    <row r="1426" s="10" customFormat="1" x14ac:dyDescent="0.2"/>
    <row r="1427" s="10" customFormat="1" x14ac:dyDescent="0.2"/>
    <row r="1428" s="10" customFormat="1" x14ac:dyDescent="0.2"/>
    <row r="1429" s="10" customFormat="1" x14ac:dyDescent="0.2"/>
    <row r="1430" s="10" customFormat="1" x14ac:dyDescent="0.2"/>
    <row r="1431" s="10" customFormat="1" x14ac:dyDescent="0.2"/>
    <row r="1432" s="10" customFormat="1" x14ac:dyDescent="0.2"/>
    <row r="1433" s="10" customFormat="1" x14ac:dyDescent="0.2"/>
    <row r="1434" s="10" customFormat="1" x14ac:dyDescent="0.2"/>
    <row r="1435" s="10" customFormat="1" x14ac:dyDescent="0.2"/>
    <row r="1436" s="10" customFormat="1" x14ac:dyDescent="0.2"/>
    <row r="1437" s="10" customFormat="1" x14ac:dyDescent="0.2"/>
    <row r="1438" s="10" customFormat="1" x14ac:dyDescent="0.2"/>
    <row r="1439" s="10" customFormat="1" x14ac:dyDescent="0.2"/>
    <row r="1440" s="10" customFormat="1" x14ac:dyDescent="0.2"/>
    <row r="1441" s="10" customFormat="1" x14ac:dyDescent="0.2"/>
    <row r="1442" s="10" customFormat="1" x14ac:dyDescent="0.2"/>
    <row r="1443" s="10" customFormat="1" x14ac:dyDescent="0.2"/>
    <row r="1444" s="10" customFormat="1" x14ac:dyDescent="0.2"/>
    <row r="1445" s="10" customFormat="1" x14ac:dyDescent="0.2"/>
    <row r="1446" s="10" customFormat="1" x14ac:dyDescent="0.2"/>
    <row r="1447" s="10" customFormat="1" x14ac:dyDescent="0.2"/>
    <row r="1448" s="10" customFormat="1" x14ac:dyDescent="0.2"/>
    <row r="1449" s="10" customFormat="1" x14ac:dyDescent="0.2"/>
    <row r="1450" s="10" customFormat="1" x14ac:dyDescent="0.2"/>
    <row r="1451" s="10" customFormat="1" x14ac:dyDescent="0.2"/>
    <row r="1452" s="10" customFormat="1" x14ac:dyDescent="0.2"/>
    <row r="1453" s="10" customFormat="1" x14ac:dyDescent="0.2"/>
    <row r="1454" s="10" customFormat="1" x14ac:dyDescent="0.2"/>
    <row r="1455" s="10" customFormat="1" x14ac:dyDescent="0.2"/>
    <row r="1456" s="10" customFormat="1" x14ac:dyDescent="0.2"/>
    <row r="1457" s="10" customFormat="1" x14ac:dyDescent="0.2"/>
    <row r="1458" s="10" customFormat="1" x14ac:dyDescent="0.2"/>
    <row r="1459" s="10" customFormat="1" x14ac:dyDescent="0.2"/>
    <row r="1460" s="10" customFormat="1" x14ac:dyDescent="0.2"/>
    <row r="1461" s="10" customFormat="1" x14ac:dyDescent="0.2"/>
    <row r="1462" s="10" customFormat="1" x14ac:dyDescent="0.2"/>
    <row r="1463" s="10" customFormat="1" x14ac:dyDescent="0.2"/>
    <row r="1464" s="10" customFormat="1" x14ac:dyDescent="0.2"/>
    <row r="1465" s="10" customFormat="1" x14ac:dyDescent="0.2"/>
    <row r="1466" s="10" customFormat="1" x14ac:dyDescent="0.2"/>
    <row r="1467" s="10" customFormat="1" x14ac:dyDescent="0.2"/>
    <row r="1468" s="10" customFormat="1" x14ac:dyDescent="0.2"/>
    <row r="1469" s="10" customFormat="1" x14ac:dyDescent="0.2"/>
    <row r="1470" s="10" customFormat="1" x14ac:dyDescent="0.2"/>
    <row r="1471" s="10" customFormat="1" x14ac:dyDescent="0.2"/>
    <row r="1472" s="10" customFormat="1" x14ac:dyDescent="0.2"/>
    <row r="1473" s="10" customFormat="1" x14ac:dyDescent="0.2"/>
    <row r="1474" s="10" customFormat="1" x14ac:dyDescent="0.2"/>
    <row r="1475" s="10" customFormat="1" x14ac:dyDescent="0.2"/>
    <row r="1476" s="10" customFormat="1" x14ac:dyDescent="0.2"/>
    <row r="1477" s="10" customFormat="1" x14ac:dyDescent="0.2"/>
    <row r="1478" s="10" customFormat="1" x14ac:dyDescent="0.2"/>
    <row r="1479" s="10" customFormat="1" x14ac:dyDescent="0.2"/>
    <row r="1480" s="10" customFormat="1" x14ac:dyDescent="0.2"/>
    <row r="1481" s="10" customFormat="1" x14ac:dyDescent="0.2"/>
    <row r="1482" s="10" customFormat="1" x14ac:dyDescent="0.2"/>
    <row r="1483" s="10" customFormat="1" x14ac:dyDescent="0.2"/>
    <row r="1484" s="10" customFormat="1" x14ac:dyDescent="0.2"/>
    <row r="1485" s="10" customFormat="1" x14ac:dyDescent="0.2"/>
    <row r="1486" s="10" customFormat="1" x14ac:dyDescent="0.2"/>
    <row r="1487" s="10" customFormat="1" x14ac:dyDescent="0.2"/>
    <row r="1488" s="10" customFormat="1" x14ac:dyDescent="0.2"/>
    <row r="1489" s="10" customFormat="1" x14ac:dyDescent="0.2"/>
    <row r="1490" s="10" customFormat="1" x14ac:dyDescent="0.2"/>
    <row r="1491" s="10" customFormat="1" x14ac:dyDescent="0.2"/>
    <row r="1492" s="10" customFormat="1" x14ac:dyDescent="0.2"/>
    <row r="1493" s="10" customFormat="1" x14ac:dyDescent="0.2"/>
    <row r="1494" s="10" customFormat="1" x14ac:dyDescent="0.2"/>
    <row r="1495" s="10" customFormat="1" x14ac:dyDescent="0.2"/>
    <row r="1496" s="10" customFormat="1" x14ac:dyDescent="0.2"/>
    <row r="1497" s="10" customFormat="1" x14ac:dyDescent="0.2"/>
    <row r="1498" s="10" customFormat="1" x14ac:dyDescent="0.2"/>
    <row r="1499" s="10" customFormat="1" x14ac:dyDescent="0.2"/>
    <row r="1500" s="10" customFormat="1" x14ac:dyDescent="0.2"/>
    <row r="1501" s="10" customFormat="1" x14ac:dyDescent="0.2"/>
    <row r="1502" s="10" customFormat="1" x14ac:dyDescent="0.2"/>
    <row r="1503" s="10" customFormat="1" x14ac:dyDescent="0.2"/>
    <row r="1504" s="10" customFormat="1" x14ac:dyDescent="0.2"/>
    <row r="1505" s="10" customFormat="1" x14ac:dyDescent="0.2"/>
    <row r="1506" s="10" customFormat="1" x14ac:dyDescent="0.2"/>
    <row r="1507" s="10" customFormat="1" x14ac:dyDescent="0.2"/>
    <row r="1508" s="10" customFormat="1" x14ac:dyDescent="0.2"/>
    <row r="1509" s="10" customFormat="1" x14ac:dyDescent="0.2"/>
    <row r="1510" s="10" customFormat="1" x14ac:dyDescent="0.2"/>
    <row r="1511" s="10" customFormat="1" x14ac:dyDescent="0.2"/>
    <row r="1512" s="10" customFormat="1" x14ac:dyDescent="0.2"/>
    <row r="1513" s="10" customFormat="1" x14ac:dyDescent="0.2"/>
    <row r="1514" s="10" customFormat="1" x14ac:dyDescent="0.2"/>
    <row r="1515" s="10" customFormat="1" x14ac:dyDescent="0.2"/>
    <row r="1516" s="10" customFormat="1" x14ac:dyDescent="0.2"/>
    <row r="1517" s="10" customFormat="1" x14ac:dyDescent="0.2"/>
    <row r="1518" s="10" customFormat="1" x14ac:dyDescent="0.2"/>
    <row r="1519" s="10" customFormat="1" x14ac:dyDescent="0.2"/>
    <row r="1520" s="10" customFormat="1" x14ac:dyDescent="0.2"/>
    <row r="1521" s="10" customFormat="1" x14ac:dyDescent="0.2"/>
    <row r="1522" s="10" customFormat="1" x14ac:dyDescent="0.2"/>
    <row r="1523" s="10" customFormat="1" x14ac:dyDescent="0.2"/>
    <row r="1524" s="10" customFormat="1" x14ac:dyDescent="0.2"/>
    <row r="1525" s="10" customFormat="1" x14ac:dyDescent="0.2"/>
    <row r="1526" s="10" customFormat="1" x14ac:dyDescent="0.2"/>
    <row r="1527" s="10" customFormat="1" x14ac:dyDescent="0.2"/>
    <row r="1528" s="10" customFormat="1" x14ac:dyDescent="0.2"/>
    <row r="1529" s="10" customFormat="1" x14ac:dyDescent="0.2"/>
    <row r="1530" s="10" customFormat="1" x14ac:dyDescent="0.2"/>
    <row r="1531" s="10" customFormat="1" x14ac:dyDescent="0.2"/>
    <row r="1532" s="10" customFormat="1" x14ac:dyDescent="0.2"/>
    <row r="1533" s="10" customFormat="1" x14ac:dyDescent="0.2"/>
    <row r="1534" s="10" customFormat="1" x14ac:dyDescent="0.2"/>
    <row r="1535" s="10" customFormat="1" x14ac:dyDescent="0.2"/>
    <row r="1536" s="10" customFormat="1" x14ac:dyDescent="0.2"/>
    <row r="1537" s="10" customFormat="1" x14ac:dyDescent="0.2"/>
    <row r="1538" s="10" customFormat="1" x14ac:dyDescent="0.2"/>
    <row r="1539" s="10" customFormat="1" x14ac:dyDescent="0.2"/>
    <row r="1540" s="10" customFormat="1" x14ac:dyDescent="0.2"/>
    <row r="1541" s="10" customFormat="1" x14ac:dyDescent="0.2"/>
    <row r="1542" s="10" customFormat="1" x14ac:dyDescent="0.2"/>
    <row r="1543" s="10" customFormat="1" x14ac:dyDescent="0.2"/>
    <row r="1544" s="10" customFormat="1" x14ac:dyDescent="0.2"/>
    <row r="1545" s="10" customFormat="1" x14ac:dyDescent="0.2"/>
    <row r="1546" s="10" customFormat="1" x14ac:dyDescent="0.2"/>
    <row r="1547" s="10" customFormat="1" x14ac:dyDescent="0.2"/>
    <row r="1548" s="10" customFormat="1" x14ac:dyDescent="0.2"/>
    <row r="1549" s="10" customFormat="1" x14ac:dyDescent="0.2"/>
    <row r="1550" s="10" customFormat="1" x14ac:dyDescent="0.2"/>
    <row r="1551" s="10" customFormat="1" x14ac:dyDescent="0.2"/>
    <row r="1552" s="10" customFormat="1" x14ac:dyDescent="0.2"/>
    <row r="1553" s="10" customFormat="1" x14ac:dyDescent="0.2"/>
    <row r="1554" s="10" customFormat="1" x14ac:dyDescent="0.2"/>
    <row r="1555" s="10" customFormat="1" x14ac:dyDescent="0.2"/>
    <row r="1556" s="10" customFormat="1" x14ac:dyDescent="0.2"/>
    <row r="1557" s="10" customFormat="1" x14ac:dyDescent="0.2"/>
    <row r="1558" s="10" customFormat="1" x14ac:dyDescent="0.2"/>
    <row r="1559" s="10" customFormat="1" x14ac:dyDescent="0.2"/>
    <row r="1560" s="10" customFormat="1" x14ac:dyDescent="0.2"/>
    <row r="1561" s="10" customFormat="1" x14ac:dyDescent="0.2"/>
    <row r="1562" s="10" customFormat="1" x14ac:dyDescent="0.2"/>
    <row r="1563" s="10" customFormat="1" x14ac:dyDescent="0.2"/>
    <row r="1564" s="10" customFormat="1" x14ac:dyDescent="0.2"/>
    <row r="1565" s="10" customFormat="1" x14ac:dyDescent="0.2"/>
    <row r="1566" s="10" customFormat="1" x14ac:dyDescent="0.2"/>
    <row r="1567" s="10" customFormat="1" x14ac:dyDescent="0.2"/>
    <row r="1568" s="10" customFormat="1" x14ac:dyDescent="0.2"/>
    <row r="1569" s="10" customFormat="1" x14ac:dyDescent="0.2"/>
    <row r="1570" s="10" customFormat="1" x14ac:dyDescent="0.2"/>
    <row r="1571" s="10" customFormat="1" x14ac:dyDescent="0.2"/>
    <row r="1572" s="10" customFormat="1" x14ac:dyDescent="0.2"/>
    <row r="1573" s="10" customFormat="1" x14ac:dyDescent="0.2"/>
    <row r="1574" s="10" customFormat="1" x14ac:dyDescent="0.2"/>
    <row r="1575" s="10" customFormat="1" x14ac:dyDescent="0.2"/>
    <row r="1576" s="10" customFormat="1" x14ac:dyDescent="0.2"/>
    <row r="1577" s="10" customFormat="1" x14ac:dyDescent="0.2"/>
    <row r="1578" s="10" customFormat="1" x14ac:dyDescent="0.2"/>
    <row r="1579" s="10" customFormat="1" x14ac:dyDescent="0.2"/>
    <row r="1580" s="10" customFormat="1" x14ac:dyDescent="0.2"/>
    <row r="1581" s="10" customFormat="1" x14ac:dyDescent="0.2"/>
    <row r="1582" s="10" customFormat="1" x14ac:dyDescent="0.2"/>
    <row r="1583" s="10" customFormat="1" x14ac:dyDescent="0.2"/>
    <row r="1584" s="10" customFormat="1" x14ac:dyDescent="0.2"/>
    <row r="1585" s="10" customFormat="1" x14ac:dyDescent="0.2"/>
    <row r="1586" s="10" customFormat="1" x14ac:dyDescent="0.2"/>
    <row r="1587" s="10" customFormat="1" x14ac:dyDescent="0.2"/>
    <row r="1588" s="10" customFormat="1" x14ac:dyDescent="0.2"/>
    <row r="1589" s="10" customFormat="1" x14ac:dyDescent="0.2"/>
    <row r="1590" s="10" customFormat="1" x14ac:dyDescent="0.2"/>
    <row r="1591" s="10" customFormat="1" x14ac:dyDescent="0.2"/>
    <row r="1592" s="10" customFormat="1" x14ac:dyDescent="0.2"/>
    <row r="1593" s="10" customFormat="1" x14ac:dyDescent="0.2"/>
    <row r="1594" s="10" customFormat="1" x14ac:dyDescent="0.2"/>
    <row r="1595" s="10" customFormat="1" x14ac:dyDescent="0.2"/>
    <row r="1596" s="10" customFormat="1" x14ac:dyDescent="0.2"/>
    <row r="1597" s="10" customFormat="1" x14ac:dyDescent="0.2"/>
    <row r="1598" s="10" customFormat="1" x14ac:dyDescent="0.2"/>
    <row r="1599" s="10" customFormat="1" x14ac:dyDescent="0.2"/>
    <row r="1600" s="10" customFormat="1" x14ac:dyDescent="0.2"/>
    <row r="1601" s="10" customFormat="1" x14ac:dyDescent="0.2"/>
    <row r="1602" s="10" customFormat="1" x14ac:dyDescent="0.2"/>
    <row r="1603" s="10" customFormat="1" x14ac:dyDescent="0.2"/>
    <row r="1604" s="10" customFormat="1" x14ac:dyDescent="0.2"/>
    <row r="1605" s="10" customFormat="1" x14ac:dyDescent="0.2"/>
    <row r="1606" s="10" customFormat="1" x14ac:dyDescent="0.2"/>
    <row r="1607" s="10" customFormat="1" x14ac:dyDescent="0.2"/>
    <row r="1608" s="10" customFormat="1" x14ac:dyDescent="0.2"/>
    <row r="1609" s="10" customFormat="1" x14ac:dyDescent="0.2"/>
    <row r="1610" s="10" customFormat="1" x14ac:dyDescent="0.2"/>
    <row r="1611" s="10" customFormat="1" x14ac:dyDescent="0.2"/>
    <row r="1612" s="10" customFormat="1" x14ac:dyDescent="0.2"/>
    <row r="1613" s="10" customFormat="1" x14ac:dyDescent="0.2"/>
    <row r="1614" s="10" customFormat="1" x14ac:dyDescent="0.2"/>
    <row r="1615" s="10" customFormat="1" x14ac:dyDescent="0.2"/>
    <row r="1616" s="10" customFormat="1" x14ac:dyDescent="0.2"/>
    <row r="1617" s="10" customFormat="1" x14ac:dyDescent="0.2"/>
    <row r="1618" s="10" customFormat="1" x14ac:dyDescent="0.2"/>
    <row r="1619" s="10" customFormat="1" x14ac:dyDescent="0.2"/>
    <row r="1620" s="10" customFormat="1" x14ac:dyDescent="0.2"/>
    <row r="1621" s="10" customFormat="1" x14ac:dyDescent="0.2"/>
    <row r="1622" s="10" customFormat="1" x14ac:dyDescent="0.2"/>
    <row r="1623" s="10" customFormat="1" x14ac:dyDescent="0.2"/>
    <row r="1624" s="10" customFormat="1" x14ac:dyDescent="0.2"/>
    <row r="1625" s="10" customFormat="1" x14ac:dyDescent="0.2"/>
    <row r="1626" s="10" customFormat="1" x14ac:dyDescent="0.2"/>
    <row r="1627" s="10" customFormat="1" x14ac:dyDescent="0.2"/>
    <row r="1628" s="10" customFormat="1" x14ac:dyDescent="0.2"/>
    <row r="1629" s="10" customFormat="1" x14ac:dyDescent="0.2"/>
    <row r="1630" s="10" customFormat="1" x14ac:dyDescent="0.2"/>
    <row r="1631" s="10" customFormat="1" x14ac:dyDescent="0.2"/>
    <row r="1632" s="10" customFormat="1" x14ac:dyDescent="0.2"/>
    <row r="1633" s="10" customFormat="1" x14ac:dyDescent="0.2"/>
    <row r="1634" s="10" customFormat="1" x14ac:dyDescent="0.2"/>
    <row r="1635" s="10" customFormat="1" x14ac:dyDescent="0.2"/>
    <row r="1636" s="10" customFormat="1" x14ac:dyDescent="0.2"/>
    <row r="1637" s="10" customFormat="1" x14ac:dyDescent="0.2"/>
    <row r="1638" s="10" customFormat="1" x14ac:dyDescent="0.2"/>
    <row r="1639" s="10" customFormat="1" x14ac:dyDescent="0.2"/>
    <row r="1640" s="10" customFormat="1" x14ac:dyDescent="0.2"/>
    <row r="1641" s="10" customFormat="1" x14ac:dyDescent="0.2"/>
    <row r="1642" s="10" customFormat="1" x14ac:dyDescent="0.2"/>
    <row r="1643" s="10" customFormat="1" x14ac:dyDescent="0.2"/>
    <row r="1644" s="10" customFormat="1" x14ac:dyDescent="0.2"/>
    <row r="1645" s="10" customFormat="1" x14ac:dyDescent="0.2"/>
    <row r="1646" s="10" customFormat="1" x14ac:dyDescent="0.2"/>
    <row r="1647" s="10" customFormat="1" x14ac:dyDescent="0.2"/>
    <row r="1648" s="10" customFormat="1" x14ac:dyDescent="0.2"/>
    <row r="1649" s="10" customFormat="1" x14ac:dyDescent="0.2"/>
    <row r="1650" s="10" customFormat="1" x14ac:dyDescent="0.2"/>
    <row r="1651" s="10" customFormat="1" x14ac:dyDescent="0.2"/>
    <row r="1652" s="10" customFormat="1" x14ac:dyDescent="0.2"/>
    <row r="1653" s="10" customFormat="1" x14ac:dyDescent="0.2"/>
    <row r="1654" s="10" customFormat="1" x14ac:dyDescent="0.2"/>
    <row r="1655" s="10" customFormat="1" x14ac:dyDescent="0.2"/>
    <row r="1656" s="10" customFormat="1" x14ac:dyDescent="0.2"/>
    <row r="1657" s="10" customFormat="1" x14ac:dyDescent="0.2"/>
    <row r="1658" s="10" customFormat="1" x14ac:dyDescent="0.2"/>
    <row r="1659" s="10" customFormat="1" x14ac:dyDescent="0.2"/>
    <row r="1660" s="10" customFormat="1" x14ac:dyDescent="0.2"/>
    <row r="1661" s="10" customFormat="1" x14ac:dyDescent="0.2"/>
    <row r="1662" s="10" customFormat="1" x14ac:dyDescent="0.2"/>
    <row r="1663" s="10" customFormat="1" x14ac:dyDescent="0.2"/>
    <row r="1664" s="10" customFormat="1" x14ac:dyDescent="0.2"/>
    <row r="1665" s="10" customFormat="1" x14ac:dyDescent="0.2"/>
    <row r="1666" s="10" customFormat="1" x14ac:dyDescent="0.2"/>
    <row r="1667" s="10" customFormat="1" x14ac:dyDescent="0.2"/>
    <row r="1668" s="10" customFormat="1" x14ac:dyDescent="0.2"/>
    <row r="1669" s="10" customFormat="1" x14ac:dyDescent="0.2"/>
    <row r="1670" s="10" customFormat="1" x14ac:dyDescent="0.2"/>
    <row r="1671" s="10" customFormat="1" x14ac:dyDescent="0.2"/>
    <row r="1672" s="10" customFormat="1" x14ac:dyDescent="0.2"/>
    <row r="1673" s="10" customFormat="1" x14ac:dyDescent="0.2"/>
    <row r="1674" s="10" customFormat="1" x14ac:dyDescent="0.2"/>
    <row r="1675" s="10" customFormat="1" x14ac:dyDescent="0.2"/>
    <row r="1676" s="10" customFormat="1" x14ac:dyDescent="0.2"/>
    <row r="1677" s="10" customFormat="1" x14ac:dyDescent="0.2"/>
    <row r="1678" s="10" customFormat="1" x14ac:dyDescent="0.2"/>
    <row r="1679" s="10" customFormat="1" x14ac:dyDescent="0.2"/>
    <row r="1680" s="10" customFormat="1" x14ac:dyDescent="0.2"/>
    <row r="1681" s="10" customFormat="1" x14ac:dyDescent="0.2"/>
    <row r="1682" s="10" customFormat="1" x14ac:dyDescent="0.2"/>
    <row r="1683" s="10" customFormat="1" x14ac:dyDescent="0.2"/>
    <row r="1684" s="10" customFormat="1" x14ac:dyDescent="0.2"/>
    <row r="1685" s="10" customFormat="1" x14ac:dyDescent="0.2"/>
    <row r="1686" s="10" customFormat="1" x14ac:dyDescent="0.2"/>
    <row r="1687" s="10" customFormat="1" x14ac:dyDescent="0.2"/>
    <row r="1688" s="10" customFormat="1" x14ac:dyDescent="0.2"/>
    <row r="1689" s="10" customFormat="1" x14ac:dyDescent="0.2"/>
    <row r="1690" s="10" customFormat="1" x14ac:dyDescent="0.2"/>
    <row r="1691" s="10" customFormat="1" x14ac:dyDescent="0.2"/>
    <row r="1692" s="10" customFormat="1" x14ac:dyDescent="0.2"/>
    <row r="1693" s="10" customFormat="1" x14ac:dyDescent="0.2"/>
    <row r="1694" s="10" customFormat="1" x14ac:dyDescent="0.2"/>
    <row r="1695" s="10" customFormat="1" x14ac:dyDescent="0.2"/>
    <row r="1696" s="10" customFormat="1" x14ac:dyDescent="0.2"/>
    <row r="1697" s="10" customFormat="1" x14ac:dyDescent="0.2"/>
    <row r="1698" s="10" customFormat="1" x14ac:dyDescent="0.2"/>
    <row r="1699" s="10" customFormat="1" x14ac:dyDescent="0.2"/>
    <row r="1700" s="10" customFormat="1" x14ac:dyDescent="0.2"/>
    <row r="1701" s="10" customFormat="1" x14ac:dyDescent="0.2"/>
    <row r="1702" s="10" customFormat="1" x14ac:dyDescent="0.2"/>
    <row r="1703" s="10" customFormat="1" x14ac:dyDescent="0.2"/>
    <row r="1704" s="10" customFormat="1" x14ac:dyDescent="0.2"/>
    <row r="1705" s="10" customFormat="1" x14ac:dyDescent="0.2"/>
    <row r="1706" s="10" customFormat="1" x14ac:dyDescent="0.2"/>
    <row r="1707" s="10" customFormat="1" x14ac:dyDescent="0.2"/>
    <row r="1708" s="10" customFormat="1" x14ac:dyDescent="0.2"/>
    <row r="1709" s="10" customFormat="1" x14ac:dyDescent="0.2"/>
    <row r="1710" s="10" customFormat="1" x14ac:dyDescent="0.2"/>
    <row r="1711" s="10" customFormat="1" x14ac:dyDescent="0.2"/>
    <row r="1712" s="10" customFormat="1" x14ac:dyDescent="0.2"/>
    <row r="1713" s="10" customFormat="1" x14ac:dyDescent="0.2"/>
    <row r="1714" s="10" customFormat="1" x14ac:dyDescent="0.2"/>
    <row r="1715" s="10" customFormat="1" x14ac:dyDescent="0.2"/>
    <row r="1716" s="10" customFormat="1" x14ac:dyDescent="0.2"/>
    <row r="1717" s="10" customFormat="1" x14ac:dyDescent="0.2"/>
    <row r="1718" s="10" customFormat="1" x14ac:dyDescent="0.2"/>
    <row r="1719" s="10" customFormat="1" x14ac:dyDescent="0.2"/>
    <row r="1720" s="10" customFormat="1" x14ac:dyDescent="0.2"/>
    <row r="1721" s="10" customFormat="1" x14ac:dyDescent="0.2"/>
    <row r="1722" s="10" customFormat="1" x14ac:dyDescent="0.2"/>
    <row r="1723" s="10" customFormat="1" x14ac:dyDescent="0.2"/>
    <row r="1724" s="10" customFormat="1" x14ac:dyDescent="0.2"/>
    <row r="1725" s="10" customFormat="1" x14ac:dyDescent="0.2"/>
    <row r="1726" s="10" customFormat="1" x14ac:dyDescent="0.2"/>
    <row r="1727" s="10" customFormat="1" x14ac:dyDescent="0.2"/>
    <row r="1728" s="10" customFormat="1" x14ac:dyDescent="0.2"/>
    <row r="1729" s="10" customFormat="1" x14ac:dyDescent="0.2"/>
    <row r="1730" s="10" customFormat="1" x14ac:dyDescent="0.2"/>
    <row r="1731" s="10" customFormat="1" x14ac:dyDescent="0.2"/>
    <row r="1732" s="10" customFormat="1" x14ac:dyDescent="0.2"/>
    <row r="1733" s="10" customFormat="1" x14ac:dyDescent="0.2"/>
    <row r="1734" s="10" customFormat="1" x14ac:dyDescent="0.2"/>
    <row r="1735" s="10" customFormat="1" x14ac:dyDescent="0.2"/>
    <row r="1736" s="10" customFormat="1" x14ac:dyDescent="0.2"/>
    <row r="1737" s="10" customFormat="1" x14ac:dyDescent="0.2"/>
    <row r="1738" s="10" customFormat="1" x14ac:dyDescent="0.2"/>
    <row r="1739" s="10" customFormat="1" x14ac:dyDescent="0.2"/>
    <row r="1740" s="10" customFormat="1" x14ac:dyDescent="0.2"/>
    <row r="1741" s="10" customFormat="1" x14ac:dyDescent="0.2"/>
    <row r="1742" s="10" customFormat="1" x14ac:dyDescent="0.2"/>
    <row r="1743" s="10" customFormat="1" x14ac:dyDescent="0.2"/>
    <row r="1744" s="10" customFormat="1" x14ac:dyDescent="0.2"/>
    <row r="1745" s="10" customFormat="1" x14ac:dyDescent="0.2"/>
    <row r="1746" s="10" customFormat="1" x14ac:dyDescent="0.2"/>
    <row r="1747" s="10" customFormat="1" x14ac:dyDescent="0.2"/>
    <row r="1748" s="10" customFormat="1" x14ac:dyDescent="0.2"/>
    <row r="1749" s="10" customFormat="1" x14ac:dyDescent="0.2"/>
    <row r="1750" s="10" customFormat="1" x14ac:dyDescent="0.2"/>
    <row r="1751" s="10" customFormat="1" x14ac:dyDescent="0.2"/>
    <row r="1752" s="10" customFormat="1" x14ac:dyDescent="0.2"/>
    <row r="1753" s="10" customFormat="1" x14ac:dyDescent="0.2"/>
    <row r="1754" s="10" customFormat="1" x14ac:dyDescent="0.2"/>
    <row r="1755" s="10" customFormat="1" x14ac:dyDescent="0.2"/>
    <row r="1756" s="10" customFormat="1" x14ac:dyDescent="0.2"/>
    <row r="1757" s="10" customFormat="1" x14ac:dyDescent="0.2"/>
    <row r="1758" s="10" customFormat="1" x14ac:dyDescent="0.2"/>
    <row r="1759" s="10" customFormat="1" x14ac:dyDescent="0.2"/>
    <row r="1760" s="10" customFormat="1" x14ac:dyDescent="0.2"/>
    <row r="1761" s="10" customFormat="1" x14ac:dyDescent="0.2"/>
    <row r="1762" s="10" customFormat="1" x14ac:dyDescent="0.2"/>
    <row r="1763" s="10" customFormat="1" x14ac:dyDescent="0.2"/>
    <row r="1764" s="10" customFormat="1" x14ac:dyDescent="0.2"/>
    <row r="1765" s="10" customFormat="1" x14ac:dyDescent="0.2"/>
    <row r="1766" s="10" customFormat="1" x14ac:dyDescent="0.2"/>
    <row r="1767" s="10" customFormat="1" x14ac:dyDescent="0.2"/>
    <row r="1768" s="10" customFormat="1" x14ac:dyDescent="0.2"/>
    <row r="1769" s="10" customFormat="1" x14ac:dyDescent="0.2"/>
    <row r="1770" s="10" customFormat="1" x14ac:dyDescent="0.2"/>
    <row r="1771" s="10" customFormat="1" x14ac:dyDescent="0.2"/>
    <row r="1772" s="10" customFormat="1" x14ac:dyDescent="0.2"/>
    <row r="1773" s="10" customFormat="1" x14ac:dyDescent="0.2"/>
    <row r="1774" s="10" customFormat="1" x14ac:dyDescent="0.2"/>
    <row r="1775" s="10" customFormat="1" x14ac:dyDescent="0.2"/>
    <row r="1776" s="10" customFormat="1" x14ac:dyDescent="0.2"/>
    <row r="1777" s="10" customFormat="1" x14ac:dyDescent="0.2"/>
    <row r="1778" s="10" customFormat="1" x14ac:dyDescent="0.2"/>
    <row r="1779" s="10" customFormat="1" x14ac:dyDescent="0.2"/>
    <row r="1780" s="10" customFormat="1" x14ac:dyDescent="0.2"/>
    <row r="1781" s="10" customFormat="1" x14ac:dyDescent="0.2"/>
    <row r="1782" s="10" customFormat="1" x14ac:dyDescent="0.2"/>
    <row r="1783" s="10" customFormat="1" x14ac:dyDescent="0.2"/>
    <row r="1784" s="10" customFormat="1" x14ac:dyDescent="0.2"/>
    <row r="1785" s="10" customFormat="1" x14ac:dyDescent="0.2"/>
    <row r="1786" s="10" customFormat="1" x14ac:dyDescent="0.2"/>
    <row r="1787" s="10" customFormat="1" x14ac:dyDescent="0.2"/>
    <row r="1788" s="10" customFormat="1" x14ac:dyDescent="0.2"/>
    <row r="1789" s="10" customFormat="1" x14ac:dyDescent="0.2"/>
    <row r="1790" s="10" customFormat="1" x14ac:dyDescent="0.2"/>
    <row r="1791" s="10" customFormat="1" x14ac:dyDescent="0.2"/>
    <row r="1792" s="10" customFormat="1" x14ac:dyDescent="0.2"/>
    <row r="1793" s="10" customFormat="1" x14ac:dyDescent="0.2"/>
    <row r="1794" s="10" customFormat="1" x14ac:dyDescent="0.2"/>
    <row r="1795" s="10" customFormat="1" x14ac:dyDescent="0.2"/>
    <row r="1796" s="10" customFormat="1" x14ac:dyDescent="0.2"/>
    <row r="1797" s="10" customFormat="1" x14ac:dyDescent="0.2"/>
    <row r="1798" s="10" customFormat="1" x14ac:dyDescent="0.2"/>
    <row r="1799" s="10" customFormat="1" x14ac:dyDescent="0.2"/>
    <row r="1800" s="10" customFormat="1" x14ac:dyDescent="0.2"/>
    <row r="1801" s="10" customFormat="1" x14ac:dyDescent="0.2"/>
    <row r="1802" s="10" customFormat="1" x14ac:dyDescent="0.2"/>
    <row r="1803" s="10" customFormat="1" x14ac:dyDescent="0.2"/>
    <row r="1804" s="10" customFormat="1" x14ac:dyDescent="0.2"/>
    <row r="1805" s="10" customFormat="1" x14ac:dyDescent="0.2"/>
    <row r="1806" s="10" customFormat="1" x14ac:dyDescent="0.2"/>
    <row r="1807" s="10" customFormat="1" x14ac:dyDescent="0.2"/>
    <row r="1808" s="10" customFormat="1" x14ac:dyDescent="0.2"/>
    <row r="1809" s="10" customFormat="1" x14ac:dyDescent="0.2"/>
    <row r="1810" s="10" customFormat="1" x14ac:dyDescent="0.2"/>
    <row r="1811" s="10" customFormat="1" x14ac:dyDescent="0.2"/>
    <row r="1812" s="10" customFormat="1" x14ac:dyDescent="0.2"/>
    <row r="1813" s="10" customFormat="1" x14ac:dyDescent="0.2"/>
    <row r="1814" s="10" customFormat="1" x14ac:dyDescent="0.2"/>
    <row r="1815" s="10" customFormat="1" x14ac:dyDescent="0.2"/>
    <row r="1816" s="10" customFormat="1" x14ac:dyDescent="0.2"/>
    <row r="1817" s="10" customFormat="1" x14ac:dyDescent="0.2"/>
    <row r="1818" s="10" customFormat="1" x14ac:dyDescent="0.2"/>
    <row r="1819" s="10" customFormat="1" x14ac:dyDescent="0.2"/>
    <row r="1820" s="10" customFormat="1" x14ac:dyDescent="0.2"/>
    <row r="1821" s="10" customFormat="1" x14ac:dyDescent="0.2"/>
    <row r="1822" s="10" customFormat="1" x14ac:dyDescent="0.2"/>
    <row r="1823" s="10" customFormat="1" x14ac:dyDescent="0.2"/>
    <row r="1824" s="10" customFormat="1" x14ac:dyDescent="0.2"/>
    <row r="1825" s="10" customFormat="1" x14ac:dyDescent="0.2"/>
    <row r="1826" s="10" customFormat="1" x14ac:dyDescent="0.2"/>
    <row r="1827" s="10" customFormat="1" x14ac:dyDescent="0.2"/>
    <row r="1828" s="10" customFormat="1" x14ac:dyDescent="0.2"/>
    <row r="1829" s="10" customFormat="1" x14ac:dyDescent="0.2"/>
    <row r="1830" s="10" customFormat="1" x14ac:dyDescent="0.2"/>
    <row r="1831" s="10" customFormat="1" x14ac:dyDescent="0.2"/>
    <row r="1832" s="10" customFormat="1" x14ac:dyDescent="0.2"/>
    <row r="1833" s="10" customFormat="1" x14ac:dyDescent="0.2"/>
    <row r="1834" s="10" customFormat="1" x14ac:dyDescent="0.2"/>
    <row r="1835" s="10" customFormat="1" x14ac:dyDescent="0.2"/>
    <row r="1836" s="10" customFormat="1" x14ac:dyDescent="0.2"/>
    <row r="1837" s="10" customFormat="1" x14ac:dyDescent="0.2"/>
    <row r="1838" s="10" customFormat="1" x14ac:dyDescent="0.2"/>
    <row r="1839" s="10" customFormat="1" x14ac:dyDescent="0.2"/>
    <row r="1840" s="10" customFormat="1" x14ac:dyDescent="0.2"/>
    <row r="1841" s="10" customFormat="1" x14ac:dyDescent="0.2"/>
    <row r="1842" s="10" customFormat="1" x14ac:dyDescent="0.2"/>
    <row r="1843" s="10" customFormat="1" x14ac:dyDescent="0.2"/>
    <row r="1844" s="10" customFormat="1" x14ac:dyDescent="0.2"/>
    <row r="1845" s="10" customFormat="1" x14ac:dyDescent="0.2"/>
    <row r="1846" s="10" customFormat="1" x14ac:dyDescent="0.2"/>
    <row r="1847" s="10" customFormat="1" x14ac:dyDescent="0.2"/>
    <row r="1848" s="10" customFormat="1" x14ac:dyDescent="0.2"/>
    <row r="1849" s="10" customFormat="1" x14ac:dyDescent="0.2"/>
    <row r="1850" s="10" customFormat="1" x14ac:dyDescent="0.2"/>
    <row r="1851" s="10" customFormat="1" x14ac:dyDescent="0.2"/>
    <row r="1852" s="10" customFormat="1" x14ac:dyDescent="0.2"/>
    <row r="1853" s="10" customFormat="1" x14ac:dyDescent="0.2"/>
    <row r="1854" s="10" customFormat="1" x14ac:dyDescent="0.2"/>
    <row r="1855" s="10" customFormat="1" x14ac:dyDescent="0.2"/>
    <row r="1856" s="10" customFormat="1" x14ac:dyDescent="0.2"/>
    <row r="1857" s="10" customFormat="1" x14ac:dyDescent="0.2"/>
    <row r="1858" s="10" customFormat="1" x14ac:dyDescent="0.2"/>
    <row r="1859" s="10" customFormat="1" x14ac:dyDescent="0.2"/>
    <row r="1860" s="10" customFormat="1" x14ac:dyDescent="0.2"/>
    <row r="1861" s="10" customFormat="1" x14ac:dyDescent="0.2"/>
    <row r="1862" s="10" customFormat="1" x14ac:dyDescent="0.2"/>
    <row r="1863" s="10" customFormat="1" x14ac:dyDescent="0.2"/>
    <row r="1864" s="10" customFormat="1" x14ac:dyDescent="0.2"/>
    <row r="1865" s="10" customFormat="1" x14ac:dyDescent="0.2"/>
    <row r="1866" s="10" customFormat="1" x14ac:dyDescent="0.2"/>
    <row r="1867" s="10" customFormat="1" x14ac:dyDescent="0.2"/>
    <row r="1868" s="10" customFormat="1" x14ac:dyDescent="0.2"/>
    <row r="1869" s="10" customFormat="1" x14ac:dyDescent="0.2"/>
    <row r="1870" s="10" customFormat="1" x14ac:dyDescent="0.2"/>
    <row r="1871" s="10" customFormat="1" x14ac:dyDescent="0.2"/>
    <row r="1872" s="10" customFormat="1" x14ac:dyDescent="0.2"/>
    <row r="1873" s="10" customFormat="1" x14ac:dyDescent="0.2"/>
    <row r="1874" s="10" customFormat="1" x14ac:dyDescent="0.2"/>
    <row r="1875" s="10" customFormat="1" x14ac:dyDescent="0.2"/>
    <row r="1876" s="10" customFormat="1" x14ac:dyDescent="0.2"/>
    <row r="1877" s="10" customFormat="1" x14ac:dyDescent="0.2"/>
    <row r="1878" s="10" customFormat="1" x14ac:dyDescent="0.2"/>
    <row r="1879" s="10" customFormat="1" x14ac:dyDescent="0.2"/>
    <row r="1880" s="10" customFormat="1" x14ac:dyDescent="0.2"/>
    <row r="1881" s="10" customFormat="1" x14ac:dyDescent="0.2"/>
    <row r="1882" s="10" customFormat="1" x14ac:dyDescent="0.2"/>
    <row r="1883" s="10" customFormat="1" x14ac:dyDescent="0.2"/>
    <row r="1884" s="10" customFormat="1" x14ac:dyDescent="0.2"/>
    <row r="1885" s="10" customFormat="1" x14ac:dyDescent="0.2"/>
    <row r="1886" s="10" customFormat="1" x14ac:dyDescent="0.2"/>
    <row r="1887" s="10" customFormat="1" x14ac:dyDescent="0.2"/>
    <row r="1888" s="10" customFormat="1" x14ac:dyDescent="0.2"/>
    <row r="1889" s="10" customFormat="1" x14ac:dyDescent="0.2"/>
    <row r="1890" s="10" customFormat="1" x14ac:dyDescent="0.2"/>
    <row r="1891" s="10" customFormat="1" x14ac:dyDescent="0.2"/>
    <row r="1892" s="10" customFormat="1" x14ac:dyDescent="0.2"/>
    <row r="1893" s="10" customFormat="1" x14ac:dyDescent="0.2"/>
    <row r="1894" s="10" customFormat="1" x14ac:dyDescent="0.2"/>
    <row r="1895" s="10" customFormat="1" x14ac:dyDescent="0.2"/>
    <row r="1896" s="10" customFormat="1" x14ac:dyDescent="0.2"/>
    <row r="1897" s="10" customFormat="1" x14ac:dyDescent="0.2"/>
    <row r="1898" s="10" customFormat="1" x14ac:dyDescent="0.2"/>
    <row r="1899" s="10" customFormat="1" x14ac:dyDescent="0.2"/>
    <row r="1900" s="10" customFormat="1" x14ac:dyDescent="0.2"/>
    <row r="1901" s="10" customFormat="1" x14ac:dyDescent="0.2"/>
    <row r="1902" s="10" customFormat="1" x14ac:dyDescent="0.2"/>
    <row r="1903" s="10" customFormat="1" x14ac:dyDescent="0.2"/>
    <row r="1904" s="10" customFormat="1" x14ac:dyDescent="0.2"/>
    <row r="1905" s="10" customFormat="1" x14ac:dyDescent="0.2"/>
    <row r="1906" s="10" customFormat="1" x14ac:dyDescent="0.2"/>
    <row r="1907" s="10" customFormat="1" x14ac:dyDescent="0.2"/>
    <row r="1908" s="10" customFormat="1" x14ac:dyDescent="0.2"/>
    <row r="1909" s="10" customFormat="1" x14ac:dyDescent="0.2"/>
    <row r="1910" s="10" customFormat="1" x14ac:dyDescent="0.2"/>
    <row r="1911" s="10" customFormat="1" x14ac:dyDescent="0.2"/>
    <row r="1912" s="10" customFormat="1" x14ac:dyDescent="0.2"/>
    <row r="1913" s="10" customFormat="1" x14ac:dyDescent="0.2"/>
    <row r="1914" s="10" customFormat="1" x14ac:dyDescent="0.2"/>
    <row r="1915" s="10" customFormat="1" x14ac:dyDescent="0.2"/>
    <row r="1916" s="10" customFormat="1" x14ac:dyDescent="0.2"/>
    <row r="1917" s="10" customFormat="1" x14ac:dyDescent="0.2"/>
    <row r="1918" s="10" customFormat="1" x14ac:dyDescent="0.2"/>
    <row r="1919" s="10" customFormat="1" x14ac:dyDescent="0.2"/>
    <row r="1920" s="10" customFormat="1" x14ac:dyDescent="0.2"/>
    <row r="1921" s="10" customFormat="1" x14ac:dyDescent="0.2"/>
  </sheetData>
  <mergeCells count="2">
    <mergeCell ref="J1:Q1"/>
    <mergeCell ref="J4:Q4"/>
  </mergeCells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B14C-88D6-4397-915A-F5C2353B049A}">
  <dimension ref="A1:U1921"/>
  <sheetViews>
    <sheetView tabSelected="1" topLeftCell="A1897" zoomScale="70" zoomScaleNormal="70" workbookViewId="0">
      <selection activeCell="I1916" sqref="I1916"/>
    </sheetView>
  </sheetViews>
  <sheetFormatPr defaultRowHeight="14.25" x14ac:dyDescent="0.2"/>
  <cols>
    <col min="2" max="2" width="40.875" bestFit="1" customWidth="1"/>
    <col min="4" max="4" width="18.875" customWidth="1"/>
    <col min="7" max="8" width="15.875" customWidth="1"/>
    <col min="9" max="9" width="17.25" customWidth="1"/>
    <col min="14" max="14" width="34.625" bestFit="1" customWidth="1"/>
  </cols>
  <sheetData>
    <row r="1" spans="1:21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5" t="s">
        <v>115</v>
      </c>
      <c r="I1" s="15" t="s">
        <v>113</v>
      </c>
      <c r="J1" s="18" t="s">
        <v>7</v>
      </c>
      <c r="K1" s="19"/>
      <c r="L1" s="19"/>
      <c r="M1" s="19"/>
      <c r="N1" s="19"/>
      <c r="O1" s="19"/>
      <c r="P1" s="19"/>
      <c r="Q1" s="19"/>
    </row>
    <row r="2" spans="1:21" s="4" customFormat="1" x14ac:dyDescent="0.2">
      <c r="A2" s="1" t="s">
        <v>0</v>
      </c>
      <c r="B2" s="1"/>
      <c r="C2" s="1"/>
      <c r="D2" s="1"/>
      <c r="E2" s="1"/>
      <c r="F2" s="1"/>
      <c r="G2" s="1"/>
      <c r="H2" s="15"/>
      <c r="I2" s="15"/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38</v>
      </c>
      <c r="Q2" s="2" t="s">
        <v>14</v>
      </c>
    </row>
    <row r="3" spans="1:21" s="4" customFormat="1" x14ac:dyDescent="0.2">
      <c r="A3" s="1" t="s">
        <v>0</v>
      </c>
      <c r="B3" s="1"/>
      <c r="C3" s="1"/>
      <c r="D3" s="1"/>
      <c r="E3" s="1"/>
      <c r="F3" s="1"/>
      <c r="G3" s="1"/>
      <c r="J3" s="2"/>
      <c r="K3" s="3"/>
      <c r="L3" s="3"/>
      <c r="M3" s="3"/>
      <c r="N3" s="3"/>
      <c r="O3" s="3"/>
      <c r="P3" s="3"/>
      <c r="Q3" s="3"/>
    </row>
    <row r="4" spans="1:21" s="7" customFormat="1" x14ac:dyDescent="0.2">
      <c r="A4" s="5" t="s">
        <v>15</v>
      </c>
      <c r="B4" s="5" t="s">
        <v>16</v>
      </c>
      <c r="C4" s="5" t="s">
        <v>17</v>
      </c>
      <c r="D4" s="5" t="s">
        <v>16</v>
      </c>
      <c r="E4" s="5" t="s">
        <v>16</v>
      </c>
      <c r="F4" s="5" t="s">
        <v>17</v>
      </c>
      <c r="G4" s="5" t="s">
        <v>18</v>
      </c>
      <c r="H4" s="16" t="s">
        <v>112</v>
      </c>
      <c r="I4" s="16" t="s">
        <v>112</v>
      </c>
      <c r="J4" s="20" t="s">
        <v>19</v>
      </c>
      <c r="K4" s="21"/>
      <c r="L4" s="21"/>
      <c r="M4" s="21"/>
      <c r="N4" s="21"/>
      <c r="O4" s="21"/>
      <c r="P4" s="21"/>
      <c r="Q4" s="21"/>
    </row>
    <row r="5" spans="1:21" s="7" customFormat="1" x14ac:dyDescent="0.2">
      <c r="A5" s="5" t="s">
        <v>20</v>
      </c>
      <c r="B5" s="5"/>
      <c r="C5" s="5"/>
      <c r="D5" s="5"/>
      <c r="E5" s="5" t="s">
        <v>21</v>
      </c>
      <c r="F5" s="5"/>
      <c r="G5" s="5"/>
      <c r="H5" s="16"/>
      <c r="I5" s="16"/>
      <c r="J5" s="5"/>
      <c r="K5" s="5"/>
      <c r="L5" s="5"/>
      <c r="M5" s="5"/>
      <c r="N5" s="5"/>
      <c r="O5" s="5"/>
      <c r="P5" s="6"/>
      <c r="Q5" s="6"/>
      <c r="R5" s="7" t="s">
        <v>102</v>
      </c>
      <c r="S5" s="7" t="s">
        <v>102</v>
      </c>
      <c r="T5" s="7" t="s">
        <v>102</v>
      </c>
      <c r="U5" s="7" t="s">
        <v>102</v>
      </c>
    </row>
    <row r="6" spans="1:21" s="4" customFormat="1" x14ac:dyDescent="0.2">
      <c r="A6" s="8" t="s">
        <v>22</v>
      </c>
      <c r="B6" s="8" t="s">
        <v>23</v>
      </c>
      <c r="C6" s="8" t="s">
        <v>24</v>
      </c>
      <c r="D6" s="8" t="s">
        <v>25</v>
      </c>
      <c r="E6" s="8" t="s">
        <v>26</v>
      </c>
      <c r="F6" s="8" t="s">
        <v>27</v>
      </c>
      <c r="G6" s="8" t="s">
        <v>36</v>
      </c>
      <c r="H6" s="17" t="s">
        <v>116</v>
      </c>
      <c r="I6" s="17" t="s">
        <v>114</v>
      </c>
      <c r="J6" s="8" t="s">
        <v>28</v>
      </c>
      <c r="K6" s="8" t="s">
        <v>29</v>
      </c>
      <c r="L6" s="8" t="s">
        <v>30</v>
      </c>
      <c r="M6" s="8" t="s">
        <v>31</v>
      </c>
      <c r="N6" s="8" t="s">
        <v>32</v>
      </c>
      <c r="O6" s="8" t="s">
        <v>33</v>
      </c>
      <c r="P6" s="9" t="s">
        <v>37</v>
      </c>
      <c r="Q6" s="9" t="s">
        <v>34</v>
      </c>
      <c r="R6" s="4" t="s">
        <v>106</v>
      </c>
      <c r="S6" s="4" t="s">
        <v>107</v>
      </c>
      <c r="T6" s="4" t="s">
        <v>24</v>
      </c>
      <c r="U6" s="4" t="s">
        <v>105</v>
      </c>
    </row>
    <row r="7" spans="1:21" s="10" customFormat="1" x14ac:dyDescent="0.2">
      <c r="H7" s="10" t="str">
        <f>IF(C7="","",VLOOKUP(R7&amp;"_"&amp;S7&amp;"_"&amp;T7,[1]挑战模式!$A:$BG,58,FALSE))</f>
        <v/>
      </c>
      <c r="I7" s="10" t="str">
        <f>IF(C7="","",VLOOKUP(R7&amp;"_"&amp;S7&amp;"_"&amp;T7,[1]挑战模式!$A:$BG,59,FALSE))</f>
        <v/>
      </c>
    </row>
    <row r="8" spans="1:21" s="10" customFormat="1" x14ac:dyDescent="0.2">
      <c r="B8" s="10" t="str">
        <f>IF(C8="","","MonsterWaveCallRule_Season"&amp;R8&amp;"_Challenge"&amp;S8)</f>
        <v>MonsterWaveCallRule_Season0_Challenge1</v>
      </c>
      <c r="C8" s="10">
        <f>IF(ISNA(VLOOKUP(R8&amp;"_"&amp;S8&amp;"_"&amp;T8,[1]挑战模式!$A:$AS,1,FALSE)),"",IF(T8-T7=0,"",T8))</f>
        <v>1</v>
      </c>
      <c r="D8" s="10" t="str">
        <f>IF(C8="","","赛季"&amp;R8&amp;"挑战关卡"&amp;S8&amp;"波次"&amp;T8)</f>
        <v>赛季0挑战关卡1波次1</v>
      </c>
      <c r="E8" s="10" t="str">
        <f>""</f>
        <v/>
      </c>
      <c r="F8" s="10">
        <f>IF(C8="","",VLOOKUP(R8&amp;"_"&amp;S8&amp;"_"&amp;T8,[1]挑战模式!$A:$AS,13,FALSE)-VLOOKUP(R8&amp;"_"&amp;S8&amp;"_"&amp;T8,[1]挑战模式!$A:$AS,14,FALSE))</f>
        <v>100</v>
      </c>
      <c r="G8" s="10">
        <f>IF(C8="","",180)</f>
        <v>180</v>
      </c>
      <c r="H8" s="10" t="str">
        <f>IF(C8="","",VLOOKUP(R8&amp;"_"&amp;S8&amp;"_"&amp;T8,[1]挑战模式!$A:$BG,58,FALSE))</f>
        <v>ResAudio_Music_game1;0.9</v>
      </c>
      <c r="I8" s="10" t="str">
        <f>IF(C8="","",VLOOKUP(R8&amp;"_"&amp;S8&amp;"_"&amp;T8,[1]挑战模式!$A:$BG,59,FALSE))</f>
        <v>ResAudio_Music_game1;1.2</v>
      </c>
      <c r="J8" s="10">
        <f>IF(C8="","",0)</f>
        <v>0</v>
      </c>
      <c r="K8" s="10">
        <f ca="1">IF(ISNA(VLOOKUP(R8&amp;"_"&amp;S8&amp;"_"&amp;T8,[1]挑战模式!$A:$AS,1,FALSE)),"",IF(VLOOKUP(R8&amp;"_"&amp;S8&amp;"_"&amp;T8,[1]挑战模式!$A:$AS,14+U8,FALSE)="","",INT(VLOOKUP(R8&amp;"_"&amp;S8&amp;"_"&amp;T8,[1]挑战模式!$A:$AS,20+U8,FALSE))))</f>
        <v>5</v>
      </c>
      <c r="L8" s="10">
        <f ca="1">IF(ISNA(VLOOKUP(R8&amp;"_"&amp;S8&amp;"_"&amp;T8,[1]挑战模式!$A:$AS,1,FALSE)),"",IF(VLOOKUP(R8&amp;"_"&amp;S8&amp;"_"&amp;T8,[1]挑战模式!$A:$AS,14+U8,FALSE)="","",ROUND(VLOOKUP(R8&amp;"_"&amp;S8&amp;"_"&amp;T8,[1]挑战模式!$A:$AS,5,FALSE)/K8,2)))</f>
        <v>2</v>
      </c>
      <c r="M8" s="10">
        <f ca="1">IF(L8="","",1)</f>
        <v>1</v>
      </c>
      <c r="N8" s="10" t="str">
        <f ca="1">IF(L8="","","Monster_Season"&amp;R8&amp;"_Challenge"&amp;S8&amp;"_"&amp;T8&amp;"_"&amp;U8)</f>
        <v>Monster_Season0_Challenge1_1_1</v>
      </c>
      <c r="O8" s="10">
        <f ca="1">IF(L8="","",1)</f>
        <v>1</v>
      </c>
      <c r="Q8" s="10">
        <f ca="1">IF(L8="","",VLOOKUP(R8&amp;"_"&amp;S8&amp;"_"&amp;T8,[1]挑战模式!$A:$AS,38+U8,FALSE))</f>
        <v>40</v>
      </c>
      <c r="R8" s="10">
        <v>0</v>
      </c>
      <c r="S8" s="10">
        <v>1</v>
      </c>
      <c r="T8" s="10">
        <v>1</v>
      </c>
      <c r="U8" s="10">
        <v>1</v>
      </c>
    </row>
    <row r="9" spans="1:21" s="10" customFormat="1" x14ac:dyDescent="0.2">
      <c r="B9" s="10" t="str">
        <f t="shared" ref="B9:B72" si="0">IF(C9="","","MonsterWaveCallRule_Season"&amp;R9&amp;"_Challenge"&amp;S9)</f>
        <v/>
      </c>
      <c r="C9" s="10" t="str">
        <f>IF(ISNA(VLOOKUP(R9&amp;"_"&amp;S9&amp;"_"&amp;T9,[1]挑战模式!$A:$AS,1,FALSE)),"",IF(T9-T8=0,"",T9))</f>
        <v/>
      </c>
      <c r="D9" s="10" t="str">
        <f t="shared" ref="D9:D72" si="1">IF(C9="","","赛季"&amp;R9&amp;"挑战关卡"&amp;S9&amp;"波次"&amp;T9)</f>
        <v/>
      </c>
      <c r="E9" s="10" t="str">
        <f>""</f>
        <v/>
      </c>
      <c r="F9" s="10" t="str">
        <f>IF(C9="","",VLOOKUP(R9&amp;"_"&amp;S9&amp;"_"&amp;T9,[1]挑战模式!$A:$AS,13,FALSE)-VLOOKUP(R9&amp;"_"&amp;S9&amp;"_"&amp;T9,[1]挑战模式!$A:$AS,14,FALSE))</f>
        <v/>
      </c>
      <c r="G9" s="10" t="str">
        <f t="shared" ref="G9:G72" si="2">IF(C9="","",180)</f>
        <v/>
      </c>
      <c r="H9" s="10" t="str">
        <f>IF(C9="","",VLOOKUP(R9&amp;"_"&amp;S9&amp;"_"&amp;T9,[1]挑战模式!$A:$BG,58,FALSE))</f>
        <v/>
      </c>
      <c r="I9" s="10" t="str">
        <f>IF(C9="","",VLOOKUP(R9&amp;"_"&amp;S9&amp;"_"&amp;T9,[1]挑战模式!$A:$BG,59,FALSE))</f>
        <v/>
      </c>
      <c r="J9" s="10" t="str">
        <f t="shared" ref="J9:J72" si="3">IF(C9="","",0)</f>
        <v/>
      </c>
      <c r="K9" s="10" t="str">
        <f ca="1">IF(ISNA(VLOOKUP(R9&amp;"_"&amp;S9&amp;"_"&amp;T9,[1]挑战模式!$A:$AS,1,FALSE)),"",IF(VLOOKUP(R9&amp;"_"&amp;S9&amp;"_"&amp;T9,[1]挑战模式!$A:$AS,14+U9,FALSE)="","",INT(VLOOKUP(R9&amp;"_"&amp;S9&amp;"_"&amp;T9,[1]挑战模式!$A:$AS,20+U9,FALSE))))</f>
        <v/>
      </c>
      <c r="L9" s="10" t="str">
        <f ca="1">IF(ISNA(VLOOKUP(R9&amp;"_"&amp;S9&amp;"_"&amp;T9,[1]挑战模式!$A:$AS,1,FALSE)),"",IF(VLOOKUP(R9&amp;"_"&amp;S9&amp;"_"&amp;T9,[1]挑战模式!$A:$AS,14+U9,FALSE)="","",ROUND(VLOOKUP(R9&amp;"_"&amp;S9&amp;"_"&amp;T9,[1]挑战模式!$A:$AS,5,FALSE)/K9,2)))</f>
        <v/>
      </c>
      <c r="M9" s="10" t="str">
        <f t="shared" ref="M9:M72" ca="1" si="4">IF(L9="","",1)</f>
        <v/>
      </c>
      <c r="N9" s="10" t="str">
        <f t="shared" ref="N9:N72" ca="1" si="5">IF(L9="","","Monster_Season"&amp;R9&amp;"_Challenge"&amp;S9&amp;"_"&amp;T9&amp;"_"&amp;U9)</f>
        <v/>
      </c>
      <c r="O9" s="10" t="str">
        <f t="shared" ref="O9:O72" ca="1" si="6">IF(L9="","",1)</f>
        <v/>
      </c>
      <c r="Q9" s="10" t="str">
        <f ca="1">IF(L9="","",VLOOKUP(R9&amp;"_"&amp;S9&amp;"_"&amp;T9,[1]挑战模式!$A:$AS,38+U9,FALSE))</f>
        <v/>
      </c>
      <c r="R9" s="10">
        <v>0</v>
      </c>
      <c r="S9" s="10">
        <v>1</v>
      </c>
      <c r="T9" s="10">
        <v>1</v>
      </c>
      <c r="U9" s="10">
        <v>2</v>
      </c>
    </row>
    <row r="10" spans="1:21" s="10" customFormat="1" x14ac:dyDescent="0.2">
      <c r="B10" s="10" t="str">
        <f t="shared" si="0"/>
        <v/>
      </c>
      <c r="C10" s="10" t="str">
        <f>IF(ISNA(VLOOKUP(R10&amp;"_"&amp;S10&amp;"_"&amp;T10,[1]挑战模式!$A:$AS,1,FALSE)),"",IF(T10-T9=0,"",T10))</f>
        <v/>
      </c>
      <c r="D10" s="10" t="str">
        <f t="shared" si="1"/>
        <v/>
      </c>
      <c r="E10" s="10" t="str">
        <f>""</f>
        <v/>
      </c>
      <c r="F10" s="10" t="str">
        <f>IF(C10="","",VLOOKUP(R10&amp;"_"&amp;S10&amp;"_"&amp;T10,[1]挑战模式!$A:$AS,13,FALSE)-VLOOKUP(R10&amp;"_"&amp;S10&amp;"_"&amp;T10,[1]挑战模式!$A:$AS,14,FALSE))</f>
        <v/>
      </c>
      <c r="G10" s="10" t="str">
        <f t="shared" si="2"/>
        <v/>
      </c>
      <c r="H10" s="10" t="str">
        <f>IF(C10="","",VLOOKUP(R10&amp;"_"&amp;S10&amp;"_"&amp;T10,[1]挑战模式!$A:$BG,58,FALSE))</f>
        <v/>
      </c>
      <c r="I10" s="10" t="str">
        <f>IF(C10="","",VLOOKUP(R10&amp;"_"&amp;S10&amp;"_"&amp;T10,[1]挑战模式!$A:$BG,59,FALSE))</f>
        <v/>
      </c>
      <c r="J10" s="10" t="str">
        <f t="shared" si="3"/>
        <v/>
      </c>
      <c r="K10" s="10" t="str">
        <f ca="1">IF(ISNA(VLOOKUP(R10&amp;"_"&amp;S10&amp;"_"&amp;T10,[1]挑战模式!$A:$AS,1,FALSE)),"",IF(VLOOKUP(R10&amp;"_"&amp;S10&amp;"_"&amp;T10,[1]挑战模式!$A:$AS,14+U10,FALSE)="","",INT(VLOOKUP(R10&amp;"_"&amp;S10&amp;"_"&amp;T10,[1]挑战模式!$A:$AS,20+U10,FALSE))))</f>
        <v/>
      </c>
      <c r="L10" s="10" t="str">
        <f ca="1">IF(ISNA(VLOOKUP(R10&amp;"_"&amp;S10&amp;"_"&amp;T10,[1]挑战模式!$A:$AS,1,FALSE)),"",IF(VLOOKUP(R10&amp;"_"&amp;S10&amp;"_"&amp;T10,[1]挑战模式!$A:$AS,14+U10,FALSE)="","",ROUND(VLOOKUP(R10&amp;"_"&amp;S10&amp;"_"&amp;T10,[1]挑战模式!$A:$AS,5,FALSE)/K10,2)))</f>
        <v/>
      </c>
      <c r="M10" s="10" t="str">
        <f t="shared" ca="1" si="4"/>
        <v/>
      </c>
      <c r="N10" s="10" t="str">
        <f t="shared" ca="1" si="5"/>
        <v/>
      </c>
      <c r="O10" s="10" t="str">
        <f t="shared" ca="1" si="6"/>
        <v/>
      </c>
      <c r="Q10" s="10" t="str">
        <f ca="1">IF(L10="","",VLOOKUP(R10&amp;"_"&amp;S10&amp;"_"&amp;T10,[1]挑战模式!$A:$AS,38+U10,FALSE))</f>
        <v/>
      </c>
      <c r="R10" s="10">
        <v>0</v>
      </c>
      <c r="S10" s="10">
        <v>1</v>
      </c>
      <c r="T10" s="10">
        <v>1</v>
      </c>
      <c r="U10" s="10">
        <v>3</v>
      </c>
    </row>
    <row r="11" spans="1:21" s="10" customFormat="1" x14ac:dyDescent="0.2">
      <c r="B11" s="10" t="str">
        <f t="shared" si="0"/>
        <v/>
      </c>
      <c r="C11" s="10" t="str">
        <f>IF(ISNA(VLOOKUP(R11&amp;"_"&amp;S11&amp;"_"&amp;T11,[1]挑战模式!$A:$AS,1,FALSE)),"",IF(T11-T10=0,"",T11))</f>
        <v/>
      </c>
      <c r="D11" s="10" t="str">
        <f t="shared" si="1"/>
        <v/>
      </c>
      <c r="E11" s="10" t="str">
        <f>""</f>
        <v/>
      </c>
      <c r="F11" s="10" t="str">
        <f>IF(C11="","",VLOOKUP(R11&amp;"_"&amp;S11&amp;"_"&amp;T11,[1]挑战模式!$A:$AS,13,FALSE)-VLOOKUP(R11&amp;"_"&amp;S11&amp;"_"&amp;T11,[1]挑战模式!$A:$AS,14,FALSE))</f>
        <v/>
      </c>
      <c r="G11" s="10" t="str">
        <f t="shared" si="2"/>
        <v/>
      </c>
      <c r="H11" s="10" t="str">
        <f>IF(C11="","",VLOOKUP(R11&amp;"_"&amp;S11&amp;"_"&amp;T11,[1]挑战模式!$A:$BG,58,FALSE))</f>
        <v/>
      </c>
      <c r="I11" s="10" t="str">
        <f>IF(C11="","",VLOOKUP(R11&amp;"_"&amp;S11&amp;"_"&amp;T11,[1]挑战模式!$A:$BG,59,FALSE))</f>
        <v/>
      </c>
      <c r="J11" s="10" t="str">
        <f t="shared" si="3"/>
        <v/>
      </c>
      <c r="K11" s="10" t="str">
        <f ca="1">IF(ISNA(VLOOKUP(R11&amp;"_"&amp;S11&amp;"_"&amp;T11,[1]挑战模式!$A:$AS,1,FALSE)),"",IF(VLOOKUP(R11&amp;"_"&amp;S11&amp;"_"&amp;T11,[1]挑战模式!$A:$AS,14+U11,FALSE)="","",INT(VLOOKUP(R11&amp;"_"&amp;S11&amp;"_"&amp;T11,[1]挑战模式!$A:$AS,20+U11,FALSE))))</f>
        <v/>
      </c>
      <c r="L11" s="10" t="str">
        <f ca="1">IF(ISNA(VLOOKUP(R11&amp;"_"&amp;S11&amp;"_"&amp;T11,[1]挑战模式!$A:$AS,1,FALSE)),"",IF(VLOOKUP(R11&amp;"_"&amp;S11&amp;"_"&amp;T11,[1]挑战模式!$A:$AS,14+U11,FALSE)="","",ROUND(VLOOKUP(R11&amp;"_"&amp;S11&amp;"_"&amp;T11,[1]挑战模式!$A:$AS,5,FALSE)/K11,2)))</f>
        <v/>
      </c>
      <c r="M11" s="10" t="str">
        <f t="shared" ca="1" si="4"/>
        <v/>
      </c>
      <c r="N11" s="10" t="str">
        <f t="shared" ca="1" si="5"/>
        <v/>
      </c>
      <c r="O11" s="10" t="str">
        <f t="shared" ca="1" si="6"/>
        <v/>
      </c>
      <c r="Q11" s="10" t="str">
        <f ca="1">IF(L11="","",VLOOKUP(R11&amp;"_"&amp;S11&amp;"_"&amp;T11,[1]挑战模式!$A:$AS,38+U11,FALSE))</f>
        <v/>
      </c>
      <c r="R11" s="10">
        <v>0</v>
      </c>
      <c r="S11" s="10">
        <v>1</v>
      </c>
      <c r="T11" s="10">
        <v>1</v>
      </c>
      <c r="U11" s="10">
        <v>4</v>
      </c>
    </row>
    <row r="12" spans="1:21" s="10" customFormat="1" x14ac:dyDescent="0.2">
      <c r="B12" s="10" t="str">
        <f t="shared" si="0"/>
        <v/>
      </c>
      <c r="C12" s="10" t="str">
        <f>IF(ISNA(VLOOKUP(R12&amp;"_"&amp;S12&amp;"_"&amp;T12,[1]挑战模式!$A:$AS,1,FALSE)),"",IF(T12-T11=0,"",T12))</f>
        <v/>
      </c>
      <c r="D12" s="10" t="str">
        <f t="shared" si="1"/>
        <v/>
      </c>
      <c r="E12" s="10" t="str">
        <f>""</f>
        <v/>
      </c>
      <c r="F12" s="10" t="str">
        <f>IF(C12="","",VLOOKUP(R12&amp;"_"&amp;S12&amp;"_"&amp;T12,[1]挑战模式!$A:$AS,13,FALSE)-VLOOKUP(R12&amp;"_"&amp;S12&amp;"_"&amp;T12,[1]挑战模式!$A:$AS,14,FALSE))</f>
        <v/>
      </c>
      <c r="G12" s="10" t="str">
        <f t="shared" si="2"/>
        <v/>
      </c>
      <c r="H12" s="10" t="str">
        <f>IF(C12="","",VLOOKUP(R12&amp;"_"&amp;S12&amp;"_"&amp;T12,[1]挑战模式!$A:$BG,58,FALSE))</f>
        <v/>
      </c>
      <c r="I12" s="10" t="str">
        <f>IF(C12="","",VLOOKUP(R12&amp;"_"&amp;S12&amp;"_"&amp;T12,[1]挑战模式!$A:$BG,59,FALSE))</f>
        <v/>
      </c>
      <c r="J12" s="10" t="str">
        <f t="shared" si="3"/>
        <v/>
      </c>
      <c r="K12" s="10" t="str">
        <f ca="1">IF(ISNA(VLOOKUP(R12&amp;"_"&amp;S12&amp;"_"&amp;T12,[1]挑战模式!$A:$AS,1,FALSE)),"",IF(VLOOKUP(R12&amp;"_"&amp;S12&amp;"_"&amp;T12,[1]挑战模式!$A:$AS,14+U12,FALSE)="","",INT(VLOOKUP(R12&amp;"_"&amp;S12&amp;"_"&amp;T12,[1]挑战模式!$A:$AS,20+U12,FALSE))))</f>
        <v/>
      </c>
      <c r="L12" s="10" t="str">
        <f ca="1">IF(ISNA(VLOOKUP(R12&amp;"_"&amp;S12&amp;"_"&amp;T12,[1]挑战模式!$A:$AS,1,FALSE)),"",IF(VLOOKUP(R12&amp;"_"&amp;S12&amp;"_"&amp;T12,[1]挑战模式!$A:$AS,14+U12,FALSE)="","",ROUND(VLOOKUP(R12&amp;"_"&amp;S12&amp;"_"&amp;T12,[1]挑战模式!$A:$AS,5,FALSE)/K12,2)))</f>
        <v/>
      </c>
      <c r="M12" s="10" t="str">
        <f t="shared" ca="1" si="4"/>
        <v/>
      </c>
      <c r="N12" s="10" t="str">
        <f t="shared" ca="1" si="5"/>
        <v/>
      </c>
      <c r="O12" s="10" t="str">
        <f t="shared" ca="1" si="6"/>
        <v/>
      </c>
      <c r="Q12" s="10" t="str">
        <f ca="1">IF(L12="","",VLOOKUP(R12&amp;"_"&amp;S12&amp;"_"&amp;T12,[1]挑战模式!$A:$AS,38+U12,FALSE))</f>
        <v/>
      </c>
      <c r="R12" s="10">
        <v>0</v>
      </c>
      <c r="S12" s="10">
        <v>1</v>
      </c>
      <c r="T12" s="10">
        <v>1</v>
      </c>
      <c r="U12" s="10">
        <v>5</v>
      </c>
    </row>
    <row r="13" spans="1:21" s="10" customFormat="1" x14ac:dyDescent="0.2">
      <c r="B13" s="10" t="str">
        <f t="shared" si="0"/>
        <v/>
      </c>
      <c r="C13" s="10" t="str">
        <f>IF(ISNA(VLOOKUP(R13&amp;"_"&amp;S13&amp;"_"&amp;T13,[1]挑战模式!$A:$AS,1,FALSE)),"",IF(T13-T12=0,"",T13))</f>
        <v/>
      </c>
      <c r="D13" s="10" t="str">
        <f t="shared" si="1"/>
        <v/>
      </c>
      <c r="E13" s="10" t="str">
        <f>""</f>
        <v/>
      </c>
      <c r="F13" s="10" t="str">
        <f>IF(C13="","",VLOOKUP(R13&amp;"_"&amp;S13&amp;"_"&amp;T13,[1]挑战模式!$A:$AS,13,FALSE)-VLOOKUP(R13&amp;"_"&amp;S13&amp;"_"&amp;T13,[1]挑战模式!$A:$AS,14,FALSE))</f>
        <v/>
      </c>
      <c r="G13" s="10" t="str">
        <f t="shared" si="2"/>
        <v/>
      </c>
      <c r="H13" s="10" t="str">
        <f>IF(C13="","",VLOOKUP(R13&amp;"_"&amp;S13&amp;"_"&amp;T13,[1]挑战模式!$A:$BG,58,FALSE))</f>
        <v/>
      </c>
      <c r="I13" s="10" t="str">
        <f>IF(C13="","",VLOOKUP(R13&amp;"_"&amp;S13&amp;"_"&amp;T13,[1]挑战模式!$A:$BG,59,FALSE))</f>
        <v/>
      </c>
      <c r="J13" s="10" t="str">
        <f t="shared" si="3"/>
        <v/>
      </c>
      <c r="K13" s="10" t="str">
        <f ca="1">IF(ISNA(VLOOKUP(R13&amp;"_"&amp;S13&amp;"_"&amp;T13,[1]挑战模式!$A:$AS,1,FALSE)),"",IF(VLOOKUP(R13&amp;"_"&amp;S13&amp;"_"&amp;T13,[1]挑战模式!$A:$AS,14+U13,FALSE)="","",INT(VLOOKUP(R13&amp;"_"&amp;S13&amp;"_"&amp;T13,[1]挑战模式!$A:$AS,20+U13,FALSE))))</f>
        <v/>
      </c>
      <c r="L13" s="10" t="str">
        <f ca="1">IF(ISNA(VLOOKUP(R13&amp;"_"&amp;S13&amp;"_"&amp;T13,[1]挑战模式!$A:$AS,1,FALSE)),"",IF(VLOOKUP(R13&amp;"_"&amp;S13&amp;"_"&amp;T13,[1]挑战模式!$A:$AS,14+U13,FALSE)="","",ROUND(VLOOKUP(R13&amp;"_"&amp;S13&amp;"_"&amp;T13,[1]挑战模式!$A:$AS,5,FALSE)/K13,2)))</f>
        <v/>
      </c>
      <c r="M13" s="10" t="str">
        <f t="shared" ca="1" si="4"/>
        <v/>
      </c>
      <c r="N13" s="10" t="str">
        <f t="shared" ca="1" si="5"/>
        <v/>
      </c>
      <c r="O13" s="10" t="str">
        <f t="shared" ca="1" si="6"/>
        <v/>
      </c>
      <c r="Q13" s="10" t="str">
        <f ca="1">IF(L13="","",VLOOKUP(R13&amp;"_"&amp;S13&amp;"_"&amp;T13,[1]挑战模式!$A:$AS,38+U13,FALSE))</f>
        <v/>
      </c>
      <c r="R13" s="10">
        <v>0</v>
      </c>
      <c r="S13" s="10">
        <v>1</v>
      </c>
      <c r="T13" s="10">
        <v>1</v>
      </c>
      <c r="U13" s="10">
        <v>6</v>
      </c>
    </row>
    <row r="14" spans="1:21" s="10" customFormat="1" x14ac:dyDescent="0.2">
      <c r="B14" s="10" t="str">
        <f t="shared" si="0"/>
        <v>MonsterWaveCallRule_Season0_Challenge1</v>
      </c>
      <c r="C14" s="10">
        <f>IF(ISNA(VLOOKUP(R14&amp;"_"&amp;S14&amp;"_"&amp;T14,[1]挑战模式!$A:$AS,1,FALSE)),"",IF(T14-T13=0,"",T14))</f>
        <v>2</v>
      </c>
      <c r="D14" s="10" t="str">
        <f t="shared" si="1"/>
        <v>赛季0挑战关卡1波次2</v>
      </c>
      <c r="E14" s="10" t="str">
        <f>""</f>
        <v/>
      </c>
      <c r="F14" s="10">
        <f>IF(C14="","",VLOOKUP(R14&amp;"_"&amp;S14&amp;"_"&amp;T14,[1]挑战模式!$A:$AS,13,FALSE)-VLOOKUP(R14&amp;"_"&amp;S14&amp;"_"&amp;T14,[1]挑战模式!$A:$AS,14,FALSE))</f>
        <v>100</v>
      </c>
      <c r="G14" s="10">
        <f t="shared" si="2"/>
        <v>180</v>
      </c>
      <c r="H14" s="10" t="str">
        <f>IF(C14="","",VLOOKUP(R14&amp;"_"&amp;S14&amp;"_"&amp;T14,[1]挑战模式!$A:$BG,58,FALSE))</f>
        <v>ResAudio_Music_game1;0.9</v>
      </c>
      <c r="I14" s="10" t="str">
        <f>IF(C14="","",VLOOKUP(R14&amp;"_"&amp;S14&amp;"_"&amp;T14,[1]挑战模式!$A:$BG,59,FALSE))</f>
        <v>ResAudio_Music_battle_danger1;1</v>
      </c>
      <c r="J14" s="10">
        <f t="shared" si="3"/>
        <v>0</v>
      </c>
      <c r="K14" s="10">
        <f ca="1">IF(ISNA(VLOOKUP(R14&amp;"_"&amp;S14&amp;"_"&amp;T14,[1]挑战模式!$A:$AS,1,FALSE)),"",IF(VLOOKUP(R14&amp;"_"&amp;S14&amp;"_"&amp;T14,[1]挑战模式!$A:$AS,14+U14,FALSE)="","",INT(VLOOKUP(R14&amp;"_"&amp;S14&amp;"_"&amp;T14,[1]挑战模式!$A:$AS,20+U14,FALSE))))</f>
        <v>4</v>
      </c>
      <c r="L14" s="10">
        <f ca="1">IF(ISNA(VLOOKUP(R14&amp;"_"&amp;S14&amp;"_"&amp;T14,[1]挑战模式!$A:$AS,1,FALSE)),"",IF(VLOOKUP(R14&amp;"_"&amp;S14&amp;"_"&amp;T14,[1]挑战模式!$A:$AS,14+U14,FALSE)="","",ROUND(VLOOKUP(R14&amp;"_"&amp;S14&amp;"_"&amp;T14,[1]挑战模式!$A:$AS,5,FALSE)/K14,2)))</f>
        <v>3.75</v>
      </c>
      <c r="M14" s="10">
        <f t="shared" ca="1" si="4"/>
        <v>1</v>
      </c>
      <c r="N14" s="10" t="str">
        <f t="shared" ca="1" si="5"/>
        <v>Monster_Season0_Challenge1_2_1</v>
      </c>
      <c r="O14" s="10">
        <f t="shared" ca="1" si="6"/>
        <v>1</v>
      </c>
      <c r="Q14" s="10">
        <f ca="1">IF(L14="","",VLOOKUP(R14&amp;"_"&amp;S14&amp;"_"&amp;T14,[1]挑战模式!$A:$AS,38+U14,FALSE))</f>
        <v>25</v>
      </c>
      <c r="R14" s="10">
        <v>0</v>
      </c>
      <c r="S14" s="10">
        <v>1</v>
      </c>
      <c r="T14" s="10">
        <v>2</v>
      </c>
      <c r="U14" s="10">
        <v>1</v>
      </c>
    </row>
    <row r="15" spans="1:21" s="10" customFormat="1" x14ac:dyDescent="0.2">
      <c r="B15" s="10" t="str">
        <f t="shared" si="0"/>
        <v/>
      </c>
      <c r="C15" s="10" t="str">
        <f>IF(ISNA(VLOOKUP(R15&amp;"_"&amp;S15&amp;"_"&amp;T15,[1]挑战模式!$A:$AS,1,FALSE)),"",IF(T15-T14=0,"",T15))</f>
        <v/>
      </c>
      <c r="D15" s="10" t="str">
        <f t="shared" si="1"/>
        <v/>
      </c>
      <c r="E15" s="10" t="str">
        <f>""</f>
        <v/>
      </c>
      <c r="F15" s="10" t="str">
        <f>IF(C15="","",VLOOKUP(R15&amp;"_"&amp;S15&amp;"_"&amp;T15,[1]挑战模式!$A:$AS,13,FALSE)-VLOOKUP(R15&amp;"_"&amp;S15&amp;"_"&amp;T15,[1]挑战模式!$A:$AS,14,FALSE))</f>
        <v/>
      </c>
      <c r="G15" s="10" t="str">
        <f t="shared" si="2"/>
        <v/>
      </c>
      <c r="H15" s="10" t="str">
        <f>IF(C15="","",VLOOKUP(R15&amp;"_"&amp;S15&amp;"_"&amp;T15,[1]挑战模式!$A:$BG,58,FALSE))</f>
        <v/>
      </c>
      <c r="I15" s="10" t="str">
        <f>IF(C15="","",VLOOKUP(R15&amp;"_"&amp;S15&amp;"_"&amp;T15,[1]挑战模式!$A:$BG,59,FALSE))</f>
        <v/>
      </c>
      <c r="J15" s="10" t="str">
        <f t="shared" si="3"/>
        <v/>
      </c>
      <c r="K15" s="10">
        <f ca="1">IF(ISNA(VLOOKUP(R15&amp;"_"&amp;S15&amp;"_"&amp;T15,[1]挑战模式!$A:$AS,1,FALSE)),"",IF(VLOOKUP(R15&amp;"_"&amp;S15&amp;"_"&amp;T15,[1]挑战模式!$A:$AS,14+U15,FALSE)="","",INT(VLOOKUP(R15&amp;"_"&amp;S15&amp;"_"&amp;T15,[1]挑战模式!$A:$AS,20+U15,FALSE))))</f>
        <v>4</v>
      </c>
      <c r="L15" s="10">
        <f ca="1">IF(ISNA(VLOOKUP(R15&amp;"_"&amp;S15&amp;"_"&amp;T15,[1]挑战模式!$A:$AS,1,FALSE)),"",IF(VLOOKUP(R15&amp;"_"&amp;S15&amp;"_"&amp;T15,[1]挑战模式!$A:$AS,14+U15,FALSE)="","",ROUND(VLOOKUP(R15&amp;"_"&amp;S15&amp;"_"&amp;T15,[1]挑战模式!$A:$AS,5,FALSE)/K15,2)))</f>
        <v>3.75</v>
      </c>
      <c r="M15" s="10">
        <f t="shared" ca="1" si="4"/>
        <v>1</v>
      </c>
      <c r="N15" s="10" t="str">
        <f t="shared" ca="1" si="5"/>
        <v>Monster_Season0_Challenge1_2_2</v>
      </c>
      <c r="O15" s="10">
        <f t="shared" ca="1" si="6"/>
        <v>1</v>
      </c>
      <c r="Q15" s="10">
        <f ca="1">IF(L15="","",VLOOKUP(R15&amp;"_"&amp;S15&amp;"_"&amp;T15,[1]挑战模式!$A:$AS,38+U15,FALSE))</f>
        <v>25</v>
      </c>
      <c r="R15" s="10">
        <v>0</v>
      </c>
      <c r="S15" s="10">
        <v>1</v>
      </c>
      <c r="T15" s="10">
        <v>2</v>
      </c>
      <c r="U15" s="10">
        <v>2</v>
      </c>
    </row>
    <row r="16" spans="1:21" s="10" customFormat="1" x14ac:dyDescent="0.2">
      <c r="B16" s="10" t="str">
        <f t="shared" si="0"/>
        <v/>
      </c>
      <c r="C16" s="10" t="str">
        <f>IF(ISNA(VLOOKUP(R16&amp;"_"&amp;S16&amp;"_"&amp;T16,[1]挑战模式!$A:$AS,1,FALSE)),"",IF(T16-T15=0,"",T16))</f>
        <v/>
      </c>
      <c r="D16" s="10" t="str">
        <f t="shared" si="1"/>
        <v/>
      </c>
      <c r="E16" s="10" t="str">
        <f>""</f>
        <v/>
      </c>
      <c r="F16" s="10" t="str">
        <f>IF(C16="","",VLOOKUP(R16&amp;"_"&amp;S16&amp;"_"&amp;T16,[1]挑战模式!$A:$AS,13,FALSE)-VLOOKUP(R16&amp;"_"&amp;S16&amp;"_"&amp;T16,[1]挑战模式!$A:$AS,14,FALSE))</f>
        <v/>
      </c>
      <c r="G16" s="10" t="str">
        <f t="shared" si="2"/>
        <v/>
      </c>
      <c r="H16" s="10" t="str">
        <f>IF(C16="","",VLOOKUP(R16&amp;"_"&amp;S16&amp;"_"&amp;T16,[1]挑战模式!$A:$BG,58,FALSE))</f>
        <v/>
      </c>
      <c r="I16" s="10" t="str">
        <f>IF(C16="","",VLOOKUP(R16&amp;"_"&amp;S16&amp;"_"&amp;T16,[1]挑战模式!$A:$BG,59,FALSE))</f>
        <v/>
      </c>
      <c r="J16" s="10" t="str">
        <f t="shared" si="3"/>
        <v/>
      </c>
      <c r="K16" s="10" t="str">
        <f ca="1">IF(ISNA(VLOOKUP(R16&amp;"_"&amp;S16&amp;"_"&amp;T16,[1]挑战模式!$A:$AS,1,FALSE)),"",IF(VLOOKUP(R16&amp;"_"&amp;S16&amp;"_"&amp;T16,[1]挑战模式!$A:$AS,14+U16,FALSE)="","",INT(VLOOKUP(R16&amp;"_"&amp;S16&amp;"_"&amp;T16,[1]挑战模式!$A:$AS,20+U16,FALSE))))</f>
        <v/>
      </c>
      <c r="L16" s="10" t="str">
        <f ca="1">IF(ISNA(VLOOKUP(R16&amp;"_"&amp;S16&amp;"_"&amp;T16,[1]挑战模式!$A:$AS,1,FALSE)),"",IF(VLOOKUP(R16&amp;"_"&amp;S16&amp;"_"&amp;T16,[1]挑战模式!$A:$AS,14+U16,FALSE)="","",ROUND(VLOOKUP(R16&amp;"_"&amp;S16&amp;"_"&amp;T16,[1]挑战模式!$A:$AS,5,FALSE)/K16,2)))</f>
        <v/>
      </c>
      <c r="M16" s="10" t="str">
        <f t="shared" ca="1" si="4"/>
        <v/>
      </c>
      <c r="N16" s="10" t="str">
        <f t="shared" ca="1" si="5"/>
        <v/>
      </c>
      <c r="O16" s="10" t="str">
        <f t="shared" ca="1" si="6"/>
        <v/>
      </c>
      <c r="Q16" s="10" t="str">
        <f ca="1">IF(L16="","",VLOOKUP(R16&amp;"_"&amp;S16&amp;"_"&amp;T16,[1]挑战模式!$A:$AS,38+U16,FALSE))</f>
        <v/>
      </c>
      <c r="R16" s="10">
        <v>0</v>
      </c>
      <c r="S16" s="10">
        <v>1</v>
      </c>
      <c r="T16" s="10">
        <v>2</v>
      </c>
      <c r="U16" s="10">
        <v>3</v>
      </c>
    </row>
    <row r="17" spans="2:21" s="10" customFormat="1" x14ac:dyDescent="0.2">
      <c r="B17" s="10" t="str">
        <f t="shared" si="0"/>
        <v/>
      </c>
      <c r="C17" s="10" t="str">
        <f>IF(ISNA(VLOOKUP(R17&amp;"_"&amp;S17&amp;"_"&amp;T17,[1]挑战模式!$A:$AS,1,FALSE)),"",IF(T17-T16=0,"",T17))</f>
        <v/>
      </c>
      <c r="D17" s="10" t="str">
        <f t="shared" si="1"/>
        <v/>
      </c>
      <c r="E17" s="10" t="str">
        <f>""</f>
        <v/>
      </c>
      <c r="F17" s="10" t="str">
        <f>IF(C17="","",VLOOKUP(R17&amp;"_"&amp;S17&amp;"_"&amp;T17,[1]挑战模式!$A:$AS,13,FALSE)-VLOOKUP(R17&amp;"_"&amp;S17&amp;"_"&amp;T17,[1]挑战模式!$A:$AS,14,FALSE))</f>
        <v/>
      </c>
      <c r="G17" s="10" t="str">
        <f t="shared" si="2"/>
        <v/>
      </c>
      <c r="H17" s="10" t="str">
        <f>IF(C17="","",VLOOKUP(R17&amp;"_"&amp;S17&amp;"_"&amp;T17,[1]挑战模式!$A:$BG,58,FALSE))</f>
        <v/>
      </c>
      <c r="I17" s="10" t="str">
        <f>IF(C17="","",VLOOKUP(R17&amp;"_"&amp;S17&amp;"_"&amp;T17,[1]挑战模式!$A:$BG,59,FALSE))</f>
        <v/>
      </c>
      <c r="J17" s="10" t="str">
        <f t="shared" si="3"/>
        <v/>
      </c>
      <c r="K17" s="10" t="str">
        <f ca="1">IF(ISNA(VLOOKUP(R17&amp;"_"&amp;S17&amp;"_"&amp;T17,[1]挑战模式!$A:$AS,1,FALSE)),"",IF(VLOOKUP(R17&amp;"_"&amp;S17&amp;"_"&amp;T17,[1]挑战模式!$A:$AS,14+U17,FALSE)="","",INT(VLOOKUP(R17&amp;"_"&amp;S17&amp;"_"&amp;T17,[1]挑战模式!$A:$AS,20+U17,FALSE))))</f>
        <v/>
      </c>
      <c r="L17" s="10" t="str">
        <f ca="1">IF(ISNA(VLOOKUP(R17&amp;"_"&amp;S17&amp;"_"&amp;T17,[1]挑战模式!$A:$AS,1,FALSE)),"",IF(VLOOKUP(R17&amp;"_"&amp;S17&amp;"_"&amp;T17,[1]挑战模式!$A:$AS,14+U17,FALSE)="","",ROUND(VLOOKUP(R17&amp;"_"&amp;S17&amp;"_"&amp;T17,[1]挑战模式!$A:$AS,5,FALSE)/K17,2)))</f>
        <v/>
      </c>
      <c r="M17" s="10" t="str">
        <f t="shared" ca="1" si="4"/>
        <v/>
      </c>
      <c r="N17" s="10" t="str">
        <f t="shared" ca="1" si="5"/>
        <v/>
      </c>
      <c r="O17" s="10" t="str">
        <f t="shared" ca="1" si="6"/>
        <v/>
      </c>
      <c r="Q17" s="10" t="str">
        <f ca="1">IF(L17="","",VLOOKUP(R17&amp;"_"&amp;S17&amp;"_"&amp;T17,[1]挑战模式!$A:$AS,38+U17,FALSE))</f>
        <v/>
      </c>
      <c r="R17" s="10">
        <v>0</v>
      </c>
      <c r="S17" s="10">
        <v>1</v>
      </c>
      <c r="T17" s="10">
        <v>2</v>
      </c>
      <c r="U17" s="10">
        <v>4</v>
      </c>
    </row>
    <row r="18" spans="2:21" s="10" customFormat="1" x14ac:dyDescent="0.2">
      <c r="B18" s="10" t="str">
        <f t="shared" si="0"/>
        <v/>
      </c>
      <c r="C18" s="10" t="str">
        <f>IF(ISNA(VLOOKUP(R18&amp;"_"&amp;S18&amp;"_"&amp;T18,[1]挑战模式!$A:$AS,1,FALSE)),"",IF(T18-T17=0,"",T18))</f>
        <v/>
      </c>
      <c r="D18" s="10" t="str">
        <f t="shared" si="1"/>
        <v/>
      </c>
      <c r="E18" s="10" t="str">
        <f>""</f>
        <v/>
      </c>
      <c r="F18" s="10" t="str">
        <f>IF(C18="","",VLOOKUP(R18&amp;"_"&amp;S18&amp;"_"&amp;T18,[1]挑战模式!$A:$AS,13,FALSE)-VLOOKUP(R18&amp;"_"&amp;S18&amp;"_"&amp;T18,[1]挑战模式!$A:$AS,14,FALSE))</f>
        <v/>
      </c>
      <c r="G18" s="10" t="str">
        <f t="shared" si="2"/>
        <v/>
      </c>
      <c r="H18" s="10" t="str">
        <f>IF(C18="","",VLOOKUP(R18&amp;"_"&amp;S18&amp;"_"&amp;T18,[1]挑战模式!$A:$BG,58,FALSE))</f>
        <v/>
      </c>
      <c r="I18" s="10" t="str">
        <f>IF(C18="","",VLOOKUP(R18&amp;"_"&amp;S18&amp;"_"&amp;T18,[1]挑战模式!$A:$BG,59,FALSE))</f>
        <v/>
      </c>
      <c r="J18" s="10" t="str">
        <f t="shared" si="3"/>
        <v/>
      </c>
      <c r="K18" s="10" t="str">
        <f ca="1">IF(ISNA(VLOOKUP(R18&amp;"_"&amp;S18&amp;"_"&amp;T18,[1]挑战模式!$A:$AS,1,FALSE)),"",IF(VLOOKUP(R18&amp;"_"&amp;S18&amp;"_"&amp;T18,[1]挑战模式!$A:$AS,14+U18,FALSE)="","",INT(VLOOKUP(R18&amp;"_"&amp;S18&amp;"_"&amp;T18,[1]挑战模式!$A:$AS,20+U18,FALSE))))</f>
        <v/>
      </c>
      <c r="L18" s="10" t="str">
        <f ca="1">IF(ISNA(VLOOKUP(R18&amp;"_"&amp;S18&amp;"_"&amp;T18,[1]挑战模式!$A:$AS,1,FALSE)),"",IF(VLOOKUP(R18&amp;"_"&amp;S18&amp;"_"&amp;T18,[1]挑战模式!$A:$AS,14+U18,FALSE)="","",ROUND(VLOOKUP(R18&amp;"_"&amp;S18&amp;"_"&amp;T18,[1]挑战模式!$A:$AS,5,FALSE)/K18,2)))</f>
        <v/>
      </c>
      <c r="M18" s="10" t="str">
        <f t="shared" ca="1" si="4"/>
        <v/>
      </c>
      <c r="N18" s="10" t="str">
        <f t="shared" ca="1" si="5"/>
        <v/>
      </c>
      <c r="O18" s="10" t="str">
        <f t="shared" ca="1" si="6"/>
        <v/>
      </c>
      <c r="Q18" s="10" t="str">
        <f ca="1">IF(L18="","",VLOOKUP(R18&amp;"_"&amp;S18&amp;"_"&amp;T18,[1]挑战模式!$A:$AS,38+U18,FALSE))</f>
        <v/>
      </c>
      <c r="R18" s="10">
        <v>0</v>
      </c>
      <c r="S18" s="10">
        <v>1</v>
      </c>
      <c r="T18" s="10">
        <v>2</v>
      </c>
      <c r="U18" s="10">
        <v>5</v>
      </c>
    </row>
    <row r="19" spans="2:21" s="10" customFormat="1" x14ac:dyDescent="0.2">
      <c r="B19" s="10" t="str">
        <f t="shared" si="0"/>
        <v/>
      </c>
      <c r="C19" s="10" t="str">
        <f>IF(ISNA(VLOOKUP(R19&amp;"_"&amp;S19&amp;"_"&amp;T19,[1]挑战模式!$A:$AS,1,FALSE)),"",IF(T19-T18=0,"",T19))</f>
        <v/>
      </c>
      <c r="D19" s="10" t="str">
        <f t="shared" si="1"/>
        <v/>
      </c>
      <c r="E19" s="10" t="str">
        <f>""</f>
        <v/>
      </c>
      <c r="F19" s="10" t="str">
        <f>IF(C19="","",VLOOKUP(R19&amp;"_"&amp;S19&amp;"_"&amp;T19,[1]挑战模式!$A:$AS,13,FALSE)-VLOOKUP(R19&amp;"_"&amp;S19&amp;"_"&amp;T19,[1]挑战模式!$A:$AS,14,FALSE))</f>
        <v/>
      </c>
      <c r="G19" s="10" t="str">
        <f t="shared" si="2"/>
        <v/>
      </c>
      <c r="H19" s="10" t="str">
        <f>IF(C19="","",VLOOKUP(R19&amp;"_"&amp;S19&amp;"_"&amp;T19,[1]挑战模式!$A:$BG,58,FALSE))</f>
        <v/>
      </c>
      <c r="I19" s="10" t="str">
        <f>IF(C19="","",VLOOKUP(R19&amp;"_"&amp;S19&amp;"_"&amp;T19,[1]挑战模式!$A:$BG,59,FALSE))</f>
        <v/>
      </c>
      <c r="J19" s="10" t="str">
        <f t="shared" si="3"/>
        <v/>
      </c>
      <c r="K19" s="10" t="str">
        <f ca="1">IF(ISNA(VLOOKUP(R19&amp;"_"&amp;S19&amp;"_"&amp;T19,[1]挑战模式!$A:$AS,1,FALSE)),"",IF(VLOOKUP(R19&amp;"_"&amp;S19&amp;"_"&amp;T19,[1]挑战模式!$A:$AS,14+U19,FALSE)="","",INT(VLOOKUP(R19&amp;"_"&amp;S19&amp;"_"&amp;T19,[1]挑战模式!$A:$AS,20+U19,FALSE))))</f>
        <v/>
      </c>
      <c r="L19" s="10" t="str">
        <f ca="1">IF(ISNA(VLOOKUP(R19&amp;"_"&amp;S19&amp;"_"&amp;T19,[1]挑战模式!$A:$AS,1,FALSE)),"",IF(VLOOKUP(R19&amp;"_"&amp;S19&amp;"_"&amp;T19,[1]挑战模式!$A:$AS,14+U19,FALSE)="","",ROUND(VLOOKUP(R19&amp;"_"&amp;S19&amp;"_"&amp;T19,[1]挑战模式!$A:$AS,5,FALSE)/K19,2)))</f>
        <v/>
      </c>
      <c r="M19" s="10" t="str">
        <f t="shared" ca="1" si="4"/>
        <v/>
      </c>
      <c r="N19" s="10" t="str">
        <f t="shared" ca="1" si="5"/>
        <v/>
      </c>
      <c r="O19" s="10" t="str">
        <f t="shared" ca="1" si="6"/>
        <v/>
      </c>
      <c r="Q19" s="10" t="str">
        <f ca="1">IF(L19="","",VLOOKUP(R19&amp;"_"&amp;S19&amp;"_"&amp;T19,[1]挑战模式!$A:$AS,38+U19,FALSE))</f>
        <v/>
      </c>
      <c r="R19" s="10">
        <v>0</v>
      </c>
      <c r="S19" s="10">
        <v>1</v>
      </c>
      <c r="T19" s="10">
        <v>2</v>
      </c>
      <c r="U19" s="10">
        <v>6</v>
      </c>
    </row>
    <row r="20" spans="2:21" s="10" customFormat="1" x14ac:dyDescent="0.2">
      <c r="B20" s="10" t="str">
        <f t="shared" si="0"/>
        <v/>
      </c>
      <c r="C20" s="10" t="str">
        <f>IF(ISNA(VLOOKUP(R20&amp;"_"&amp;S20&amp;"_"&amp;T20,[1]挑战模式!$A:$AS,1,FALSE)),"",IF(T20-T19=0,"",T20))</f>
        <v/>
      </c>
      <c r="D20" s="10" t="str">
        <f t="shared" si="1"/>
        <v/>
      </c>
      <c r="E20" s="10" t="str">
        <f>""</f>
        <v/>
      </c>
      <c r="F20" s="10" t="str">
        <f>IF(C20="","",VLOOKUP(R20&amp;"_"&amp;S20&amp;"_"&amp;T20,[1]挑战模式!$A:$AS,13,FALSE)-VLOOKUP(R20&amp;"_"&amp;S20&amp;"_"&amp;T20,[1]挑战模式!$A:$AS,14,FALSE))</f>
        <v/>
      </c>
      <c r="G20" s="10" t="str">
        <f t="shared" si="2"/>
        <v/>
      </c>
      <c r="H20" s="10" t="str">
        <f>IF(C20="","",VLOOKUP(R20&amp;"_"&amp;S20&amp;"_"&amp;T20,[1]挑战模式!$A:$BG,58,FALSE))</f>
        <v/>
      </c>
      <c r="I20" s="10" t="str">
        <f>IF(C20="","",VLOOKUP(R20&amp;"_"&amp;S20&amp;"_"&amp;T20,[1]挑战模式!$A:$BG,59,FALSE))</f>
        <v/>
      </c>
      <c r="J20" s="10" t="str">
        <f t="shared" si="3"/>
        <v/>
      </c>
      <c r="K20" s="10" t="str">
        <f>IF(ISNA(VLOOKUP(R20&amp;"_"&amp;S20&amp;"_"&amp;T20,[1]挑战模式!$A:$AS,1,FALSE)),"",IF(VLOOKUP(R20&amp;"_"&amp;S20&amp;"_"&amp;T20,[1]挑战模式!$A:$AS,14+U20,FALSE)="","",INT(VLOOKUP(R20&amp;"_"&amp;S20&amp;"_"&amp;T20,[1]挑战模式!$A:$AS,20+U20,FALSE))))</f>
        <v/>
      </c>
      <c r="L20" s="10" t="str">
        <f>IF(ISNA(VLOOKUP(R20&amp;"_"&amp;S20&amp;"_"&amp;T20,[1]挑战模式!$A:$AS,1,FALSE)),"",IF(VLOOKUP(R20&amp;"_"&amp;S20&amp;"_"&amp;T20,[1]挑战模式!$A:$AS,14+U20,FALSE)="","",ROUND(VLOOKUP(R20&amp;"_"&amp;S20&amp;"_"&amp;T20,[1]挑战模式!$A:$AS,5,FALSE)/K20,2)))</f>
        <v/>
      </c>
      <c r="M20" s="10" t="str">
        <f t="shared" si="4"/>
        <v/>
      </c>
      <c r="N20" s="10" t="str">
        <f t="shared" si="5"/>
        <v/>
      </c>
      <c r="O20" s="10" t="str">
        <f t="shared" si="6"/>
        <v/>
      </c>
      <c r="Q20" s="10" t="str">
        <f>IF(L20="","",VLOOKUP(R20&amp;"_"&amp;S20&amp;"_"&amp;T20,[1]挑战模式!$A:$AS,38+U20,FALSE))</f>
        <v/>
      </c>
      <c r="R20" s="10">
        <v>0</v>
      </c>
      <c r="S20" s="10">
        <v>1</v>
      </c>
      <c r="T20" s="10">
        <v>3</v>
      </c>
      <c r="U20" s="10">
        <v>1</v>
      </c>
    </row>
    <row r="21" spans="2:21" s="10" customFormat="1" x14ac:dyDescent="0.2">
      <c r="B21" s="10" t="str">
        <f t="shared" si="0"/>
        <v/>
      </c>
      <c r="C21" s="10" t="str">
        <f>IF(ISNA(VLOOKUP(R21&amp;"_"&amp;S21&amp;"_"&amp;T21,[1]挑战模式!$A:$AS,1,FALSE)),"",IF(T21-T20=0,"",T21))</f>
        <v/>
      </c>
      <c r="D21" s="10" t="str">
        <f t="shared" si="1"/>
        <v/>
      </c>
      <c r="E21" s="10" t="str">
        <f>""</f>
        <v/>
      </c>
      <c r="F21" s="10" t="str">
        <f>IF(C21="","",VLOOKUP(R21&amp;"_"&amp;S21&amp;"_"&amp;T21,[1]挑战模式!$A:$AS,13,FALSE)-VLOOKUP(R21&amp;"_"&amp;S21&amp;"_"&amp;T21,[1]挑战模式!$A:$AS,14,FALSE))</f>
        <v/>
      </c>
      <c r="G21" s="10" t="str">
        <f t="shared" si="2"/>
        <v/>
      </c>
      <c r="H21" s="10" t="str">
        <f>IF(C21="","",VLOOKUP(R21&amp;"_"&amp;S21&amp;"_"&amp;T21,[1]挑战模式!$A:$BG,58,FALSE))</f>
        <v/>
      </c>
      <c r="I21" s="10" t="str">
        <f>IF(C21="","",VLOOKUP(R21&amp;"_"&amp;S21&amp;"_"&amp;T21,[1]挑战模式!$A:$BG,59,FALSE))</f>
        <v/>
      </c>
      <c r="J21" s="10" t="str">
        <f t="shared" si="3"/>
        <v/>
      </c>
      <c r="K21" s="10" t="str">
        <f>IF(ISNA(VLOOKUP(R21&amp;"_"&amp;S21&amp;"_"&amp;T21,[1]挑战模式!$A:$AS,1,FALSE)),"",IF(VLOOKUP(R21&amp;"_"&amp;S21&amp;"_"&amp;T21,[1]挑战模式!$A:$AS,14+U21,FALSE)="","",INT(VLOOKUP(R21&amp;"_"&amp;S21&amp;"_"&amp;T21,[1]挑战模式!$A:$AS,20+U21,FALSE))))</f>
        <v/>
      </c>
      <c r="L21" s="10" t="str">
        <f>IF(ISNA(VLOOKUP(R21&amp;"_"&amp;S21&amp;"_"&amp;T21,[1]挑战模式!$A:$AS,1,FALSE)),"",IF(VLOOKUP(R21&amp;"_"&amp;S21&amp;"_"&amp;T21,[1]挑战模式!$A:$AS,14+U21,FALSE)="","",ROUND(VLOOKUP(R21&amp;"_"&amp;S21&amp;"_"&amp;T21,[1]挑战模式!$A:$AS,5,FALSE)/K21,2)))</f>
        <v/>
      </c>
      <c r="M21" s="10" t="str">
        <f t="shared" si="4"/>
        <v/>
      </c>
      <c r="N21" s="10" t="str">
        <f t="shared" si="5"/>
        <v/>
      </c>
      <c r="O21" s="10" t="str">
        <f t="shared" si="6"/>
        <v/>
      </c>
      <c r="Q21" s="10" t="str">
        <f>IF(L21="","",VLOOKUP(R21&amp;"_"&amp;S21&amp;"_"&amp;T21,[1]挑战模式!$A:$AS,38+U21,FALSE))</f>
        <v/>
      </c>
      <c r="R21" s="10">
        <v>0</v>
      </c>
      <c r="S21" s="10">
        <v>1</v>
      </c>
      <c r="T21" s="10">
        <v>3</v>
      </c>
      <c r="U21" s="10">
        <v>2</v>
      </c>
    </row>
    <row r="22" spans="2:21" s="10" customFormat="1" x14ac:dyDescent="0.2">
      <c r="B22" s="10" t="str">
        <f t="shared" si="0"/>
        <v/>
      </c>
      <c r="C22" s="10" t="str">
        <f>IF(ISNA(VLOOKUP(R22&amp;"_"&amp;S22&amp;"_"&amp;T22,[1]挑战模式!$A:$AS,1,FALSE)),"",IF(T22-T21=0,"",T22))</f>
        <v/>
      </c>
      <c r="D22" s="10" t="str">
        <f t="shared" si="1"/>
        <v/>
      </c>
      <c r="E22" s="10" t="str">
        <f>""</f>
        <v/>
      </c>
      <c r="F22" s="10" t="str">
        <f>IF(C22="","",VLOOKUP(R22&amp;"_"&amp;S22&amp;"_"&amp;T22,[1]挑战模式!$A:$AS,13,FALSE)-VLOOKUP(R22&amp;"_"&amp;S22&amp;"_"&amp;T22,[1]挑战模式!$A:$AS,14,FALSE))</f>
        <v/>
      </c>
      <c r="G22" s="10" t="str">
        <f t="shared" si="2"/>
        <v/>
      </c>
      <c r="H22" s="10" t="str">
        <f>IF(C22="","",VLOOKUP(R22&amp;"_"&amp;S22&amp;"_"&amp;T22,[1]挑战模式!$A:$BG,58,FALSE))</f>
        <v/>
      </c>
      <c r="I22" s="10" t="str">
        <f>IF(C22="","",VLOOKUP(R22&amp;"_"&amp;S22&amp;"_"&amp;T22,[1]挑战模式!$A:$BG,59,FALSE))</f>
        <v/>
      </c>
      <c r="J22" s="10" t="str">
        <f t="shared" si="3"/>
        <v/>
      </c>
      <c r="K22" s="10" t="str">
        <f>IF(ISNA(VLOOKUP(R22&amp;"_"&amp;S22&amp;"_"&amp;T22,[1]挑战模式!$A:$AS,1,FALSE)),"",IF(VLOOKUP(R22&amp;"_"&amp;S22&amp;"_"&amp;T22,[1]挑战模式!$A:$AS,14+U22,FALSE)="","",INT(VLOOKUP(R22&amp;"_"&amp;S22&amp;"_"&amp;T22,[1]挑战模式!$A:$AS,20+U22,FALSE))))</f>
        <v/>
      </c>
      <c r="L22" s="10" t="str">
        <f>IF(ISNA(VLOOKUP(R22&amp;"_"&amp;S22&amp;"_"&amp;T22,[1]挑战模式!$A:$AS,1,FALSE)),"",IF(VLOOKUP(R22&amp;"_"&amp;S22&amp;"_"&amp;T22,[1]挑战模式!$A:$AS,14+U22,FALSE)="","",ROUND(VLOOKUP(R22&amp;"_"&amp;S22&amp;"_"&amp;T22,[1]挑战模式!$A:$AS,5,FALSE)/K22,2)))</f>
        <v/>
      </c>
      <c r="M22" s="10" t="str">
        <f t="shared" si="4"/>
        <v/>
      </c>
      <c r="N22" s="10" t="str">
        <f t="shared" si="5"/>
        <v/>
      </c>
      <c r="O22" s="10" t="str">
        <f t="shared" si="6"/>
        <v/>
      </c>
      <c r="Q22" s="10" t="str">
        <f>IF(L22="","",VLOOKUP(R22&amp;"_"&amp;S22&amp;"_"&amp;T22,[1]挑战模式!$A:$AS,38+U22,FALSE))</f>
        <v/>
      </c>
      <c r="R22" s="10">
        <v>0</v>
      </c>
      <c r="S22" s="10">
        <v>1</v>
      </c>
      <c r="T22" s="10">
        <v>3</v>
      </c>
      <c r="U22" s="10">
        <v>3</v>
      </c>
    </row>
    <row r="23" spans="2:21" s="10" customFormat="1" x14ac:dyDescent="0.2">
      <c r="B23" s="10" t="str">
        <f t="shared" si="0"/>
        <v/>
      </c>
      <c r="C23" s="10" t="str">
        <f>IF(ISNA(VLOOKUP(R23&amp;"_"&amp;S23&amp;"_"&amp;T23,[1]挑战模式!$A:$AS,1,FALSE)),"",IF(T23-T22=0,"",T23))</f>
        <v/>
      </c>
      <c r="D23" s="10" t="str">
        <f t="shared" si="1"/>
        <v/>
      </c>
      <c r="E23" s="10" t="str">
        <f>""</f>
        <v/>
      </c>
      <c r="F23" s="10" t="str">
        <f>IF(C23="","",VLOOKUP(R23&amp;"_"&amp;S23&amp;"_"&amp;T23,[1]挑战模式!$A:$AS,13,FALSE)-VLOOKUP(R23&amp;"_"&amp;S23&amp;"_"&amp;T23,[1]挑战模式!$A:$AS,14,FALSE))</f>
        <v/>
      </c>
      <c r="G23" s="10" t="str">
        <f t="shared" si="2"/>
        <v/>
      </c>
      <c r="H23" s="10" t="str">
        <f>IF(C23="","",VLOOKUP(R23&amp;"_"&amp;S23&amp;"_"&amp;T23,[1]挑战模式!$A:$BG,58,FALSE))</f>
        <v/>
      </c>
      <c r="I23" s="10" t="str">
        <f>IF(C23="","",VLOOKUP(R23&amp;"_"&amp;S23&amp;"_"&amp;T23,[1]挑战模式!$A:$BG,59,FALSE))</f>
        <v/>
      </c>
      <c r="J23" s="10" t="str">
        <f t="shared" si="3"/>
        <v/>
      </c>
      <c r="K23" s="10" t="str">
        <f>IF(ISNA(VLOOKUP(R23&amp;"_"&amp;S23&amp;"_"&amp;T23,[1]挑战模式!$A:$AS,1,FALSE)),"",IF(VLOOKUP(R23&amp;"_"&amp;S23&amp;"_"&amp;T23,[1]挑战模式!$A:$AS,14+U23,FALSE)="","",INT(VLOOKUP(R23&amp;"_"&amp;S23&amp;"_"&amp;T23,[1]挑战模式!$A:$AS,20+U23,FALSE))))</f>
        <v/>
      </c>
      <c r="L23" s="10" t="str">
        <f>IF(ISNA(VLOOKUP(R23&amp;"_"&amp;S23&amp;"_"&amp;T23,[1]挑战模式!$A:$AS,1,FALSE)),"",IF(VLOOKUP(R23&amp;"_"&amp;S23&amp;"_"&amp;T23,[1]挑战模式!$A:$AS,14+U23,FALSE)="","",ROUND(VLOOKUP(R23&amp;"_"&amp;S23&amp;"_"&amp;T23,[1]挑战模式!$A:$AS,5,FALSE)/K23,2)))</f>
        <v/>
      </c>
      <c r="M23" s="10" t="str">
        <f t="shared" si="4"/>
        <v/>
      </c>
      <c r="N23" s="10" t="str">
        <f t="shared" si="5"/>
        <v/>
      </c>
      <c r="O23" s="10" t="str">
        <f t="shared" si="6"/>
        <v/>
      </c>
      <c r="Q23" s="10" t="str">
        <f>IF(L23="","",VLOOKUP(R23&amp;"_"&amp;S23&amp;"_"&amp;T23,[1]挑战模式!$A:$AS,38+U23,FALSE))</f>
        <v/>
      </c>
      <c r="R23" s="10">
        <v>0</v>
      </c>
      <c r="S23" s="10">
        <v>1</v>
      </c>
      <c r="T23" s="10">
        <v>3</v>
      </c>
      <c r="U23" s="10">
        <v>4</v>
      </c>
    </row>
    <row r="24" spans="2:21" s="10" customFormat="1" x14ac:dyDescent="0.2">
      <c r="B24" s="10" t="str">
        <f t="shared" si="0"/>
        <v/>
      </c>
      <c r="C24" s="10" t="str">
        <f>IF(ISNA(VLOOKUP(R24&amp;"_"&amp;S24&amp;"_"&amp;T24,[1]挑战模式!$A:$AS,1,FALSE)),"",IF(T24-T23=0,"",T24))</f>
        <v/>
      </c>
      <c r="D24" s="10" t="str">
        <f t="shared" si="1"/>
        <v/>
      </c>
      <c r="E24" s="10" t="str">
        <f>""</f>
        <v/>
      </c>
      <c r="F24" s="10" t="str">
        <f>IF(C24="","",VLOOKUP(R24&amp;"_"&amp;S24&amp;"_"&amp;T24,[1]挑战模式!$A:$AS,13,FALSE)-VLOOKUP(R24&amp;"_"&amp;S24&amp;"_"&amp;T24,[1]挑战模式!$A:$AS,14,FALSE))</f>
        <v/>
      </c>
      <c r="G24" s="10" t="str">
        <f t="shared" si="2"/>
        <v/>
      </c>
      <c r="H24" s="10" t="str">
        <f>IF(C24="","",VLOOKUP(R24&amp;"_"&amp;S24&amp;"_"&amp;T24,[1]挑战模式!$A:$BG,58,FALSE))</f>
        <v/>
      </c>
      <c r="I24" s="10" t="str">
        <f>IF(C24="","",VLOOKUP(R24&amp;"_"&amp;S24&amp;"_"&amp;T24,[1]挑战模式!$A:$BG,59,FALSE))</f>
        <v/>
      </c>
      <c r="J24" s="10" t="str">
        <f t="shared" si="3"/>
        <v/>
      </c>
      <c r="K24" s="10" t="str">
        <f>IF(ISNA(VLOOKUP(R24&amp;"_"&amp;S24&amp;"_"&amp;T24,[1]挑战模式!$A:$AS,1,FALSE)),"",IF(VLOOKUP(R24&amp;"_"&amp;S24&amp;"_"&amp;T24,[1]挑战模式!$A:$AS,14+U24,FALSE)="","",INT(VLOOKUP(R24&amp;"_"&amp;S24&amp;"_"&amp;T24,[1]挑战模式!$A:$AS,20+U24,FALSE))))</f>
        <v/>
      </c>
      <c r="L24" s="10" t="str">
        <f>IF(ISNA(VLOOKUP(R24&amp;"_"&amp;S24&amp;"_"&amp;T24,[1]挑战模式!$A:$AS,1,FALSE)),"",IF(VLOOKUP(R24&amp;"_"&amp;S24&amp;"_"&amp;T24,[1]挑战模式!$A:$AS,14+U24,FALSE)="","",ROUND(VLOOKUP(R24&amp;"_"&amp;S24&amp;"_"&amp;T24,[1]挑战模式!$A:$AS,5,FALSE)/K24,2)))</f>
        <v/>
      </c>
      <c r="M24" s="10" t="str">
        <f t="shared" si="4"/>
        <v/>
      </c>
      <c r="N24" s="10" t="str">
        <f t="shared" si="5"/>
        <v/>
      </c>
      <c r="O24" s="10" t="str">
        <f t="shared" si="6"/>
        <v/>
      </c>
      <c r="Q24" s="10" t="str">
        <f>IF(L24="","",VLOOKUP(R24&amp;"_"&amp;S24&amp;"_"&amp;T24,[1]挑战模式!$A:$AS,38+U24,FALSE))</f>
        <v/>
      </c>
      <c r="R24" s="10">
        <v>0</v>
      </c>
      <c r="S24" s="10">
        <v>1</v>
      </c>
      <c r="T24" s="10">
        <v>3</v>
      </c>
      <c r="U24" s="10">
        <v>5</v>
      </c>
    </row>
    <row r="25" spans="2:21" s="10" customFormat="1" x14ac:dyDescent="0.2">
      <c r="B25" s="10" t="str">
        <f t="shared" si="0"/>
        <v/>
      </c>
      <c r="C25" s="10" t="str">
        <f>IF(ISNA(VLOOKUP(R25&amp;"_"&amp;S25&amp;"_"&amp;T25,[1]挑战模式!$A:$AS,1,FALSE)),"",IF(T25-T24=0,"",T25))</f>
        <v/>
      </c>
      <c r="D25" s="10" t="str">
        <f t="shared" si="1"/>
        <v/>
      </c>
      <c r="E25" s="10" t="str">
        <f>""</f>
        <v/>
      </c>
      <c r="F25" s="10" t="str">
        <f>IF(C25="","",VLOOKUP(R25&amp;"_"&amp;S25&amp;"_"&amp;T25,[1]挑战模式!$A:$AS,13,FALSE)-VLOOKUP(R25&amp;"_"&amp;S25&amp;"_"&amp;T25,[1]挑战模式!$A:$AS,14,FALSE))</f>
        <v/>
      </c>
      <c r="G25" s="10" t="str">
        <f t="shared" si="2"/>
        <v/>
      </c>
      <c r="H25" s="10" t="str">
        <f>IF(C25="","",VLOOKUP(R25&amp;"_"&amp;S25&amp;"_"&amp;T25,[1]挑战模式!$A:$BG,58,FALSE))</f>
        <v/>
      </c>
      <c r="I25" s="10" t="str">
        <f>IF(C25="","",VLOOKUP(R25&amp;"_"&amp;S25&amp;"_"&amp;T25,[1]挑战模式!$A:$BG,59,FALSE))</f>
        <v/>
      </c>
      <c r="J25" s="10" t="str">
        <f t="shared" si="3"/>
        <v/>
      </c>
      <c r="K25" s="10" t="str">
        <f>IF(ISNA(VLOOKUP(R25&amp;"_"&amp;S25&amp;"_"&amp;T25,[1]挑战模式!$A:$AS,1,FALSE)),"",IF(VLOOKUP(R25&amp;"_"&amp;S25&amp;"_"&amp;T25,[1]挑战模式!$A:$AS,14+U25,FALSE)="","",INT(VLOOKUP(R25&amp;"_"&amp;S25&amp;"_"&amp;T25,[1]挑战模式!$A:$AS,20+U25,FALSE))))</f>
        <v/>
      </c>
      <c r="L25" s="10" t="str">
        <f>IF(ISNA(VLOOKUP(R25&amp;"_"&amp;S25&amp;"_"&amp;T25,[1]挑战模式!$A:$AS,1,FALSE)),"",IF(VLOOKUP(R25&amp;"_"&amp;S25&amp;"_"&amp;T25,[1]挑战模式!$A:$AS,14+U25,FALSE)="","",ROUND(VLOOKUP(R25&amp;"_"&amp;S25&amp;"_"&amp;T25,[1]挑战模式!$A:$AS,5,FALSE)/K25,2)))</f>
        <v/>
      </c>
      <c r="M25" s="10" t="str">
        <f t="shared" si="4"/>
        <v/>
      </c>
      <c r="N25" s="10" t="str">
        <f t="shared" si="5"/>
        <v/>
      </c>
      <c r="O25" s="10" t="str">
        <f t="shared" si="6"/>
        <v/>
      </c>
      <c r="Q25" s="10" t="str">
        <f>IF(L25="","",VLOOKUP(R25&amp;"_"&amp;S25&amp;"_"&amp;T25,[1]挑战模式!$A:$AS,38+U25,FALSE))</f>
        <v/>
      </c>
      <c r="R25" s="10">
        <v>0</v>
      </c>
      <c r="S25" s="10">
        <v>1</v>
      </c>
      <c r="T25" s="10">
        <v>3</v>
      </c>
      <c r="U25" s="10">
        <v>6</v>
      </c>
    </row>
    <row r="26" spans="2:21" s="10" customFormat="1" x14ac:dyDescent="0.2">
      <c r="B26" s="10" t="str">
        <f t="shared" si="0"/>
        <v/>
      </c>
      <c r="C26" s="10" t="str">
        <f>IF(ISNA(VLOOKUP(R26&amp;"_"&amp;S26&amp;"_"&amp;T26,[1]挑战模式!$A:$AS,1,FALSE)),"",IF(T26-T25=0,"",T26))</f>
        <v/>
      </c>
      <c r="D26" s="10" t="str">
        <f t="shared" si="1"/>
        <v/>
      </c>
      <c r="E26" s="10" t="str">
        <f>""</f>
        <v/>
      </c>
      <c r="F26" s="10" t="str">
        <f>IF(C26="","",VLOOKUP(R26&amp;"_"&amp;S26&amp;"_"&amp;T26,[1]挑战模式!$A:$AS,13,FALSE)-VLOOKUP(R26&amp;"_"&amp;S26&amp;"_"&amp;T26,[1]挑战模式!$A:$AS,14,FALSE))</f>
        <v/>
      </c>
      <c r="G26" s="10" t="str">
        <f t="shared" si="2"/>
        <v/>
      </c>
      <c r="H26" s="10" t="str">
        <f>IF(C26="","",VLOOKUP(R26&amp;"_"&amp;S26&amp;"_"&amp;T26,[1]挑战模式!$A:$BG,58,FALSE))</f>
        <v/>
      </c>
      <c r="I26" s="10" t="str">
        <f>IF(C26="","",VLOOKUP(R26&amp;"_"&amp;S26&amp;"_"&amp;T26,[1]挑战模式!$A:$BG,59,FALSE))</f>
        <v/>
      </c>
      <c r="J26" s="10" t="str">
        <f t="shared" si="3"/>
        <v/>
      </c>
      <c r="K26" s="10" t="str">
        <f>IF(ISNA(VLOOKUP(R26&amp;"_"&amp;S26&amp;"_"&amp;T26,[1]挑战模式!$A:$AS,1,FALSE)),"",IF(VLOOKUP(R26&amp;"_"&amp;S26&amp;"_"&amp;T26,[1]挑战模式!$A:$AS,14+U26,FALSE)="","",INT(VLOOKUP(R26&amp;"_"&amp;S26&amp;"_"&amp;T26,[1]挑战模式!$A:$AS,20+U26,FALSE))))</f>
        <v/>
      </c>
      <c r="L26" s="10" t="str">
        <f>IF(ISNA(VLOOKUP(R26&amp;"_"&amp;S26&amp;"_"&amp;T26,[1]挑战模式!$A:$AS,1,FALSE)),"",IF(VLOOKUP(R26&amp;"_"&amp;S26&amp;"_"&amp;T26,[1]挑战模式!$A:$AS,14+U26,FALSE)="","",ROUND(VLOOKUP(R26&amp;"_"&amp;S26&amp;"_"&amp;T26,[1]挑战模式!$A:$AS,5,FALSE)/K26,2)))</f>
        <v/>
      </c>
      <c r="M26" s="10" t="str">
        <f t="shared" si="4"/>
        <v/>
      </c>
      <c r="N26" s="10" t="str">
        <f t="shared" si="5"/>
        <v/>
      </c>
      <c r="O26" s="10" t="str">
        <f t="shared" si="6"/>
        <v/>
      </c>
      <c r="Q26" s="10" t="str">
        <f>IF(L26="","",VLOOKUP(R26&amp;"_"&amp;S26&amp;"_"&amp;T26,[1]挑战模式!$A:$AS,38+U26,FALSE))</f>
        <v/>
      </c>
      <c r="R26" s="10">
        <v>0</v>
      </c>
      <c r="S26" s="10">
        <v>1</v>
      </c>
      <c r="T26" s="10">
        <v>4</v>
      </c>
      <c r="U26" s="10">
        <v>1</v>
      </c>
    </row>
    <row r="27" spans="2:21" s="10" customFormat="1" x14ac:dyDescent="0.2">
      <c r="B27" s="10" t="str">
        <f t="shared" si="0"/>
        <v/>
      </c>
      <c r="C27" s="10" t="str">
        <f>IF(ISNA(VLOOKUP(R27&amp;"_"&amp;S27&amp;"_"&amp;T27,[1]挑战模式!$A:$AS,1,FALSE)),"",IF(T27-T26=0,"",T27))</f>
        <v/>
      </c>
      <c r="D27" s="10" t="str">
        <f t="shared" si="1"/>
        <v/>
      </c>
      <c r="E27" s="10" t="str">
        <f>""</f>
        <v/>
      </c>
      <c r="F27" s="10" t="str">
        <f>IF(C27="","",VLOOKUP(R27&amp;"_"&amp;S27&amp;"_"&amp;T27,[1]挑战模式!$A:$AS,13,FALSE)-VLOOKUP(R27&amp;"_"&amp;S27&amp;"_"&amp;T27,[1]挑战模式!$A:$AS,14,FALSE))</f>
        <v/>
      </c>
      <c r="G27" s="10" t="str">
        <f t="shared" si="2"/>
        <v/>
      </c>
      <c r="H27" s="10" t="str">
        <f>IF(C27="","",VLOOKUP(R27&amp;"_"&amp;S27&amp;"_"&amp;T27,[1]挑战模式!$A:$BG,58,FALSE))</f>
        <v/>
      </c>
      <c r="I27" s="10" t="str">
        <f>IF(C27="","",VLOOKUP(R27&amp;"_"&amp;S27&amp;"_"&amp;T27,[1]挑战模式!$A:$BG,59,FALSE))</f>
        <v/>
      </c>
      <c r="J27" s="10" t="str">
        <f t="shared" si="3"/>
        <v/>
      </c>
      <c r="K27" s="10" t="str">
        <f>IF(ISNA(VLOOKUP(R27&amp;"_"&amp;S27&amp;"_"&amp;T27,[1]挑战模式!$A:$AS,1,FALSE)),"",IF(VLOOKUP(R27&amp;"_"&amp;S27&amp;"_"&amp;T27,[1]挑战模式!$A:$AS,14+U27,FALSE)="","",INT(VLOOKUP(R27&amp;"_"&amp;S27&amp;"_"&amp;T27,[1]挑战模式!$A:$AS,20+U27,FALSE))))</f>
        <v/>
      </c>
      <c r="L27" s="10" t="str">
        <f>IF(ISNA(VLOOKUP(R27&amp;"_"&amp;S27&amp;"_"&amp;T27,[1]挑战模式!$A:$AS,1,FALSE)),"",IF(VLOOKUP(R27&amp;"_"&amp;S27&amp;"_"&amp;T27,[1]挑战模式!$A:$AS,14+U27,FALSE)="","",ROUND(VLOOKUP(R27&amp;"_"&amp;S27&amp;"_"&amp;T27,[1]挑战模式!$A:$AS,5,FALSE)/K27,2)))</f>
        <v/>
      </c>
      <c r="M27" s="10" t="str">
        <f t="shared" si="4"/>
        <v/>
      </c>
      <c r="N27" s="10" t="str">
        <f t="shared" si="5"/>
        <v/>
      </c>
      <c r="O27" s="10" t="str">
        <f t="shared" si="6"/>
        <v/>
      </c>
      <c r="Q27" s="10" t="str">
        <f>IF(L27="","",VLOOKUP(R27&amp;"_"&amp;S27&amp;"_"&amp;T27,[1]挑战模式!$A:$AS,38+U27,FALSE))</f>
        <v/>
      </c>
      <c r="R27" s="10">
        <v>0</v>
      </c>
      <c r="S27" s="10">
        <v>1</v>
      </c>
      <c r="T27" s="10">
        <v>4</v>
      </c>
      <c r="U27" s="10">
        <v>2</v>
      </c>
    </row>
    <row r="28" spans="2:21" s="10" customFormat="1" x14ac:dyDescent="0.2">
      <c r="B28" s="10" t="str">
        <f t="shared" si="0"/>
        <v/>
      </c>
      <c r="C28" s="10" t="str">
        <f>IF(ISNA(VLOOKUP(R28&amp;"_"&amp;S28&amp;"_"&amp;T28,[1]挑战模式!$A:$AS,1,FALSE)),"",IF(T28-T27=0,"",T28))</f>
        <v/>
      </c>
      <c r="D28" s="10" t="str">
        <f t="shared" si="1"/>
        <v/>
      </c>
      <c r="E28" s="10" t="str">
        <f>""</f>
        <v/>
      </c>
      <c r="F28" s="10" t="str">
        <f>IF(C28="","",VLOOKUP(R28&amp;"_"&amp;S28&amp;"_"&amp;T28,[1]挑战模式!$A:$AS,13,FALSE)-VLOOKUP(R28&amp;"_"&amp;S28&amp;"_"&amp;T28,[1]挑战模式!$A:$AS,14,FALSE))</f>
        <v/>
      </c>
      <c r="G28" s="10" t="str">
        <f t="shared" si="2"/>
        <v/>
      </c>
      <c r="H28" s="10" t="str">
        <f>IF(C28="","",VLOOKUP(R28&amp;"_"&amp;S28&amp;"_"&amp;T28,[1]挑战模式!$A:$BG,58,FALSE))</f>
        <v/>
      </c>
      <c r="I28" s="10" t="str">
        <f>IF(C28="","",VLOOKUP(R28&amp;"_"&amp;S28&amp;"_"&amp;T28,[1]挑战模式!$A:$BG,59,FALSE))</f>
        <v/>
      </c>
      <c r="J28" s="10" t="str">
        <f t="shared" si="3"/>
        <v/>
      </c>
      <c r="K28" s="10" t="str">
        <f>IF(ISNA(VLOOKUP(R28&amp;"_"&amp;S28&amp;"_"&amp;T28,[1]挑战模式!$A:$AS,1,FALSE)),"",IF(VLOOKUP(R28&amp;"_"&amp;S28&amp;"_"&amp;T28,[1]挑战模式!$A:$AS,14+U28,FALSE)="","",INT(VLOOKUP(R28&amp;"_"&amp;S28&amp;"_"&amp;T28,[1]挑战模式!$A:$AS,20+U28,FALSE))))</f>
        <v/>
      </c>
      <c r="L28" s="10" t="str">
        <f>IF(ISNA(VLOOKUP(R28&amp;"_"&amp;S28&amp;"_"&amp;T28,[1]挑战模式!$A:$AS,1,FALSE)),"",IF(VLOOKUP(R28&amp;"_"&amp;S28&amp;"_"&amp;T28,[1]挑战模式!$A:$AS,14+U28,FALSE)="","",ROUND(VLOOKUP(R28&amp;"_"&amp;S28&amp;"_"&amp;T28,[1]挑战模式!$A:$AS,5,FALSE)/K28,2)))</f>
        <v/>
      </c>
      <c r="M28" s="10" t="str">
        <f t="shared" si="4"/>
        <v/>
      </c>
      <c r="N28" s="10" t="str">
        <f t="shared" si="5"/>
        <v/>
      </c>
      <c r="O28" s="10" t="str">
        <f t="shared" si="6"/>
        <v/>
      </c>
      <c r="Q28" s="10" t="str">
        <f>IF(L28="","",VLOOKUP(R28&amp;"_"&amp;S28&amp;"_"&amp;T28,[1]挑战模式!$A:$AS,38+U28,FALSE))</f>
        <v/>
      </c>
      <c r="R28" s="10">
        <v>0</v>
      </c>
      <c r="S28" s="10">
        <v>1</v>
      </c>
      <c r="T28" s="10">
        <v>4</v>
      </c>
      <c r="U28" s="10">
        <v>3</v>
      </c>
    </row>
    <row r="29" spans="2:21" s="10" customFormat="1" x14ac:dyDescent="0.2">
      <c r="B29" s="10" t="str">
        <f t="shared" si="0"/>
        <v/>
      </c>
      <c r="C29" s="10" t="str">
        <f>IF(ISNA(VLOOKUP(R29&amp;"_"&amp;S29&amp;"_"&amp;T29,[1]挑战模式!$A:$AS,1,FALSE)),"",IF(T29-T28=0,"",T29))</f>
        <v/>
      </c>
      <c r="D29" s="10" t="str">
        <f t="shared" si="1"/>
        <v/>
      </c>
      <c r="E29" s="10" t="str">
        <f>""</f>
        <v/>
      </c>
      <c r="F29" s="10" t="str">
        <f>IF(C29="","",VLOOKUP(R29&amp;"_"&amp;S29&amp;"_"&amp;T29,[1]挑战模式!$A:$AS,13,FALSE)-VLOOKUP(R29&amp;"_"&amp;S29&amp;"_"&amp;T29,[1]挑战模式!$A:$AS,14,FALSE))</f>
        <v/>
      </c>
      <c r="G29" s="10" t="str">
        <f t="shared" si="2"/>
        <v/>
      </c>
      <c r="H29" s="10" t="str">
        <f>IF(C29="","",VLOOKUP(R29&amp;"_"&amp;S29&amp;"_"&amp;T29,[1]挑战模式!$A:$BG,58,FALSE))</f>
        <v/>
      </c>
      <c r="I29" s="10" t="str">
        <f>IF(C29="","",VLOOKUP(R29&amp;"_"&amp;S29&amp;"_"&amp;T29,[1]挑战模式!$A:$BG,59,FALSE))</f>
        <v/>
      </c>
      <c r="J29" s="10" t="str">
        <f t="shared" si="3"/>
        <v/>
      </c>
      <c r="K29" s="10" t="str">
        <f>IF(ISNA(VLOOKUP(R29&amp;"_"&amp;S29&amp;"_"&amp;T29,[1]挑战模式!$A:$AS,1,FALSE)),"",IF(VLOOKUP(R29&amp;"_"&amp;S29&amp;"_"&amp;T29,[1]挑战模式!$A:$AS,14+U29,FALSE)="","",INT(VLOOKUP(R29&amp;"_"&amp;S29&amp;"_"&amp;T29,[1]挑战模式!$A:$AS,20+U29,FALSE))))</f>
        <v/>
      </c>
      <c r="L29" s="10" t="str">
        <f>IF(ISNA(VLOOKUP(R29&amp;"_"&amp;S29&amp;"_"&amp;T29,[1]挑战模式!$A:$AS,1,FALSE)),"",IF(VLOOKUP(R29&amp;"_"&amp;S29&amp;"_"&amp;T29,[1]挑战模式!$A:$AS,14+U29,FALSE)="","",ROUND(VLOOKUP(R29&amp;"_"&amp;S29&amp;"_"&amp;T29,[1]挑战模式!$A:$AS,5,FALSE)/K29,2)))</f>
        <v/>
      </c>
      <c r="M29" s="10" t="str">
        <f t="shared" si="4"/>
        <v/>
      </c>
      <c r="N29" s="10" t="str">
        <f t="shared" si="5"/>
        <v/>
      </c>
      <c r="O29" s="10" t="str">
        <f t="shared" si="6"/>
        <v/>
      </c>
      <c r="Q29" s="10" t="str">
        <f>IF(L29="","",VLOOKUP(R29&amp;"_"&amp;S29&amp;"_"&amp;T29,[1]挑战模式!$A:$AS,38+U29,FALSE))</f>
        <v/>
      </c>
      <c r="R29" s="10">
        <v>0</v>
      </c>
      <c r="S29" s="10">
        <v>1</v>
      </c>
      <c r="T29" s="10">
        <v>4</v>
      </c>
      <c r="U29" s="10">
        <v>4</v>
      </c>
    </row>
    <row r="30" spans="2:21" s="10" customFormat="1" x14ac:dyDescent="0.2">
      <c r="B30" s="10" t="str">
        <f t="shared" si="0"/>
        <v/>
      </c>
      <c r="C30" s="10" t="str">
        <f>IF(ISNA(VLOOKUP(R30&amp;"_"&amp;S30&amp;"_"&amp;T30,[1]挑战模式!$A:$AS,1,FALSE)),"",IF(T30-T29=0,"",T30))</f>
        <v/>
      </c>
      <c r="D30" s="10" t="str">
        <f t="shared" si="1"/>
        <v/>
      </c>
      <c r="E30" s="10" t="str">
        <f>""</f>
        <v/>
      </c>
      <c r="F30" s="10" t="str">
        <f>IF(C30="","",VLOOKUP(R30&amp;"_"&amp;S30&amp;"_"&amp;T30,[1]挑战模式!$A:$AS,13,FALSE)-VLOOKUP(R30&amp;"_"&amp;S30&amp;"_"&amp;T30,[1]挑战模式!$A:$AS,14,FALSE))</f>
        <v/>
      </c>
      <c r="G30" s="10" t="str">
        <f t="shared" si="2"/>
        <v/>
      </c>
      <c r="H30" s="10" t="str">
        <f>IF(C30="","",VLOOKUP(R30&amp;"_"&amp;S30&amp;"_"&amp;T30,[1]挑战模式!$A:$BG,58,FALSE))</f>
        <v/>
      </c>
      <c r="I30" s="10" t="str">
        <f>IF(C30="","",VLOOKUP(R30&amp;"_"&amp;S30&amp;"_"&amp;T30,[1]挑战模式!$A:$BG,59,FALSE))</f>
        <v/>
      </c>
      <c r="J30" s="10" t="str">
        <f t="shared" si="3"/>
        <v/>
      </c>
      <c r="K30" s="10" t="str">
        <f>IF(ISNA(VLOOKUP(R30&amp;"_"&amp;S30&amp;"_"&amp;T30,[1]挑战模式!$A:$AS,1,FALSE)),"",IF(VLOOKUP(R30&amp;"_"&amp;S30&amp;"_"&amp;T30,[1]挑战模式!$A:$AS,14+U30,FALSE)="","",INT(VLOOKUP(R30&amp;"_"&amp;S30&amp;"_"&amp;T30,[1]挑战模式!$A:$AS,20+U30,FALSE))))</f>
        <v/>
      </c>
      <c r="L30" s="10" t="str">
        <f>IF(ISNA(VLOOKUP(R30&amp;"_"&amp;S30&amp;"_"&amp;T30,[1]挑战模式!$A:$AS,1,FALSE)),"",IF(VLOOKUP(R30&amp;"_"&amp;S30&amp;"_"&amp;T30,[1]挑战模式!$A:$AS,14+U30,FALSE)="","",ROUND(VLOOKUP(R30&amp;"_"&amp;S30&amp;"_"&amp;T30,[1]挑战模式!$A:$AS,5,FALSE)/K30,2)))</f>
        <v/>
      </c>
      <c r="M30" s="10" t="str">
        <f t="shared" si="4"/>
        <v/>
      </c>
      <c r="N30" s="10" t="str">
        <f t="shared" si="5"/>
        <v/>
      </c>
      <c r="O30" s="10" t="str">
        <f t="shared" si="6"/>
        <v/>
      </c>
      <c r="Q30" s="10" t="str">
        <f>IF(L30="","",VLOOKUP(R30&amp;"_"&amp;S30&amp;"_"&amp;T30,[1]挑战模式!$A:$AS,38+U30,FALSE))</f>
        <v/>
      </c>
      <c r="R30" s="10">
        <v>0</v>
      </c>
      <c r="S30" s="10">
        <v>1</v>
      </c>
      <c r="T30" s="10">
        <v>4</v>
      </c>
      <c r="U30" s="10">
        <v>5</v>
      </c>
    </row>
    <row r="31" spans="2:21" s="10" customFormat="1" x14ac:dyDescent="0.2">
      <c r="B31" s="10" t="str">
        <f t="shared" si="0"/>
        <v/>
      </c>
      <c r="C31" s="10" t="str">
        <f>IF(ISNA(VLOOKUP(R31&amp;"_"&amp;S31&amp;"_"&amp;T31,[1]挑战模式!$A:$AS,1,FALSE)),"",IF(T31-T30=0,"",T31))</f>
        <v/>
      </c>
      <c r="D31" s="10" t="str">
        <f t="shared" si="1"/>
        <v/>
      </c>
      <c r="E31" s="10" t="str">
        <f>""</f>
        <v/>
      </c>
      <c r="F31" s="10" t="str">
        <f>IF(C31="","",VLOOKUP(R31&amp;"_"&amp;S31&amp;"_"&amp;T31,[1]挑战模式!$A:$AS,13,FALSE)-VLOOKUP(R31&amp;"_"&amp;S31&amp;"_"&amp;T31,[1]挑战模式!$A:$AS,14,FALSE))</f>
        <v/>
      </c>
      <c r="G31" s="10" t="str">
        <f t="shared" si="2"/>
        <v/>
      </c>
      <c r="H31" s="10" t="str">
        <f>IF(C31="","",VLOOKUP(R31&amp;"_"&amp;S31&amp;"_"&amp;T31,[1]挑战模式!$A:$BG,58,FALSE))</f>
        <v/>
      </c>
      <c r="I31" s="10" t="str">
        <f>IF(C31="","",VLOOKUP(R31&amp;"_"&amp;S31&amp;"_"&amp;T31,[1]挑战模式!$A:$BG,59,FALSE))</f>
        <v/>
      </c>
      <c r="J31" s="10" t="str">
        <f t="shared" si="3"/>
        <v/>
      </c>
      <c r="K31" s="10" t="str">
        <f>IF(ISNA(VLOOKUP(R31&amp;"_"&amp;S31&amp;"_"&amp;T31,[1]挑战模式!$A:$AS,1,FALSE)),"",IF(VLOOKUP(R31&amp;"_"&amp;S31&amp;"_"&amp;T31,[1]挑战模式!$A:$AS,14+U31,FALSE)="","",INT(VLOOKUP(R31&amp;"_"&amp;S31&amp;"_"&amp;T31,[1]挑战模式!$A:$AS,20+U31,FALSE))))</f>
        <v/>
      </c>
      <c r="L31" s="10" t="str">
        <f>IF(ISNA(VLOOKUP(R31&amp;"_"&amp;S31&amp;"_"&amp;T31,[1]挑战模式!$A:$AS,1,FALSE)),"",IF(VLOOKUP(R31&amp;"_"&amp;S31&amp;"_"&amp;T31,[1]挑战模式!$A:$AS,14+U31,FALSE)="","",ROUND(VLOOKUP(R31&amp;"_"&amp;S31&amp;"_"&amp;T31,[1]挑战模式!$A:$AS,5,FALSE)/K31,2)))</f>
        <v/>
      </c>
      <c r="M31" s="10" t="str">
        <f t="shared" si="4"/>
        <v/>
      </c>
      <c r="N31" s="10" t="str">
        <f t="shared" si="5"/>
        <v/>
      </c>
      <c r="O31" s="10" t="str">
        <f t="shared" si="6"/>
        <v/>
      </c>
      <c r="Q31" s="10" t="str">
        <f>IF(L31="","",VLOOKUP(R31&amp;"_"&amp;S31&amp;"_"&amp;T31,[1]挑战模式!$A:$AS,38+U31,FALSE))</f>
        <v/>
      </c>
      <c r="R31" s="10">
        <v>0</v>
      </c>
      <c r="S31" s="10">
        <v>1</v>
      </c>
      <c r="T31" s="10">
        <v>4</v>
      </c>
      <c r="U31" s="10">
        <v>6</v>
      </c>
    </row>
    <row r="32" spans="2:21" s="10" customFormat="1" x14ac:dyDescent="0.2">
      <c r="B32" s="10" t="str">
        <f t="shared" si="0"/>
        <v/>
      </c>
      <c r="C32" s="10" t="str">
        <f>IF(ISNA(VLOOKUP(R32&amp;"_"&amp;S32&amp;"_"&amp;T32,[1]挑战模式!$A:$AS,1,FALSE)),"",IF(T32-T31=0,"",T32))</f>
        <v/>
      </c>
      <c r="D32" s="10" t="str">
        <f t="shared" si="1"/>
        <v/>
      </c>
      <c r="E32" s="10" t="str">
        <f>""</f>
        <v/>
      </c>
      <c r="F32" s="10" t="str">
        <f>IF(C32="","",VLOOKUP(R32&amp;"_"&amp;S32&amp;"_"&amp;T32,[1]挑战模式!$A:$AS,13,FALSE)-VLOOKUP(R32&amp;"_"&amp;S32&amp;"_"&amp;T32,[1]挑战模式!$A:$AS,14,FALSE))</f>
        <v/>
      </c>
      <c r="G32" s="10" t="str">
        <f t="shared" si="2"/>
        <v/>
      </c>
      <c r="H32" s="10" t="str">
        <f>IF(C32="","",VLOOKUP(R32&amp;"_"&amp;S32&amp;"_"&amp;T32,[1]挑战模式!$A:$BG,58,FALSE))</f>
        <v/>
      </c>
      <c r="I32" s="10" t="str">
        <f>IF(C32="","",VLOOKUP(R32&amp;"_"&amp;S32&amp;"_"&amp;T32,[1]挑战模式!$A:$BG,59,FALSE))</f>
        <v/>
      </c>
      <c r="J32" s="10" t="str">
        <f t="shared" si="3"/>
        <v/>
      </c>
      <c r="K32" s="10" t="str">
        <f>IF(ISNA(VLOOKUP(R32&amp;"_"&amp;S32&amp;"_"&amp;T32,[1]挑战模式!$A:$AS,1,FALSE)),"",IF(VLOOKUP(R32&amp;"_"&amp;S32&amp;"_"&amp;T32,[1]挑战模式!$A:$AS,14+U32,FALSE)="","",INT(VLOOKUP(R32&amp;"_"&amp;S32&amp;"_"&amp;T32,[1]挑战模式!$A:$AS,20+U32,FALSE))))</f>
        <v/>
      </c>
      <c r="L32" s="10" t="str">
        <f>IF(ISNA(VLOOKUP(R32&amp;"_"&amp;S32&amp;"_"&amp;T32,[1]挑战模式!$A:$AS,1,FALSE)),"",IF(VLOOKUP(R32&amp;"_"&amp;S32&amp;"_"&amp;T32,[1]挑战模式!$A:$AS,14+U32,FALSE)="","",ROUND(VLOOKUP(R32&amp;"_"&amp;S32&amp;"_"&amp;T32,[1]挑战模式!$A:$AS,5,FALSE)/K32,2)))</f>
        <v/>
      </c>
      <c r="M32" s="10" t="str">
        <f t="shared" si="4"/>
        <v/>
      </c>
      <c r="N32" s="10" t="str">
        <f t="shared" si="5"/>
        <v/>
      </c>
      <c r="O32" s="10" t="str">
        <f t="shared" si="6"/>
        <v/>
      </c>
      <c r="Q32" s="10" t="str">
        <f>IF(L32="","",VLOOKUP(R32&amp;"_"&amp;S32&amp;"_"&amp;T32,[1]挑战模式!$A:$AS,38+U32,FALSE))</f>
        <v/>
      </c>
      <c r="R32" s="10">
        <v>0</v>
      </c>
      <c r="S32" s="10">
        <v>1</v>
      </c>
      <c r="T32" s="10">
        <v>5</v>
      </c>
      <c r="U32" s="10">
        <v>1</v>
      </c>
    </row>
    <row r="33" spans="2:21" s="10" customFormat="1" x14ac:dyDescent="0.2">
      <c r="B33" s="10" t="str">
        <f t="shared" si="0"/>
        <v/>
      </c>
      <c r="C33" s="10" t="str">
        <f>IF(ISNA(VLOOKUP(R33&amp;"_"&amp;S33&amp;"_"&amp;T33,[1]挑战模式!$A:$AS,1,FALSE)),"",IF(T33-T32=0,"",T33))</f>
        <v/>
      </c>
      <c r="D33" s="10" t="str">
        <f t="shared" si="1"/>
        <v/>
      </c>
      <c r="E33" s="10" t="str">
        <f>""</f>
        <v/>
      </c>
      <c r="F33" s="10" t="str">
        <f>IF(C33="","",VLOOKUP(R33&amp;"_"&amp;S33&amp;"_"&amp;T33,[1]挑战模式!$A:$AS,13,FALSE)-VLOOKUP(R33&amp;"_"&amp;S33&amp;"_"&amp;T33,[1]挑战模式!$A:$AS,14,FALSE))</f>
        <v/>
      </c>
      <c r="G33" s="10" t="str">
        <f t="shared" si="2"/>
        <v/>
      </c>
      <c r="H33" s="10" t="str">
        <f>IF(C33="","",VLOOKUP(R33&amp;"_"&amp;S33&amp;"_"&amp;T33,[1]挑战模式!$A:$BG,58,FALSE))</f>
        <v/>
      </c>
      <c r="I33" s="10" t="str">
        <f>IF(C33="","",VLOOKUP(R33&amp;"_"&amp;S33&amp;"_"&amp;T33,[1]挑战模式!$A:$BG,59,FALSE))</f>
        <v/>
      </c>
      <c r="J33" s="10" t="str">
        <f t="shared" si="3"/>
        <v/>
      </c>
      <c r="K33" s="10" t="str">
        <f>IF(ISNA(VLOOKUP(R33&amp;"_"&amp;S33&amp;"_"&amp;T33,[1]挑战模式!$A:$AS,1,FALSE)),"",IF(VLOOKUP(R33&amp;"_"&amp;S33&amp;"_"&amp;T33,[1]挑战模式!$A:$AS,14+U33,FALSE)="","",INT(VLOOKUP(R33&amp;"_"&amp;S33&amp;"_"&amp;T33,[1]挑战模式!$A:$AS,20+U33,FALSE))))</f>
        <v/>
      </c>
      <c r="L33" s="10" t="str">
        <f>IF(ISNA(VLOOKUP(R33&amp;"_"&amp;S33&amp;"_"&amp;T33,[1]挑战模式!$A:$AS,1,FALSE)),"",IF(VLOOKUP(R33&amp;"_"&amp;S33&amp;"_"&amp;T33,[1]挑战模式!$A:$AS,14+U33,FALSE)="","",ROUND(VLOOKUP(R33&amp;"_"&amp;S33&amp;"_"&amp;T33,[1]挑战模式!$A:$AS,5,FALSE)/K33,2)))</f>
        <v/>
      </c>
      <c r="M33" s="10" t="str">
        <f t="shared" si="4"/>
        <v/>
      </c>
      <c r="N33" s="10" t="str">
        <f t="shared" si="5"/>
        <v/>
      </c>
      <c r="O33" s="10" t="str">
        <f t="shared" si="6"/>
        <v/>
      </c>
      <c r="Q33" s="10" t="str">
        <f>IF(L33="","",VLOOKUP(R33&amp;"_"&amp;S33&amp;"_"&amp;T33,[1]挑战模式!$A:$AS,38+U33,FALSE))</f>
        <v/>
      </c>
      <c r="R33" s="10">
        <v>0</v>
      </c>
      <c r="S33" s="10">
        <v>1</v>
      </c>
      <c r="T33" s="10">
        <v>5</v>
      </c>
      <c r="U33" s="10">
        <v>2</v>
      </c>
    </row>
    <row r="34" spans="2:21" s="10" customFormat="1" x14ac:dyDescent="0.2">
      <c r="B34" s="10" t="str">
        <f t="shared" si="0"/>
        <v/>
      </c>
      <c r="C34" s="10" t="str">
        <f>IF(ISNA(VLOOKUP(R34&amp;"_"&amp;S34&amp;"_"&amp;T34,[1]挑战模式!$A:$AS,1,FALSE)),"",IF(T34-T33=0,"",T34))</f>
        <v/>
      </c>
      <c r="D34" s="10" t="str">
        <f t="shared" si="1"/>
        <v/>
      </c>
      <c r="E34" s="10" t="str">
        <f>""</f>
        <v/>
      </c>
      <c r="F34" s="10" t="str">
        <f>IF(C34="","",VLOOKUP(R34&amp;"_"&amp;S34&amp;"_"&amp;T34,[1]挑战模式!$A:$AS,13,FALSE)-VLOOKUP(R34&amp;"_"&amp;S34&amp;"_"&amp;T34,[1]挑战模式!$A:$AS,14,FALSE))</f>
        <v/>
      </c>
      <c r="G34" s="10" t="str">
        <f t="shared" si="2"/>
        <v/>
      </c>
      <c r="H34" s="10" t="str">
        <f>IF(C34="","",VLOOKUP(R34&amp;"_"&amp;S34&amp;"_"&amp;T34,[1]挑战模式!$A:$BG,58,FALSE))</f>
        <v/>
      </c>
      <c r="I34" s="10" t="str">
        <f>IF(C34="","",VLOOKUP(R34&amp;"_"&amp;S34&amp;"_"&amp;T34,[1]挑战模式!$A:$BG,59,FALSE))</f>
        <v/>
      </c>
      <c r="J34" s="10" t="str">
        <f t="shared" si="3"/>
        <v/>
      </c>
      <c r="K34" s="10" t="str">
        <f>IF(ISNA(VLOOKUP(R34&amp;"_"&amp;S34&amp;"_"&amp;T34,[1]挑战模式!$A:$AS,1,FALSE)),"",IF(VLOOKUP(R34&amp;"_"&amp;S34&amp;"_"&amp;T34,[1]挑战模式!$A:$AS,14+U34,FALSE)="","",INT(VLOOKUP(R34&amp;"_"&amp;S34&amp;"_"&amp;T34,[1]挑战模式!$A:$AS,20+U34,FALSE))))</f>
        <v/>
      </c>
      <c r="L34" s="10" t="str">
        <f>IF(ISNA(VLOOKUP(R34&amp;"_"&amp;S34&amp;"_"&amp;T34,[1]挑战模式!$A:$AS,1,FALSE)),"",IF(VLOOKUP(R34&amp;"_"&amp;S34&amp;"_"&amp;T34,[1]挑战模式!$A:$AS,14+U34,FALSE)="","",ROUND(VLOOKUP(R34&amp;"_"&amp;S34&amp;"_"&amp;T34,[1]挑战模式!$A:$AS,5,FALSE)/K34,2)))</f>
        <v/>
      </c>
      <c r="M34" s="10" t="str">
        <f t="shared" si="4"/>
        <v/>
      </c>
      <c r="N34" s="10" t="str">
        <f t="shared" si="5"/>
        <v/>
      </c>
      <c r="O34" s="10" t="str">
        <f t="shared" si="6"/>
        <v/>
      </c>
      <c r="Q34" s="10" t="str">
        <f>IF(L34="","",VLOOKUP(R34&amp;"_"&amp;S34&amp;"_"&amp;T34,[1]挑战模式!$A:$AS,38+U34,FALSE))</f>
        <v/>
      </c>
      <c r="R34" s="10">
        <v>0</v>
      </c>
      <c r="S34" s="10">
        <v>1</v>
      </c>
      <c r="T34" s="10">
        <v>5</v>
      </c>
      <c r="U34" s="10">
        <v>3</v>
      </c>
    </row>
    <row r="35" spans="2:21" s="10" customFormat="1" x14ac:dyDescent="0.2">
      <c r="B35" s="10" t="str">
        <f t="shared" si="0"/>
        <v/>
      </c>
      <c r="C35" s="10" t="str">
        <f>IF(ISNA(VLOOKUP(R35&amp;"_"&amp;S35&amp;"_"&amp;T35,[1]挑战模式!$A:$AS,1,FALSE)),"",IF(T35-T34=0,"",T35))</f>
        <v/>
      </c>
      <c r="D35" s="10" t="str">
        <f t="shared" si="1"/>
        <v/>
      </c>
      <c r="E35" s="10" t="str">
        <f>""</f>
        <v/>
      </c>
      <c r="F35" s="10" t="str">
        <f>IF(C35="","",VLOOKUP(R35&amp;"_"&amp;S35&amp;"_"&amp;T35,[1]挑战模式!$A:$AS,13,FALSE)-VLOOKUP(R35&amp;"_"&amp;S35&amp;"_"&amp;T35,[1]挑战模式!$A:$AS,14,FALSE))</f>
        <v/>
      </c>
      <c r="G35" s="10" t="str">
        <f t="shared" si="2"/>
        <v/>
      </c>
      <c r="H35" s="10" t="str">
        <f>IF(C35="","",VLOOKUP(R35&amp;"_"&amp;S35&amp;"_"&amp;T35,[1]挑战模式!$A:$BG,58,FALSE))</f>
        <v/>
      </c>
      <c r="I35" s="10" t="str">
        <f>IF(C35="","",VLOOKUP(R35&amp;"_"&amp;S35&amp;"_"&amp;T35,[1]挑战模式!$A:$BG,59,FALSE))</f>
        <v/>
      </c>
      <c r="J35" s="10" t="str">
        <f t="shared" si="3"/>
        <v/>
      </c>
      <c r="K35" s="10" t="str">
        <f>IF(ISNA(VLOOKUP(R35&amp;"_"&amp;S35&amp;"_"&amp;T35,[1]挑战模式!$A:$AS,1,FALSE)),"",IF(VLOOKUP(R35&amp;"_"&amp;S35&amp;"_"&amp;T35,[1]挑战模式!$A:$AS,14+U35,FALSE)="","",INT(VLOOKUP(R35&amp;"_"&amp;S35&amp;"_"&amp;T35,[1]挑战模式!$A:$AS,20+U35,FALSE))))</f>
        <v/>
      </c>
      <c r="L35" s="10" t="str">
        <f>IF(ISNA(VLOOKUP(R35&amp;"_"&amp;S35&amp;"_"&amp;T35,[1]挑战模式!$A:$AS,1,FALSE)),"",IF(VLOOKUP(R35&amp;"_"&amp;S35&amp;"_"&amp;T35,[1]挑战模式!$A:$AS,14+U35,FALSE)="","",ROUND(VLOOKUP(R35&amp;"_"&amp;S35&amp;"_"&amp;T35,[1]挑战模式!$A:$AS,5,FALSE)/K35,2)))</f>
        <v/>
      </c>
      <c r="M35" s="10" t="str">
        <f t="shared" si="4"/>
        <v/>
      </c>
      <c r="N35" s="10" t="str">
        <f t="shared" si="5"/>
        <v/>
      </c>
      <c r="O35" s="10" t="str">
        <f t="shared" si="6"/>
        <v/>
      </c>
      <c r="Q35" s="10" t="str">
        <f>IF(L35="","",VLOOKUP(R35&amp;"_"&amp;S35&amp;"_"&amp;T35,[1]挑战模式!$A:$AS,38+U35,FALSE))</f>
        <v/>
      </c>
      <c r="R35" s="10">
        <v>0</v>
      </c>
      <c r="S35" s="10">
        <v>1</v>
      </c>
      <c r="T35" s="10">
        <v>5</v>
      </c>
      <c r="U35" s="10">
        <v>4</v>
      </c>
    </row>
    <row r="36" spans="2:21" s="10" customFormat="1" x14ac:dyDescent="0.2">
      <c r="B36" s="10" t="str">
        <f t="shared" si="0"/>
        <v/>
      </c>
      <c r="C36" s="10" t="str">
        <f>IF(ISNA(VLOOKUP(R36&amp;"_"&amp;S36&amp;"_"&amp;T36,[1]挑战模式!$A:$AS,1,FALSE)),"",IF(T36-T35=0,"",T36))</f>
        <v/>
      </c>
      <c r="D36" s="10" t="str">
        <f t="shared" si="1"/>
        <v/>
      </c>
      <c r="E36" s="10" t="str">
        <f>""</f>
        <v/>
      </c>
      <c r="F36" s="10" t="str">
        <f>IF(C36="","",VLOOKUP(R36&amp;"_"&amp;S36&amp;"_"&amp;T36,[1]挑战模式!$A:$AS,13,FALSE)-VLOOKUP(R36&amp;"_"&amp;S36&amp;"_"&amp;T36,[1]挑战模式!$A:$AS,14,FALSE))</f>
        <v/>
      </c>
      <c r="G36" s="10" t="str">
        <f t="shared" si="2"/>
        <v/>
      </c>
      <c r="H36" s="10" t="str">
        <f>IF(C36="","",VLOOKUP(R36&amp;"_"&amp;S36&amp;"_"&amp;T36,[1]挑战模式!$A:$BG,58,FALSE))</f>
        <v/>
      </c>
      <c r="I36" s="10" t="str">
        <f>IF(C36="","",VLOOKUP(R36&amp;"_"&amp;S36&amp;"_"&amp;T36,[1]挑战模式!$A:$BG,59,FALSE))</f>
        <v/>
      </c>
      <c r="J36" s="10" t="str">
        <f t="shared" si="3"/>
        <v/>
      </c>
      <c r="K36" s="10" t="str">
        <f>IF(ISNA(VLOOKUP(R36&amp;"_"&amp;S36&amp;"_"&amp;T36,[1]挑战模式!$A:$AS,1,FALSE)),"",IF(VLOOKUP(R36&amp;"_"&amp;S36&amp;"_"&amp;T36,[1]挑战模式!$A:$AS,14+U36,FALSE)="","",INT(VLOOKUP(R36&amp;"_"&amp;S36&amp;"_"&amp;T36,[1]挑战模式!$A:$AS,20+U36,FALSE))))</f>
        <v/>
      </c>
      <c r="L36" s="10" t="str">
        <f>IF(ISNA(VLOOKUP(R36&amp;"_"&amp;S36&amp;"_"&amp;T36,[1]挑战模式!$A:$AS,1,FALSE)),"",IF(VLOOKUP(R36&amp;"_"&amp;S36&amp;"_"&amp;T36,[1]挑战模式!$A:$AS,14+U36,FALSE)="","",ROUND(VLOOKUP(R36&amp;"_"&amp;S36&amp;"_"&amp;T36,[1]挑战模式!$A:$AS,5,FALSE)/K36,2)))</f>
        <v/>
      </c>
      <c r="M36" s="10" t="str">
        <f t="shared" si="4"/>
        <v/>
      </c>
      <c r="N36" s="10" t="str">
        <f t="shared" si="5"/>
        <v/>
      </c>
      <c r="O36" s="10" t="str">
        <f t="shared" si="6"/>
        <v/>
      </c>
      <c r="Q36" s="10" t="str">
        <f>IF(L36="","",VLOOKUP(R36&amp;"_"&amp;S36&amp;"_"&amp;T36,[1]挑战模式!$A:$AS,38+U36,FALSE))</f>
        <v/>
      </c>
      <c r="R36" s="10">
        <v>0</v>
      </c>
      <c r="S36" s="10">
        <v>1</v>
      </c>
      <c r="T36" s="10">
        <v>5</v>
      </c>
      <c r="U36" s="10">
        <v>5</v>
      </c>
    </row>
    <row r="37" spans="2:21" s="10" customFormat="1" x14ac:dyDescent="0.2">
      <c r="B37" s="10" t="str">
        <f t="shared" si="0"/>
        <v/>
      </c>
      <c r="C37" s="10" t="str">
        <f>IF(ISNA(VLOOKUP(R37&amp;"_"&amp;S37&amp;"_"&amp;T37,[1]挑战模式!$A:$AS,1,FALSE)),"",IF(T37-T36=0,"",T37))</f>
        <v/>
      </c>
      <c r="D37" s="10" t="str">
        <f t="shared" si="1"/>
        <v/>
      </c>
      <c r="E37" s="10" t="str">
        <f>""</f>
        <v/>
      </c>
      <c r="F37" s="10" t="str">
        <f>IF(C37="","",VLOOKUP(R37&amp;"_"&amp;S37&amp;"_"&amp;T37,[1]挑战模式!$A:$AS,13,FALSE)-VLOOKUP(R37&amp;"_"&amp;S37&amp;"_"&amp;T37,[1]挑战模式!$A:$AS,14,FALSE))</f>
        <v/>
      </c>
      <c r="G37" s="10" t="str">
        <f t="shared" si="2"/>
        <v/>
      </c>
      <c r="H37" s="10" t="str">
        <f>IF(C37="","",VLOOKUP(R37&amp;"_"&amp;S37&amp;"_"&amp;T37,[1]挑战模式!$A:$BG,58,FALSE))</f>
        <v/>
      </c>
      <c r="I37" s="10" t="str">
        <f>IF(C37="","",VLOOKUP(R37&amp;"_"&amp;S37&amp;"_"&amp;T37,[1]挑战模式!$A:$BG,59,FALSE))</f>
        <v/>
      </c>
      <c r="J37" s="10" t="str">
        <f t="shared" si="3"/>
        <v/>
      </c>
      <c r="K37" s="10" t="str">
        <f>IF(ISNA(VLOOKUP(R37&amp;"_"&amp;S37&amp;"_"&amp;T37,[1]挑战模式!$A:$AS,1,FALSE)),"",IF(VLOOKUP(R37&amp;"_"&amp;S37&amp;"_"&amp;T37,[1]挑战模式!$A:$AS,14+U37,FALSE)="","",INT(VLOOKUP(R37&amp;"_"&amp;S37&amp;"_"&amp;T37,[1]挑战模式!$A:$AS,20+U37,FALSE))))</f>
        <v/>
      </c>
      <c r="L37" s="10" t="str">
        <f>IF(ISNA(VLOOKUP(R37&amp;"_"&amp;S37&amp;"_"&amp;T37,[1]挑战模式!$A:$AS,1,FALSE)),"",IF(VLOOKUP(R37&amp;"_"&amp;S37&amp;"_"&amp;T37,[1]挑战模式!$A:$AS,14+U37,FALSE)="","",ROUND(VLOOKUP(R37&amp;"_"&amp;S37&amp;"_"&amp;T37,[1]挑战模式!$A:$AS,5,FALSE)/K37,2)))</f>
        <v/>
      </c>
      <c r="M37" s="10" t="str">
        <f t="shared" si="4"/>
        <v/>
      </c>
      <c r="N37" s="10" t="str">
        <f t="shared" si="5"/>
        <v/>
      </c>
      <c r="O37" s="10" t="str">
        <f t="shared" si="6"/>
        <v/>
      </c>
      <c r="Q37" s="10" t="str">
        <f>IF(L37="","",VLOOKUP(R37&amp;"_"&amp;S37&amp;"_"&amp;T37,[1]挑战模式!$A:$AS,38+U37,FALSE))</f>
        <v/>
      </c>
      <c r="R37" s="10">
        <v>0</v>
      </c>
      <c r="S37" s="10">
        <v>1</v>
      </c>
      <c r="T37" s="10">
        <v>5</v>
      </c>
      <c r="U37" s="10">
        <v>6</v>
      </c>
    </row>
    <row r="38" spans="2:21" s="10" customFormat="1" x14ac:dyDescent="0.2">
      <c r="B38" s="10" t="str">
        <f t="shared" si="0"/>
        <v/>
      </c>
      <c r="C38" s="10" t="str">
        <f>IF(ISNA(VLOOKUP(R38&amp;"_"&amp;S38&amp;"_"&amp;T38,[1]挑战模式!$A:$AS,1,FALSE)),"",IF(T38-T37=0,"",T38))</f>
        <v/>
      </c>
      <c r="D38" s="10" t="str">
        <f t="shared" si="1"/>
        <v/>
      </c>
      <c r="E38" s="10" t="str">
        <f>""</f>
        <v/>
      </c>
      <c r="F38" s="10" t="str">
        <f>IF(C38="","",VLOOKUP(R38&amp;"_"&amp;S38&amp;"_"&amp;T38,[1]挑战模式!$A:$AS,13,FALSE)-VLOOKUP(R38&amp;"_"&amp;S38&amp;"_"&amp;T38,[1]挑战模式!$A:$AS,14,FALSE))</f>
        <v/>
      </c>
      <c r="G38" s="10" t="str">
        <f t="shared" si="2"/>
        <v/>
      </c>
      <c r="H38" s="10" t="str">
        <f>IF(C38="","",VLOOKUP(R38&amp;"_"&amp;S38&amp;"_"&amp;T38,[1]挑战模式!$A:$BG,58,FALSE))</f>
        <v/>
      </c>
      <c r="I38" s="10" t="str">
        <f>IF(C38="","",VLOOKUP(R38&amp;"_"&amp;S38&amp;"_"&amp;T38,[1]挑战模式!$A:$BG,59,FALSE))</f>
        <v/>
      </c>
      <c r="J38" s="10" t="str">
        <f t="shared" si="3"/>
        <v/>
      </c>
      <c r="K38" s="10" t="str">
        <f>IF(ISNA(VLOOKUP(R38&amp;"_"&amp;S38&amp;"_"&amp;T38,[1]挑战模式!$A:$AS,1,FALSE)),"",IF(VLOOKUP(R38&amp;"_"&amp;S38&amp;"_"&amp;T38,[1]挑战模式!$A:$AS,14+U38,FALSE)="","",INT(VLOOKUP(R38&amp;"_"&amp;S38&amp;"_"&amp;T38,[1]挑战模式!$A:$AS,20+U38,FALSE))))</f>
        <v/>
      </c>
      <c r="L38" s="10" t="str">
        <f>IF(ISNA(VLOOKUP(R38&amp;"_"&amp;S38&amp;"_"&amp;T38,[1]挑战模式!$A:$AS,1,FALSE)),"",IF(VLOOKUP(R38&amp;"_"&amp;S38&amp;"_"&amp;T38,[1]挑战模式!$A:$AS,14+U38,FALSE)="","",ROUND(VLOOKUP(R38&amp;"_"&amp;S38&amp;"_"&amp;T38,[1]挑战模式!$A:$AS,5,FALSE)/K38,2)))</f>
        <v/>
      </c>
      <c r="M38" s="10" t="str">
        <f t="shared" si="4"/>
        <v/>
      </c>
      <c r="N38" s="10" t="str">
        <f t="shared" si="5"/>
        <v/>
      </c>
      <c r="O38" s="10" t="str">
        <f t="shared" si="6"/>
        <v/>
      </c>
      <c r="Q38" s="10" t="str">
        <f>IF(L38="","",VLOOKUP(R38&amp;"_"&amp;S38&amp;"_"&amp;T38,[1]挑战模式!$A:$AS,38+U38,FALSE))</f>
        <v/>
      </c>
      <c r="R38" s="10">
        <v>0</v>
      </c>
      <c r="S38" s="10">
        <v>1</v>
      </c>
      <c r="T38" s="10">
        <v>6</v>
      </c>
      <c r="U38" s="10">
        <v>1</v>
      </c>
    </row>
    <row r="39" spans="2:21" s="10" customFormat="1" x14ac:dyDescent="0.2">
      <c r="B39" s="10" t="str">
        <f t="shared" si="0"/>
        <v/>
      </c>
      <c r="C39" s="10" t="str">
        <f>IF(ISNA(VLOOKUP(R39&amp;"_"&amp;S39&amp;"_"&amp;T39,[1]挑战模式!$A:$AS,1,FALSE)),"",IF(T39-T38=0,"",T39))</f>
        <v/>
      </c>
      <c r="D39" s="10" t="str">
        <f t="shared" si="1"/>
        <v/>
      </c>
      <c r="E39" s="10" t="str">
        <f>""</f>
        <v/>
      </c>
      <c r="F39" s="10" t="str">
        <f>IF(C39="","",VLOOKUP(R39&amp;"_"&amp;S39&amp;"_"&amp;T39,[1]挑战模式!$A:$AS,13,FALSE)-VLOOKUP(R39&amp;"_"&amp;S39&amp;"_"&amp;T39,[1]挑战模式!$A:$AS,14,FALSE))</f>
        <v/>
      </c>
      <c r="G39" s="10" t="str">
        <f t="shared" si="2"/>
        <v/>
      </c>
      <c r="H39" s="10" t="str">
        <f>IF(C39="","",VLOOKUP(R39&amp;"_"&amp;S39&amp;"_"&amp;T39,[1]挑战模式!$A:$BG,58,FALSE))</f>
        <v/>
      </c>
      <c r="I39" s="10" t="str">
        <f>IF(C39="","",VLOOKUP(R39&amp;"_"&amp;S39&amp;"_"&amp;T39,[1]挑战模式!$A:$BG,59,FALSE))</f>
        <v/>
      </c>
      <c r="J39" s="10" t="str">
        <f t="shared" si="3"/>
        <v/>
      </c>
      <c r="K39" s="10" t="str">
        <f>IF(ISNA(VLOOKUP(R39&amp;"_"&amp;S39&amp;"_"&amp;T39,[1]挑战模式!$A:$AS,1,FALSE)),"",IF(VLOOKUP(R39&amp;"_"&amp;S39&amp;"_"&amp;T39,[1]挑战模式!$A:$AS,14+U39,FALSE)="","",INT(VLOOKUP(R39&amp;"_"&amp;S39&amp;"_"&amp;T39,[1]挑战模式!$A:$AS,20+U39,FALSE))))</f>
        <v/>
      </c>
      <c r="L39" s="10" t="str">
        <f>IF(ISNA(VLOOKUP(R39&amp;"_"&amp;S39&amp;"_"&amp;T39,[1]挑战模式!$A:$AS,1,FALSE)),"",IF(VLOOKUP(R39&amp;"_"&amp;S39&amp;"_"&amp;T39,[1]挑战模式!$A:$AS,14+U39,FALSE)="","",ROUND(VLOOKUP(R39&amp;"_"&amp;S39&amp;"_"&amp;T39,[1]挑战模式!$A:$AS,5,FALSE)/K39,2)))</f>
        <v/>
      </c>
      <c r="M39" s="10" t="str">
        <f t="shared" si="4"/>
        <v/>
      </c>
      <c r="N39" s="10" t="str">
        <f t="shared" si="5"/>
        <v/>
      </c>
      <c r="O39" s="10" t="str">
        <f t="shared" si="6"/>
        <v/>
      </c>
      <c r="Q39" s="10" t="str">
        <f>IF(L39="","",VLOOKUP(R39&amp;"_"&amp;S39&amp;"_"&amp;T39,[1]挑战模式!$A:$AS,38+U39,FALSE))</f>
        <v/>
      </c>
      <c r="R39" s="10">
        <v>0</v>
      </c>
      <c r="S39" s="10">
        <v>1</v>
      </c>
      <c r="T39" s="10">
        <v>6</v>
      </c>
      <c r="U39" s="10">
        <v>2</v>
      </c>
    </row>
    <row r="40" spans="2:21" s="10" customFormat="1" x14ac:dyDescent="0.2">
      <c r="B40" s="10" t="str">
        <f t="shared" si="0"/>
        <v/>
      </c>
      <c r="C40" s="10" t="str">
        <f>IF(ISNA(VLOOKUP(R40&amp;"_"&amp;S40&amp;"_"&amp;T40,[1]挑战模式!$A:$AS,1,FALSE)),"",IF(T40-T39=0,"",T40))</f>
        <v/>
      </c>
      <c r="D40" s="10" t="str">
        <f t="shared" si="1"/>
        <v/>
      </c>
      <c r="E40" s="10" t="str">
        <f>""</f>
        <v/>
      </c>
      <c r="F40" s="10" t="str">
        <f>IF(C40="","",VLOOKUP(R40&amp;"_"&amp;S40&amp;"_"&amp;T40,[1]挑战模式!$A:$AS,13,FALSE)-VLOOKUP(R40&amp;"_"&amp;S40&amp;"_"&amp;T40,[1]挑战模式!$A:$AS,14,FALSE))</f>
        <v/>
      </c>
      <c r="G40" s="10" t="str">
        <f t="shared" si="2"/>
        <v/>
      </c>
      <c r="H40" s="10" t="str">
        <f>IF(C40="","",VLOOKUP(R40&amp;"_"&amp;S40&amp;"_"&amp;T40,[1]挑战模式!$A:$BG,58,FALSE))</f>
        <v/>
      </c>
      <c r="I40" s="10" t="str">
        <f>IF(C40="","",VLOOKUP(R40&amp;"_"&amp;S40&amp;"_"&amp;T40,[1]挑战模式!$A:$BG,59,FALSE))</f>
        <v/>
      </c>
      <c r="J40" s="10" t="str">
        <f t="shared" si="3"/>
        <v/>
      </c>
      <c r="K40" s="10" t="str">
        <f>IF(ISNA(VLOOKUP(R40&amp;"_"&amp;S40&amp;"_"&amp;T40,[1]挑战模式!$A:$AS,1,FALSE)),"",IF(VLOOKUP(R40&amp;"_"&amp;S40&amp;"_"&amp;T40,[1]挑战模式!$A:$AS,14+U40,FALSE)="","",INT(VLOOKUP(R40&amp;"_"&amp;S40&amp;"_"&amp;T40,[1]挑战模式!$A:$AS,20+U40,FALSE))))</f>
        <v/>
      </c>
      <c r="L40" s="10" t="str">
        <f>IF(ISNA(VLOOKUP(R40&amp;"_"&amp;S40&amp;"_"&amp;T40,[1]挑战模式!$A:$AS,1,FALSE)),"",IF(VLOOKUP(R40&amp;"_"&amp;S40&amp;"_"&amp;T40,[1]挑战模式!$A:$AS,14+U40,FALSE)="","",ROUND(VLOOKUP(R40&amp;"_"&amp;S40&amp;"_"&amp;T40,[1]挑战模式!$A:$AS,5,FALSE)/K40,2)))</f>
        <v/>
      </c>
      <c r="M40" s="10" t="str">
        <f t="shared" si="4"/>
        <v/>
      </c>
      <c r="N40" s="10" t="str">
        <f t="shared" si="5"/>
        <v/>
      </c>
      <c r="O40" s="10" t="str">
        <f t="shared" si="6"/>
        <v/>
      </c>
      <c r="Q40" s="10" t="str">
        <f>IF(L40="","",VLOOKUP(R40&amp;"_"&amp;S40&amp;"_"&amp;T40,[1]挑战模式!$A:$AS,38+U40,FALSE))</f>
        <v/>
      </c>
      <c r="R40" s="10">
        <v>0</v>
      </c>
      <c r="S40" s="10">
        <v>1</v>
      </c>
      <c r="T40" s="10">
        <v>6</v>
      </c>
      <c r="U40" s="10">
        <v>3</v>
      </c>
    </row>
    <row r="41" spans="2:21" s="10" customFormat="1" x14ac:dyDescent="0.2">
      <c r="B41" s="10" t="str">
        <f t="shared" si="0"/>
        <v/>
      </c>
      <c r="C41" s="10" t="str">
        <f>IF(ISNA(VLOOKUP(R41&amp;"_"&amp;S41&amp;"_"&amp;T41,[1]挑战模式!$A:$AS,1,FALSE)),"",IF(T41-T40=0,"",T41))</f>
        <v/>
      </c>
      <c r="D41" s="10" t="str">
        <f t="shared" si="1"/>
        <v/>
      </c>
      <c r="E41" s="10" t="str">
        <f>""</f>
        <v/>
      </c>
      <c r="F41" s="10" t="str">
        <f>IF(C41="","",VLOOKUP(R41&amp;"_"&amp;S41&amp;"_"&amp;T41,[1]挑战模式!$A:$AS,13,FALSE)-VLOOKUP(R41&amp;"_"&amp;S41&amp;"_"&amp;T41,[1]挑战模式!$A:$AS,14,FALSE))</f>
        <v/>
      </c>
      <c r="G41" s="10" t="str">
        <f t="shared" si="2"/>
        <v/>
      </c>
      <c r="H41" s="10" t="str">
        <f>IF(C41="","",VLOOKUP(R41&amp;"_"&amp;S41&amp;"_"&amp;T41,[1]挑战模式!$A:$BG,58,FALSE))</f>
        <v/>
      </c>
      <c r="I41" s="10" t="str">
        <f>IF(C41="","",VLOOKUP(R41&amp;"_"&amp;S41&amp;"_"&amp;T41,[1]挑战模式!$A:$BG,59,FALSE))</f>
        <v/>
      </c>
      <c r="J41" s="10" t="str">
        <f t="shared" si="3"/>
        <v/>
      </c>
      <c r="K41" s="10" t="str">
        <f>IF(ISNA(VLOOKUP(R41&amp;"_"&amp;S41&amp;"_"&amp;T41,[1]挑战模式!$A:$AS,1,FALSE)),"",IF(VLOOKUP(R41&amp;"_"&amp;S41&amp;"_"&amp;T41,[1]挑战模式!$A:$AS,14+U41,FALSE)="","",INT(VLOOKUP(R41&amp;"_"&amp;S41&amp;"_"&amp;T41,[1]挑战模式!$A:$AS,20+U41,FALSE))))</f>
        <v/>
      </c>
      <c r="L41" s="10" t="str">
        <f>IF(ISNA(VLOOKUP(R41&amp;"_"&amp;S41&amp;"_"&amp;T41,[1]挑战模式!$A:$AS,1,FALSE)),"",IF(VLOOKUP(R41&amp;"_"&amp;S41&amp;"_"&amp;T41,[1]挑战模式!$A:$AS,14+U41,FALSE)="","",ROUND(VLOOKUP(R41&amp;"_"&amp;S41&amp;"_"&amp;T41,[1]挑战模式!$A:$AS,5,FALSE)/K41,2)))</f>
        <v/>
      </c>
      <c r="M41" s="10" t="str">
        <f t="shared" si="4"/>
        <v/>
      </c>
      <c r="N41" s="10" t="str">
        <f t="shared" si="5"/>
        <v/>
      </c>
      <c r="O41" s="10" t="str">
        <f t="shared" si="6"/>
        <v/>
      </c>
      <c r="Q41" s="10" t="str">
        <f>IF(L41="","",VLOOKUP(R41&amp;"_"&amp;S41&amp;"_"&amp;T41,[1]挑战模式!$A:$AS,38+U41,FALSE))</f>
        <v/>
      </c>
      <c r="R41" s="10">
        <v>0</v>
      </c>
      <c r="S41" s="10">
        <v>1</v>
      </c>
      <c r="T41" s="10">
        <v>6</v>
      </c>
      <c r="U41" s="10">
        <v>4</v>
      </c>
    </row>
    <row r="42" spans="2:21" s="10" customFormat="1" x14ac:dyDescent="0.2">
      <c r="B42" s="10" t="str">
        <f t="shared" si="0"/>
        <v/>
      </c>
      <c r="C42" s="10" t="str">
        <f>IF(ISNA(VLOOKUP(R42&amp;"_"&amp;S42&amp;"_"&amp;T42,[1]挑战模式!$A:$AS,1,FALSE)),"",IF(T42-T41=0,"",T42))</f>
        <v/>
      </c>
      <c r="D42" s="10" t="str">
        <f t="shared" si="1"/>
        <v/>
      </c>
      <c r="E42" s="10" t="str">
        <f>""</f>
        <v/>
      </c>
      <c r="F42" s="10" t="str">
        <f>IF(C42="","",VLOOKUP(R42&amp;"_"&amp;S42&amp;"_"&amp;T42,[1]挑战模式!$A:$AS,13,FALSE)-VLOOKUP(R42&amp;"_"&amp;S42&amp;"_"&amp;T42,[1]挑战模式!$A:$AS,14,FALSE))</f>
        <v/>
      </c>
      <c r="G42" s="10" t="str">
        <f t="shared" si="2"/>
        <v/>
      </c>
      <c r="H42" s="10" t="str">
        <f>IF(C42="","",VLOOKUP(R42&amp;"_"&amp;S42&amp;"_"&amp;T42,[1]挑战模式!$A:$BG,58,FALSE))</f>
        <v/>
      </c>
      <c r="I42" s="10" t="str">
        <f>IF(C42="","",VLOOKUP(R42&amp;"_"&amp;S42&amp;"_"&amp;T42,[1]挑战模式!$A:$BG,59,FALSE))</f>
        <v/>
      </c>
      <c r="J42" s="10" t="str">
        <f t="shared" si="3"/>
        <v/>
      </c>
      <c r="K42" s="10" t="str">
        <f>IF(ISNA(VLOOKUP(R42&amp;"_"&amp;S42&amp;"_"&amp;T42,[1]挑战模式!$A:$AS,1,FALSE)),"",IF(VLOOKUP(R42&amp;"_"&amp;S42&amp;"_"&amp;T42,[1]挑战模式!$A:$AS,14+U42,FALSE)="","",INT(VLOOKUP(R42&amp;"_"&amp;S42&amp;"_"&amp;T42,[1]挑战模式!$A:$AS,20+U42,FALSE))))</f>
        <v/>
      </c>
      <c r="L42" s="10" t="str">
        <f>IF(ISNA(VLOOKUP(R42&amp;"_"&amp;S42&amp;"_"&amp;T42,[1]挑战模式!$A:$AS,1,FALSE)),"",IF(VLOOKUP(R42&amp;"_"&amp;S42&amp;"_"&amp;T42,[1]挑战模式!$A:$AS,14+U42,FALSE)="","",ROUND(VLOOKUP(R42&amp;"_"&amp;S42&amp;"_"&amp;T42,[1]挑战模式!$A:$AS,5,FALSE)/K42,2)))</f>
        <v/>
      </c>
      <c r="M42" s="10" t="str">
        <f t="shared" si="4"/>
        <v/>
      </c>
      <c r="N42" s="10" t="str">
        <f t="shared" si="5"/>
        <v/>
      </c>
      <c r="O42" s="10" t="str">
        <f t="shared" si="6"/>
        <v/>
      </c>
      <c r="Q42" s="10" t="str">
        <f>IF(L42="","",VLOOKUP(R42&amp;"_"&amp;S42&amp;"_"&amp;T42,[1]挑战模式!$A:$AS,38+U42,FALSE))</f>
        <v/>
      </c>
      <c r="R42" s="10">
        <v>0</v>
      </c>
      <c r="S42" s="10">
        <v>1</v>
      </c>
      <c r="T42" s="10">
        <v>6</v>
      </c>
      <c r="U42" s="10">
        <v>5</v>
      </c>
    </row>
    <row r="43" spans="2:21" s="10" customFormat="1" x14ac:dyDescent="0.2">
      <c r="B43" s="10" t="str">
        <f t="shared" si="0"/>
        <v/>
      </c>
      <c r="C43" s="10" t="str">
        <f>IF(ISNA(VLOOKUP(R43&amp;"_"&amp;S43&amp;"_"&amp;T43,[1]挑战模式!$A:$AS,1,FALSE)),"",IF(T43-T42=0,"",T43))</f>
        <v/>
      </c>
      <c r="D43" s="10" t="str">
        <f t="shared" si="1"/>
        <v/>
      </c>
      <c r="E43" s="10" t="str">
        <f>""</f>
        <v/>
      </c>
      <c r="F43" s="10" t="str">
        <f>IF(C43="","",VLOOKUP(R43&amp;"_"&amp;S43&amp;"_"&amp;T43,[1]挑战模式!$A:$AS,13,FALSE)-VLOOKUP(R43&amp;"_"&amp;S43&amp;"_"&amp;T43,[1]挑战模式!$A:$AS,14,FALSE))</f>
        <v/>
      </c>
      <c r="G43" s="10" t="str">
        <f t="shared" si="2"/>
        <v/>
      </c>
      <c r="H43" s="10" t="str">
        <f>IF(C43="","",VLOOKUP(R43&amp;"_"&amp;S43&amp;"_"&amp;T43,[1]挑战模式!$A:$BG,58,FALSE))</f>
        <v/>
      </c>
      <c r="I43" s="10" t="str">
        <f>IF(C43="","",VLOOKUP(R43&amp;"_"&amp;S43&amp;"_"&amp;T43,[1]挑战模式!$A:$BG,59,FALSE))</f>
        <v/>
      </c>
      <c r="J43" s="10" t="str">
        <f t="shared" si="3"/>
        <v/>
      </c>
      <c r="K43" s="10" t="str">
        <f>IF(ISNA(VLOOKUP(R43&amp;"_"&amp;S43&amp;"_"&amp;T43,[1]挑战模式!$A:$AS,1,FALSE)),"",IF(VLOOKUP(R43&amp;"_"&amp;S43&amp;"_"&amp;T43,[1]挑战模式!$A:$AS,14+U43,FALSE)="","",INT(VLOOKUP(R43&amp;"_"&amp;S43&amp;"_"&amp;T43,[1]挑战模式!$A:$AS,20+U43,FALSE))))</f>
        <v/>
      </c>
      <c r="L43" s="10" t="str">
        <f>IF(ISNA(VLOOKUP(R43&amp;"_"&amp;S43&amp;"_"&amp;T43,[1]挑战模式!$A:$AS,1,FALSE)),"",IF(VLOOKUP(R43&amp;"_"&amp;S43&amp;"_"&amp;T43,[1]挑战模式!$A:$AS,14+U43,FALSE)="","",ROUND(VLOOKUP(R43&amp;"_"&amp;S43&amp;"_"&amp;T43,[1]挑战模式!$A:$AS,5,FALSE)/K43,2)))</f>
        <v/>
      </c>
      <c r="M43" s="10" t="str">
        <f t="shared" si="4"/>
        <v/>
      </c>
      <c r="N43" s="10" t="str">
        <f t="shared" si="5"/>
        <v/>
      </c>
      <c r="O43" s="10" t="str">
        <f t="shared" si="6"/>
        <v/>
      </c>
      <c r="Q43" s="10" t="str">
        <f>IF(L43="","",VLOOKUP(R43&amp;"_"&amp;S43&amp;"_"&amp;T43,[1]挑战模式!$A:$AS,38+U43,FALSE))</f>
        <v/>
      </c>
      <c r="R43" s="10">
        <v>0</v>
      </c>
      <c r="S43" s="10">
        <v>1</v>
      </c>
      <c r="T43" s="10">
        <v>6</v>
      </c>
      <c r="U43" s="10">
        <v>6</v>
      </c>
    </row>
    <row r="44" spans="2:21" s="10" customFormat="1" x14ac:dyDescent="0.2">
      <c r="B44" s="10" t="str">
        <f t="shared" si="0"/>
        <v/>
      </c>
      <c r="C44" s="10" t="str">
        <f>IF(ISNA(VLOOKUP(R44&amp;"_"&amp;S44&amp;"_"&amp;T44,[1]挑战模式!$A:$AS,1,FALSE)),"",IF(T44-T43=0,"",T44))</f>
        <v/>
      </c>
      <c r="D44" s="10" t="str">
        <f t="shared" si="1"/>
        <v/>
      </c>
      <c r="E44" s="10" t="str">
        <f>""</f>
        <v/>
      </c>
      <c r="F44" s="10" t="str">
        <f>IF(C44="","",VLOOKUP(R44&amp;"_"&amp;S44&amp;"_"&amp;T44,[1]挑战模式!$A:$AS,13,FALSE)-VLOOKUP(R44&amp;"_"&amp;S44&amp;"_"&amp;T44,[1]挑战模式!$A:$AS,14,FALSE))</f>
        <v/>
      </c>
      <c r="G44" s="10" t="str">
        <f t="shared" si="2"/>
        <v/>
      </c>
      <c r="H44" s="10" t="str">
        <f>IF(C44="","",VLOOKUP(R44&amp;"_"&amp;S44&amp;"_"&amp;T44,[1]挑战模式!$A:$BG,58,FALSE))</f>
        <v/>
      </c>
      <c r="I44" s="10" t="str">
        <f>IF(C44="","",VLOOKUP(R44&amp;"_"&amp;S44&amp;"_"&amp;T44,[1]挑战模式!$A:$BG,59,FALSE))</f>
        <v/>
      </c>
      <c r="J44" s="10" t="str">
        <f t="shared" si="3"/>
        <v/>
      </c>
      <c r="K44" s="10" t="str">
        <f>IF(ISNA(VLOOKUP(R44&amp;"_"&amp;S44&amp;"_"&amp;T44,[1]挑战模式!$A:$AS,1,FALSE)),"",IF(VLOOKUP(R44&amp;"_"&amp;S44&amp;"_"&amp;T44,[1]挑战模式!$A:$AS,14+U44,FALSE)="","",INT(VLOOKUP(R44&amp;"_"&amp;S44&amp;"_"&amp;T44,[1]挑战模式!$A:$AS,20+U44,FALSE))))</f>
        <v/>
      </c>
      <c r="L44" s="10" t="str">
        <f>IF(ISNA(VLOOKUP(R44&amp;"_"&amp;S44&amp;"_"&amp;T44,[1]挑战模式!$A:$AS,1,FALSE)),"",IF(VLOOKUP(R44&amp;"_"&amp;S44&amp;"_"&amp;T44,[1]挑战模式!$A:$AS,14+U44,FALSE)="","",ROUND(VLOOKUP(R44&amp;"_"&amp;S44&amp;"_"&amp;T44,[1]挑战模式!$A:$AS,5,FALSE)/K44,2)))</f>
        <v/>
      </c>
      <c r="M44" s="10" t="str">
        <f t="shared" si="4"/>
        <v/>
      </c>
      <c r="N44" s="10" t="str">
        <f t="shared" si="5"/>
        <v/>
      </c>
      <c r="O44" s="10" t="str">
        <f t="shared" si="6"/>
        <v/>
      </c>
      <c r="Q44" s="10" t="str">
        <f>IF(L44="","",VLOOKUP(R44&amp;"_"&amp;S44&amp;"_"&amp;T44,[1]挑战模式!$A:$AS,38+U44,FALSE))</f>
        <v/>
      </c>
      <c r="R44" s="10">
        <v>0</v>
      </c>
      <c r="S44" s="10">
        <v>1</v>
      </c>
      <c r="T44" s="10">
        <v>7</v>
      </c>
      <c r="U44" s="10">
        <v>1</v>
      </c>
    </row>
    <row r="45" spans="2:21" s="10" customFormat="1" x14ac:dyDescent="0.2">
      <c r="B45" s="10" t="str">
        <f t="shared" si="0"/>
        <v/>
      </c>
      <c r="C45" s="10" t="str">
        <f>IF(ISNA(VLOOKUP(R45&amp;"_"&amp;S45&amp;"_"&amp;T45,[1]挑战模式!$A:$AS,1,FALSE)),"",IF(T45-T44=0,"",T45))</f>
        <v/>
      </c>
      <c r="D45" s="10" t="str">
        <f t="shared" si="1"/>
        <v/>
      </c>
      <c r="E45" s="10" t="str">
        <f>""</f>
        <v/>
      </c>
      <c r="F45" s="10" t="str">
        <f>IF(C45="","",VLOOKUP(R45&amp;"_"&amp;S45&amp;"_"&amp;T45,[1]挑战模式!$A:$AS,13,FALSE)-VLOOKUP(R45&amp;"_"&amp;S45&amp;"_"&amp;T45,[1]挑战模式!$A:$AS,14,FALSE))</f>
        <v/>
      </c>
      <c r="G45" s="10" t="str">
        <f t="shared" si="2"/>
        <v/>
      </c>
      <c r="H45" s="10" t="str">
        <f>IF(C45="","",VLOOKUP(R45&amp;"_"&amp;S45&amp;"_"&amp;T45,[1]挑战模式!$A:$BG,58,FALSE))</f>
        <v/>
      </c>
      <c r="I45" s="10" t="str">
        <f>IF(C45="","",VLOOKUP(R45&amp;"_"&amp;S45&amp;"_"&amp;T45,[1]挑战模式!$A:$BG,59,FALSE))</f>
        <v/>
      </c>
      <c r="J45" s="10" t="str">
        <f t="shared" si="3"/>
        <v/>
      </c>
      <c r="K45" s="10" t="str">
        <f>IF(ISNA(VLOOKUP(R45&amp;"_"&amp;S45&amp;"_"&amp;T45,[1]挑战模式!$A:$AS,1,FALSE)),"",IF(VLOOKUP(R45&amp;"_"&amp;S45&amp;"_"&amp;T45,[1]挑战模式!$A:$AS,14+U45,FALSE)="","",INT(VLOOKUP(R45&amp;"_"&amp;S45&amp;"_"&amp;T45,[1]挑战模式!$A:$AS,20+U45,FALSE))))</f>
        <v/>
      </c>
      <c r="L45" s="10" t="str">
        <f>IF(ISNA(VLOOKUP(R45&amp;"_"&amp;S45&amp;"_"&amp;T45,[1]挑战模式!$A:$AS,1,FALSE)),"",IF(VLOOKUP(R45&amp;"_"&amp;S45&amp;"_"&amp;T45,[1]挑战模式!$A:$AS,14+U45,FALSE)="","",ROUND(VLOOKUP(R45&amp;"_"&amp;S45&amp;"_"&amp;T45,[1]挑战模式!$A:$AS,5,FALSE)/K45,2)))</f>
        <v/>
      </c>
      <c r="M45" s="10" t="str">
        <f t="shared" si="4"/>
        <v/>
      </c>
      <c r="N45" s="10" t="str">
        <f t="shared" si="5"/>
        <v/>
      </c>
      <c r="O45" s="10" t="str">
        <f t="shared" si="6"/>
        <v/>
      </c>
      <c r="Q45" s="10" t="str">
        <f>IF(L45="","",VLOOKUP(R45&amp;"_"&amp;S45&amp;"_"&amp;T45,[1]挑战模式!$A:$AS,38+U45,FALSE))</f>
        <v/>
      </c>
      <c r="R45" s="10">
        <v>0</v>
      </c>
      <c r="S45" s="10">
        <v>1</v>
      </c>
      <c r="T45" s="10">
        <v>7</v>
      </c>
      <c r="U45" s="10">
        <v>2</v>
      </c>
    </row>
    <row r="46" spans="2:21" s="10" customFormat="1" x14ac:dyDescent="0.2">
      <c r="B46" s="10" t="str">
        <f t="shared" si="0"/>
        <v/>
      </c>
      <c r="C46" s="10" t="str">
        <f>IF(ISNA(VLOOKUP(R46&amp;"_"&amp;S46&amp;"_"&amp;T46,[1]挑战模式!$A:$AS,1,FALSE)),"",IF(T46-T45=0,"",T46))</f>
        <v/>
      </c>
      <c r="D46" s="10" t="str">
        <f t="shared" si="1"/>
        <v/>
      </c>
      <c r="E46" s="10" t="str">
        <f>""</f>
        <v/>
      </c>
      <c r="F46" s="10" t="str">
        <f>IF(C46="","",VLOOKUP(R46&amp;"_"&amp;S46&amp;"_"&amp;T46,[1]挑战模式!$A:$AS,13,FALSE)-VLOOKUP(R46&amp;"_"&amp;S46&amp;"_"&amp;T46,[1]挑战模式!$A:$AS,14,FALSE))</f>
        <v/>
      </c>
      <c r="G46" s="10" t="str">
        <f t="shared" si="2"/>
        <v/>
      </c>
      <c r="H46" s="10" t="str">
        <f>IF(C46="","",VLOOKUP(R46&amp;"_"&amp;S46&amp;"_"&amp;T46,[1]挑战模式!$A:$BG,58,FALSE))</f>
        <v/>
      </c>
      <c r="I46" s="10" t="str">
        <f>IF(C46="","",VLOOKUP(R46&amp;"_"&amp;S46&amp;"_"&amp;T46,[1]挑战模式!$A:$BG,59,FALSE))</f>
        <v/>
      </c>
      <c r="J46" s="10" t="str">
        <f t="shared" si="3"/>
        <v/>
      </c>
      <c r="K46" s="10" t="str">
        <f>IF(ISNA(VLOOKUP(R46&amp;"_"&amp;S46&amp;"_"&amp;T46,[1]挑战模式!$A:$AS,1,FALSE)),"",IF(VLOOKUP(R46&amp;"_"&amp;S46&amp;"_"&amp;T46,[1]挑战模式!$A:$AS,14+U46,FALSE)="","",INT(VLOOKUP(R46&amp;"_"&amp;S46&amp;"_"&amp;T46,[1]挑战模式!$A:$AS,20+U46,FALSE))))</f>
        <v/>
      </c>
      <c r="L46" s="10" t="str">
        <f>IF(ISNA(VLOOKUP(R46&amp;"_"&amp;S46&amp;"_"&amp;T46,[1]挑战模式!$A:$AS,1,FALSE)),"",IF(VLOOKUP(R46&amp;"_"&amp;S46&amp;"_"&amp;T46,[1]挑战模式!$A:$AS,14+U46,FALSE)="","",ROUND(VLOOKUP(R46&amp;"_"&amp;S46&amp;"_"&amp;T46,[1]挑战模式!$A:$AS,5,FALSE)/K46,2)))</f>
        <v/>
      </c>
      <c r="M46" s="10" t="str">
        <f t="shared" si="4"/>
        <v/>
      </c>
      <c r="N46" s="10" t="str">
        <f t="shared" si="5"/>
        <v/>
      </c>
      <c r="O46" s="10" t="str">
        <f t="shared" si="6"/>
        <v/>
      </c>
      <c r="Q46" s="10" t="str">
        <f>IF(L46="","",VLOOKUP(R46&amp;"_"&amp;S46&amp;"_"&amp;T46,[1]挑战模式!$A:$AS,38+U46,FALSE))</f>
        <v/>
      </c>
      <c r="R46" s="10">
        <v>0</v>
      </c>
      <c r="S46" s="10">
        <v>1</v>
      </c>
      <c r="T46" s="10">
        <v>7</v>
      </c>
      <c r="U46" s="10">
        <v>3</v>
      </c>
    </row>
    <row r="47" spans="2:21" s="10" customFormat="1" x14ac:dyDescent="0.2">
      <c r="B47" s="10" t="str">
        <f t="shared" si="0"/>
        <v/>
      </c>
      <c r="C47" s="10" t="str">
        <f>IF(ISNA(VLOOKUP(R47&amp;"_"&amp;S47&amp;"_"&amp;T47,[1]挑战模式!$A:$AS,1,FALSE)),"",IF(T47-T46=0,"",T47))</f>
        <v/>
      </c>
      <c r="D47" s="10" t="str">
        <f t="shared" si="1"/>
        <v/>
      </c>
      <c r="E47" s="10" t="str">
        <f>""</f>
        <v/>
      </c>
      <c r="F47" s="10" t="str">
        <f>IF(C47="","",VLOOKUP(R47&amp;"_"&amp;S47&amp;"_"&amp;T47,[1]挑战模式!$A:$AS,13,FALSE)-VLOOKUP(R47&amp;"_"&amp;S47&amp;"_"&amp;T47,[1]挑战模式!$A:$AS,14,FALSE))</f>
        <v/>
      </c>
      <c r="G47" s="10" t="str">
        <f t="shared" si="2"/>
        <v/>
      </c>
      <c r="H47" s="10" t="str">
        <f>IF(C47="","",VLOOKUP(R47&amp;"_"&amp;S47&amp;"_"&amp;T47,[1]挑战模式!$A:$BG,58,FALSE))</f>
        <v/>
      </c>
      <c r="I47" s="10" t="str">
        <f>IF(C47="","",VLOOKUP(R47&amp;"_"&amp;S47&amp;"_"&amp;T47,[1]挑战模式!$A:$BG,59,FALSE))</f>
        <v/>
      </c>
      <c r="J47" s="10" t="str">
        <f t="shared" si="3"/>
        <v/>
      </c>
      <c r="K47" s="10" t="str">
        <f>IF(ISNA(VLOOKUP(R47&amp;"_"&amp;S47&amp;"_"&amp;T47,[1]挑战模式!$A:$AS,1,FALSE)),"",IF(VLOOKUP(R47&amp;"_"&amp;S47&amp;"_"&amp;T47,[1]挑战模式!$A:$AS,14+U47,FALSE)="","",INT(VLOOKUP(R47&amp;"_"&amp;S47&amp;"_"&amp;T47,[1]挑战模式!$A:$AS,20+U47,FALSE))))</f>
        <v/>
      </c>
      <c r="L47" s="10" t="str">
        <f>IF(ISNA(VLOOKUP(R47&amp;"_"&amp;S47&amp;"_"&amp;T47,[1]挑战模式!$A:$AS,1,FALSE)),"",IF(VLOOKUP(R47&amp;"_"&amp;S47&amp;"_"&amp;T47,[1]挑战模式!$A:$AS,14+U47,FALSE)="","",ROUND(VLOOKUP(R47&amp;"_"&amp;S47&amp;"_"&amp;T47,[1]挑战模式!$A:$AS,5,FALSE)/K47,2)))</f>
        <v/>
      </c>
      <c r="M47" s="10" t="str">
        <f t="shared" si="4"/>
        <v/>
      </c>
      <c r="N47" s="10" t="str">
        <f t="shared" si="5"/>
        <v/>
      </c>
      <c r="O47" s="10" t="str">
        <f t="shared" si="6"/>
        <v/>
      </c>
      <c r="Q47" s="10" t="str">
        <f>IF(L47="","",VLOOKUP(R47&amp;"_"&amp;S47&amp;"_"&amp;T47,[1]挑战模式!$A:$AS,38+U47,FALSE))</f>
        <v/>
      </c>
      <c r="R47" s="10">
        <v>0</v>
      </c>
      <c r="S47" s="10">
        <v>1</v>
      </c>
      <c r="T47" s="10">
        <v>7</v>
      </c>
      <c r="U47" s="10">
        <v>4</v>
      </c>
    </row>
    <row r="48" spans="2:21" s="10" customFormat="1" x14ac:dyDescent="0.2">
      <c r="B48" s="10" t="str">
        <f t="shared" si="0"/>
        <v/>
      </c>
      <c r="C48" s="10" t="str">
        <f>IF(ISNA(VLOOKUP(R48&amp;"_"&amp;S48&amp;"_"&amp;T48,[1]挑战模式!$A:$AS,1,FALSE)),"",IF(T48-T47=0,"",T48))</f>
        <v/>
      </c>
      <c r="D48" s="10" t="str">
        <f t="shared" si="1"/>
        <v/>
      </c>
      <c r="E48" s="10" t="str">
        <f>""</f>
        <v/>
      </c>
      <c r="F48" s="10" t="str">
        <f>IF(C48="","",VLOOKUP(R48&amp;"_"&amp;S48&amp;"_"&amp;T48,[1]挑战模式!$A:$AS,13,FALSE)-VLOOKUP(R48&amp;"_"&amp;S48&amp;"_"&amp;T48,[1]挑战模式!$A:$AS,14,FALSE))</f>
        <v/>
      </c>
      <c r="G48" s="10" t="str">
        <f t="shared" si="2"/>
        <v/>
      </c>
      <c r="H48" s="10" t="str">
        <f>IF(C48="","",VLOOKUP(R48&amp;"_"&amp;S48&amp;"_"&amp;T48,[1]挑战模式!$A:$BG,58,FALSE))</f>
        <v/>
      </c>
      <c r="I48" s="10" t="str">
        <f>IF(C48="","",VLOOKUP(R48&amp;"_"&amp;S48&amp;"_"&amp;T48,[1]挑战模式!$A:$BG,59,FALSE))</f>
        <v/>
      </c>
      <c r="J48" s="10" t="str">
        <f t="shared" si="3"/>
        <v/>
      </c>
      <c r="K48" s="10" t="str">
        <f>IF(ISNA(VLOOKUP(R48&amp;"_"&amp;S48&amp;"_"&amp;T48,[1]挑战模式!$A:$AS,1,FALSE)),"",IF(VLOOKUP(R48&amp;"_"&amp;S48&amp;"_"&amp;T48,[1]挑战模式!$A:$AS,14+U48,FALSE)="","",INT(VLOOKUP(R48&amp;"_"&amp;S48&amp;"_"&amp;T48,[1]挑战模式!$A:$AS,20+U48,FALSE))))</f>
        <v/>
      </c>
      <c r="L48" s="10" t="str">
        <f>IF(ISNA(VLOOKUP(R48&amp;"_"&amp;S48&amp;"_"&amp;T48,[1]挑战模式!$A:$AS,1,FALSE)),"",IF(VLOOKUP(R48&amp;"_"&amp;S48&amp;"_"&amp;T48,[1]挑战模式!$A:$AS,14+U48,FALSE)="","",ROUND(VLOOKUP(R48&amp;"_"&amp;S48&amp;"_"&amp;T48,[1]挑战模式!$A:$AS,5,FALSE)/K48,2)))</f>
        <v/>
      </c>
      <c r="M48" s="10" t="str">
        <f t="shared" si="4"/>
        <v/>
      </c>
      <c r="N48" s="10" t="str">
        <f t="shared" si="5"/>
        <v/>
      </c>
      <c r="O48" s="10" t="str">
        <f t="shared" si="6"/>
        <v/>
      </c>
      <c r="Q48" s="10" t="str">
        <f>IF(L48="","",VLOOKUP(R48&amp;"_"&amp;S48&amp;"_"&amp;T48,[1]挑战模式!$A:$AS,38+U48,FALSE))</f>
        <v/>
      </c>
      <c r="R48" s="10">
        <v>0</v>
      </c>
      <c r="S48" s="10">
        <v>1</v>
      </c>
      <c r="T48" s="10">
        <v>7</v>
      </c>
      <c r="U48" s="10">
        <v>5</v>
      </c>
    </row>
    <row r="49" spans="2:21" s="10" customFormat="1" x14ac:dyDescent="0.2">
      <c r="B49" s="10" t="str">
        <f t="shared" si="0"/>
        <v/>
      </c>
      <c r="C49" s="10" t="str">
        <f>IF(ISNA(VLOOKUP(R49&amp;"_"&amp;S49&amp;"_"&amp;T49,[1]挑战模式!$A:$AS,1,FALSE)),"",IF(T49-T48=0,"",T49))</f>
        <v/>
      </c>
      <c r="D49" s="10" t="str">
        <f t="shared" si="1"/>
        <v/>
      </c>
      <c r="E49" s="10" t="str">
        <f>""</f>
        <v/>
      </c>
      <c r="F49" s="10" t="str">
        <f>IF(C49="","",VLOOKUP(R49&amp;"_"&amp;S49&amp;"_"&amp;T49,[1]挑战模式!$A:$AS,13,FALSE)-VLOOKUP(R49&amp;"_"&amp;S49&amp;"_"&amp;T49,[1]挑战模式!$A:$AS,14,FALSE))</f>
        <v/>
      </c>
      <c r="G49" s="10" t="str">
        <f t="shared" si="2"/>
        <v/>
      </c>
      <c r="H49" s="10" t="str">
        <f>IF(C49="","",VLOOKUP(R49&amp;"_"&amp;S49&amp;"_"&amp;T49,[1]挑战模式!$A:$BG,58,FALSE))</f>
        <v/>
      </c>
      <c r="I49" s="10" t="str">
        <f>IF(C49="","",VLOOKUP(R49&amp;"_"&amp;S49&amp;"_"&amp;T49,[1]挑战模式!$A:$BG,59,FALSE))</f>
        <v/>
      </c>
      <c r="J49" s="10" t="str">
        <f t="shared" si="3"/>
        <v/>
      </c>
      <c r="K49" s="10" t="str">
        <f>IF(ISNA(VLOOKUP(R49&amp;"_"&amp;S49&amp;"_"&amp;T49,[1]挑战模式!$A:$AS,1,FALSE)),"",IF(VLOOKUP(R49&amp;"_"&amp;S49&amp;"_"&amp;T49,[1]挑战模式!$A:$AS,14+U49,FALSE)="","",INT(VLOOKUP(R49&amp;"_"&amp;S49&amp;"_"&amp;T49,[1]挑战模式!$A:$AS,20+U49,FALSE))))</f>
        <v/>
      </c>
      <c r="L49" s="10" t="str">
        <f>IF(ISNA(VLOOKUP(R49&amp;"_"&amp;S49&amp;"_"&amp;T49,[1]挑战模式!$A:$AS,1,FALSE)),"",IF(VLOOKUP(R49&amp;"_"&amp;S49&amp;"_"&amp;T49,[1]挑战模式!$A:$AS,14+U49,FALSE)="","",ROUND(VLOOKUP(R49&amp;"_"&amp;S49&amp;"_"&amp;T49,[1]挑战模式!$A:$AS,5,FALSE)/K49,2)))</f>
        <v/>
      </c>
      <c r="M49" s="10" t="str">
        <f t="shared" si="4"/>
        <v/>
      </c>
      <c r="N49" s="10" t="str">
        <f t="shared" si="5"/>
        <v/>
      </c>
      <c r="O49" s="10" t="str">
        <f t="shared" si="6"/>
        <v/>
      </c>
      <c r="Q49" s="10" t="str">
        <f>IF(L49="","",VLOOKUP(R49&amp;"_"&amp;S49&amp;"_"&amp;T49,[1]挑战模式!$A:$AS,38+U49,FALSE))</f>
        <v/>
      </c>
      <c r="R49" s="10">
        <v>0</v>
      </c>
      <c r="S49" s="10">
        <v>1</v>
      </c>
      <c r="T49" s="10">
        <v>7</v>
      </c>
      <c r="U49" s="10">
        <v>6</v>
      </c>
    </row>
    <row r="50" spans="2:21" s="10" customFormat="1" x14ac:dyDescent="0.2">
      <c r="B50" s="10" t="str">
        <f t="shared" si="0"/>
        <v/>
      </c>
      <c r="C50" s="10" t="str">
        <f>IF(ISNA(VLOOKUP(R50&amp;"_"&amp;S50&amp;"_"&amp;T50,[1]挑战模式!$A:$AS,1,FALSE)),"",IF(T50-T49=0,"",T50))</f>
        <v/>
      </c>
      <c r="D50" s="10" t="str">
        <f t="shared" si="1"/>
        <v/>
      </c>
      <c r="E50" s="10" t="str">
        <f>""</f>
        <v/>
      </c>
      <c r="F50" s="10" t="str">
        <f>IF(C50="","",VLOOKUP(R50&amp;"_"&amp;S50&amp;"_"&amp;T50,[1]挑战模式!$A:$AS,13,FALSE)-VLOOKUP(R50&amp;"_"&amp;S50&amp;"_"&amp;T50,[1]挑战模式!$A:$AS,14,FALSE))</f>
        <v/>
      </c>
      <c r="G50" s="10" t="str">
        <f t="shared" si="2"/>
        <v/>
      </c>
      <c r="H50" s="10" t="str">
        <f>IF(C50="","",VLOOKUP(R50&amp;"_"&amp;S50&amp;"_"&amp;T50,[1]挑战模式!$A:$BG,58,FALSE))</f>
        <v/>
      </c>
      <c r="I50" s="10" t="str">
        <f>IF(C50="","",VLOOKUP(R50&amp;"_"&amp;S50&amp;"_"&amp;T50,[1]挑战模式!$A:$BG,59,FALSE))</f>
        <v/>
      </c>
      <c r="J50" s="10" t="str">
        <f t="shared" si="3"/>
        <v/>
      </c>
      <c r="K50" s="10" t="str">
        <f>IF(ISNA(VLOOKUP(R50&amp;"_"&amp;S50&amp;"_"&amp;T50,[1]挑战模式!$A:$AS,1,FALSE)),"",IF(VLOOKUP(R50&amp;"_"&amp;S50&amp;"_"&amp;T50,[1]挑战模式!$A:$AS,14+U50,FALSE)="","",INT(VLOOKUP(R50&amp;"_"&amp;S50&amp;"_"&amp;T50,[1]挑战模式!$A:$AS,20+U50,FALSE))))</f>
        <v/>
      </c>
      <c r="L50" s="10" t="str">
        <f>IF(ISNA(VLOOKUP(R50&amp;"_"&amp;S50&amp;"_"&amp;T50,[1]挑战模式!$A:$AS,1,FALSE)),"",IF(VLOOKUP(R50&amp;"_"&amp;S50&amp;"_"&amp;T50,[1]挑战模式!$A:$AS,14+U50,FALSE)="","",ROUND(VLOOKUP(R50&amp;"_"&amp;S50&amp;"_"&amp;T50,[1]挑战模式!$A:$AS,5,FALSE)/K50,2)))</f>
        <v/>
      </c>
      <c r="M50" s="10" t="str">
        <f t="shared" si="4"/>
        <v/>
      </c>
      <c r="N50" s="10" t="str">
        <f t="shared" si="5"/>
        <v/>
      </c>
      <c r="O50" s="10" t="str">
        <f t="shared" si="6"/>
        <v/>
      </c>
      <c r="Q50" s="10" t="str">
        <f>IF(L50="","",VLOOKUP(R50&amp;"_"&amp;S50&amp;"_"&amp;T50,[1]挑战模式!$A:$AS,38+U50,FALSE))</f>
        <v/>
      </c>
      <c r="R50" s="10">
        <v>0</v>
      </c>
      <c r="S50" s="10">
        <v>1</v>
      </c>
      <c r="T50" s="10">
        <v>8</v>
      </c>
      <c r="U50" s="10">
        <v>1</v>
      </c>
    </row>
    <row r="51" spans="2:21" s="10" customFormat="1" x14ac:dyDescent="0.2">
      <c r="B51" s="10" t="str">
        <f t="shared" si="0"/>
        <v/>
      </c>
      <c r="C51" s="10" t="str">
        <f>IF(ISNA(VLOOKUP(R51&amp;"_"&amp;S51&amp;"_"&amp;T51,[1]挑战模式!$A:$AS,1,FALSE)),"",IF(T51-T50=0,"",T51))</f>
        <v/>
      </c>
      <c r="D51" s="10" t="str">
        <f t="shared" si="1"/>
        <v/>
      </c>
      <c r="E51" s="10" t="str">
        <f>""</f>
        <v/>
      </c>
      <c r="F51" s="10" t="str">
        <f>IF(C51="","",VLOOKUP(R51&amp;"_"&amp;S51&amp;"_"&amp;T51,[1]挑战模式!$A:$AS,13,FALSE)-VLOOKUP(R51&amp;"_"&amp;S51&amp;"_"&amp;T51,[1]挑战模式!$A:$AS,14,FALSE))</f>
        <v/>
      </c>
      <c r="G51" s="10" t="str">
        <f t="shared" si="2"/>
        <v/>
      </c>
      <c r="H51" s="10" t="str">
        <f>IF(C51="","",VLOOKUP(R51&amp;"_"&amp;S51&amp;"_"&amp;T51,[1]挑战模式!$A:$BG,58,FALSE))</f>
        <v/>
      </c>
      <c r="I51" s="10" t="str">
        <f>IF(C51="","",VLOOKUP(R51&amp;"_"&amp;S51&amp;"_"&amp;T51,[1]挑战模式!$A:$BG,59,FALSE))</f>
        <v/>
      </c>
      <c r="J51" s="10" t="str">
        <f t="shared" si="3"/>
        <v/>
      </c>
      <c r="K51" s="10" t="str">
        <f>IF(ISNA(VLOOKUP(R51&amp;"_"&amp;S51&amp;"_"&amp;T51,[1]挑战模式!$A:$AS,1,FALSE)),"",IF(VLOOKUP(R51&amp;"_"&amp;S51&amp;"_"&amp;T51,[1]挑战模式!$A:$AS,14+U51,FALSE)="","",INT(VLOOKUP(R51&amp;"_"&amp;S51&amp;"_"&amp;T51,[1]挑战模式!$A:$AS,20+U51,FALSE))))</f>
        <v/>
      </c>
      <c r="L51" s="10" t="str">
        <f>IF(ISNA(VLOOKUP(R51&amp;"_"&amp;S51&amp;"_"&amp;T51,[1]挑战模式!$A:$AS,1,FALSE)),"",IF(VLOOKUP(R51&amp;"_"&amp;S51&amp;"_"&amp;T51,[1]挑战模式!$A:$AS,14+U51,FALSE)="","",ROUND(VLOOKUP(R51&amp;"_"&amp;S51&amp;"_"&amp;T51,[1]挑战模式!$A:$AS,5,FALSE)/K51,2)))</f>
        <v/>
      </c>
      <c r="M51" s="10" t="str">
        <f t="shared" si="4"/>
        <v/>
      </c>
      <c r="N51" s="10" t="str">
        <f t="shared" si="5"/>
        <v/>
      </c>
      <c r="O51" s="10" t="str">
        <f t="shared" si="6"/>
        <v/>
      </c>
      <c r="Q51" s="10" t="str">
        <f>IF(L51="","",VLOOKUP(R51&amp;"_"&amp;S51&amp;"_"&amp;T51,[1]挑战模式!$A:$AS,38+U51,FALSE))</f>
        <v/>
      </c>
      <c r="R51" s="10">
        <v>0</v>
      </c>
      <c r="S51" s="10">
        <v>1</v>
      </c>
      <c r="T51" s="10">
        <v>8</v>
      </c>
      <c r="U51" s="10">
        <v>2</v>
      </c>
    </row>
    <row r="52" spans="2:21" s="10" customFormat="1" x14ac:dyDescent="0.2">
      <c r="B52" s="10" t="str">
        <f t="shared" si="0"/>
        <v/>
      </c>
      <c r="C52" s="10" t="str">
        <f>IF(ISNA(VLOOKUP(R52&amp;"_"&amp;S52&amp;"_"&amp;T52,[1]挑战模式!$A:$AS,1,FALSE)),"",IF(T52-T51=0,"",T52))</f>
        <v/>
      </c>
      <c r="D52" s="10" t="str">
        <f t="shared" si="1"/>
        <v/>
      </c>
      <c r="E52" s="10" t="str">
        <f>""</f>
        <v/>
      </c>
      <c r="F52" s="10" t="str">
        <f>IF(C52="","",VLOOKUP(R52&amp;"_"&amp;S52&amp;"_"&amp;T52,[1]挑战模式!$A:$AS,13,FALSE)-VLOOKUP(R52&amp;"_"&amp;S52&amp;"_"&amp;T52,[1]挑战模式!$A:$AS,14,FALSE))</f>
        <v/>
      </c>
      <c r="G52" s="10" t="str">
        <f t="shared" si="2"/>
        <v/>
      </c>
      <c r="H52" s="10" t="str">
        <f>IF(C52="","",VLOOKUP(R52&amp;"_"&amp;S52&amp;"_"&amp;T52,[1]挑战模式!$A:$BG,58,FALSE))</f>
        <v/>
      </c>
      <c r="I52" s="10" t="str">
        <f>IF(C52="","",VLOOKUP(R52&amp;"_"&amp;S52&amp;"_"&amp;T52,[1]挑战模式!$A:$BG,59,FALSE))</f>
        <v/>
      </c>
      <c r="J52" s="10" t="str">
        <f t="shared" si="3"/>
        <v/>
      </c>
      <c r="K52" s="10" t="str">
        <f>IF(ISNA(VLOOKUP(R52&amp;"_"&amp;S52&amp;"_"&amp;T52,[1]挑战模式!$A:$AS,1,FALSE)),"",IF(VLOOKUP(R52&amp;"_"&amp;S52&amp;"_"&amp;T52,[1]挑战模式!$A:$AS,14+U52,FALSE)="","",INT(VLOOKUP(R52&amp;"_"&amp;S52&amp;"_"&amp;T52,[1]挑战模式!$A:$AS,20+U52,FALSE))))</f>
        <v/>
      </c>
      <c r="L52" s="10" t="str">
        <f>IF(ISNA(VLOOKUP(R52&amp;"_"&amp;S52&amp;"_"&amp;T52,[1]挑战模式!$A:$AS,1,FALSE)),"",IF(VLOOKUP(R52&amp;"_"&amp;S52&amp;"_"&amp;T52,[1]挑战模式!$A:$AS,14+U52,FALSE)="","",ROUND(VLOOKUP(R52&amp;"_"&amp;S52&amp;"_"&amp;T52,[1]挑战模式!$A:$AS,5,FALSE)/K52,2)))</f>
        <v/>
      </c>
      <c r="M52" s="10" t="str">
        <f t="shared" si="4"/>
        <v/>
      </c>
      <c r="N52" s="10" t="str">
        <f t="shared" si="5"/>
        <v/>
      </c>
      <c r="O52" s="10" t="str">
        <f t="shared" si="6"/>
        <v/>
      </c>
      <c r="Q52" s="10" t="str">
        <f>IF(L52="","",VLOOKUP(R52&amp;"_"&amp;S52&amp;"_"&amp;T52,[1]挑战模式!$A:$AS,38+U52,FALSE))</f>
        <v/>
      </c>
      <c r="R52" s="10">
        <v>0</v>
      </c>
      <c r="S52" s="10">
        <v>1</v>
      </c>
      <c r="T52" s="10">
        <v>8</v>
      </c>
      <c r="U52" s="10">
        <v>3</v>
      </c>
    </row>
    <row r="53" spans="2:21" s="10" customFormat="1" x14ac:dyDescent="0.2">
      <c r="B53" s="10" t="str">
        <f t="shared" si="0"/>
        <v/>
      </c>
      <c r="C53" s="10" t="str">
        <f>IF(ISNA(VLOOKUP(R53&amp;"_"&amp;S53&amp;"_"&amp;T53,[1]挑战模式!$A:$AS,1,FALSE)),"",IF(T53-T52=0,"",T53))</f>
        <v/>
      </c>
      <c r="D53" s="10" t="str">
        <f t="shared" si="1"/>
        <v/>
      </c>
      <c r="E53" s="10" t="str">
        <f>""</f>
        <v/>
      </c>
      <c r="F53" s="10" t="str">
        <f>IF(C53="","",VLOOKUP(R53&amp;"_"&amp;S53&amp;"_"&amp;T53,[1]挑战模式!$A:$AS,13,FALSE)-VLOOKUP(R53&amp;"_"&amp;S53&amp;"_"&amp;T53,[1]挑战模式!$A:$AS,14,FALSE))</f>
        <v/>
      </c>
      <c r="G53" s="10" t="str">
        <f t="shared" si="2"/>
        <v/>
      </c>
      <c r="H53" s="10" t="str">
        <f>IF(C53="","",VLOOKUP(R53&amp;"_"&amp;S53&amp;"_"&amp;T53,[1]挑战模式!$A:$BG,58,FALSE))</f>
        <v/>
      </c>
      <c r="I53" s="10" t="str">
        <f>IF(C53="","",VLOOKUP(R53&amp;"_"&amp;S53&amp;"_"&amp;T53,[1]挑战模式!$A:$BG,59,FALSE))</f>
        <v/>
      </c>
      <c r="J53" s="10" t="str">
        <f t="shared" si="3"/>
        <v/>
      </c>
      <c r="K53" s="10" t="str">
        <f>IF(ISNA(VLOOKUP(R53&amp;"_"&amp;S53&amp;"_"&amp;T53,[1]挑战模式!$A:$AS,1,FALSE)),"",IF(VLOOKUP(R53&amp;"_"&amp;S53&amp;"_"&amp;T53,[1]挑战模式!$A:$AS,14+U53,FALSE)="","",INT(VLOOKUP(R53&amp;"_"&amp;S53&amp;"_"&amp;T53,[1]挑战模式!$A:$AS,20+U53,FALSE))))</f>
        <v/>
      </c>
      <c r="L53" s="10" t="str">
        <f>IF(ISNA(VLOOKUP(R53&amp;"_"&amp;S53&amp;"_"&amp;T53,[1]挑战模式!$A:$AS,1,FALSE)),"",IF(VLOOKUP(R53&amp;"_"&amp;S53&amp;"_"&amp;T53,[1]挑战模式!$A:$AS,14+U53,FALSE)="","",ROUND(VLOOKUP(R53&amp;"_"&amp;S53&amp;"_"&amp;T53,[1]挑战模式!$A:$AS,5,FALSE)/K53,2)))</f>
        <v/>
      </c>
      <c r="M53" s="10" t="str">
        <f t="shared" si="4"/>
        <v/>
      </c>
      <c r="N53" s="10" t="str">
        <f t="shared" si="5"/>
        <v/>
      </c>
      <c r="O53" s="10" t="str">
        <f t="shared" si="6"/>
        <v/>
      </c>
      <c r="Q53" s="10" t="str">
        <f>IF(L53="","",VLOOKUP(R53&amp;"_"&amp;S53&amp;"_"&amp;T53,[1]挑战模式!$A:$AS,38+U53,FALSE))</f>
        <v/>
      </c>
      <c r="R53" s="10">
        <v>0</v>
      </c>
      <c r="S53" s="10">
        <v>1</v>
      </c>
      <c r="T53" s="10">
        <v>8</v>
      </c>
      <c r="U53" s="10">
        <v>4</v>
      </c>
    </row>
    <row r="54" spans="2:21" s="10" customFormat="1" x14ac:dyDescent="0.2">
      <c r="B54" s="10" t="str">
        <f t="shared" si="0"/>
        <v/>
      </c>
      <c r="C54" s="10" t="str">
        <f>IF(ISNA(VLOOKUP(R54&amp;"_"&amp;S54&amp;"_"&amp;T54,[1]挑战模式!$A:$AS,1,FALSE)),"",IF(T54-T53=0,"",T54))</f>
        <v/>
      </c>
      <c r="D54" s="10" t="str">
        <f t="shared" si="1"/>
        <v/>
      </c>
      <c r="E54" s="10" t="str">
        <f>""</f>
        <v/>
      </c>
      <c r="F54" s="10" t="str">
        <f>IF(C54="","",VLOOKUP(R54&amp;"_"&amp;S54&amp;"_"&amp;T54,[1]挑战模式!$A:$AS,13,FALSE)-VLOOKUP(R54&amp;"_"&amp;S54&amp;"_"&amp;T54,[1]挑战模式!$A:$AS,14,FALSE))</f>
        <v/>
      </c>
      <c r="G54" s="10" t="str">
        <f t="shared" si="2"/>
        <v/>
      </c>
      <c r="H54" s="10" t="str">
        <f>IF(C54="","",VLOOKUP(R54&amp;"_"&amp;S54&amp;"_"&amp;T54,[1]挑战模式!$A:$BG,58,FALSE))</f>
        <v/>
      </c>
      <c r="I54" s="10" t="str">
        <f>IF(C54="","",VLOOKUP(R54&amp;"_"&amp;S54&amp;"_"&amp;T54,[1]挑战模式!$A:$BG,59,FALSE))</f>
        <v/>
      </c>
      <c r="J54" s="10" t="str">
        <f t="shared" si="3"/>
        <v/>
      </c>
      <c r="K54" s="10" t="str">
        <f>IF(ISNA(VLOOKUP(R54&amp;"_"&amp;S54&amp;"_"&amp;T54,[1]挑战模式!$A:$AS,1,FALSE)),"",IF(VLOOKUP(R54&amp;"_"&amp;S54&amp;"_"&amp;T54,[1]挑战模式!$A:$AS,14+U54,FALSE)="","",INT(VLOOKUP(R54&amp;"_"&amp;S54&amp;"_"&amp;T54,[1]挑战模式!$A:$AS,20+U54,FALSE))))</f>
        <v/>
      </c>
      <c r="L54" s="10" t="str">
        <f>IF(ISNA(VLOOKUP(R54&amp;"_"&amp;S54&amp;"_"&amp;T54,[1]挑战模式!$A:$AS,1,FALSE)),"",IF(VLOOKUP(R54&amp;"_"&amp;S54&amp;"_"&amp;T54,[1]挑战模式!$A:$AS,14+U54,FALSE)="","",ROUND(VLOOKUP(R54&amp;"_"&amp;S54&amp;"_"&amp;T54,[1]挑战模式!$A:$AS,5,FALSE)/K54,2)))</f>
        <v/>
      </c>
      <c r="M54" s="10" t="str">
        <f t="shared" si="4"/>
        <v/>
      </c>
      <c r="N54" s="10" t="str">
        <f t="shared" si="5"/>
        <v/>
      </c>
      <c r="O54" s="10" t="str">
        <f t="shared" si="6"/>
        <v/>
      </c>
      <c r="Q54" s="10" t="str">
        <f>IF(L54="","",VLOOKUP(R54&amp;"_"&amp;S54&amp;"_"&amp;T54,[1]挑战模式!$A:$AS,38+U54,FALSE))</f>
        <v/>
      </c>
      <c r="R54" s="10">
        <v>0</v>
      </c>
      <c r="S54" s="10">
        <v>1</v>
      </c>
      <c r="T54" s="10">
        <v>8</v>
      </c>
      <c r="U54" s="10">
        <v>5</v>
      </c>
    </row>
    <row r="55" spans="2:21" s="10" customFormat="1" x14ac:dyDescent="0.2">
      <c r="B55" s="10" t="str">
        <f t="shared" si="0"/>
        <v/>
      </c>
      <c r="C55" s="10" t="str">
        <f>IF(ISNA(VLOOKUP(R55&amp;"_"&amp;S55&amp;"_"&amp;T55,[1]挑战模式!$A:$AS,1,FALSE)),"",IF(T55-T54=0,"",T55))</f>
        <v/>
      </c>
      <c r="D55" s="10" t="str">
        <f t="shared" si="1"/>
        <v/>
      </c>
      <c r="E55" s="10" t="str">
        <f>""</f>
        <v/>
      </c>
      <c r="F55" s="10" t="str">
        <f>IF(C55="","",VLOOKUP(R55&amp;"_"&amp;S55&amp;"_"&amp;T55,[1]挑战模式!$A:$AS,13,FALSE)-VLOOKUP(R55&amp;"_"&amp;S55&amp;"_"&amp;T55,[1]挑战模式!$A:$AS,14,FALSE))</f>
        <v/>
      </c>
      <c r="G55" s="10" t="str">
        <f t="shared" si="2"/>
        <v/>
      </c>
      <c r="H55" s="10" t="str">
        <f>IF(C55="","",VLOOKUP(R55&amp;"_"&amp;S55&amp;"_"&amp;T55,[1]挑战模式!$A:$BG,58,FALSE))</f>
        <v/>
      </c>
      <c r="I55" s="10" t="str">
        <f>IF(C55="","",VLOOKUP(R55&amp;"_"&amp;S55&amp;"_"&amp;T55,[1]挑战模式!$A:$BG,59,FALSE))</f>
        <v/>
      </c>
      <c r="J55" s="10" t="str">
        <f t="shared" si="3"/>
        <v/>
      </c>
      <c r="K55" s="10" t="str">
        <f>IF(ISNA(VLOOKUP(R55&amp;"_"&amp;S55&amp;"_"&amp;T55,[1]挑战模式!$A:$AS,1,FALSE)),"",IF(VLOOKUP(R55&amp;"_"&amp;S55&amp;"_"&amp;T55,[1]挑战模式!$A:$AS,14+U55,FALSE)="","",INT(VLOOKUP(R55&amp;"_"&amp;S55&amp;"_"&amp;T55,[1]挑战模式!$A:$AS,20+U55,FALSE))))</f>
        <v/>
      </c>
      <c r="L55" s="10" t="str">
        <f>IF(ISNA(VLOOKUP(R55&amp;"_"&amp;S55&amp;"_"&amp;T55,[1]挑战模式!$A:$AS,1,FALSE)),"",IF(VLOOKUP(R55&amp;"_"&amp;S55&amp;"_"&amp;T55,[1]挑战模式!$A:$AS,14+U55,FALSE)="","",ROUND(VLOOKUP(R55&amp;"_"&amp;S55&amp;"_"&amp;T55,[1]挑战模式!$A:$AS,5,FALSE)/K55,2)))</f>
        <v/>
      </c>
      <c r="M55" s="10" t="str">
        <f t="shared" si="4"/>
        <v/>
      </c>
      <c r="N55" s="10" t="str">
        <f t="shared" si="5"/>
        <v/>
      </c>
      <c r="O55" s="10" t="str">
        <f t="shared" si="6"/>
        <v/>
      </c>
      <c r="Q55" s="10" t="str">
        <f>IF(L55="","",VLOOKUP(R55&amp;"_"&amp;S55&amp;"_"&amp;T55,[1]挑战模式!$A:$AS,38+U55,FALSE))</f>
        <v/>
      </c>
      <c r="R55" s="10">
        <v>0</v>
      </c>
      <c r="S55" s="10">
        <v>1</v>
      </c>
      <c r="T55" s="10">
        <v>8</v>
      </c>
      <c r="U55" s="10">
        <v>6</v>
      </c>
    </row>
    <row r="56" spans="2:21" s="10" customFormat="1" x14ac:dyDescent="0.2">
      <c r="B56" s="10" t="str">
        <f t="shared" si="0"/>
        <v>MonsterWaveCallRule_Season0_Challenge2</v>
      </c>
      <c r="C56" s="10">
        <f>IF(ISNA(VLOOKUP(R56&amp;"_"&amp;S56&amp;"_"&amp;T56,[1]挑战模式!$A:$AS,1,FALSE)),"",IF(T56-T55=0,"",T56))</f>
        <v>1</v>
      </c>
      <c r="D56" s="10" t="str">
        <f t="shared" si="1"/>
        <v>赛季0挑战关卡2波次1</v>
      </c>
      <c r="E56" s="10" t="str">
        <f>""</f>
        <v/>
      </c>
      <c r="F56" s="10">
        <f>IF(C56="","",VLOOKUP(R56&amp;"_"&amp;S56&amp;"_"&amp;T56,[1]挑战模式!$A:$AS,13,FALSE)-VLOOKUP(R56&amp;"_"&amp;S56&amp;"_"&amp;T56,[1]挑战模式!$A:$AS,14,FALSE))</f>
        <v>100</v>
      </c>
      <c r="G56" s="10">
        <f t="shared" si="2"/>
        <v>180</v>
      </c>
      <c r="H56" s="10" t="str">
        <f>IF(C56="","",VLOOKUP(R56&amp;"_"&amp;S56&amp;"_"&amp;T56,[1]挑战模式!$A:$BG,58,FALSE))</f>
        <v>ResAudio_Music_game1;0.9</v>
      </c>
      <c r="I56" s="10" t="str">
        <f>IF(C56="","",VLOOKUP(R56&amp;"_"&amp;S56&amp;"_"&amp;T56,[1]挑战模式!$A:$BG,59,FALSE))</f>
        <v>ResAudio_Music_game1;1.2</v>
      </c>
      <c r="J56" s="10">
        <f t="shared" si="3"/>
        <v>0</v>
      </c>
      <c r="K56" s="10">
        <f ca="1">IF(ISNA(VLOOKUP(R56&amp;"_"&amp;S56&amp;"_"&amp;T56,[1]挑战模式!$A:$AS,1,FALSE)),"",IF(VLOOKUP(R56&amp;"_"&amp;S56&amp;"_"&amp;T56,[1]挑战模式!$A:$AS,14+U56,FALSE)="","",INT(VLOOKUP(R56&amp;"_"&amp;S56&amp;"_"&amp;T56,[1]挑战模式!$A:$AS,20+U56,FALSE))))</f>
        <v>5</v>
      </c>
      <c r="L56" s="10">
        <f ca="1">IF(ISNA(VLOOKUP(R56&amp;"_"&amp;S56&amp;"_"&amp;T56,[1]挑战模式!$A:$AS,1,FALSE)),"",IF(VLOOKUP(R56&amp;"_"&amp;S56&amp;"_"&amp;T56,[1]挑战模式!$A:$AS,14+U56,FALSE)="","",ROUND(VLOOKUP(R56&amp;"_"&amp;S56&amp;"_"&amp;T56,[1]挑战模式!$A:$AS,5,FALSE)/K56,2)))</f>
        <v>2</v>
      </c>
      <c r="M56" s="10">
        <f t="shared" ca="1" si="4"/>
        <v>1</v>
      </c>
      <c r="N56" s="10" t="str">
        <f t="shared" ca="1" si="5"/>
        <v>Monster_Season0_Challenge2_1_1</v>
      </c>
      <c r="O56" s="10">
        <f t="shared" ca="1" si="6"/>
        <v>1</v>
      </c>
      <c r="Q56" s="10">
        <f ca="1">IF(L56="","",VLOOKUP(R56&amp;"_"&amp;S56&amp;"_"&amp;T56,[1]挑战模式!$A:$AS,38+U56,FALSE))</f>
        <v>40</v>
      </c>
      <c r="R56" s="10">
        <v>0</v>
      </c>
      <c r="S56" s="10">
        <v>2</v>
      </c>
      <c r="T56" s="10">
        <v>1</v>
      </c>
      <c r="U56" s="10">
        <v>1</v>
      </c>
    </row>
    <row r="57" spans="2:21" s="10" customFormat="1" x14ac:dyDescent="0.2">
      <c r="B57" s="10" t="str">
        <f t="shared" si="0"/>
        <v/>
      </c>
      <c r="C57" s="10" t="str">
        <f>IF(ISNA(VLOOKUP(R57&amp;"_"&amp;S57&amp;"_"&amp;T57,[1]挑战模式!$A:$AS,1,FALSE)),"",IF(T57-T56=0,"",T57))</f>
        <v/>
      </c>
      <c r="D57" s="10" t="str">
        <f t="shared" si="1"/>
        <v/>
      </c>
      <c r="E57" s="10" t="str">
        <f>""</f>
        <v/>
      </c>
      <c r="F57" s="10" t="str">
        <f>IF(C57="","",VLOOKUP(R57&amp;"_"&amp;S57&amp;"_"&amp;T57,[1]挑战模式!$A:$AS,13,FALSE)-VLOOKUP(R57&amp;"_"&amp;S57&amp;"_"&amp;T57,[1]挑战模式!$A:$AS,14,FALSE))</f>
        <v/>
      </c>
      <c r="G57" s="10" t="str">
        <f t="shared" si="2"/>
        <v/>
      </c>
      <c r="H57" s="10" t="str">
        <f>IF(C57="","",VLOOKUP(R57&amp;"_"&amp;S57&amp;"_"&amp;T57,[1]挑战模式!$A:$BG,58,FALSE))</f>
        <v/>
      </c>
      <c r="I57" s="10" t="str">
        <f>IF(C57="","",VLOOKUP(R57&amp;"_"&amp;S57&amp;"_"&amp;T57,[1]挑战模式!$A:$BG,59,FALSE))</f>
        <v/>
      </c>
      <c r="J57" s="10" t="str">
        <f t="shared" si="3"/>
        <v/>
      </c>
      <c r="K57" s="10" t="str">
        <f ca="1">IF(ISNA(VLOOKUP(R57&amp;"_"&amp;S57&amp;"_"&amp;T57,[1]挑战模式!$A:$AS,1,FALSE)),"",IF(VLOOKUP(R57&amp;"_"&amp;S57&amp;"_"&amp;T57,[1]挑战模式!$A:$AS,14+U57,FALSE)="","",INT(VLOOKUP(R57&amp;"_"&amp;S57&amp;"_"&amp;T57,[1]挑战模式!$A:$AS,20+U57,FALSE))))</f>
        <v/>
      </c>
      <c r="L57" s="10" t="str">
        <f ca="1">IF(ISNA(VLOOKUP(R57&amp;"_"&amp;S57&amp;"_"&amp;T57,[1]挑战模式!$A:$AS,1,FALSE)),"",IF(VLOOKUP(R57&amp;"_"&amp;S57&amp;"_"&amp;T57,[1]挑战模式!$A:$AS,14+U57,FALSE)="","",ROUND(VLOOKUP(R57&amp;"_"&amp;S57&amp;"_"&amp;T57,[1]挑战模式!$A:$AS,5,FALSE)/K57,2)))</f>
        <v/>
      </c>
      <c r="M57" s="10" t="str">
        <f t="shared" ca="1" si="4"/>
        <v/>
      </c>
      <c r="N57" s="10" t="str">
        <f t="shared" ca="1" si="5"/>
        <v/>
      </c>
      <c r="O57" s="10" t="str">
        <f t="shared" ca="1" si="6"/>
        <v/>
      </c>
      <c r="Q57" s="10" t="str">
        <f ca="1">IF(L57="","",VLOOKUP(R57&amp;"_"&amp;S57&amp;"_"&amp;T57,[1]挑战模式!$A:$AS,38+U57,FALSE))</f>
        <v/>
      </c>
      <c r="R57" s="10">
        <v>0</v>
      </c>
      <c r="S57" s="10">
        <v>2</v>
      </c>
      <c r="T57" s="10">
        <v>1</v>
      </c>
      <c r="U57" s="10">
        <v>2</v>
      </c>
    </row>
    <row r="58" spans="2:21" s="10" customFormat="1" x14ac:dyDescent="0.2">
      <c r="B58" s="10" t="str">
        <f t="shared" si="0"/>
        <v/>
      </c>
      <c r="C58" s="10" t="str">
        <f>IF(ISNA(VLOOKUP(R58&amp;"_"&amp;S58&amp;"_"&amp;T58,[1]挑战模式!$A:$AS,1,FALSE)),"",IF(T58-T57=0,"",T58))</f>
        <v/>
      </c>
      <c r="D58" s="10" t="str">
        <f t="shared" si="1"/>
        <v/>
      </c>
      <c r="E58" s="10" t="str">
        <f>""</f>
        <v/>
      </c>
      <c r="F58" s="10" t="str">
        <f>IF(C58="","",VLOOKUP(R58&amp;"_"&amp;S58&amp;"_"&amp;T58,[1]挑战模式!$A:$AS,13,FALSE)-VLOOKUP(R58&amp;"_"&amp;S58&amp;"_"&amp;T58,[1]挑战模式!$A:$AS,14,FALSE))</f>
        <v/>
      </c>
      <c r="G58" s="10" t="str">
        <f t="shared" si="2"/>
        <v/>
      </c>
      <c r="H58" s="10" t="str">
        <f>IF(C58="","",VLOOKUP(R58&amp;"_"&amp;S58&amp;"_"&amp;T58,[1]挑战模式!$A:$BG,58,FALSE))</f>
        <v/>
      </c>
      <c r="I58" s="10" t="str">
        <f>IF(C58="","",VLOOKUP(R58&amp;"_"&amp;S58&amp;"_"&amp;T58,[1]挑战模式!$A:$BG,59,FALSE))</f>
        <v/>
      </c>
      <c r="J58" s="10" t="str">
        <f t="shared" si="3"/>
        <v/>
      </c>
      <c r="K58" s="10" t="str">
        <f ca="1">IF(ISNA(VLOOKUP(R58&amp;"_"&amp;S58&amp;"_"&amp;T58,[1]挑战模式!$A:$AS,1,FALSE)),"",IF(VLOOKUP(R58&amp;"_"&amp;S58&amp;"_"&amp;T58,[1]挑战模式!$A:$AS,14+U58,FALSE)="","",INT(VLOOKUP(R58&amp;"_"&amp;S58&amp;"_"&amp;T58,[1]挑战模式!$A:$AS,20+U58,FALSE))))</f>
        <v/>
      </c>
      <c r="L58" s="10" t="str">
        <f ca="1">IF(ISNA(VLOOKUP(R58&amp;"_"&amp;S58&amp;"_"&amp;T58,[1]挑战模式!$A:$AS,1,FALSE)),"",IF(VLOOKUP(R58&amp;"_"&amp;S58&amp;"_"&amp;T58,[1]挑战模式!$A:$AS,14+U58,FALSE)="","",ROUND(VLOOKUP(R58&amp;"_"&amp;S58&amp;"_"&amp;T58,[1]挑战模式!$A:$AS,5,FALSE)/K58,2)))</f>
        <v/>
      </c>
      <c r="M58" s="10" t="str">
        <f t="shared" ca="1" si="4"/>
        <v/>
      </c>
      <c r="N58" s="10" t="str">
        <f t="shared" ca="1" si="5"/>
        <v/>
      </c>
      <c r="O58" s="10" t="str">
        <f t="shared" ca="1" si="6"/>
        <v/>
      </c>
      <c r="Q58" s="10" t="str">
        <f ca="1">IF(L58="","",VLOOKUP(R58&amp;"_"&amp;S58&amp;"_"&amp;T58,[1]挑战模式!$A:$AS,38+U58,FALSE))</f>
        <v/>
      </c>
      <c r="R58" s="10">
        <v>0</v>
      </c>
      <c r="S58" s="10">
        <v>2</v>
      </c>
      <c r="T58" s="10">
        <v>1</v>
      </c>
      <c r="U58" s="10">
        <v>3</v>
      </c>
    </row>
    <row r="59" spans="2:21" s="10" customFormat="1" x14ac:dyDescent="0.2">
      <c r="B59" s="10" t="str">
        <f t="shared" si="0"/>
        <v/>
      </c>
      <c r="C59" s="10" t="str">
        <f>IF(ISNA(VLOOKUP(R59&amp;"_"&amp;S59&amp;"_"&amp;T59,[1]挑战模式!$A:$AS,1,FALSE)),"",IF(T59-T58=0,"",T59))</f>
        <v/>
      </c>
      <c r="D59" s="10" t="str">
        <f t="shared" si="1"/>
        <v/>
      </c>
      <c r="E59" s="10" t="str">
        <f>""</f>
        <v/>
      </c>
      <c r="F59" s="10" t="str">
        <f>IF(C59="","",VLOOKUP(R59&amp;"_"&amp;S59&amp;"_"&amp;T59,[1]挑战模式!$A:$AS,13,FALSE)-VLOOKUP(R59&amp;"_"&amp;S59&amp;"_"&amp;T59,[1]挑战模式!$A:$AS,14,FALSE))</f>
        <v/>
      </c>
      <c r="G59" s="10" t="str">
        <f t="shared" si="2"/>
        <v/>
      </c>
      <c r="H59" s="10" t="str">
        <f>IF(C59="","",VLOOKUP(R59&amp;"_"&amp;S59&amp;"_"&amp;T59,[1]挑战模式!$A:$BG,58,FALSE))</f>
        <v/>
      </c>
      <c r="I59" s="10" t="str">
        <f>IF(C59="","",VLOOKUP(R59&amp;"_"&amp;S59&amp;"_"&amp;T59,[1]挑战模式!$A:$BG,59,FALSE))</f>
        <v/>
      </c>
      <c r="J59" s="10" t="str">
        <f t="shared" si="3"/>
        <v/>
      </c>
      <c r="K59" s="10" t="str">
        <f ca="1">IF(ISNA(VLOOKUP(R59&amp;"_"&amp;S59&amp;"_"&amp;T59,[1]挑战模式!$A:$AS,1,FALSE)),"",IF(VLOOKUP(R59&amp;"_"&amp;S59&amp;"_"&amp;T59,[1]挑战模式!$A:$AS,14+U59,FALSE)="","",INT(VLOOKUP(R59&amp;"_"&amp;S59&amp;"_"&amp;T59,[1]挑战模式!$A:$AS,20+U59,FALSE))))</f>
        <v/>
      </c>
      <c r="L59" s="10" t="str">
        <f ca="1">IF(ISNA(VLOOKUP(R59&amp;"_"&amp;S59&amp;"_"&amp;T59,[1]挑战模式!$A:$AS,1,FALSE)),"",IF(VLOOKUP(R59&amp;"_"&amp;S59&amp;"_"&amp;T59,[1]挑战模式!$A:$AS,14+U59,FALSE)="","",ROUND(VLOOKUP(R59&amp;"_"&amp;S59&amp;"_"&amp;T59,[1]挑战模式!$A:$AS,5,FALSE)/K59,2)))</f>
        <v/>
      </c>
      <c r="M59" s="10" t="str">
        <f t="shared" ca="1" si="4"/>
        <v/>
      </c>
      <c r="N59" s="10" t="str">
        <f t="shared" ca="1" si="5"/>
        <v/>
      </c>
      <c r="O59" s="10" t="str">
        <f t="shared" ca="1" si="6"/>
        <v/>
      </c>
      <c r="Q59" s="10" t="str">
        <f ca="1">IF(L59="","",VLOOKUP(R59&amp;"_"&amp;S59&amp;"_"&amp;T59,[1]挑战模式!$A:$AS,38+U59,FALSE))</f>
        <v/>
      </c>
      <c r="R59" s="10">
        <v>0</v>
      </c>
      <c r="S59" s="10">
        <v>2</v>
      </c>
      <c r="T59" s="10">
        <v>1</v>
      </c>
      <c r="U59" s="10">
        <v>4</v>
      </c>
    </row>
    <row r="60" spans="2:21" s="10" customFormat="1" x14ac:dyDescent="0.2">
      <c r="B60" s="10" t="str">
        <f t="shared" si="0"/>
        <v/>
      </c>
      <c r="C60" s="10" t="str">
        <f>IF(ISNA(VLOOKUP(R60&amp;"_"&amp;S60&amp;"_"&amp;T60,[1]挑战模式!$A:$AS,1,FALSE)),"",IF(T60-T59=0,"",T60))</f>
        <v/>
      </c>
      <c r="D60" s="10" t="str">
        <f t="shared" si="1"/>
        <v/>
      </c>
      <c r="E60" s="10" t="str">
        <f>""</f>
        <v/>
      </c>
      <c r="F60" s="10" t="str">
        <f>IF(C60="","",VLOOKUP(R60&amp;"_"&amp;S60&amp;"_"&amp;T60,[1]挑战模式!$A:$AS,13,FALSE)-VLOOKUP(R60&amp;"_"&amp;S60&amp;"_"&amp;T60,[1]挑战模式!$A:$AS,14,FALSE))</f>
        <v/>
      </c>
      <c r="G60" s="10" t="str">
        <f t="shared" si="2"/>
        <v/>
      </c>
      <c r="H60" s="10" t="str">
        <f>IF(C60="","",VLOOKUP(R60&amp;"_"&amp;S60&amp;"_"&amp;T60,[1]挑战模式!$A:$BG,58,FALSE))</f>
        <v/>
      </c>
      <c r="I60" s="10" t="str">
        <f>IF(C60="","",VLOOKUP(R60&amp;"_"&amp;S60&amp;"_"&amp;T60,[1]挑战模式!$A:$BG,59,FALSE))</f>
        <v/>
      </c>
      <c r="J60" s="10" t="str">
        <f t="shared" si="3"/>
        <v/>
      </c>
      <c r="K60" s="10" t="str">
        <f ca="1">IF(ISNA(VLOOKUP(R60&amp;"_"&amp;S60&amp;"_"&amp;T60,[1]挑战模式!$A:$AS,1,FALSE)),"",IF(VLOOKUP(R60&amp;"_"&amp;S60&amp;"_"&amp;T60,[1]挑战模式!$A:$AS,14+U60,FALSE)="","",INT(VLOOKUP(R60&amp;"_"&amp;S60&amp;"_"&amp;T60,[1]挑战模式!$A:$AS,20+U60,FALSE))))</f>
        <v/>
      </c>
      <c r="L60" s="10" t="str">
        <f ca="1">IF(ISNA(VLOOKUP(R60&amp;"_"&amp;S60&amp;"_"&amp;T60,[1]挑战模式!$A:$AS,1,FALSE)),"",IF(VLOOKUP(R60&amp;"_"&amp;S60&amp;"_"&amp;T60,[1]挑战模式!$A:$AS,14+U60,FALSE)="","",ROUND(VLOOKUP(R60&amp;"_"&amp;S60&amp;"_"&amp;T60,[1]挑战模式!$A:$AS,5,FALSE)/K60,2)))</f>
        <v/>
      </c>
      <c r="M60" s="10" t="str">
        <f t="shared" ca="1" si="4"/>
        <v/>
      </c>
      <c r="N60" s="10" t="str">
        <f t="shared" ca="1" si="5"/>
        <v/>
      </c>
      <c r="O60" s="10" t="str">
        <f t="shared" ca="1" si="6"/>
        <v/>
      </c>
      <c r="Q60" s="10" t="str">
        <f ca="1">IF(L60="","",VLOOKUP(R60&amp;"_"&amp;S60&amp;"_"&amp;T60,[1]挑战模式!$A:$AS,38+U60,FALSE))</f>
        <v/>
      </c>
      <c r="R60" s="10">
        <v>0</v>
      </c>
      <c r="S60" s="10">
        <v>2</v>
      </c>
      <c r="T60" s="10">
        <v>1</v>
      </c>
      <c r="U60" s="10">
        <v>5</v>
      </c>
    </row>
    <row r="61" spans="2:21" s="10" customFormat="1" x14ac:dyDescent="0.2">
      <c r="B61" s="10" t="str">
        <f t="shared" si="0"/>
        <v/>
      </c>
      <c r="C61" s="10" t="str">
        <f>IF(ISNA(VLOOKUP(R61&amp;"_"&amp;S61&amp;"_"&amp;T61,[1]挑战模式!$A:$AS,1,FALSE)),"",IF(T61-T60=0,"",T61))</f>
        <v/>
      </c>
      <c r="D61" s="10" t="str">
        <f t="shared" si="1"/>
        <v/>
      </c>
      <c r="E61" s="10" t="str">
        <f>""</f>
        <v/>
      </c>
      <c r="F61" s="10" t="str">
        <f>IF(C61="","",VLOOKUP(R61&amp;"_"&amp;S61&amp;"_"&amp;T61,[1]挑战模式!$A:$AS,13,FALSE)-VLOOKUP(R61&amp;"_"&amp;S61&amp;"_"&amp;T61,[1]挑战模式!$A:$AS,14,FALSE))</f>
        <v/>
      </c>
      <c r="G61" s="10" t="str">
        <f t="shared" si="2"/>
        <v/>
      </c>
      <c r="H61" s="10" t="str">
        <f>IF(C61="","",VLOOKUP(R61&amp;"_"&amp;S61&amp;"_"&amp;T61,[1]挑战模式!$A:$BG,58,FALSE))</f>
        <v/>
      </c>
      <c r="I61" s="10" t="str">
        <f>IF(C61="","",VLOOKUP(R61&amp;"_"&amp;S61&amp;"_"&amp;T61,[1]挑战模式!$A:$BG,59,FALSE))</f>
        <v/>
      </c>
      <c r="J61" s="10" t="str">
        <f t="shared" si="3"/>
        <v/>
      </c>
      <c r="K61" s="10" t="str">
        <f ca="1">IF(ISNA(VLOOKUP(R61&amp;"_"&amp;S61&amp;"_"&amp;T61,[1]挑战模式!$A:$AS,1,FALSE)),"",IF(VLOOKUP(R61&amp;"_"&amp;S61&amp;"_"&amp;T61,[1]挑战模式!$A:$AS,14+U61,FALSE)="","",INT(VLOOKUP(R61&amp;"_"&amp;S61&amp;"_"&amp;T61,[1]挑战模式!$A:$AS,20+U61,FALSE))))</f>
        <v/>
      </c>
      <c r="L61" s="10" t="str">
        <f ca="1">IF(ISNA(VLOOKUP(R61&amp;"_"&amp;S61&amp;"_"&amp;T61,[1]挑战模式!$A:$AS,1,FALSE)),"",IF(VLOOKUP(R61&amp;"_"&amp;S61&amp;"_"&amp;T61,[1]挑战模式!$A:$AS,14+U61,FALSE)="","",ROUND(VLOOKUP(R61&amp;"_"&amp;S61&amp;"_"&amp;T61,[1]挑战模式!$A:$AS,5,FALSE)/K61,2)))</f>
        <v/>
      </c>
      <c r="M61" s="10" t="str">
        <f t="shared" ca="1" si="4"/>
        <v/>
      </c>
      <c r="N61" s="10" t="str">
        <f t="shared" ca="1" si="5"/>
        <v/>
      </c>
      <c r="O61" s="10" t="str">
        <f t="shared" ca="1" si="6"/>
        <v/>
      </c>
      <c r="Q61" s="10" t="str">
        <f ca="1">IF(L61="","",VLOOKUP(R61&amp;"_"&amp;S61&amp;"_"&amp;T61,[1]挑战模式!$A:$AS,38+U61,FALSE))</f>
        <v/>
      </c>
      <c r="R61" s="10">
        <v>0</v>
      </c>
      <c r="S61" s="10">
        <v>2</v>
      </c>
      <c r="T61" s="10">
        <v>1</v>
      </c>
      <c r="U61" s="10">
        <v>6</v>
      </c>
    </row>
    <row r="62" spans="2:21" s="10" customFormat="1" x14ac:dyDescent="0.2">
      <c r="B62" s="10" t="str">
        <f t="shared" si="0"/>
        <v>MonsterWaveCallRule_Season0_Challenge2</v>
      </c>
      <c r="C62" s="10">
        <f>IF(ISNA(VLOOKUP(R62&amp;"_"&amp;S62&amp;"_"&amp;T62,[1]挑战模式!$A:$AS,1,FALSE)),"",IF(T62-T61=0,"",T62))</f>
        <v>2</v>
      </c>
      <c r="D62" s="10" t="str">
        <f t="shared" si="1"/>
        <v>赛季0挑战关卡2波次2</v>
      </c>
      <c r="E62" s="10" t="str">
        <f>""</f>
        <v/>
      </c>
      <c r="F62" s="10">
        <f>IF(C62="","",VLOOKUP(R62&amp;"_"&amp;S62&amp;"_"&amp;T62,[1]挑战模式!$A:$AS,13,FALSE)-VLOOKUP(R62&amp;"_"&amp;S62&amp;"_"&amp;T62,[1]挑战模式!$A:$AS,14,FALSE))</f>
        <v>100</v>
      </c>
      <c r="G62" s="10">
        <f t="shared" si="2"/>
        <v>180</v>
      </c>
      <c r="H62" s="10" t="str">
        <f>IF(C62="","",VLOOKUP(R62&amp;"_"&amp;S62&amp;"_"&amp;T62,[1]挑战模式!$A:$BG,58,FALSE))</f>
        <v>ResAudio_Music_game1;0.9</v>
      </c>
      <c r="I62" s="10" t="str">
        <f>IF(C62="","",VLOOKUP(R62&amp;"_"&amp;S62&amp;"_"&amp;T62,[1]挑战模式!$A:$BG,59,FALSE))</f>
        <v>ResAudio_Music_game1;1.2</v>
      </c>
      <c r="J62" s="10">
        <f t="shared" si="3"/>
        <v>0</v>
      </c>
      <c r="K62" s="10">
        <f ca="1">IF(ISNA(VLOOKUP(R62&amp;"_"&amp;S62&amp;"_"&amp;T62,[1]挑战模式!$A:$AS,1,FALSE)),"",IF(VLOOKUP(R62&amp;"_"&amp;S62&amp;"_"&amp;T62,[1]挑战模式!$A:$AS,14+U62,FALSE)="","",INT(VLOOKUP(R62&amp;"_"&amp;S62&amp;"_"&amp;T62,[1]挑战模式!$A:$AS,20+U62,FALSE))))</f>
        <v>4</v>
      </c>
      <c r="L62" s="10">
        <f ca="1">IF(ISNA(VLOOKUP(R62&amp;"_"&amp;S62&amp;"_"&amp;T62,[1]挑战模式!$A:$AS,1,FALSE)),"",IF(VLOOKUP(R62&amp;"_"&amp;S62&amp;"_"&amp;T62,[1]挑战模式!$A:$AS,14+U62,FALSE)="","",ROUND(VLOOKUP(R62&amp;"_"&amp;S62&amp;"_"&amp;T62,[1]挑战模式!$A:$AS,5,FALSE)/K62,2)))</f>
        <v>3.75</v>
      </c>
      <c r="M62" s="10">
        <f t="shared" ca="1" si="4"/>
        <v>1</v>
      </c>
      <c r="N62" s="10" t="str">
        <f t="shared" ca="1" si="5"/>
        <v>Monster_Season0_Challenge2_2_1</v>
      </c>
      <c r="O62" s="10">
        <f t="shared" ca="1" si="6"/>
        <v>1</v>
      </c>
      <c r="Q62" s="10">
        <f ca="1">IF(L62="","",VLOOKUP(R62&amp;"_"&amp;S62&amp;"_"&amp;T62,[1]挑战模式!$A:$AS,38+U62,FALSE))</f>
        <v>25</v>
      </c>
      <c r="R62" s="10">
        <v>0</v>
      </c>
      <c r="S62" s="10">
        <v>2</v>
      </c>
      <c r="T62" s="10">
        <v>2</v>
      </c>
      <c r="U62" s="10">
        <v>1</v>
      </c>
    </row>
    <row r="63" spans="2:21" s="10" customFormat="1" x14ac:dyDescent="0.2">
      <c r="B63" s="10" t="str">
        <f t="shared" si="0"/>
        <v/>
      </c>
      <c r="C63" s="10" t="str">
        <f>IF(ISNA(VLOOKUP(R63&amp;"_"&amp;S63&amp;"_"&amp;T63,[1]挑战模式!$A:$AS,1,FALSE)),"",IF(T63-T62=0,"",T63))</f>
        <v/>
      </c>
      <c r="D63" s="10" t="str">
        <f t="shared" si="1"/>
        <v/>
      </c>
      <c r="E63" s="10" t="str">
        <f>""</f>
        <v/>
      </c>
      <c r="F63" s="10" t="str">
        <f>IF(C63="","",VLOOKUP(R63&amp;"_"&amp;S63&amp;"_"&amp;T63,[1]挑战模式!$A:$AS,13,FALSE)-VLOOKUP(R63&amp;"_"&amp;S63&amp;"_"&amp;T63,[1]挑战模式!$A:$AS,14,FALSE))</f>
        <v/>
      </c>
      <c r="G63" s="10" t="str">
        <f t="shared" si="2"/>
        <v/>
      </c>
      <c r="H63" s="10" t="str">
        <f>IF(C63="","",VLOOKUP(R63&amp;"_"&amp;S63&amp;"_"&amp;T63,[1]挑战模式!$A:$BG,58,FALSE))</f>
        <v/>
      </c>
      <c r="I63" s="10" t="str">
        <f>IF(C63="","",VLOOKUP(R63&amp;"_"&amp;S63&amp;"_"&amp;T63,[1]挑战模式!$A:$BG,59,FALSE))</f>
        <v/>
      </c>
      <c r="J63" s="10" t="str">
        <f t="shared" si="3"/>
        <v/>
      </c>
      <c r="K63" s="10">
        <f ca="1">IF(ISNA(VLOOKUP(R63&amp;"_"&amp;S63&amp;"_"&amp;T63,[1]挑战模式!$A:$AS,1,FALSE)),"",IF(VLOOKUP(R63&amp;"_"&amp;S63&amp;"_"&amp;T63,[1]挑战模式!$A:$AS,14+U63,FALSE)="","",INT(VLOOKUP(R63&amp;"_"&amp;S63&amp;"_"&amp;T63,[1]挑战模式!$A:$AS,20+U63,FALSE))))</f>
        <v>4</v>
      </c>
      <c r="L63" s="10">
        <f ca="1">IF(ISNA(VLOOKUP(R63&amp;"_"&amp;S63&amp;"_"&amp;T63,[1]挑战模式!$A:$AS,1,FALSE)),"",IF(VLOOKUP(R63&amp;"_"&amp;S63&amp;"_"&amp;T63,[1]挑战模式!$A:$AS,14+U63,FALSE)="","",ROUND(VLOOKUP(R63&amp;"_"&amp;S63&amp;"_"&amp;T63,[1]挑战模式!$A:$AS,5,FALSE)/K63,2)))</f>
        <v>3.75</v>
      </c>
      <c r="M63" s="10">
        <f t="shared" ca="1" si="4"/>
        <v>1</v>
      </c>
      <c r="N63" s="10" t="str">
        <f t="shared" ca="1" si="5"/>
        <v>Monster_Season0_Challenge2_2_2</v>
      </c>
      <c r="O63" s="10">
        <f t="shared" ca="1" si="6"/>
        <v>1</v>
      </c>
      <c r="Q63" s="10">
        <f ca="1">IF(L63="","",VLOOKUP(R63&amp;"_"&amp;S63&amp;"_"&amp;T63,[1]挑战模式!$A:$AS,38+U63,FALSE))</f>
        <v>25</v>
      </c>
      <c r="R63" s="10">
        <v>0</v>
      </c>
      <c r="S63" s="10">
        <v>2</v>
      </c>
      <c r="T63" s="10">
        <v>2</v>
      </c>
      <c r="U63" s="10">
        <v>2</v>
      </c>
    </row>
    <row r="64" spans="2:21" s="10" customFormat="1" x14ac:dyDescent="0.2">
      <c r="B64" s="10" t="str">
        <f t="shared" si="0"/>
        <v/>
      </c>
      <c r="C64" s="10" t="str">
        <f>IF(ISNA(VLOOKUP(R64&amp;"_"&amp;S64&amp;"_"&amp;T64,[1]挑战模式!$A:$AS,1,FALSE)),"",IF(T64-T63=0,"",T64))</f>
        <v/>
      </c>
      <c r="D64" s="10" t="str">
        <f t="shared" si="1"/>
        <v/>
      </c>
      <c r="E64" s="10" t="str">
        <f>""</f>
        <v/>
      </c>
      <c r="F64" s="10" t="str">
        <f>IF(C64="","",VLOOKUP(R64&amp;"_"&amp;S64&amp;"_"&amp;T64,[1]挑战模式!$A:$AS,13,FALSE)-VLOOKUP(R64&amp;"_"&amp;S64&amp;"_"&amp;T64,[1]挑战模式!$A:$AS,14,FALSE))</f>
        <v/>
      </c>
      <c r="G64" s="10" t="str">
        <f t="shared" si="2"/>
        <v/>
      </c>
      <c r="H64" s="10" t="str">
        <f>IF(C64="","",VLOOKUP(R64&amp;"_"&amp;S64&amp;"_"&amp;T64,[1]挑战模式!$A:$BG,58,FALSE))</f>
        <v/>
      </c>
      <c r="I64" s="10" t="str">
        <f>IF(C64="","",VLOOKUP(R64&amp;"_"&amp;S64&amp;"_"&amp;T64,[1]挑战模式!$A:$BG,59,FALSE))</f>
        <v/>
      </c>
      <c r="J64" s="10" t="str">
        <f t="shared" si="3"/>
        <v/>
      </c>
      <c r="K64" s="10" t="str">
        <f ca="1">IF(ISNA(VLOOKUP(R64&amp;"_"&amp;S64&amp;"_"&amp;T64,[1]挑战模式!$A:$AS,1,FALSE)),"",IF(VLOOKUP(R64&amp;"_"&amp;S64&amp;"_"&amp;T64,[1]挑战模式!$A:$AS,14+U64,FALSE)="","",INT(VLOOKUP(R64&amp;"_"&amp;S64&amp;"_"&amp;T64,[1]挑战模式!$A:$AS,20+U64,FALSE))))</f>
        <v/>
      </c>
      <c r="L64" s="10" t="str">
        <f ca="1">IF(ISNA(VLOOKUP(R64&amp;"_"&amp;S64&amp;"_"&amp;T64,[1]挑战模式!$A:$AS,1,FALSE)),"",IF(VLOOKUP(R64&amp;"_"&amp;S64&amp;"_"&amp;T64,[1]挑战模式!$A:$AS,14+U64,FALSE)="","",ROUND(VLOOKUP(R64&amp;"_"&amp;S64&amp;"_"&amp;T64,[1]挑战模式!$A:$AS,5,FALSE)/K64,2)))</f>
        <v/>
      </c>
      <c r="M64" s="10" t="str">
        <f t="shared" ca="1" si="4"/>
        <v/>
      </c>
      <c r="N64" s="10" t="str">
        <f t="shared" ca="1" si="5"/>
        <v/>
      </c>
      <c r="O64" s="10" t="str">
        <f t="shared" ca="1" si="6"/>
        <v/>
      </c>
      <c r="Q64" s="10" t="str">
        <f ca="1">IF(L64="","",VLOOKUP(R64&amp;"_"&amp;S64&amp;"_"&amp;T64,[1]挑战模式!$A:$AS,38+U64,FALSE))</f>
        <v/>
      </c>
      <c r="R64" s="10">
        <v>0</v>
      </c>
      <c r="S64" s="10">
        <v>2</v>
      </c>
      <c r="T64" s="10">
        <v>2</v>
      </c>
      <c r="U64" s="10">
        <v>3</v>
      </c>
    </row>
    <row r="65" spans="2:21" s="10" customFormat="1" x14ac:dyDescent="0.2">
      <c r="B65" s="10" t="str">
        <f t="shared" si="0"/>
        <v/>
      </c>
      <c r="C65" s="10" t="str">
        <f>IF(ISNA(VLOOKUP(R65&amp;"_"&amp;S65&amp;"_"&amp;T65,[1]挑战模式!$A:$AS,1,FALSE)),"",IF(T65-T64=0,"",T65))</f>
        <v/>
      </c>
      <c r="D65" s="10" t="str">
        <f t="shared" si="1"/>
        <v/>
      </c>
      <c r="E65" s="10" t="str">
        <f>""</f>
        <v/>
      </c>
      <c r="F65" s="10" t="str">
        <f>IF(C65="","",VLOOKUP(R65&amp;"_"&amp;S65&amp;"_"&amp;T65,[1]挑战模式!$A:$AS,13,FALSE)-VLOOKUP(R65&amp;"_"&amp;S65&amp;"_"&amp;T65,[1]挑战模式!$A:$AS,14,FALSE))</f>
        <v/>
      </c>
      <c r="G65" s="10" t="str">
        <f t="shared" si="2"/>
        <v/>
      </c>
      <c r="H65" s="10" t="str">
        <f>IF(C65="","",VLOOKUP(R65&amp;"_"&amp;S65&amp;"_"&amp;T65,[1]挑战模式!$A:$BG,58,FALSE))</f>
        <v/>
      </c>
      <c r="I65" s="10" t="str">
        <f>IF(C65="","",VLOOKUP(R65&amp;"_"&amp;S65&amp;"_"&amp;T65,[1]挑战模式!$A:$BG,59,FALSE))</f>
        <v/>
      </c>
      <c r="J65" s="10" t="str">
        <f t="shared" si="3"/>
        <v/>
      </c>
      <c r="K65" s="10" t="str">
        <f ca="1">IF(ISNA(VLOOKUP(R65&amp;"_"&amp;S65&amp;"_"&amp;T65,[1]挑战模式!$A:$AS,1,FALSE)),"",IF(VLOOKUP(R65&amp;"_"&amp;S65&amp;"_"&amp;T65,[1]挑战模式!$A:$AS,14+U65,FALSE)="","",INT(VLOOKUP(R65&amp;"_"&amp;S65&amp;"_"&amp;T65,[1]挑战模式!$A:$AS,20+U65,FALSE))))</f>
        <v/>
      </c>
      <c r="L65" s="10" t="str">
        <f ca="1">IF(ISNA(VLOOKUP(R65&amp;"_"&amp;S65&amp;"_"&amp;T65,[1]挑战模式!$A:$AS,1,FALSE)),"",IF(VLOOKUP(R65&amp;"_"&amp;S65&amp;"_"&amp;T65,[1]挑战模式!$A:$AS,14+U65,FALSE)="","",ROUND(VLOOKUP(R65&amp;"_"&amp;S65&amp;"_"&amp;T65,[1]挑战模式!$A:$AS,5,FALSE)/K65,2)))</f>
        <v/>
      </c>
      <c r="M65" s="10" t="str">
        <f t="shared" ca="1" si="4"/>
        <v/>
      </c>
      <c r="N65" s="10" t="str">
        <f t="shared" ca="1" si="5"/>
        <v/>
      </c>
      <c r="O65" s="10" t="str">
        <f t="shared" ca="1" si="6"/>
        <v/>
      </c>
      <c r="Q65" s="10" t="str">
        <f ca="1">IF(L65="","",VLOOKUP(R65&amp;"_"&amp;S65&amp;"_"&amp;T65,[1]挑战模式!$A:$AS,38+U65,FALSE))</f>
        <v/>
      </c>
      <c r="R65" s="10">
        <v>0</v>
      </c>
      <c r="S65" s="10">
        <v>2</v>
      </c>
      <c r="T65" s="10">
        <v>2</v>
      </c>
      <c r="U65" s="10">
        <v>4</v>
      </c>
    </row>
    <row r="66" spans="2:21" s="10" customFormat="1" x14ac:dyDescent="0.2">
      <c r="B66" s="10" t="str">
        <f t="shared" si="0"/>
        <v/>
      </c>
      <c r="C66" s="10" t="str">
        <f>IF(ISNA(VLOOKUP(R66&amp;"_"&amp;S66&amp;"_"&amp;T66,[1]挑战模式!$A:$AS,1,FALSE)),"",IF(T66-T65=0,"",T66))</f>
        <v/>
      </c>
      <c r="D66" s="10" t="str">
        <f t="shared" si="1"/>
        <v/>
      </c>
      <c r="E66" s="10" t="str">
        <f>""</f>
        <v/>
      </c>
      <c r="F66" s="10" t="str">
        <f>IF(C66="","",VLOOKUP(R66&amp;"_"&amp;S66&amp;"_"&amp;T66,[1]挑战模式!$A:$AS,13,FALSE)-VLOOKUP(R66&amp;"_"&amp;S66&amp;"_"&amp;T66,[1]挑战模式!$A:$AS,14,FALSE))</f>
        <v/>
      </c>
      <c r="G66" s="10" t="str">
        <f t="shared" si="2"/>
        <v/>
      </c>
      <c r="H66" s="10" t="str">
        <f>IF(C66="","",VLOOKUP(R66&amp;"_"&amp;S66&amp;"_"&amp;T66,[1]挑战模式!$A:$BG,58,FALSE))</f>
        <v/>
      </c>
      <c r="I66" s="10" t="str">
        <f>IF(C66="","",VLOOKUP(R66&amp;"_"&amp;S66&amp;"_"&amp;T66,[1]挑战模式!$A:$BG,59,FALSE))</f>
        <v/>
      </c>
      <c r="J66" s="10" t="str">
        <f t="shared" si="3"/>
        <v/>
      </c>
      <c r="K66" s="10" t="str">
        <f ca="1">IF(ISNA(VLOOKUP(R66&amp;"_"&amp;S66&amp;"_"&amp;T66,[1]挑战模式!$A:$AS,1,FALSE)),"",IF(VLOOKUP(R66&amp;"_"&amp;S66&amp;"_"&amp;T66,[1]挑战模式!$A:$AS,14+U66,FALSE)="","",INT(VLOOKUP(R66&amp;"_"&amp;S66&amp;"_"&amp;T66,[1]挑战模式!$A:$AS,20+U66,FALSE))))</f>
        <v/>
      </c>
      <c r="L66" s="10" t="str">
        <f ca="1">IF(ISNA(VLOOKUP(R66&amp;"_"&amp;S66&amp;"_"&amp;T66,[1]挑战模式!$A:$AS,1,FALSE)),"",IF(VLOOKUP(R66&amp;"_"&amp;S66&amp;"_"&amp;T66,[1]挑战模式!$A:$AS,14+U66,FALSE)="","",ROUND(VLOOKUP(R66&amp;"_"&amp;S66&amp;"_"&amp;T66,[1]挑战模式!$A:$AS,5,FALSE)/K66,2)))</f>
        <v/>
      </c>
      <c r="M66" s="10" t="str">
        <f t="shared" ca="1" si="4"/>
        <v/>
      </c>
      <c r="N66" s="10" t="str">
        <f t="shared" ca="1" si="5"/>
        <v/>
      </c>
      <c r="O66" s="10" t="str">
        <f t="shared" ca="1" si="6"/>
        <v/>
      </c>
      <c r="Q66" s="10" t="str">
        <f ca="1">IF(L66="","",VLOOKUP(R66&amp;"_"&amp;S66&amp;"_"&amp;T66,[1]挑战模式!$A:$AS,38+U66,FALSE))</f>
        <v/>
      </c>
      <c r="R66" s="10">
        <v>0</v>
      </c>
      <c r="S66" s="10">
        <v>2</v>
      </c>
      <c r="T66" s="10">
        <v>2</v>
      </c>
      <c r="U66" s="10">
        <v>5</v>
      </c>
    </row>
    <row r="67" spans="2:21" s="10" customFormat="1" x14ac:dyDescent="0.2">
      <c r="B67" s="10" t="str">
        <f t="shared" si="0"/>
        <v/>
      </c>
      <c r="C67" s="10" t="str">
        <f>IF(ISNA(VLOOKUP(R67&amp;"_"&amp;S67&amp;"_"&amp;T67,[1]挑战模式!$A:$AS,1,FALSE)),"",IF(T67-T66=0,"",T67))</f>
        <v/>
      </c>
      <c r="D67" s="10" t="str">
        <f t="shared" si="1"/>
        <v/>
      </c>
      <c r="E67" s="10" t="str">
        <f>""</f>
        <v/>
      </c>
      <c r="F67" s="10" t="str">
        <f>IF(C67="","",VLOOKUP(R67&amp;"_"&amp;S67&amp;"_"&amp;T67,[1]挑战模式!$A:$AS,13,FALSE)-VLOOKUP(R67&amp;"_"&amp;S67&amp;"_"&amp;T67,[1]挑战模式!$A:$AS,14,FALSE))</f>
        <v/>
      </c>
      <c r="G67" s="10" t="str">
        <f t="shared" si="2"/>
        <v/>
      </c>
      <c r="H67" s="10" t="str">
        <f>IF(C67="","",VLOOKUP(R67&amp;"_"&amp;S67&amp;"_"&amp;T67,[1]挑战模式!$A:$BG,58,FALSE))</f>
        <v/>
      </c>
      <c r="I67" s="10" t="str">
        <f>IF(C67="","",VLOOKUP(R67&amp;"_"&amp;S67&amp;"_"&amp;T67,[1]挑战模式!$A:$BG,59,FALSE))</f>
        <v/>
      </c>
      <c r="J67" s="10" t="str">
        <f t="shared" si="3"/>
        <v/>
      </c>
      <c r="K67" s="10" t="str">
        <f ca="1">IF(ISNA(VLOOKUP(R67&amp;"_"&amp;S67&amp;"_"&amp;T67,[1]挑战模式!$A:$AS,1,FALSE)),"",IF(VLOOKUP(R67&amp;"_"&amp;S67&amp;"_"&amp;T67,[1]挑战模式!$A:$AS,14+U67,FALSE)="","",INT(VLOOKUP(R67&amp;"_"&amp;S67&amp;"_"&amp;T67,[1]挑战模式!$A:$AS,20+U67,FALSE))))</f>
        <v/>
      </c>
      <c r="L67" s="10" t="str">
        <f ca="1">IF(ISNA(VLOOKUP(R67&amp;"_"&amp;S67&amp;"_"&amp;T67,[1]挑战模式!$A:$AS,1,FALSE)),"",IF(VLOOKUP(R67&amp;"_"&amp;S67&amp;"_"&amp;T67,[1]挑战模式!$A:$AS,14+U67,FALSE)="","",ROUND(VLOOKUP(R67&amp;"_"&amp;S67&amp;"_"&amp;T67,[1]挑战模式!$A:$AS,5,FALSE)/K67,2)))</f>
        <v/>
      </c>
      <c r="M67" s="10" t="str">
        <f t="shared" ca="1" si="4"/>
        <v/>
      </c>
      <c r="N67" s="10" t="str">
        <f t="shared" ca="1" si="5"/>
        <v/>
      </c>
      <c r="O67" s="10" t="str">
        <f t="shared" ca="1" si="6"/>
        <v/>
      </c>
      <c r="Q67" s="10" t="str">
        <f ca="1">IF(L67="","",VLOOKUP(R67&amp;"_"&amp;S67&amp;"_"&amp;T67,[1]挑战模式!$A:$AS,38+U67,FALSE))</f>
        <v/>
      </c>
      <c r="R67" s="10">
        <v>0</v>
      </c>
      <c r="S67" s="10">
        <v>2</v>
      </c>
      <c r="T67" s="10">
        <v>2</v>
      </c>
      <c r="U67" s="10">
        <v>6</v>
      </c>
    </row>
    <row r="68" spans="2:21" s="10" customFormat="1" x14ac:dyDescent="0.2">
      <c r="B68" s="10" t="str">
        <f t="shared" si="0"/>
        <v>MonsterWaveCallRule_Season0_Challenge2</v>
      </c>
      <c r="C68" s="10">
        <f>IF(ISNA(VLOOKUP(R68&amp;"_"&amp;S68&amp;"_"&amp;T68,[1]挑战模式!$A:$AS,1,FALSE)),"",IF(T68-T67=0,"",T68))</f>
        <v>3</v>
      </c>
      <c r="D68" s="10" t="str">
        <f t="shared" si="1"/>
        <v>赛季0挑战关卡2波次3</v>
      </c>
      <c r="E68" s="10" t="str">
        <f>""</f>
        <v/>
      </c>
      <c r="F68" s="10">
        <f>IF(C68="","",VLOOKUP(R68&amp;"_"&amp;S68&amp;"_"&amp;T68,[1]挑战模式!$A:$AS,13,FALSE)-VLOOKUP(R68&amp;"_"&amp;S68&amp;"_"&amp;T68,[1]挑战模式!$A:$AS,14,FALSE))</f>
        <v>100</v>
      </c>
      <c r="G68" s="10">
        <f t="shared" si="2"/>
        <v>180</v>
      </c>
      <c r="H68" s="10" t="str">
        <f>IF(C68="","",VLOOKUP(R68&amp;"_"&amp;S68&amp;"_"&amp;T68,[1]挑战模式!$A:$BG,58,FALSE))</f>
        <v>ResAudio_Music_game1;0.9</v>
      </c>
      <c r="I68" s="10" t="str">
        <f>IF(C68="","",VLOOKUP(R68&amp;"_"&amp;S68&amp;"_"&amp;T68,[1]挑战模式!$A:$BG,59,FALSE))</f>
        <v>ResAudio_Music_battle_danger1;1</v>
      </c>
      <c r="J68" s="10">
        <f t="shared" si="3"/>
        <v>0</v>
      </c>
      <c r="K68" s="10">
        <f ca="1">IF(ISNA(VLOOKUP(R68&amp;"_"&amp;S68&amp;"_"&amp;T68,[1]挑战模式!$A:$AS,1,FALSE)),"",IF(VLOOKUP(R68&amp;"_"&amp;S68&amp;"_"&amp;T68,[1]挑战模式!$A:$AS,14+U68,FALSE)="","",INT(VLOOKUP(R68&amp;"_"&amp;S68&amp;"_"&amp;T68,[1]挑战模式!$A:$AS,20+U68,FALSE))))</f>
        <v>9</v>
      </c>
      <c r="L68" s="10">
        <f ca="1">IF(ISNA(VLOOKUP(R68&amp;"_"&amp;S68&amp;"_"&amp;T68,[1]挑战模式!$A:$AS,1,FALSE)),"",IF(VLOOKUP(R68&amp;"_"&amp;S68&amp;"_"&amp;T68,[1]挑战模式!$A:$AS,14+U68,FALSE)="","",ROUND(VLOOKUP(R68&amp;"_"&amp;S68&amp;"_"&amp;T68,[1]挑战模式!$A:$AS,5,FALSE)/K68,2)))</f>
        <v>2.2200000000000002</v>
      </c>
      <c r="M68" s="10">
        <f t="shared" ca="1" si="4"/>
        <v>1</v>
      </c>
      <c r="N68" s="10" t="str">
        <f t="shared" ca="1" si="5"/>
        <v>Monster_Season0_Challenge2_3_1</v>
      </c>
      <c r="O68" s="10">
        <f t="shared" ca="1" si="6"/>
        <v>1</v>
      </c>
      <c r="Q68" s="10">
        <f ca="1">IF(L68="","",VLOOKUP(R68&amp;"_"&amp;S68&amp;"_"&amp;T68,[1]挑战模式!$A:$AS,38+U68,FALSE))</f>
        <v>13</v>
      </c>
      <c r="R68" s="10">
        <v>0</v>
      </c>
      <c r="S68" s="10">
        <v>2</v>
      </c>
      <c r="T68" s="10">
        <v>3</v>
      </c>
      <c r="U68" s="10">
        <v>1</v>
      </c>
    </row>
    <row r="69" spans="2:21" s="10" customFormat="1" x14ac:dyDescent="0.2">
      <c r="B69" s="10" t="str">
        <f t="shared" si="0"/>
        <v/>
      </c>
      <c r="C69" s="10" t="str">
        <f>IF(ISNA(VLOOKUP(R69&amp;"_"&amp;S69&amp;"_"&amp;T69,[1]挑战模式!$A:$AS,1,FALSE)),"",IF(T69-T68=0,"",T69))</f>
        <v/>
      </c>
      <c r="D69" s="10" t="str">
        <f t="shared" si="1"/>
        <v/>
      </c>
      <c r="E69" s="10" t="str">
        <f>""</f>
        <v/>
      </c>
      <c r="F69" s="10" t="str">
        <f>IF(C69="","",VLOOKUP(R69&amp;"_"&amp;S69&amp;"_"&amp;T69,[1]挑战模式!$A:$AS,13,FALSE)-VLOOKUP(R69&amp;"_"&amp;S69&amp;"_"&amp;T69,[1]挑战模式!$A:$AS,14,FALSE))</f>
        <v/>
      </c>
      <c r="G69" s="10" t="str">
        <f t="shared" si="2"/>
        <v/>
      </c>
      <c r="H69" s="10" t="str">
        <f>IF(C69="","",VLOOKUP(R69&amp;"_"&amp;S69&amp;"_"&amp;T69,[1]挑战模式!$A:$BG,58,FALSE))</f>
        <v/>
      </c>
      <c r="I69" s="10" t="str">
        <f>IF(C69="","",VLOOKUP(R69&amp;"_"&amp;S69&amp;"_"&amp;T69,[1]挑战模式!$A:$BG,59,FALSE))</f>
        <v/>
      </c>
      <c r="J69" s="10" t="str">
        <f t="shared" si="3"/>
        <v/>
      </c>
      <c r="K69" s="10">
        <f ca="1">IF(ISNA(VLOOKUP(R69&amp;"_"&amp;S69&amp;"_"&amp;T69,[1]挑战模式!$A:$AS,1,FALSE)),"",IF(VLOOKUP(R69&amp;"_"&amp;S69&amp;"_"&amp;T69,[1]挑战模式!$A:$AS,14+U69,FALSE)="","",INT(VLOOKUP(R69&amp;"_"&amp;S69&amp;"_"&amp;T69,[1]挑战模式!$A:$AS,20+U69,FALSE))))</f>
        <v>6</v>
      </c>
      <c r="L69" s="10">
        <f ca="1">IF(ISNA(VLOOKUP(R69&amp;"_"&amp;S69&amp;"_"&amp;T69,[1]挑战模式!$A:$AS,1,FALSE)),"",IF(VLOOKUP(R69&amp;"_"&amp;S69&amp;"_"&amp;T69,[1]挑战模式!$A:$AS,14+U69,FALSE)="","",ROUND(VLOOKUP(R69&amp;"_"&amp;S69&amp;"_"&amp;T69,[1]挑战模式!$A:$AS,5,FALSE)/K69,2)))</f>
        <v>3.33</v>
      </c>
      <c r="M69" s="10">
        <f t="shared" ca="1" si="4"/>
        <v>1</v>
      </c>
      <c r="N69" s="10" t="str">
        <f t="shared" ca="1" si="5"/>
        <v>Monster_Season0_Challenge2_3_2</v>
      </c>
      <c r="O69" s="10">
        <f t="shared" ca="1" si="6"/>
        <v>1</v>
      </c>
      <c r="Q69" s="10">
        <f ca="1">IF(L69="","",VLOOKUP(R69&amp;"_"&amp;S69&amp;"_"&amp;T69,[1]挑战模式!$A:$AS,38+U69,FALSE))</f>
        <v>13</v>
      </c>
      <c r="R69" s="10">
        <v>0</v>
      </c>
      <c r="S69" s="10">
        <v>2</v>
      </c>
      <c r="T69" s="10">
        <v>3</v>
      </c>
      <c r="U69" s="10">
        <v>2</v>
      </c>
    </row>
    <row r="70" spans="2:21" s="10" customFormat="1" x14ac:dyDescent="0.2">
      <c r="B70" s="10" t="str">
        <f t="shared" si="0"/>
        <v/>
      </c>
      <c r="C70" s="10" t="str">
        <f>IF(ISNA(VLOOKUP(R70&amp;"_"&amp;S70&amp;"_"&amp;T70,[1]挑战模式!$A:$AS,1,FALSE)),"",IF(T70-T69=0,"",T70))</f>
        <v/>
      </c>
      <c r="D70" s="10" t="str">
        <f t="shared" si="1"/>
        <v/>
      </c>
      <c r="E70" s="10" t="str">
        <f>""</f>
        <v/>
      </c>
      <c r="F70" s="10" t="str">
        <f>IF(C70="","",VLOOKUP(R70&amp;"_"&amp;S70&amp;"_"&amp;T70,[1]挑战模式!$A:$AS,13,FALSE)-VLOOKUP(R70&amp;"_"&amp;S70&amp;"_"&amp;T70,[1]挑战模式!$A:$AS,14,FALSE))</f>
        <v/>
      </c>
      <c r="G70" s="10" t="str">
        <f t="shared" si="2"/>
        <v/>
      </c>
      <c r="H70" s="10" t="str">
        <f>IF(C70="","",VLOOKUP(R70&amp;"_"&amp;S70&amp;"_"&amp;T70,[1]挑战模式!$A:$BG,58,FALSE))</f>
        <v/>
      </c>
      <c r="I70" s="10" t="str">
        <f>IF(C70="","",VLOOKUP(R70&amp;"_"&amp;S70&amp;"_"&amp;T70,[1]挑战模式!$A:$BG,59,FALSE))</f>
        <v/>
      </c>
      <c r="J70" s="10" t="str">
        <f t="shared" si="3"/>
        <v/>
      </c>
      <c r="K70" s="10" t="str">
        <f ca="1">IF(ISNA(VLOOKUP(R70&amp;"_"&amp;S70&amp;"_"&amp;T70,[1]挑战模式!$A:$AS,1,FALSE)),"",IF(VLOOKUP(R70&amp;"_"&amp;S70&amp;"_"&amp;T70,[1]挑战模式!$A:$AS,14+U70,FALSE)="","",INT(VLOOKUP(R70&amp;"_"&amp;S70&amp;"_"&amp;T70,[1]挑战模式!$A:$AS,20+U70,FALSE))))</f>
        <v/>
      </c>
      <c r="L70" s="10" t="str">
        <f ca="1">IF(ISNA(VLOOKUP(R70&amp;"_"&amp;S70&amp;"_"&amp;T70,[1]挑战模式!$A:$AS,1,FALSE)),"",IF(VLOOKUP(R70&amp;"_"&amp;S70&amp;"_"&amp;T70,[1]挑战模式!$A:$AS,14+U70,FALSE)="","",ROUND(VLOOKUP(R70&amp;"_"&amp;S70&amp;"_"&amp;T70,[1]挑战模式!$A:$AS,5,FALSE)/K70,2)))</f>
        <v/>
      </c>
      <c r="M70" s="10" t="str">
        <f t="shared" ca="1" si="4"/>
        <v/>
      </c>
      <c r="N70" s="10" t="str">
        <f t="shared" ca="1" si="5"/>
        <v/>
      </c>
      <c r="O70" s="10" t="str">
        <f t="shared" ca="1" si="6"/>
        <v/>
      </c>
      <c r="Q70" s="10" t="str">
        <f ca="1">IF(L70="","",VLOOKUP(R70&amp;"_"&amp;S70&amp;"_"&amp;T70,[1]挑战模式!$A:$AS,38+U70,FALSE))</f>
        <v/>
      </c>
      <c r="R70" s="10">
        <v>0</v>
      </c>
      <c r="S70" s="10">
        <v>2</v>
      </c>
      <c r="T70" s="10">
        <v>3</v>
      </c>
      <c r="U70" s="10">
        <v>3</v>
      </c>
    </row>
    <row r="71" spans="2:21" s="10" customFormat="1" x14ac:dyDescent="0.2">
      <c r="B71" s="10" t="str">
        <f t="shared" si="0"/>
        <v/>
      </c>
      <c r="C71" s="10" t="str">
        <f>IF(ISNA(VLOOKUP(R71&amp;"_"&amp;S71&amp;"_"&amp;T71,[1]挑战模式!$A:$AS,1,FALSE)),"",IF(T71-T70=0,"",T71))</f>
        <v/>
      </c>
      <c r="D71" s="10" t="str">
        <f t="shared" si="1"/>
        <v/>
      </c>
      <c r="E71" s="10" t="str">
        <f>""</f>
        <v/>
      </c>
      <c r="F71" s="10" t="str">
        <f>IF(C71="","",VLOOKUP(R71&amp;"_"&amp;S71&amp;"_"&amp;T71,[1]挑战模式!$A:$AS,13,FALSE)-VLOOKUP(R71&amp;"_"&amp;S71&amp;"_"&amp;T71,[1]挑战模式!$A:$AS,14,FALSE))</f>
        <v/>
      </c>
      <c r="G71" s="10" t="str">
        <f t="shared" si="2"/>
        <v/>
      </c>
      <c r="H71" s="10" t="str">
        <f>IF(C71="","",VLOOKUP(R71&amp;"_"&amp;S71&amp;"_"&amp;T71,[1]挑战模式!$A:$BG,58,FALSE))</f>
        <v/>
      </c>
      <c r="I71" s="10" t="str">
        <f>IF(C71="","",VLOOKUP(R71&amp;"_"&amp;S71&amp;"_"&amp;T71,[1]挑战模式!$A:$BG,59,FALSE))</f>
        <v/>
      </c>
      <c r="J71" s="10" t="str">
        <f t="shared" si="3"/>
        <v/>
      </c>
      <c r="K71" s="10" t="str">
        <f ca="1">IF(ISNA(VLOOKUP(R71&amp;"_"&amp;S71&amp;"_"&amp;T71,[1]挑战模式!$A:$AS,1,FALSE)),"",IF(VLOOKUP(R71&amp;"_"&amp;S71&amp;"_"&amp;T71,[1]挑战模式!$A:$AS,14+U71,FALSE)="","",INT(VLOOKUP(R71&amp;"_"&amp;S71&amp;"_"&amp;T71,[1]挑战模式!$A:$AS,20+U71,FALSE))))</f>
        <v/>
      </c>
      <c r="L71" s="10" t="str">
        <f ca="1">IF(ISNA(VLOOKUP(R71&amp;"_"&amp;S71&amp;"_"&amp;T71,[1]挑战模式!$A:$AS,1,FALSE)),"",IF(VLOOKUP(R71&amp;"_"&amp;S71&amp;"_"&amp;T71,[1]挑战模式!$A:$AS,14+U71,FALSE)="","",ROUND(VLOOKUP(R71&amp;"_"&amp;S71&amp;"_"&amp;T71,[1]挑战模式!$A:$AS,5,FALSE)/K71,2)))</f>
        <v/>
      </c>
      <c r="M71" s="10" t="str">
        <f t="shared" ca="1" si="4"/>
        <v/>
      </c>
      <c r="N71" s="10" t="str">
        <f t="shared" ca="1" si="5"/>
        <v/>
      </c>
      <c r="O71" s="10" t="str">
        <f t="shared" ca="1" si="6"/>
        <v/>
      </c>
      <c r="Q71" s="10" t="str">
        <f ca="1">IF(L71="","",VLOOKUP(R71&amp;"_"&amp;S71&amp;"_"&amp;T71,[1]挑战模式!$A:$AS,38+U71,FALSE))</f>
        <v/>
      </c>
      <c r="R71" s="10">
        <v>0</v>
      </c>
      <c r="S71" s="10">
        <v>2</v>
      </c>
      <c r="T71" s="10">
        <v>3</v>
      </c>
      <c r="U71" s="10">
        <v>4</v>
      </c>
    </row>
    <row r="72" spans="2:21" s="10" customFormat="1" x14ac:dyDescent="0.2">
      <c r="B72" s="10" t="str">
        <f t="shared" si="0"/>
        <v/>
      </c>
      <c r="C72" s="10" t="str">
        <f>IF(ISNA(VLOOKUP(R72&amp;"_"&amp;S72&amp;"_"&amp;T72,[1]挑战模式!$A:$AS,1,FALSE)),"",IF(T72-T71=0,"",T72))</f>
        <v/>
      </c>
      <c r="D72" s="10" t="str">
        <f t="shared" si="1"/>
        <v/>
      </c>
      <c r="E72" s="10" t="str">
        <f>""</f>
        <v/>
      </c>
      <c r="F72" s="10" t="str">
        <f>IF(C72="","",VLOOKUP(R72&amp;"_"&amp;S72&amp;"_"&amp;T72,[1]挑战模式!$A:$AS,13,FALSE)-VLOOKUP(R72&amp;"_"&amp;S72&amp;"_"&amp;T72,[1]挑战模式!$A:$AS,14,FALSE))</f>
        <v/>
      </c>
      <c r="G72" s="10" t="str">
        <f t="shared" si="2"/>
        <v/>
      </c>
      <c r="H72" s="10" t="str">
        <f>IF(C72="","",VLOOKUP(R72&amp;"_"&amp;S72&amp;"_"&amp;T72,[1]挑战模式!$A:$BG,58,FALSE))</f>
        <v/>
      </c>
      <c r="I72" s="10" t="str">
        <f>IF(C72="","",VLOOKUP(R72&amp;"_"&amp;S72&amp;"_"&amp;T72,[1]挑战模式!$A:$BG,59,FALSE))</f>
        <v/>
      </c>
      <c r="J72" s="10" t="str">
        <f t="shared" si="3"/>
        <v/>
      </c>
      <c r="K72" s="10" t="str">
        <f ca="1">IF(ISNA(VLOOKUP(R72&amp;"_"&amp;S72&amp;"_"&amp;T72,[1]挑战模式!$A:$AS,1,FALSE)),"",IF(VLOOKUP(R72&amp;"_"&amp;S72&amp;"_"&amp;T72,[1]挑战模式!$A:$AS,14+U72,FALSE)="","",INT(VLOOKUP(R72&amp;"_"&amp;S72&amp;"_"&amp;T72,[1]挑战模式!$A:$AS,20+U72,FALSE))))</f>
        <v/>
      </c>
      <c r="L72" s="10" t="str">
        <f ca="1">IF(ISNA(VLOOKUP(R72&amp;"_"&amp;S72&amp;"_"&amp;T72,[1]挑战模式!$A:$AS,1,FALSE)),"",IF(VLOOKUP(R72&amp;"_"&amp;S72&amp;"_"&amp;T72,[1]挑战模式!$A:$AS,14+U72,FALSE)="","",ROUND(VLOOKUP(R72&amp;"_"&amp;S72&amp;"_"&amp;T72,[1]挑战模式!$A:$AS,5,FALSE)/K72,2)))</f>
        <v/>
      </c>
      <c r="M72" s="10" t="str">
        <f t="shared" ca="1" si="4"/>
        <v/>
      </c>
      <c r="N72" s="10" t="str">
        <f t="shared" ca="1" si="5"/>
        <v/>
      </c>
      <c r="O72" s="10" t="str">
        <f t="shared" ca="1" si="6"/>
        <v/>
      </c>
      <c r="Q72" s="10" t="str">
        <f ca="1">IF(L72="","",VLOOKUP(R72&amp;"_"&amp;S72&amp;"_"&amp;T72,[1]挑战模式!$A:$AS,38+U72,FALSE))</f>
        <v/>
      </c>
      <c r="R72" s="10">
        <v>0</v>
      </c>
      <c r="S72" s="10">
        <v>2</v>
      </c>
      <c r="T72" s="10">
        <v>3</v>
      </c>
      <c r="U72" s="10">
        <v>5</v>
      </c>
    </row>
    <row r="73" spans="2:21" s="10" customFormat="1" x14ac:dyDescent="0.2">
      <c r="B73" s="10" t="str">
        <f t="shared" ref="B73:B136" si="7">IF(C73="","","MonsterWaveCallRule_Season"&amp;R73&amp;"_Challenge"&amp;S73)</f>
        <v/>
      </c>
      <c r="C73" s="10" t="str">
        <f>IF(ISNA(VLOOKUP(R73&amp;"_"&amp;S73&amp;"_"&amp;T73,[1]挑战模式!$A:$AS,1,FALSE)),"",IF(T73-T72=0,"",T73))</f>
        <v/>
      </c>
      <c r="D73" s="10" t="str">
        <f t="shared" ref="D73:D136" si="8">IF(C73="","","赛季"&amp;R73&amp;"挑战关卡"&amp;S73&amp;"波次"&amp;T73)</f>
        <v/>
      </c>
      <c r="E73" s="10" t="str">
        <f>""</f>
        <v/>
      </c>
      <c r="F73" s="10" t="str">
        <f>IF(C73="","",VLOOKUP(R73&amp;"_"&amp;S73&amp;"_"&amp;T73,[1]挑战模式!$A:$AS,13,FALSE)-VLOOKUP(R73&amp;"_"&amp;S73&amp;"_"&amp;T73,[1]挑战模式!$A:$AS,14,FALSE))</f>
        <v/>
      </c>
      <c r="G73" s="10" t="str">
        <f t="shared" ref="G73:G136" si="9">IF(C73="","",180)</f>
        <v/>
      </c>
      <c r="H73" s="10" t="str">
        <f>IF(C73="","",VLOOKUP(R73&amp;"_"&amp;S73&amp;"_"&amp;T73,[1]挑战模式!$A:$BG,58,FALSE))</f>
        <v/>
      </c>
      <c r="I73" s="10" t="str">
        <f>IF(C73="","",VLOOKUP(R73&amp;"_"&amp;S73&amp;"_"&amp;T73,[1]挑战模式!$A:$BG,59,FALSE))</f>
        <v/>
      </c>
      <c r="J73" s="10" t="str">
        <f t="shared" ref="J73:J136" si="10">IF(C73="","",0)</f>
        <v/>
      </c>
      <c r="K73" s="10" t="str">
        <f ca="1">IF(ISNA(VLOOKUP(R73&amp;"_"&amp;S73&amp;"_"&amp;T73,[1]挑战模式!$A:$AS,1,FALSE)),"",IF(VLOOKUP(R73&amp;"_"&amp;S73&amp;"_"&amp;T73,[1]挑战模式!$A:$AS,14+U73,FALSE)="","",INT(VLOOKUP(R73&amp;"_"&amp;S73&amp;"_"&amp;T73,[1]挑战模式!$A:$AS,20+U73,FALSE))))</f>
        <v/>
      </c>
      <c r="L73" s="10" t="str">
        <f ca="1">IF(ISNA(VLOOKUP(R73&amp;"_"&amp;S73&amp;"_"&amp;T73,[1]挑战模式!$A:$AS,1,FALSE)),"",IF(VLOOKUP(R73&amp;"_"&amp;S73&amp;"_"&amp;T73,[1]挑战模式!$A:$AS,14+U73,FALSE)="","",ROUND(VLOOKUP(R73&amp;"_"&amp;S73&amp;"_"&amp;T73,[1]挑战模式!$A:$AS,5,FALSE)/K73,2)))</f>
        <v/>
      </c>
      <c r="M73" s="10" t="str">
        <f t="shared" ref="M73:M136" ca="1" si="11">IF(L73="","",1)</f>
        <v/>
      </c>
      <c r="N73" s="10" t="str">
        <f t="shared" ref="N73:N136" ca="1" si="12">IF(L73="","","Monster_Season"&amp;R73&amp;"_Challenge"&amp;S73&amp;"_"&amp;T73&amp;"_"&amp;U73)</f>
        <v/>
      </c>
      <c r="O73" s="10" t="str">
        <f t="shared" ref="O73:O136" ca="1" si="13">IF(L73="","",1)</f>
        <v/>
      </c>
      <c r="Q73" s="10" t="str">
        <f ca="1">IF(L73="","",VLOOKUP(R73&amp;"_"&amp;S73&amp;"_"&amp;T73,[1]挑战模式!$A:$AS,38+U73,FALSE))</f>
        <v/>
      </c>
      <c r="R73" s="10">
        <v>0</v>
      </c>
      <c r="S73" s="10">
        <v>2</v>
      </c>
      <c r="T73" s="10">
        <v>3</v>
      </c>
      <c r="U73" s="10">
        <v>6</v>
      </c>
    </row>
    <row r="74" spans="2:21" s="10" customFormat="1" x14ac:dyDescent="0.2">
      <c r="B74" s="10" t="str">
        <f t="shared" si="7"/>
        <v/>
      </c>
      <c r="C74" s="10" t="str">
        <f>IF(ISNA(VLOOKUP(R74&amp;"_"&amp;S74&amp;"_"&amp;T74,[1]挑战模式!$A:$AS,1,FALSE)),"",IF(T74-T73=0,"",T74))</f>
        <v/>
      </c>
      <c r="D74" s="10" t="str">
        <f t="shared" si="8"/>
        <v/>
      </c>
      <c r="E74" s="10" t="str">
        <f>""</f>
        <v/>
      </c>
      <c r="F74" s="10" t="str">
        <f>IF(C74="","",VLOOKUP(R74&amp;"_"&amp;S74&amp;"_"&amp;T74,[1]挑战模式!$A:$AS,13,FALSE)-VLOOKUP(R74&amp;"_"&amp;S74&amp;"_"&amp;T74,[1]挑战模式!$A:$AS,14,FALSE))</f>
        <v/>
      </c>
      <c r="G74" s="10" t="str">
        <f t="shared" si="9"/>
        <v/>
      </c>
      <c r="H74" s="10" t="str">
        <f>IF(C74="","",VLOOKUP(R74&amp;"_"&amp;S74&amp;"_"&amp;T74,[1]挑战模式!$A:$BG,58,FALSE))</f>
        <v/>
      </c>
      <c r="I74" s="10" t="str">
        <f>IF(C74="","",VLOOKUP(R74&amp;"_"&amp;S74&amp;"_"&amp;T74,[1]挑战模式!$A:$BG,59,FALSE))</f>
        <v/>
      </c>
      <c r="J74" s="10" t="str">
        <f t="shared" si="10"/>
        <v/>
      </c>
      <c r="K74" s="10" t="str">
        <f>IF(ISNA(VLOOKUP(R74&amp;"_"&amp;S74&amp;"_"&amp;T74,[1]挑战模式!$A:$AS,1,FALSE)),"",IF(VLOOKUP(R74&amp;"_"&amp;S74&amp;"_"&amp;T74,[1]挑战模式!$A:$AS,14+U74,FALSE)="","",INT(VLOOKUP(R74&amp;"_"&amp;S74&amp;"_"&amp;T74,[1]挑战模式!$A:$AS,20+U74,FALSE))))</f>
        <v/>
      </c>
      <c r="L74" s="10" t="str">
        <f>IF(ISNA(VLOOKUP(R74&amp;"_"&amp;S74&amp;"_"&amp;T74,[1]挑战模式!$A:$AS,1,FALSE)),"",IF(VLOOKUP(R74&amp;"_"&amp;S74&amp;"_"&amp;T74,[1]挑战模式!$A:$AS,14+U74,FALSE)="","",ROUND(VLOOKUP(R74&amp;"_"&amp;S74&amp;"_"&amp;T74,[1]挑战模式!$A:$AS,5,FALSE)/K74,2)))</f>
        <v/>
      </c>
      <c r="M74" s="10" t="str">
        <f t="shared" si="11"/>
        <v/>
      </c>
      <c r="N74" s="10" t="str">
        <f t="shared" si="12"/>
        <v/>
      </c>
      <c r="O74" s="10" t="str">
        <f t="shared" si="13"/>
        <v/>
      </c>
      <c r="Q74" s="10" t="str">
        <f>IF(L74="","",VLOOKUP(R74&amp;"_"&amp;S74&amp;"_"&amp;T74,[1]挑战模式!$A:$AS,38+U74,FALSE))</f>
        <v/>
      </c>
      <c r="R74" s="10">
        <v>0</v>
      </c>
      <c r="S74" s="10">
        <v>2</v>
      </c>
      <c r="T74" s="10">
        <v>4</v>
      </c>
      <c r="U74" s="10">
        <v>1</v>
      </c>
    </row>
    <row r="75" spans="2:21" s="10" customFormat="1" x14ac:dyDescent="0.2">
      <c r="B75" s="10" t="str">
        <f t="shared" si="7"/>
        <v/>
      </c>
      <c r="C75" s="10" t="str">
        <f>IF(ISNA(VLOOKUP(R75&amp;"_"&amp;S75&amp;"_"&amp;T75,[1]挑战模式!$A:$AS,1,FALSE)),"",IF(T75-T74=0,"",T75))</f>
        <v/>
      </c>
      <c r="D75" s="10" t="str">
        <f t="shared" si="8"/>
        <v/>
      </c>
      <c r="E75" s="10" t="str">
        <f>""</f>
        <v/>
      </c>
      <c r="F75" s="10" t="str">
        <f>IF(C75="","",VLOOKUP(R75&amp;"_"&amp;S75&amp;"_"&amp;T75,[1]挑战模式!$A:$AS,13,FALSE)-VLOOKUP(R75&amp;"_"&amp;S75&amp;"_"&amp;T75,[1]挑战模式!$A:$AS,14,FALSE))</f>
        <v/>
      </c>
      <c r="G75" s="10" t="str">
        <f t="shared" si="9"/>
        <v/>
      </c>
      <c r="H75" s="10" t="str">
        <f>IF(C75="","",VLOOKUP(R75&amp;"_"&amp;S75&amp;"_"&amp;T75,[1]挑战模式!$A:$BG,58,FALSE))</f>
        <v/>
      </c>
      <c r="I75" s="10" t="str">
        <f>IF(C75="","",VLOOKUP(R75&amp;"_"&amp;S75&amp;"_"&amp;T75,[1]挑战模式!$A:$BG,59,FALSE))</f>
        <v/>
      </c>
      <c r="J75" s="10" t="str">
        <f t="shared" si="10"/>
        <v/>
      </c>
      <c r="K75" s="10" t="str">
        <f>IF(ISNA(VLOOKUP(R75&amp;"_"&amp;S75&amp;"_"&amp;T75,[1]挑战模式!$A:$AS,1,FALSE)),"",IF(VLOOKUP(R75&amp;"_"&amp;S75&amp;"_"&amp;T75,[1]挑战模式!$A:$AS,14+U75,FALSE)="","",INT(VLOOKUP(R75&amp;"_"&amp;S75&amp;"_"&amp;T75,[1]挑战模式!$A:$AS,20+U75,FALSE))))</f>
        <v/>
      </c>
      <c r="L75" s="10" t="str">
        <f>IF(ISNA(VLOOKUP(R75&amp;"_"&amp;S75&amp;"_"&amp;T75,[1]挑战模式!$A:$AS,1,FALSE)),"",IF(VLOOKUP(R75&amp;"_"&amp;S75&amp;"_"&amp;T75,[1]挑战模式!$A:$AS,14+U75,FALSE)="","",ROUND(VLOOKUP(R75&amp;"_"&amp;S75&amp;"_"&amp;T75,[1]挑战模式!$A:$AS,5,FALSE)/K75,2)))</f>
        <v/>
      </c>
      <c r="M75" s="10" t="str">
        <f t="shared" si="11"/>
        <v/>
      </c>
      <c r="N75" s="10" t="str">
        <f t="shared" si="12"/>
        <v/>
      </c>
      <c r="O75" s="10" t="str">
        <f t="shared" si="13"/>
        <v/>
      </c>
      <c r="Q75" s="10" t="str">
        <f>IF(L75="","",VLOOKUP(R75&amp;"_"&amp;S75&amp;"_"&amp;T75,[1]挑战模式!$A:$AS,38+U75,FALSE))</f>
        <v/>
      </c>
      <c r="R75" s="10">
        <v>0</v>
      </c>
      <c r="S75" s="10">
        <v>2</v>
      </c>
      <c r="T75" s="10">
        <v>4</v>
      </c>
      <c r="U75" s="10">
        <v>2</v>
      </c>
    </row>
    <row r="76" spans="2:21" s="10" customFormat="1" x14ac:dyDescent="0.2">
      <c r="B76" s="10" t="str">
        <f t="shared" si="7"/>
        <v/>
      </c>
      <c r="C76" s="10" t="str">
        <f>IF(ISNA(VLOOKUP(R76&amp;"_"&amp;S76&amp;"_"&amp;T76,[1]挑战模式!$A:$AS,1,FALSE)),"",IF(T76-T75=0,"",T76))</f>
        <v/>
      </c>
      <c r="D76" s="10" t="str">
        <f t="shared" si="8"/>
        <v/>
      </c>
      <c r="E76" s="10" t="str">
        <f>""</f>
        <v/>
      </c>
      <c r="F76" s="10" t="str">
        <f>IF(C76="","",VLOOKUP(R76&amp;"_"&amp;S76&amp;"_"&amp;T76,[1]挑战模式!$A:$AS,13,FALSE)-VLOOKUP(R76&amp;"_"&amp;S76&amp;"_"&amp;T76,[1]挑战模式!$A:$AS,14,FALSE))</f>
        <v/>
      </c>
      <c r="G76" s="10" t="str">
        <f t="shared" si="9"/>
        <v/>
      </c>
      <c r="H76" s="10" t="str">
        <f>IF(C76="","",VLOOKUP(R76&amp;"_"&amp;S76&amp;"_"&amp;T76,[1]挑战模式!$A:$BG,58,FALSE))</f>
        <v/>
      </c>
      <c r="I76" s="10" t="str">
        <f>IF(C76="","",VLOOKUP(R76&amp;"_"&amp;S76&amp;"_"&amp;T76,[1]挑战模式!$A:$BG,59,FALSE))</f>
        <v/>
      </c>
      <c r="J76" s="10" t="str">
        <f t="shared" si="10"/>
        <v/>
      </c>
      <c r="K76" s="10" t="str">
        <f>IF(ISNA(VLOOKUP(R76&amp;"_"&amp;S76&amp;"_"&amp;T76,[1]挑战模式!$A:$AS,1,FALSE)),"",IF(VLOOKUP(R76&amp;"_"&amp;S76&amp;"_"&amp;T76,[1]挑战模式!$A:$AS,14+U76,FALSE)="","",INT(VLOOKUP(R76&amp;"_"&amp;S76&amp;"_"&amp;T76,[1]挑战模式!$A:$AS,20+U76,FALSE))))</f>
        <v/>
      </c>
      <c r="L76" s="10" t="str">
        <f>IF(ISNA(VLOOKUP(R76&amp;"_"&amp;S76&amp;"_"&amp;T76,[1]挑战模式!$A:$AS,1,FALSE)),"",IF(VLOOKUP(R76&amp;"_"&amp;S76&amp;"_"&amp;T76,[1]挑战模式!$A:$AS,14+U76,FALSE)="","",ROUND(VLOOKUP(R76&amp;"_"&amp;S76&amp;"_"&amp;T76,[1]挑战模式!$A:$AS,5,FALSE)/K76,2)))</f>
        <v/>
      </c>
      <c r="M76" s="10" t="str">
        <f t="shared" si="11"/>
        <v/>
      </c>
      <c r="N76" s="10" t="str">
        <f t="shared" si="12"/>
        <v/>
      </c>
      <c r="O76" s="10" t="str">
        <f t="shared" si="13"/>
        <v/>
      </c>
      <c r="Q76" s="10" t="str">
        <f>IF(L76="","",VLOOKUP(R76&amp;"_"&amp;S76&amp;"_"&amp;T76,[1]挑战模式!$A:$AS,38+U76,FALSE))</f>
        <v/>
      </c>
      <c r="R76" s="10">
        <v>0</v>
      </c>
      <c r="S76" s="10">
        <v>2</v>
      </c>
      <c r="T76" s="10">
        <v>4</v>
      </c>
      <c r="U76" s="10">
        <v>3</v>
      </c>
    </row>
    <row r="77" spans="2:21" s="10" customFormat="1" x14ac:dyDescent="0.2">
      <c r="B77" s="10" t="str">
        <f t="shared" si="7"/>
        <v/>
      </c>
      <c r="C77" s="10" t="str">
        <f>IF(ISNA(VLOOKUP(R77&amp;"_"&amp;S77&amp;"_"&amp;T77,[1]挑战模式!$A:$AS,1,FALSE)),"",IF(T77-T76=0,"",T77))</f>
        <v/>
      </c>
      <c r="D77" s="10" t="str">
        <f t="shared" si="8"/>
        <v/>
      </c>
      <c r="E77" s="10" t="str">
        <f>""</f>
        <v/>
      </c>
      <c r="F77" s="10" t="str">
        <f>IF(C77="","",VLOOKUP(R77&amp;"_"&amp;S77&amp;"_"&amp;T77,[1]挑战模式!$A:$AS,13,FALSE)-VLOOKUP(R77&amp;"_"&amp;S77&amp;"_"&amp;T77,[1]挑战模式!$A:$AS,14,FALSE))</f>
        <v/>
      </c>
      <c r="G77" s="10" t="str">
        <f t="shared" si="9"/>
        <v/>
      </c>
      <c r="H77" s="10" t="str">
        <f>IF(C77="","",VLOOKUP(R77&amp;"_"&amp;S77&amp;"_"&amp;T77,[1]挑战模式!$A:$BG,58,FALSE))</f>
        <v/>
      </c>
      <c r="I77" s="10" t="str">
        <f>IF(C77="","",VLOOKUP(R77&amp;"_"&amp;S77&amp;"_"&amp;T77,[1]挑战模式!$A:$BG,59,FALSE))</f>
        <v/>
      </c>
      <c r="J77" s="10" t="str">
        <f t="shared" si="10"/>
        <v/>
      </c>
      <c r="K77" s="10" t="str">
        <f>IF(ISNA(VLOOKUP(R77&amp;"_"&amp;S77&amp;"_"&amp;T77,[1]挑战模式!$A:$AS,1,FALSE)),"",IF(VLOOKUP(R77&amp;"_"&amp;S77&amp;"_"&amp;T77,[1]挑战模式!$A:$AS,14+U77,FALSE)="","",INT(VLOOKUP(R77&amp;"_"&amp;S77&amp;"_"&amp;T77,[1]挑战模式!$A:$AS,20+U77,FALSE))))</f>
        <v/>
      </c>
      <c r="L77" s="10" t="str">
        <f>IF(ISNA(VLOOKUP(R77&amp;"_"&amp;S77&amp;"_"&amp;T77,[1]挑战模式!$A:$AS,1,FALSE)),"",IF(VLOOKUP(R77&amp;"_"&amp;S77&amp;"_"&amp;T77,[1]挑战模式!$A:$AS,14+U77,FALSE)="","",ROUND(VLOOKUP(R77&amp;"_"&amp;S77&amp;"_"&amp;T77,[1]挑战模式!$A:$AS,5,FALSE)/K77,2)))</f>
        <v/>
      </c>
      <c r="M77" s="10" t="str">
        <f t="shared" si="11"/>
        <v/>
      </c>
      <c r="N77" s="10" t="str">
        <f t="shared" si="12"/>
        <v/>
      </c>
      <c r="O77" s="10" t="str">
        <f t="shared" si="13"/>
        <v/>
      </c>
      <c r="Q77" s="10" t="str">
        <f>IF(L77="","",VLOOKUP(R77&amp;"_"&amp;S77&amp;"_"&amp;T77,[1]挑战模式!$A:$AS,38+U77,FALSE))</f>
        <v/>
      </c>
      <c r="R77" s="10">
        <v>0</v>
      </c>
      <c r="S77" s="10">
        <v>2</v>
      </c>
      <c r="T77" s="10">
        <v>4</v>
      </c>
      <c r="U77" s="10">
        <v>4</v>
      </c>
    </row>
    <row r="78" spans="2:21" s="10" customFormat="1" x14ac:dyDescent="0.2">
      <c r="B78" s="10" t="str">
        <f t="shared" si="7"/>
        <v/>
      </c>
      <c r="C78" s="10" t="str">
        <f>IF(ISNA(VLOOKUP(R78&amp;"_"&amp;S78&amp;"_"&amp;T78,[1]挑战模式!$A:$AS,1,FALSE)),"",IF(T78-T77=0,"",T78))</f>
        <v/>
      </c>
      <c r="D78" s="10" t="str">
        <f t="shared" si="8"/>
        <v/>
      </c>
      <c r="E78" s="10" t="str">
        <f>""</f>
        <v/>
      </c>
      <c r="F78" s="10" t="str">
        <f>IF(C78="","",VLOOKUP(R78&amp;"_"&amp;S78&amp;"_"&amp;T78,[1]挑战模式!$A:$AS,13,FALSE)-VLOOKUP(R78&amp;"_"&amp;S78&amp;"_"&amp;T78,[1]挑战模式!$A:$AS,14,FALSE))</f>
        <v/>
      </c>
      <c r="G78" s="10" t="str">
        <f t="shared" si="9"/>
        <v/>
      </c>
      <c r="H78" s="10" t="str">
        <f>IF(C78="","",VLOOKUP(R78&amp;"_"&amp;S78&amp;"_"&amp;T78,[1]挑战模式!$A:$BG,58,FALSE))</f>
        <v/>
      </c>
      <c r="I78" s="10" t="str">
        <f>IF(C78="","",VLOOKUP(R78&amp;"_"&amp;S78&amp;"_"&amp;T78,[1]挑战模式!$A:$BG,59,FALSE))</f>
        <v/>
      </c>
      <c r="J78" s="10" t="str">
        <f t="shared" si="10"/>
        <v/>
      </c>
      <c r="K78" s="10" t="str">
        <f>IF(ISNA(VLOOKUP(R78&amp;"_"&amp;S78&amp;"_"&amp;T78,[1]挑战模式!$A:$AS,1,FALSE)),"",IF(VLOOKUP(R78&amp;"_"&amp;S78&amp;"_"&amp;T78,[1]挑战模式!$A:$AS,14+U78,FALSE)="","",INT(VLOOKUP(R78&amp;"_"&amp;S78&amp;"_"&amp;T78,[1]挑战模式!$A:$AS,20+U78,FALSE))))</f>
        <v/>
      </c>
      <c r="L78" s="10" t="str">
        <f>IF(ISNA(VLOOKUP(R78&amp;"_"&amp;S78&amp;"_"&amp;T78,[1]挑战模式!$A:$AS,1,FALSE)),"",IF(VLOOKUP(R78&amp;"_"&amp;S78&amp;"_"&amp;T78,[1]挑战模式!$A:$AS,14+U78,FALSE)="","",ROUND(VLOOKUP(R78&amp;"_"&amp;S78&amp;"_"&amp;T78,[1]挑战模式!$A:$AS,5,FALSE)/K78,2)))</f>
        <v/>
      </c>
      <c r="M78" s="10" t="str">
        <f t="shared" si="11"/>
        <v/>
      </c>
      <c r="N78" s="10" t="str">
        <f t="shared" si="12"/>
        <v/>
      </c>
      <c r="O78" s="10" t="str">
        <f t="shared" si="13"/>
        <v/>
      </c>
      <c r="Q78" s="10" t="str">
        <f>IF(L78="","",VLOOKUP(R78&amp;"_"&amp;S78&amp;"_"&amp;T78,[1]挑战模式!$A:$AS,38+U78,FALSE))</f>
        <v/>
      </c>
      <c r="R78" s="10">
        <v>0</v>
      </c>
      <c r="S78" s="10">
        <v>2</v>
      </c>
      <c r="T78" s="10">
        <v>4</v>
      </c>
      <c r="U78" s="10">
        <v>5</v>
      </c>
    </row>
    <row r="79" spans="2:21" s="10" customFormat="1" x14ac:dyDescent="0.2">
      <c r="B79" s="10" t="str">
        <f t="shared" si="7"/>
        <v/>
      </c>
      <c r="C79" s="10" t="str">
        <f>IF(ISNA(VLOOKUP(R79&amp;"_"&amp;S79&amp;"_"&amp;T79,[1]挑战模式!$A:$AS,1,FALSE)),"",IF(T79-T78=0,"",T79))</f>
        <v/>
      </c>
      <c r="D79" s="10" t="str">
        <f t="shared" si="8"/>
        <v/>
      </c>
      <c r="E79" s="10" t="str">
        <f>""</f>
        <v/>
      </c>
      <c r="F79" s="10" t="str">
        <f>IF(C79="","",VLOOKUP(R79&amp;"_"&amp;S79&amp;"_"&amp;T79,[1]挑战模式!$A:$AS,13,FALSE)-VLOOKUP(R79&amp;"_"&amp;S79&amp;"_"&amp;T79,[1]挑战模式!$A:$AS,14,FALSE))</f>
        <v/>
      </c>
      <c r="G79" s="10" t="str">
        <f t="shared" si="9"/>
        <v/>
      </c>
      <c r="H79" s="10" t="str">
        <f>IF(C79="","",VLOOKUP(R79&amp;"_"&amp;S79&amp;"_"&amp;T79,[1]挑战模式!$A:$BG,58,FALSE))</f>
        <v/>
      </c>
      <c r="I79" s="10" t="str">
        <f>IF(C79="","",VLOOKUP(R79&amp;"_"&amp;S79&amp;"_"&amp;T79,[1]挑战模式!$A:$BG,59,FALSE))</f>
        <v/>
      </c>
      <c r="J79" s="10" t="str">
        <f t="shared" si="10"/>
        <v/>
      </c>
      <c r="K79" s="10" t="str">
        <f>IF(ISNA(VLOOKUP(R79&amp;"_"&amp;S79&amp;"_"&amp;T79,[1]挑战模式!$A:$AS,1,FALSE)),"",IF(VLOOKUP(R79&amp;"_"&amp;S79&amp;"_"&amp;T79,[1]挑战模式!$A:$AS,14+U79,FALSE)="","",INT(VLOOKUP(R79&amp;"_"&amp;S79&amp;"_"&amp;T79,[1]挑战模式!$A:$AS,20+U79,FALSE))))</f>
        <v/>
      </c>
      <c r="L79" s="10" t="str">
        <f>IF(ISNA(VLOOKUP(R79&amp;"_"&amp;S79&amp;"_"&amp;T79,[1]挑战模式!$A:$AS,1,FALSE)),"",IF(VLOOKUP(R79&amp;"_"&amp;S79&amp;"_"&amp;T79,[1]挑战模式!$A:$AS,14+U79,FALSE)="","",ROUND(VLOOKUP(R79&amp;"_"&amp;S79&amp;"_"&amp;T79,[1]挑战模式!$A:$AS,5,FALSE)/K79,2)))</f>
        <v/>
      </c>
      <c r="M79" s="10" t="str">
        <f t="shared" si="11"/>
        <v/>
      </c>
      <c r="N79" s="10" t="str">
        <f t="shared" si="12"/>
        <v/>
      </c>
      <c r="O79" s="10" t="str">
        <f t="shared" si="13"/>
        <v/>
      </c>
      <c r="Q79" s="10" t="str">
        <f>IF(L79="","",VLOOKUP(R79&amp;"_"&amp;S79&amp;"_"&amp;T79,[1]挑战模式!$A:$AS,38+U79,FALSE))</f>
        <v/>
      </c>
      <c r="R79" s="10">
        <v>0</v>
      </c>
      <c r="S79" s="10">
        <v>2</v>
      </c>
      <c r="T79" s="10">
        <v>4</v>
      </c>
      <c r="U79" s="10">
        <v>6</v>
      </c>
    </row>
    <row r="80" spans="2:21" s="10" customFormat="1" x14ac:dyDescent="0.2">
      <c r="B80" s="10" t="str">
        <f t="shared" si="7"/>
        <v/>
      </c>
      <c r="C80" s="10" t="str">
        <f>IF(ISNA(VLOOKUP(R80&amp;"_"&amp;S80&amp;"_"&amp;T80,[1]挑战模式!$A:$AS,1,FALSE)),"",IF(T80-T79=0,"",T80))</f>
        <v/>
      </c>
      <c r="D80" s="10" t="str">
        <f t="shared" si="8"/>
        <v/>
      </c>
      <c r="E80" s="10" t="str">
        <f>""</f>
        <v/>
      </c>
      <c r="F80" s="10" t="str">
        <f>IF(C80="","",VLOOKUP(R80&amp;"_"&amp;S80&amp;"_"&amp;T80,[1]挑战模式!$A:$AS,13,FALSE)-VLOOKUP(R80&amp;"_"&amp;S80&amp;"_"&amp;T80,[1]挑战模式!$A:$AS,14,FALSE))</f>
        <v/>
      </c>
      <c r="G80" s="10" t="str">
        <f t="shared" si="9"/>
        <v/>
      </c>
      <c r="H80" s="10" t="str">
        <f>IF(C80="","",VLOOKUP(R80&amp;"_"&amp;S80&amp;"_"&amp;T80,[1]挑战模式!$A:$BG,58,FALSE))</f>
        <v/>
      </c>
      <c r="I80" s="10" t="str">
        <f>IF(C80="","",VLOOKUP(R80&amp;"_"&amp;S80&amp;"_"&amp;T80,[1]挑战模式!$A:$BG,59,FALSE))</f>
        <v/>
      </c>
      <c r="J80" s="10" t="str">
        <f t="shared" si="10"/>
        <v/>
      </c>
      <c r="K80" s="10" t="str">
        <f>IF(ISNA(VLOOKUP(R80&amp;"_"&amp;S80&amp;"_"&amp;T80,[1]挑战模式!$A:$AS,1,FALSE)),"",IF(VLOOKUP(R80&amp;"_"&amp;S80&amp;"_"&amp;T80,[1]挑战模式!$A:$AS,14+U80,FALSE)="","",INT(VLOOKUP(R80&amp;"_"&amp;S80&amp;"_"&amp;T80,[1]挑战模式!$A:$AS,20+U80,FALSE))))</f>
        <v/>
      </c>
      <c r="L80" s="10" t="str">
        <f>IF(ISNA(VLOOKUP(R80&amp;"_"&amp;S80&amp;"_"&amp;T80,[1]挑战模式!$A:$AS,1,FALSE)),"",IF(VLOOKUP(R80&amp;"_"&amp;S80&amp;"_"&amp;T80,[1]挑战模式!$A:$AS,14+U80,FALSE)="","",ROUND(VLOOKUP(R80&amp;"_"&amp;S80&amp;"_"&amp;T80,[1]挑战模式!$A:$AS,5,FALSE)/K80,2)))</f>
        <v/>
      </c>
      <c r="M80" s="10" t="str">
        <f t="shared" si="11"/>
        <v/>
      </c>
      <c r="N80" s="10" t="str">
        <f t="shared" si="12"/>
        <v/>
      </c>
      <c r="O80" s="10" t="str">
        <f t="shared" si="13"/>
        <v/>
      </c>
      <c r="Q80" s="10" t="str">
        <f>IF(L80="","",VLOOKUP(R80&amp;"_"&amp;S80&amp;"_"&amp;T80,[1]挑战模式!$A:$AS,38+U80,FALSE))</f>
        <v/>
      </c>
      <c r="R80" s="10">
        <v>0</v>
      </c>
      <c r="S80" s="10">
        <v>2</v>
      </c>
      <c r="T80" s="10">
        <v>5</v>
      </c>
      <c r="U80" s="10">
        <v>1</v>
      </c>
    </row>
    <row r="81" spans="2:21" s="10" customFormat="1" x14ac:dyDescent="0.2">
      <c r="B81" s="10" t="str">
        <f t="shared" si="7"/>
        <v/>
      </c>
      <c r="C81" s="10" t="str">
        <f>IF(ISNA(VLOOKUP(R81&amp;"_"&amp;S81&amp;"_"&amp;T81,[1]挑战模式!$A:$AS,1,FALSE)),"",IF(T81-T80=0,"",T81))</f>
        <v/>
      </c>
      <c r="D81" s="10" t="str">
        <f t="shared" si="8"/>
        <v/>
      </c>
      <c r="E81" s="10" t="str">
        <f>""</f>
        <v/>
      </c>
      <c r="F81" s="10" t="str">
        <f>IF(C81="","",VLOOKUP(R81&amp;"_"&amp;S81&amp;"_"&amp;T81,[1]挑战模式!$A:$AS,13,FALSE)-VLOOKUP(R81&amp;"_"&amp;S81&amp;"_"&amp;T81,[1]挑战模式!$A:$AS,14,FALSE))</f>
        <v/>
      </c>
      <c r="G81" s="10" t="str">
        <f t="shared" si="9"/>
        <v/>
      </c>
      <c r="H81" s="10" t="str">
        <f>IF(C81="","",VLOOKUP(R81&amp;"_"&amp;S81&amp;"_"&amp;T81,[1]挑战模式!$A:$BG,58,FALSE))</f>
        <v/>
      </c>
      <c r="I81" s="10" t="str">
        <f>IF(C81="","",VLOOKUP(R81&amp;"_"&amp;S81&amp;"_"&amp;T81,[1]挑战模式!$A:$BG,59,FALSE))</f>
        <v/>
      </c>
      <c r="J81" s="10" t="str">
        <f t="shared" si="10"/>
        <v/>
      </c>
      <c r="K81" s="10" t="str">
        <f>IF(ISNA(VLOOKUP(R81&amp;"_"&amp;S81&amp;"_"&amp;T81,[1]挑战模式!$A:$AS,1,FALSE)),"",IF(VLOOKUP(R81&amp;"_"&amp;S81&amp;"_"&amp;T81,[1]挑战模式!$A:$AS,14+U81,FALSE)="","",INT(VLOOKUP(R81&amp;"_"&amp;S81&amp;"_"&amp;T81,[1]挑战模式!$A:$AS,20+U81,FALSE))))</f>
        <v/>
      </c>
      <c r="L81" s="10" t="str">
        <f>IF(ISNA(VLOOKUP(R81&amp;"_"&amp;S81&amp;"_"&amp;T81,[1]挑战模式!$A:$AS,1,FALSE)),"",IF(VLOOKUP(R81&amp;"_"&amp;S81&amp;"_"&amp;T81,[1]挑战模式!$A:$AS,14+U81,FALSE)="","",ROUND(VLOOKUP(R81&amp;"_"&amp;S81&amp;"_"&amp;T81,[1]挑战模式!$A:$AS,5,FALSE)/K81,2)))</f>
        <v/>
      </c>
      <c r="M81" s="10" t="str">
        <f t="shared" si="11"/>
        <v/>
      </c>
      <c r="N81" s="10" t="str">
        <f t="shared" si="12"/>
        <v/>
      </c>
      <c r="O81" s="10" t="str">
        <f t="shared" si="13"/>
        <v/>
      </c>
      <c r="Q81" s="10" t="str">
        <f>IF(L81="","",VLOOKUP(R81&amp;"_"&amp;S81&amp;"_"&amp;T81,[1]挑战模式!$A:$AS,38+U81,FALSE))</f>
        <v/>
      </c>
      <c r="R81" s="10">
        <v>0</v>
      </c>
      <c r="S81" s="10">
        <v>2</v>
      </c>
      <c r="T81" s="10">
        <v>5</v>
      </c>
      <c r="U81" s="10">
        <v>2</v>
      </c>
    </row>
    <row r="82" spans="2:21" s="10" customFormat="1" x14ac:dyDescent="0.2">
      <c r="B82" s="10" t="str">
        <f t="shared" si="7"/>
        <v/>
      </c>
      <c r="C82" s="10" t="str">
        <f>IF(ISNA(VLOOKUP(R82&amp;"_"&amp;S82&amp;"_"&amp;T82,[1]挑战模式!$A:$AS,1,FALSE)),"",IF(T82-T81=0,"",T82))</f>
        <v/>
      </c>
      <c r="D82" s="10" t="str">
        <f t="shared" si="8"/>
        <v/>
      </c>
      <c r="E82" s="10" t="str">
        <f>""</f>
        <v/>
      </c>
      <c r="F82" s="10" t="str">
        <f>IF(C82="","",VLOOKUP(R82&amp;"_"&amp;S82&amp;"_"&amp;T82,[1]挑战模式!$A:$AS,13,FALSE)-VLOOKUP(R82&amp;"_"&amp;S82&amp;"_"&amp;T82,[1]挑战模式!$A:$AS,14,FALSE))</f>
        <v/>
      </c>
      <c r="G82" s="10" t="str">
        <f t="shared" si="9"/>
        <v/>
      </c>
      <c r="H82" s="10" t="str">
        <f>IF(C82="","",VLOOKUP(R82&amp;"_"&amp;S82&amp;"_"&amp;T82,[1]挑战模式!$A:$BG,58,FALSE))</f>
        <v/>
      </c>
      <c r="I82" s="10" t="str">
        <f>IF(C82="","",VLOOKUP(R82&amp;"_"&amp;S82&amp;"_"&amp;T82,[1]挑战模式!$A:$BG,59,FALSE))</f>
        <v/>
      </c>
      <c r="J82" s="10" t="str">
        <f t="shared" si="10"/>
        <v/>
      </c>
      <c r="K82" s="10" t="str">
        <f>IF(ISNA(VLOOKUP(R82&amp;"_"&amp;S82&amp;"_"&amp;T82,[1]挑战模式!$A:$AS,1,FALSE)),"",IF(VLOOKUP(R82&amp;"_"&amp;S82&amp;"_"&amp;T82,[1]挑战模式!$A:$AS,14+U82,FALSE)="","",INT(VLOOKUP(R82&amp;"_"&amp;S82&amp;"_"&amp;T82,[1]挑战模式!$A:$AS,20+U82,FALSE))))</f>
        <v/>
      </c>
      <c r="L82" s="10" t="str">
        <f>IF(ISNA(VLOOKUP(R82&amp;"_"&amp;S82&amp;"_"&amp;T82,[1]挑战模式!$A:$AS,1,FALSE)),"",IF(VLOOKUP(R82&amp;"_"&amp;S82&amp;"_"&amp;T82,[1]挑战模式!$A:$AS,14+U82,FALSE)="","",ROUND(VLOOKUP(R82&amp;"_"&amp;S82&amp;"_"&amp;T82,[1]挑战模式!$A:$AS,5,FALSE)/K82,2)))</f>
        <v/>
      </c>
      <c r="M82" s="10" t="str">
        <f t="shared" si="11"/>
        <v/>
      </c>
      <c r="N82" s="10" t="str">
        <f t="shared" si="12"/>
        <v/>
      </c>
      <c r="O82" s="10" t="str">
        <f t="shared" si="13"/>
        <v/>
      </c>
      <c r="Q82" s="10" t="str">
        <f>IF(L82="","",VLOOKUP(R82&amp;"_"&amp;S82&amp;"_"&amp;T82,[1]挑战模式!$A:$AS,38+U82,FALSE))</f>
        <v/>
      </c>
      <c r="R82" s="10">
        <v>0</v>
      </c>
      <c r="S82" s="10">
        <v>2</v>
      </c>
      <c r="T82" s="10">
        <v>5</v>
      </c>
      <c r="U82" s="10">
        <v>3</v>
      </c>
    </row>
    <row r="83" spans="2:21" s="10" customFormat="1" x14ac:dyDescent="0.2">
      <c r="B83" s="10" t="str">
        <f t="shared" si="7"/>
        <v/>
      </c>
      <c r="C83" s="10" t="str">
        <f>IF(ISNA(VLOOKUP(R83&amp;"_"&amp;S83&amp;"_"&amp;T83,[1]挑战模式!$A:$AS,1,FALSE)),"",IF(T83-T82=0,"",T83))</f>
        <v/>
      </c>
      <c r="D83" s="10" t="str">
        <f t="shared" si="8"/>
        <v/>
      </c>
      <c r="E83" s="10" t="str">
        <f>""</f>
        <v/>
      </c>
      <c r="F83" s="10" t="str">
        <f>IF(C83="","",VLOOKUP(R83&amp;"_"&amp;S83&amp;"_"&amp;T83,[1]挑战模式!$A:$AS,13,FALSE)-VLOOKUP(R83&amp;"_"&amp;S83&amp;"_"&amp;T83,[1]挑战模式!$A:$AS,14,FALSE))</f>
        <v/>
      </c>
      <c r="G83" s="10" t="str">
        <f t="shared" si="9"/>
        <v/>
      </c>
      <c r="H83" s="10" t="str">
        <f>IF(C83="","",VLOOKUP(R83&amp;"_"&amp;S83&amp;"_"&amp;T83,[1]挑战模式!$A:$BG,58,FALSE))</f>
        <v/>
      </c>
      <c r="I83" s="10" t="str">
        <f>IF(C83="","",VLOOKUP(R83&amp;"_"&amp;S83&amp;"_"&amp;T83,[1]挑战模式!$A:$BG,59,FALSE))</f>
        <v/>
      </c>
      <c r="J83" s="10" t="str">
        <f t="shared" si="10"/>
        <v/>
      </c>
      <c r="K83" s="10" t="str">
        <f>IF(ISNA(VLOOKUP(R83&amp;"_"&amp;S83&amp;"_"&amp;T83,[1]挑战模式!$A:$AS,1,FALSE)),"",IF(VLOOKUP(R83&amp;"_"&amp;S83&amp;"_"&amp;T83,[1]挑战模式!$A:$AS,14+U83,FALSE)="","",INT(VLOOKUP(R83&amp;"_"&amp;S83&amp;"_"&amp;T83,[1]挑战模式!$A:$AS,20+U83,FALSE))))</f>
        <v/>
      </c>
      <c r="L83" s="10" t="str">
        <f>IF(ISNA(VLOOKUP(R83&amp;"_"&amp;S83&amp;"_"&amp;T83,[1]挑战模式!$A:$AS,1,FALSE)),"",IF(VLOOKUP(R83&amp;"_"&amp;S83&amp;"_"&amp;T83,[1]挑战模式!$A:$AS,14+U83,FALSE)="","",ROUND(VLOOKUP(R83&amp;"_"&amp;S83&amp;"_"&amp;T83,[1]挑战模式!$A:$AS,5,FALSE)/K83,2)))</f>
        <v/>
      </c>
      <c r="M83" s="10" t="str">
        <f t="shared" si="11"/>
        <v/>
      </c>
      <c r="N83" s="10" t="str">
        <f t="shared" si="12"/>
        <v/>
      </c>
      <c r="O83" s="10" t="str">
        <f t="shared" si="13"/>
        <v/>
      </c>
      <c r="Q83" s="10" t="str">
        <f>IF(L83="","",VLOOKUP(R83&amp;"_"&amp;S83&amp;"_"&amp;T83,[1]挑战模式!$A:$AS,38+U83,FALSE))</f>
        <v/>
      </c>
      <c r="R83" s="10">
        <v>0</v>
      </c>
      <c r="S83" s="10">
        <v>2</v>
      </c>
      <c r="T83" s="10">
        <v>5</v>
      </c>
      <c r="U83" s="10">
        <v>4</v>
      </c>
    </row>
    <row r="84" spans="2:21" s="10" customFormat="1" x14ac:dyDescent="0.2">
      <c r="B84" s="10" t="str">
        <f t="shared" si="7"/>
        <v/>
      </c>
      <c r="C84" s="10" t="str">
        <f>IF(ISNA(VLOOKUP(R84&amp;"_"&amp;S84&amp;"_"&amp;T84,[1]挑战模式!$A:$AS,1,FALSE)),"",IF(T84-T83=0,"",T84))</f>
        <v/>
      </c>
      <c r="D84" s="10" t="str">
        <f t="shared" si="8"/>
        <v/>
      </c>
      <c r="E84" s="10" t="str">
        <f>""</f>
        <v/>
      </c>
      <c r="F84" s="10" t="str">
        <f>IF(C84="","",VLOOKUP(R84&amp;"_"&amp;S84&amp;"_"&amp;T84,[1]挑战模式!$A:$AS,13,FALSE)-VLOOKUP(R84&amp;"_"&amp;S84&amp;"_"&amp;T84,[1]挑战模式!$A:$AS,14,FALSE))</f>
        <v/>
      </c>
      <c r="G84" s="10" t="str">
        <f t="shared" si="9"/>
        <v/>
      </c>
      <c r="H84" s="10" t="str">
        <f>IF(C84="","",VLOOKUP(R84&amp;"_"&amp;S84&amp;"_"&amp;T84,[1]挑战模式!$A:$BG,58,FALSE))</f>
        <v/>
      </c>
      <c r="I84" s="10" t="str">
        <f>IF(C84="","",VLOOKUP(R84&amp;"_"&amp;S84&amp;"_"&amp;T84,[1]挑战模式!$A:$BG,59,FALSE))</f>
        <v/>
      </c>
      <c r="J84" s="10" t="str">
        <f t="shared" si="10"/>
        <v/>
      </c>
      <c r="K84" s="10" t="str">
        <f>IF(ISNA(VLOOKUP(R84&amp;"_"&amp;S84&amp;"_"&amp;T84,[1]挑战模式!$A:$AS,1,FALSE)),"",IF(VLOOKUP(R84&amp;"_"&amp;S84&amp;"_"&amp;T84,[1]挑战模式!$A:$AS,14+U84,FALSE)="","",INT(VLOOKUP(R84&amp;"_"&amp;S84&amp;"_"&amp;T84,[1]挑战模式!$A:$AS,20+U84,FALSE))))</f>
        <v/>
      </c>
      <c r="L84" s="10" t="str">
        <f>IF(ISNA(VLOOKUP(R84&amp;"_"&amp;S84&amp;"_"&amp;T84,[1]挑战模式!$A:$AS,1,FALSE)),"",IF(VLOOKUP(R84&amp;"_"&amp;S84&amp;"_"&amp;T84,[1]挑战模式!$A:$AS,14+U84,FALSE)="","",ROUND(VLOOKUP(R84&amp;"_"&amp;S84&amp;"_"&amp;T84,[1]挑战模式!$A:$AS,5,FALSE)/K84,2)))</f>
        <v/>
      </c>
      <c r="M84" s="10" t="str">
        <f t="shared" si="11"/>
        <v/>
      </c>
      <c r="N84" s="10" t="str">
        <f t="shared" si="12"/>
        <v/>
      </c>
      <c r="O84" s="10" t="str">
        <f t="shared" si="13"/>
        <v/>
      </c>
      <c r="Q84" s="10" t="str">
        <f>IF(L84="","",VLOOKUP(R84&amp;"_"&amp;S84&amp;"_"&amp;T84,[1]挑战模式!$A:$AS,38+U84,FALSE))</f>
        <v/>
      </c>
      <c r="R84" s="10">
        <v>0</v>
      </c>
      <c r="S84" s="10">
        <v>2</v>
      </c>
      <c r="T84" s="10">
        <v>5</v>
      </c>
      <c r="U84" s="10">
        <v>5</v>
      </c>
    </row>
    <row r="85" spans="2:21" s="10" customFormat="1" x14ac:dyDescent="0.2">
      <c r="B85" s="10" t="str">
        <f t="shared" si="7"/>
        <v/>
      </c>
      <c r="C85" s="10" t="str">
        <f>IF(ISNA(VLOOKUP(R85&amp;"_"&amp;S85&amp;"_"&amp;T85,[1]挑战模式!$A:$AS,1,FALSE)),"",IF(T85-T84=0,"",T85))</f>
        <v/>
      </c>
      <c r="D85" s="10" t="str">
        <f t="shared" si="8"/>
        <v/>
      </c>
      <c r="E85" s="10" t="str">
        <f>""</f>
        <v/>
      </c>
      <c r="F85" s="10" t="str">
        <f>IF(C85="","",VLOOKUP(R85&amp;"_"&amp;S85&amp;"_"&amp;T85,[1]挑战模式!$A:$AS,13,FALSE)-VLOOKUP(R85&amp;"_"&amp;S85&amp;"_"&amp;T85,[1]挑战模式!$A:$AS,14,FALSE))</f>
        <v/>
      </c>
      <c r="G85" s="10" t="str">
        <f t="shared" si="9"/>
        <v/>
      </c>
      <c r="H85" s="10" t="str">
        <f>IF(C85="","",VLOOKUP(R85&amp;"_"&amp;S85&amp;"_"&amp;T85,[1]挑战模式!$A:$BG,58,FALSE))</f>
        <v/>
      </c>
      <c r="I85" s="10" t="str">
        <f>IF(C85="","",VLOOKUP(R85&amp;"_"&amp;S85&amp;"_"&amp;T85,[1]挑战模式!$A:$BG,59,FALSE))</f>
        <v/>
      </c>
      <c r="J85" s="10" t="str">
        <f t="shared" si="10"/>
        <v/>
      </c>
      <c r="K85" s="10" t="str">
        <f>IF(ISNA(VLOOKUP(R85&amp;"_"&amp;S85&amp;"_"&amp;T85,[1]挑战模式!$A:$AS,1,FALSE)),"",IF(VLOOKUP(R85&amp;"_"&amp;S85&amp;"_"&amp;T85,[1]挑战模式!$A:$AS,14+U85,FALSE)="","",INT(VLOOKUP(R85&amp;"_"&amp;S85&amp;"_"&amp;T85,[1]挑战模式!$A:$AS,20+U85,FALSE))))</f>
        <v/>
      </c>
      <c r="L85" s="10" t="str">
        <f>IF(ISNA(VLOOKUP(R85&amp;"_"&amp;S85&amp;"_"&amp;T85,[1]挑战模式!$A:$AS,1,FALSE)),"",IF(VLOOKUP(R85&amp;"_"&amp;S85&amp;"_"&amp;T85,[1]挑战模式!$A:$AS,14+U85,FALSE)="","",ROUND(VLOOKUP(R85&amp;"_"&amp;S85&amp;"_"&amp;T85,[1]挑战模式!$A:$AS,5,FALSE)/K85,2)))</f>
        <v/>
      </c>
      <c r="M85" s="10" t="str">
        <f t="shared" si="11"/>
        <v/>
      </c>
      <c r="N85" s="10" t="str">
        <f t="shared" si="12"/>
        <v/>
      </c>
      <c r="O85" s="10" t="str">
        <f t="shared" si="13"/>
        <v/>
      </c>
      <c r="Q85" s="10" t="str">
        <f>IF(L85="","",VLOOKUP(R85&amp;"_"&amp;S85&amp;"_"&amp;T85,[1]挑战模式!$A:$AS,38+U85,FALSE))</f>
        <v/>
      </c>
      <c r="R85" s="10">
        <v>0</v>
      </c>
      <c r="S85" s="10">
        <v>2</v>
      </c>
      <c r="T85" s="10">
        <v>5</v>
      </c>
      <c r="U85" s="10">
        <v>6</v>
      </c>
    </row>
    <row r="86" spans="2:21" s="10" customFormat="1" x14ac:dyDescent="0.2">
      <c r="B86" s="10" t="str">
        <f t="shared" si="7"/>
        <v/>
      </c>
      <c r="C86" s="10" t="str">
        <f>IF(ISNA(VLOOKUP(R86&amp;"_"&amp;S86&amp;"_"&amp;T86,[1]挑战模式!$A:$AS,1,FALSE)),"",IF(T86-T85=0,"",T86))</f>
        <v/>
      </c>
      <c r="D86" s="10" t="str">
        <f t="shared" si="8"/>
        <v/>
      </c>
      <c r="E86" s="10" t="str">
        <f>""</f>
        <v/>
      </c>
      <c r="F86" s="10" t="str">
        <f>IF(C86="","",VLOOKUP(R86&amp;"_"&amp;S86&amp;"_"&amp;T86,[1]挑战模式!$A:$AS,13,FALSE)-VLOOKUP(R86&amp;"_"&amp;S86&amp;"_"&amp;T86,[1]挑战模式!$A:$AS,14,FALSE))</f>
        <v/>
      </c>
      <c r="G86" s="10" t="str">
        <f t="shared" si="9"/>
        <v/>
      </c>
      <c r="H86" s="10" t="str">
        <f>IF(C86="","",VLOOKUP(R86&amp;"_"&amp;S86&amp;"_"&amp;T86,[1]挑战模式!$A:$BG,58,FALSE))</f>
        <v/>
      </c>
      <c r="I86" s="10" t="str">
        <f>IF(C86="","",VLOOKUP(R86&amp;"_"&amp;S86&amp;"_"&amp;T86,[1]挑战模式!$A:$BG,59,FALSE))</f>
        <v/>
      </c>
      <c r="J86" s="10" t="str">
        <f t="shared" si="10"/>
        <v/>
      </c>
      <c r="K86" s="10" t="str">
        <f>IF(ISNA(VLOOKUP(R86&amp;"_"&amp;S86&amp;"_"&amp;T86,[1]挑战模式!$A:$AS,1,FALSE)),"",IF(VLOOKUP(R86&amp;"_"&amp;S86&amp;"_"&amp;T86,[1]挑战模式!$A:$AS,14+U86,FALSE)="","",INT(VLOOKUP(R86&amp;"_"&amp;S86&amp;"_"&amp;T86,[1]挑战模式!$A:$AS,20+U86,FALSE))))</f>
        <v/>
      </c>
      <c r="L86" s="10" t="str">
        <f>IF(ISNA(VLOOKUP(R86&amp;"_"&amp;S86&amp;"_"&amp;T86,[1]挑战模式!$A:$AS,1,FALSE)),"",IF(VLOOKUP(R86&amp;"_"&amp;S86&amp;"_"&amp;T86,[1]挑战模式!$A:$AS,14+U86,FALSE)="","",ROUND(VLOOKUP(R86&amp;"_"&amp;S86&amp;"_"&amp;T86,[1]挑战模式!$A:$AS,5,FALSE)/K86,2)))</f>
        <v/>
      </c>
      <c r="M86" s="10" t="str">
        <f t="shared" si="11"/>
        <v/>
      </c>
      <c r="N86" s="10" t="str">
        <f t="shared" si="12"/>
        <v/>
      </c>
      <c r="O86" s="10" t="str">
        <f t="shared" si="13"/>
        <v/>
      </c>
      <c r="Q86" s="10" t="str">
        <f>IF(L86="","",VLOOKUP(R86&amp;"_"&amp;S86&amp;"_"&amp;T86,[1]挑战模式!$A:$AS,38+U86,FALSE))</f>
        <v/>
      </c>
      <c r="R86" s="10">
        <v>0</v>
      </c>
      <c r="S86" s="10">
        <v>2</v>
      </c>
      <c r="T86" s="10">
        <v>6</v>
      </c>
      <c r="U86" s="10">
        <v>1</v>
      </c>
    </row>
    <row r="87" spans="2:21" s="10" customFormat="1" x14ac:dyDescent="0.2">
      <c r="B87" s="10" t="str">
        <f t="shared" si="7"/>
        <v/>
      </c>
      <c r="C87" s="10" t="str">
        <f>IF(ISNA(VLOOKUP(R87&amp;"_"&amp;S87&amp;"_"&amp;T87,[1]挑战模式!$A:$AS,1,FALSE)),"",IF(T87-T86=0,"",T87))</f>
        <v/>
      </c>
      <c r="D87" s="10" t="str">
        <f t="shared" si="8"/>
        <v/>
      </c>
      <c r="E87" s="10" t="str">
        <f>""</f>
        <v/>
      </c>
      <c r="F87" s="10" t="str">
        <f>IF(C87="","",VLOOKUP(R87&amp;"_"&amp;S87&amp;"_"&amp;T87,[1]挑战模式!$A:$AS,13,FALSE)-VLOOKUP(R87&amp;"_"&amp;S87&amp;"_"&amp;T87,[1]挑战模式!$A:$AS,14,FALSE))</f>
        <v/>
      </c>
      <c r="G87" s="10" t="str">
        <f t="shared" si="9"/>
        <v/>
      </c>
      <c r="H87" s="10" t="str">
        <f>IF(C87="","",VLOOKUP(R87&amp;"_"&amp;S87&amp;"_"&amp;T87,[1]挑战模式!$A:$BG,58,FALSE))</f>
        <v/>
      </c>
      <c r="I87" s="10" t="str">
        <f>IF(C87="","",VLOOKUP(R87&amp;"_"&amp;S87&amp;"_"&amp;T87,[1]挑战模式!$A:$BG,59,FALSE))</f>
        <v/>
      </c>
      <c r="J87" s="10" t="str">
        <f t="shared" si="10"/>
        <v/>
      </c>
      <c r="K87" s="10" t="str">
        <f>IF(ISNA(VLOOKUP(R87&amp;"_"&amp;S87&amp;"_"&amp;T87,[1]挑战模式!$A:$AS,1,FALSE)),"",IF(VLOOKUP(R87&amp;"_"&amp;S87&amp;"_"&amp;T87,[1]挑战模式!$A:$AS,14+U87,FALSE)="","",INT(VLOOKUP(R87&amp;"_"&amp;S87&amp;"_"&amp;T87,[1]挑战模式!$A:$AS,20+U87,FALSE))))</f>
        <v/>
      </c>
      <c r="L87" s="10" t="str">
        <f>IF(ISNA(VLOOKUP(R87&amp;"_"&amp;S87&amp;"_"&amp;T87,[1]挑战模式!$A:$AS,1,FALSE)),"",IF(VLOOKUP(R87&amp;"_"&amp;S87&amp;"_"&amp;T87,[1]挑战模式!$A:$AS,14+U87,FALSE)="","",ROUND(VLOOKUP(R87&amp;"_"&amp;S87&amp;"_"&amp;T87,[1]挑战模式!$A:$AS,5,FALSE)/K87,2)))</f>
        <v/>
      </c>
      <c r="M87" s="10" t="str">
        <f t="shared" si="11"/>
        <v/>
      </c>
      <c r="N87" s="10" t="str">
        <f t="shared" si="12"/>
        <v/>
      </c>
      <c r="O87" s="10" t="str">
        <f t="shared" si="13"/>
        <v/>
      </c>
      <c r="Q87" s="10" t="str">
        <f>IF(L87="","",VLOOKUP(R87&amp;"_"&amp;S87&amp;"_"&amp;T87,[1]挑战模式!$A:$AS,38+U87,FALSE))</f>
        <v/>
      </c>
      <c r="R87" s="10">
        <v>0</v>
      </c>
      <c r="S87" s="10">
        <v>2</v>
      </c>
      <c r="T87" s="10">
        <v>6</v>
      </c>
      <c r="U87" s="10">
        <v>2</v>
      </c>
    </row>
    <row r="88" spans="2:21" s="10" customFormat="1" x14ac:dyDescent="0.2">
      <c r="B88" s="10" t="str">
        <f t="shared" si="7"/>
        <v/>
      </c>
      <c r="C88" s="10" t="str">
        <f>IF(ISNA(VLOOKUP(R88&amp;"_"&amp;S88&amp;"_"&amp;T88,[1]挑战模式!$A:$AS,1,FALSE)),"",IF(T88-T87=0,"",T88))</f>
        <v/>
      </c>
      <c r="D88" s="10" t="str">
        <f t="shared" si="8"/>
        <v/>
      </c>
      <c r="E88" s="10" t="str">
        <f>""</f>
        <v/>
      </c>
      <c r="F88" s="10" t="str">
        <f>IF(C88="","",VLOOKUP(R88&amp;"_"&amp;S88&amp;"_"&amp;T88,[1]挑战模式!$A:$AS,13,FALSE)-VLOOKUP(R88&amp;"_"&amp;S88&amp;"_"&amp;T88,[1]挑战模式!$A:$AS,14,FALSE))</f>
        <v/>
      </c>
      <c r="G88" s="10" t="str">
        <f t="shared" si="9"/>
        <v/>
      </c>
      <c r="H88" s="10" t="str">
        <f>IF(C88="","",VLOOKUP(R88&amp;"_"&amp;S88&amp;"_"&amp;T88,[1]挑战模式!$A:$BG,58,FALSE))</f>
        <v/>
      </c>
      <c r="I88" s="10" t="str">
        <f>IF(C88="","",VLOOKUP(R88&amp;"_"&amp;S88&amp;"_"&amp;T88,[1]挑战模式!$A:$BG,59,FALSE))</f>
        <v/>
      </c>
      <c r="J88" s="10" t="str">
        <f t="shared" si="10"/>
        <v/>
      </c>
      <c r="K88" s="10" t="str">
        <f>IF(ISNA(VLOOKUP(R88&amp;"_"&amp;S88&amp;"_"&amp;T88,[1]挑战模式!$A:$AS,1,FALSE)),"",IF(VLOOKUP(R88&amp;"_"&amp;S88&amp;"_"&amp;T88,[1]挑战模式!$A:$AS,14+U88,FALSE)="","",INT(VLOOKUP(R88&amp;"_"&amp;S88&amp;"_"&amp;T88,[1]挑战模式!$A:$AS,20+U88,FALSE))))</f>
        <v/>
      </c>
      <c r="L88" s="10" t="str">
        <f>IF(ISNA(VLOOKUP(R88&amp;"_"&amp;S88&amp;"_"&amp;T88,[1]挑战模式!$A:$AS,1,FALSE)),"",IF(VLOOKUP(R88&amp;"_"&amp;S88&amp;"_"&amp;T88,[1]挑战模式!$A:$AS,14+U88,FALSE)="","",ROUND(VLOOKUP(R88&amp;"_"&amp;S88&amp;"_"&amp;T88,[1]挑战模式!$A:$AS,5,FALSE)/K88,2)))</f>
        <v/>
      </c>
      <c r="M88" s="10" t="str">
        <f t="shared" si="11"/>
        <v/>
      </c>
      <c r="N88" s="10" t="str">
        <f t="shared" si="12"/>
        <v/>
      </c>
      <c r="O88" s="10" t="str">
        <f t="shared" si="13"/>
        <v/>
      </c>
      <c r="Q88" s="10" t="str">
        <f>IF(L88="","",VLOOKUP(R88&amp;"_"&amp;S88&amp;"_"&amp;T88,[1]挑战模式!$A:$AS,38+U88,FALSE))</f>
        <v/>
      </c>
      <c r="R88" s="10">
        <v>0</v>
      </c>
      <c r="S88" s="10">
        <v>2</v>
      </c>
      <c r="T88" s="10">
        <v>6</v>
      </c>
      <c r="U88" s="10">
        <v>3</v>
      </c>
    </row>
    <row r="89" spans="2:21" s="10" customFormat="1" x14ac:dyDescent="0.2">
      <c r="B89" s="10" t="str">
        <f t="shared" si="7"/>
        <v/>
      </c>
      <c r="C89" s="10" t="str">
        <f>IF(ISNA(VLOOKUP(R89&amp;"_"&amp;S89&amp;"_"&amp;T89,[1]挑战模式!$A:$AS,1,FALSE)),"",IF(T89-T88=0,"",T89))</f>
        <v/>
      </c>
      <c r="D89" s="10" t="str">
        <f t="shared" si="8"/>
        <v/>
      </c>
      <c r="E89" s="10" t="str">
        <f>""</f>
        <v/>
      </c>
      <c r="F89" s="10" t="str">
        <f>IF(C89="","",VLOOKUP(R89&amp;"_"&amp;S89&amp;"_"&amp;T89,[1]挑战模式!$A:$AS,13,FALSE)-VLOOKUP(R89&amp;"_"&amp;S89&amp;"_"&amp;T89,[1]挑战模式!$A:$AS,14,FALSE))</f>
        <v/>
      </c>
      <c r="G89" s="10" t="str">
        <f t="shared" si="9"/>
        <v/>
      </c>
      <c r="H89" s="10" t="str">
        <f>IF(C89="","",VLOOKUP(R89&amp;"_"&amp;S89&amp;"_"&amp;T89,[1]挑战模式!$A:$BG,58,FALSE))</f>
        <v/>
      </c>
      <c r="I89" s="10" t="str">
        <f>IF(C89="","",VLOOKUP(R89&amp;"_"&amp;S89&amp;"_"&amp;T89,[1]挑战模式!$A:$BG,59,FALSE))</f>
        <v/>
      </c>
      <c r="J89" s="10" t="str">
        <f t="shared" si="10"/>
        <v/>
      </c>
      <c r="K89" s="10" t="str">
        <f>IF(ISNA(VLOOKUP(R89&amp;"_"&amp;S89&amp;"_"&amp;T89,[1]挑战模式!$A:$AS,1,FALSE)),"",IF(VLOOKUP(R89&amp;"_"&amp;S89&amp;"_"&amp;T89,[1]挑战模式!$A:$AS,14+U89,FALSE)="","",INT(VLOOKUP(R89&amp;"_"&amp;S89&amp;"_"&amp;T89,[1]挑战模式!$A:$AS,20+U89,FALSE))))</f>
        <v/>
      </c>
      <c r="L89" s="10" t="str">
        <f>IF(ISNA(VLOOKUP(R89&amp;"_"&amp;S89&amp;"_"&amp;T89,[1]挑战模式!$A:$AS,1,FALSE)),"",IF(VLOOKUP(R89&amp;"_"&amp;S89&amp;"_"&amp;T89,[1]挑战模式!$A:$AS,14+U89,FALSE)="","",ROUND(VLOOKUP(R89&amp;"_"&amp;S89&amp;"_"&amp;T89,[1]挑战模式!$A:$AS,5,FALSE)/K89,2)))</f>
        <v/>
      </c>
      <c r="M89" s="10" t="str">
        <f t="shared" si="11"/>
        <v/>
      </c>
      <c r="N89" s="10" t="str">
        <f t="shared" si="12"/>
        <v/>
      </c>
      <c r="O89" s="10" t="str">
        <f t="shared" si="13"/>
        <v/>
      </c>
      <c r="Q89" s="10" t="str">
        <f>IF(L89="","",VLOOKUP(R89&amp;"_"&amp;S89&amp;"_"&amp;T89,[1]挑战模式!$A:$AS,38+U89,FALSE))</f>
        <v/>
      </c>
      <c r="R89" s="10">
        <v>0</v>
      </c>
      <c r="S89" s="10">
        <v>2</v>
      </c>
      <c r="T89" s="10">
        <v>6</v>
      </c>
      <c r="U89" s="10">
        <v>4</v>
      </c>
    </row>
    <row r="90" spans="2:21" s="10" customFormat="1" x14ac:dyDescent="0.2">
      <c r="B90" s="10" t="str">
        <f t="shared" si="7"/>
        <v/>
      </c>
      <c r="C90" s="10" t="str">
        <f>IF(ISNA(VLOOKUP(R90&amp;"_"&amp;S90&amp;"_"&amp;T90,[1]挑战模式!$A:$AS,1,FALSE)),"",IF(T90-T89=0,"",T90))</f>
        <v/>
      </c>
      <c r="D90" s="10" t="str">
        <f t="shared" si="8"/>
        <v/>
      </c>
      <c r="E90" s="10" t="str">
        <f>""</f>
        <v/>
      </c>
      <c r="F90" s="10" t="str">
        <f>IF(C90="","",VLOOKUP(R90&amp;"_"&amp;S90&amp;"_"&amp;T90,[1]挑战模式!$A:$AS,13,FALSE)-VLOOKUP(R90&amp;"_"&amp;S90&amp;"_"&amp;T90,[1]挑战模式!$A:$AS,14,FALSE))</f>
        <v/>
      </c>
      <c r="G90" s="10" t="str">
        <f t="shared" si="9"/>
        <v/>
      </c>
      <c r="H90" s="10" t="str">
        <f>IF(C90="","",VLOOKUP(R90&amp;"_"&amp;S90&amp;"_"&amp;T90,[1]挑战模式!$A:$BG,58,FALSE))</f>
        <v/>
      </c>
      <c r="I90" s="10" t="str">
        <f>IF(C90="","",VLOOKUP(R90&amp;"_"&amp;S90&amp;"_"&amp;T90,[1]挑战模式!$A:$BG,59,FALSE))</f>
        <v/>
      </c>
      <c r="J90" s="10" t="str">
        <f t="shared" si="10"/>
        <v/>
      </c>
      <c r="K90" s="10" t="str">
        <f>IF(ISNA(VLOOKUP(R90&amp;"_"&amp;S90&amp;"_"&amp;T90,[1]挑战模式!$A:$AS,1,FALSE)),"",IF(VLOOKUP(R90&amp;"_"&amp;S90&amp;"_"&amp;T90,[1]挑战模式!$A:$AS,14+U90,FALSE)="","",INT(VLOOKUP(R90&amp;"_"&amp;S90&amp;"_"&amp;T90,[1]挑战模式!$A:$AS,20+U90,FALSE))))</f>
        <v/>
      </c>
      <c r="L90" s="10" t="str">
        <f>IF(ISNA(VLOOKUP(R90&amp;"_"&amp;S90&amp;"_"&amp;T90,[1]挑战模式!$A:$AS,1,FALSE)),"",IF(VLOOKUP(R90&amp;"_"&amp;S90&amp;"_"&amp;T90,[1]挑战模式!$A:$AS,14+U90,FALSE)="","",ROUND(VLOOKUP(R90&amp;"_"&amp;S90&amp;"_"&amp;T90,[1]挑战模式!$A:$AS,5,FALSE)/K90,2)))</f>
        <v/>
      </c>
      <c r="M90" s="10" t="str">
        <f t="shared" si="11"/>
        <v/>
      </c>
      <c r="N90" s="10" t="str">
        <f t="shared" si="12"/>
        <v/>
      </c>
      <c r="O90" s="10" t="str">
        <f t="shared" si="13"/>
        <v/>
      </c>
      <c r="Q90" s="10" t="str">
        <f>IF(L90="","",VLOOKUP(R90&amp;"_"&amp;S90&amp;"_"&amp;T90,[1]挑战模式!$A:$AS,38+U90,FALSE))</f>
        <v/>
      </c>
      <c r="R90" s="10">
        <v>0</v>
      </c>
      <c r="S90" s="10">
        <v>2</v>
      </c>
      <c r="T90" s="10">
        <v>6</v>
      </c>
      <c r="U90" s="10">
        <v>5</v>
      </c>
    </row>
    <row r="91" spans="2:21" s="10" customFormat="1" x14ac:dyDescent="0.2">
      <c r="B91" s="10" t="str">
        <f t="shared" si="7"/>
        <v/>
      </c>
      <c r="C91" s="10" t="str">
        <f>IF(ISNA(VLOOKUP(R91&amp;"_"&amp;S91&amp;"_"&amp;T91,[1]挑战模式!$A:$AS,1,FALSE)),"",IF(T91-T90=0,"",T91))</f>
        <v/>
      </c>
      <c r="D91" s="10" t="str">
        <f t="shared" si="8"/>
        <v/>
      </c>
      <c r="E91" s="10" t="str">
        <f>""</f>
        <v/>
      </c>
      <c r="F91" s="10" t="str">
        <f>IF(C91="","",VLOOKUP(R91&amp;"_"&amp;S91&amp;"_"&amp;T91,[1]挑战模式!$A:$AS,13,FALSE)-VLOOKUP(R91&amp;"_"&amp;S91&amp;"_"&amp;T91,[1]挑战模式!$A:$AS,14,FALSE))</f>
        <v/>
      </c>
      <c r="G91" s="10" t="str">
        <f t="shared" si="9"/>
        <v/>
      </c>
      <c r="H91" s="10" t="str">
        <f>IF(C91="","",VLOOKUP(R91&amp;"_"&amp;S91&amp;"_"&amp;T91,[1]挑战模式!$A:$BG,58,FALSE))</f>
        <v/>
      </c>
      <c r="I91" s="10" t="str">
        <f>IF(C91="","",VLOOKUP(R91&amp;"_"&amp;S91&amp;"_"&amp;T91,[1]挑战模式!$A:$BG,59,FALSE))</f>
        <v/>
      </c>
      <c r="J91" s="10" t="str">
        <f t="shared" si="10"/>
        <v/>
      </c>
      <c r="K91" s="10" t="str">
        <f>IF(ISNA(VLOOKUP(R91&amp;"_"&amp;S91&amp;"_"&amp;T91,[1]挑战模式!$A:$AS,1,FALSE)),"",IF(VLOOKUP(R91&amp;"_"&amp;S91&amp;"_"&amp;T91,[1]挑战模式!$A:$AS,14+U91,FALSE)="","",INT(VLOOKUP(R91&amp;"_"&amp;S91&amp;"_"&amp;T91,[1]挑战模式!$A:$AS,20+U91,FALSE))))</f>
        <v/>
      </c>
      <c r="L91" s="10" t="str">
        <f>IF(ISNA(VLOOKUP(R91&amp;"_"&amp;S91&amp;"_"&amp;T91,[1]挑战模式!$A:$AS,1,FALSE)),"",IF(VLOOKUP(R91&amp;"_"&amp;S91&amp;"_"&amp;T91,[1]挑战模式!$A:$AS,14+U91,FALSE)="","",ROUND(VLOOKUP(R91&amp;"_"&amp;S91&amp;"_"&amp;T91,[1]挑战模式!$A:$AS,5,FALSE)/K91,2)))</f>
        <v/>
      </c>
      <c r="M91" s="10" t="str">
        <f t="shared" si="11"/>
        <v/>
      </c>
      <c r="N91" s="10" t="str">
        <f t="shared" si="12"/>
        <v/>
      </c>
      <c r="O91" s="10" t="str">
        <f t="shared" si="13"/>
        <v/>
      </c>
      <c r="Q91" s="10" t="str">
        <f>IF(L91="","",VLOOKUP(R91&amp;"_"&amp;S91&amp;"_"&amp;T91,[1]挑战模式!$A:$AS,38+U91,FALSE))</f>
        <v/>
      </c>
      <c r="R91" s="10">
        <v>0</v>
      </c>
      <c r="S91" s="10">
        <v>2</v>
      </c>
      <c r="T91" s="10">
        <v>6</v>
      </c>
      <c r="U91" s="10">
        <v>6</v>
      </c>
    </row>
    <row r="92" spans="2:21" s="10" customFormat="1" x14ac:dyDescent="0.2">
      <c r="B92" s="10" t="str">
        <f t="shared" si="7"/>
        <v/>
      </c>
      <c r="C92" s="10" t="str">
        <f>IF(ISNA(VLOOKUP(R92&amp;"_"&amp;S92&amp;"_"&amp;T92,[1]挑战模式!$A:$AS,1,FALSE)),"",IF(T92-T91=0,"",T92))</f>
        <v/>
      </c>
      <c r="D92" s="10" t="str">
        <f t="shared" si="8"/>
        <v/>
      </c>
      <c r="E92" s="10" t="str">
        <f>""</f>
        <v/>
      </c>
      <c r="F92" s="10" t="str">
        <f>IF(C92="","",VLOOKUP(R92&amp;"_"&amp;S92&amp;"_"&amp;T92,[1]挑战模式!$A:$AS,13,FALSE)-VLOOKUP(R92&amp;"_"&amp;S92&amp;"_"&amp;T92,[1]挑战模式!$A:$AS,14,FALSE))</f>
        <v/>
      </c>
      <c r="G92" s="10" t="str">
        <f t="shared" si="9"/>
        <v/>
      </c>
      <c r="H92" s="10" t="str">
        <f>IF(C92="","",VLOOKUP(R92&amp;"_"&amp;S92&amp;"_"&amp;T92,[1]挑战模式!$A:$BG,58,FALSE))</f>
        <v/>
      </c>
      <c r="I92" s="10" t="str">
        <f>IF(C92="","",VLOOKUP(R92&amp;"_"&amp;S92&amp;"_"&amp;T92,[1]挑战模式!$A:$BG,59,FALSE))</f>
        <v/>
      </c>
      <c r="J92" s="10" t="str">
        <f t="shared" si="10"/>
        <v/>
      </c>
      <c r="K92" s="10" t="str">
        <f>IF(ISNA(VLOOKUP(R92&amp;"_"&amp;S92&amp;"_"&amp;T92,[1]挑战模式!$A:$AS,1,FALSE)),"",IF(VLOOKUP(R92&amp;"_"&amp;S92&amp;"_"&amp;T92,[1]挑战模式!$A:$AS,14+U92,FALSE)="","",INT(VLOOKUP(R92&amp;"_"&amp;S92&amp;"_"&amp;T92,[1]挑战模式!$A:$AS,20+U92,FALSE))))</f>
        <v/>
      </c>
      <c r="L92" s="10" t="str">
        <f>IF(ISNA(VLOOKUP(R92&amp;"_"&amp;S92&amp;"_"&amp;T92,[1]挑战模式!$A:$AS,1,FALSE)),"",IF(VLOOKUP(R92&amp;"_"&amp;S92&amp;"_"&amp;T92,[1]挑战模式!$A:$AS,14+U92,FALSE)="","",ROUND(VLOOKUP(R92&amp;"_"&amp;S92&amp;"_"&amp;T92,[1]挑战模式!$A:$AS,5,FALSE)/K92,2)))</f>
        <v/>
      </c>
      <c r="M92" s="10" t="str">
        <f t="shared" si="11"/>
        <v/>
      </c>
      <c r="N92" s="10" t="str">
        <f t="shared" si="12"/>
        <v/>
      </c>
      <c r="O92" s="10" t="str">
        <f t="shared" si="13"/>
        <v/>
      </c>
      <c r="Q92" s="10" t="str">
        <f>IF(L92="","",VLOOKUP(R92&amp;"_"&amp;S92&amp;"_"&amp;T92,[1]挑战模式!$A:$AS,38+U92,FALSE))</f>
        <v/>
      </c>
      <c r="R92" s="10">
        <v>0</v>
      </c>
      <c r="S92" s="10">
        <v>2</v>
      </c>
      <c r="T92" s="10">
        <v>7</v>
      </c>
      <c r="U92" s="10">
        <v>1</v>
      </c>
    </row>
    <row r="93" spans="2:21" s="10" customFormat="1" x14ac:dyDescent="0.2">
      <c r="B93" s="10" t="str">
        <f t="shared" si="7"/>
        <v/>
      </c>
      <c r="C93" s="10" t="str">
        <f>IF(ISNA(VLOOKUP(R93&amp;"_"&amp;S93&amp;"_"&amp;T93,[1]挑战模式!$A:$AS,1,FALSE)),"",IF(T93-T92=0,"",T93))</f>
        <v/>
      </c>
      <c r="D93" s="10" t="str">
        <f t="shared" si="8"/>
        <v/>
      </c>
      <c r="E93" s="10" t="str">
        <f>""</f>
        <v/>
      </c>
      <c r="F93" s="10" t="str">
        <f>IF(C93="","",VLOOKUP(R93&amp;"_"&amp;S93&amp;"_"&amp;T93,[1]挑战模式!$A:$AS,13,FALSE)-VLOOKUP(R93&amp;"_"&amp;S93&amp;"_"&amp;T93,[1]挑战模式!$A:$AS,14,FALSE))</f>
        <v/>
      </c>
      <c r="G93" s="10" t="str">
        <f t="shared" si="9"/>
        <v/>
      </c>
      <c r="H93" s="10" t="str">
        <f>IF(C93="","",VLOOKUP(R93&amp;"_"&amp;S93&amp;"_"&amp;T93,[1]挑战模式!$A:$BG,58,FALSE))</f>
        <v/>
      </c>
      <c r="I93" s="10" t="str">
        <f>IF(C93="","",VLOOKUP(R93&amp;"_"&amp;S93&amp;"_"&amp;T93,[1]挑战模式!$A:$BG,59,FALSE))</f>
        <v/>
      </c>
      <c r="J93" s="10" t="str">
        <f t="shared" si="10"/>
        <v/>
      </c>
      <c r="K93" s="10" t="str">
        <f>IF(ISNA(VLOOKUP(R93&amp;"_"&amp;S93&amp;"_"&amp;T93,[1]挑战模式!$A:$AS,1,FALSE)),"",IF(VLOOKUP(R93&amp;"_"&amp;S93&amp;"_"&amp;T93,[1]挑战模式!$A:$AS,14+U93,FALSE)="","",INT(VLOOKUP(R93&amp;"_"&amp;S93&amp;"_"&amp;T93,[1]挑战模式!$A:$AS,20+U93,FALSE))))</f>
        <v/>
      </c>
      <c r="L93" s="10" t="str">
        <f>IF(ISNA(VLOOKUP(R93&amp;"_"&amp;S93&amp;"_"&amp;T93,[1]挑战模式!$A:$AS,1,FALSE)),"",IF(VLOOKUP(R93&amp;"_"&amp;S93&amp;"_"&amp;T93,[1]挑战模式!$A:$AS,14+U93,FALSE)="","",ROUND(VLOOKUP(R93&amp;"_"&amp;S93&amp;"_"&amp;T93,[1]挑战模式!$A:$AS,5,FALSE)/K93,2)))</f>
        <v/>
      </c>
      <c r="M93" s="10" t="str">
        <f t="shared" si="11"/>
        <v/>
      </c>
      <c r="N93" s="10" t="str">
        <f t="shared" si="12"/>
        <v/>
      </c>
      <c r="O93" s="10" t="str">
        <f t="shared" si="13"/>
        <v/>
      </c>
      <c r="Q93" s="10" t="str">
        <f>IF(L93="","",VLOOKUP(R93&amp;"_"&amp;S93&amp;"_"&amp;T93,[1]挑战模式!$A:$AS,38+U93,FALSE))</f>
        <v/>
      </c>
      <c r="R93" s="10">
        <v>0</v>
      </c>
      <c r="S93" s="10">
        <v>2</v>
      </c>
      <c r="T93" s="10">
        <v>7</v>
      </c>
      <c r="U93" s="10">
        <v>2</v>
      </c>
    </row>
    <row r="94" spans="2:21" s="10" customFormat="1" x14ac:dyDescent="0.2">
      <c r="B94" s="10" t="str">
        <f t="shared" si="7"/>
        <v/>
      </c>
      <c r="C94" s="10" t="str">
        <f>IF(ISNA(VLOOKUP(R94&amp;"_"&amp;S94&amp;"_"&amp;T94,[1]挑战模式!$A:$AS,1,FALSE)),"",IF(T94-T93=0,"",T94))</f>
        <v/>
      </c>
      <c r="D94" s="10" t="str">
        <f t="shared" si="8"/>
        <v/>
      </c>
      <c r="E94" s="10" t="str">
        <f>""</f>
        <v/>
      </c>
      <c r="F94" s="10" t="str">
        <f>IF(C94="","",VLOOKUP(R94&amp;"_"&amp;S94&amp;"_"&amp;T94,[1]挑战模式!$A:$AS,13,FALSE)-VLOOKUP(R94&amp;"_"&amp;S94&amp;"_"&amp;T94,[1]挑战模式!$A:$AS,14,FALSE))</f>
        <v/>
      </c>
      <c r="G94" s="10" t="str">
        <f t="shared" si="9"/>
        <v/>
      </c>
      <c r="H94" s="10" t="str">
        <f>IF(C94="","",VLOOKUP(R94&amp;"_"&amp;S94&amp;"_"&amp;T94,[1]挑战模式!$A:$BG,58,FALSE))</f>
        <v/>
      </c>
      <c r="I94" s="10" t="str">
        <f>IF(C94="","",VLOOKUP(R94&amp;"_"&amp;S94&amp;"_"&amp;T94,[1]挑战模式!$A:$BG,59,FALSE))</f>
        <v/>
      </c>
      <c r="J94" s="10" t="str">
        <f t="shared" si="10"/>
        <v/>
      </c>
      <c r="K94" s="10" t="str">
        <f>IF(ISNA(VLOOKUP(R94&amp;"_"&amp;S94&amp;"_"&amp;T94,[1]挑战模式!$A:$AS,1,FALSE)),"",IF(VLOOKUP(R94&amp;"_"&amp;S94&amp;"_"&amp;T94,[1]挑战模式!$A:$AS,14+U94,FALSE)="","",INT(VLOOKUP(R94&amp;"_"&amp;S94&amp;"_"&amp;T94,[1]挑战模式!$A:$AS,20+U94,FALSE))))</f>
        <v/>
      </c>
      <c r="L94" s="10" t="str">
        <f>IF(ISNA(VLOOKUP(R94&amp;"_"&amp;S94&amp;"_"&amp;T94,[1]挑战模式!$A:$AS,1,FALSE)),"",IF(VLOOKUP(R94&amp;"_"&amp;S94&amp;"_"&amp;T94,[1]挑战模式!$A:$AS,14+U94,FALSE)="","",ROUND(VLOOKUP(R94&amp;"_"&amp;S94&amp;"_"&amp;T94,[1]挑战模式!$A:$AS,5,FALSE)/K94,2)))</f>
        <v/>
      </c>
      <c r="M94" s="10" t="str">
        <f t="shared" si="11"/>
        <v/>
      </c>
      <c r="N94" s="10" t="str">
        <f t="shared" si="12"/>
        <v/>
      </c>
      <c r="O94" s="10" t="str">
        <f t="shared" si="13"/>
        <v/>
      </c>
      <c r="Q94" s="10" t="str">
        <f>IF(L94="","",VLOOKUP(R94&amp;"_"&amp;S94&amp;"_"&amp;T94,[1]挑战模式!$A:$AS,38+U94,FALSE))</f>
        <v/>
      </c>
      <c r="R94" s="10">
        <v>0</v>
      </c>
      <c r="S94" s="10">
        <v>2</v>
      </c>
      <c r="T94" s="10">
        <v>7</v>
      </c>
      <c r="U94" s="10">
        <v>3</v>
      </c>
    </row>
    <row r="95" spans="2:21" s="10" customFormat="1" x14ac:dyDescent="0.2">
      <c r="B95" s="10" t="str">
        <f t="shared" si="7"/>
        <v/>
      </c>
      <c r="C95" s="10" t="str">
        <f>IF(ISNA(VLOOKUP(R95&amp;"_"&amp;S95&amp;"_"&amp;T95,[1]挑战模式!$A:$AS,1,FALSE)),"",IF(T95-T94=0,"",T95))</f>
        <v/>
      </c>
      <c r="D95" s="10" t="str">
        <f t="shared" si="8"/>
        <v/>
      </c>
      <c r="E95" s="10" t="str">
        <f>""</f>
        <v/>
      </c>
      <c r="F95" s="10" t="str">
        <f>IF(C95="","",VLOOKUP(R95&amp;"_"&amp;S95&amp;"_"&amp;T95,[1]挑战模式!$A:$AS,13,FALSE)-VLOOKUP(R95&amp;"_"&amp;S95&amp;"_"&amp;T95,[1]挑战模式!$A:$AS,14,FALSE))</f>
        <v/>
      </c>
      <c r="G95" s="10" t="str">
        <f t="shared" si="9"/>
        <v/>
      </c>
      <c r="H95" s="10" t="str">
        <f>IF(C95="","",VLOOKUP(R95&amp;"_"&amp;S95&amp;"_"&amp;T95,[1]挑战模式!$A:$BG,58,FALSE))</f>
        <v/>
      </c>
      <c r="I95" s="10" t="str">
        <f>IF(C95="","",VLOOKUP(R95&amp;"_"&amp;S95&amp;"_"&amp;T95,[1]挑战模式!$A:$BG,59,FALSE))</f>
        <v/>
      </c>
      <c r="J95" s="10" t="str">
        <f t="shared" si="10"/>
        <v/>
      </c>
      <c r="K95" s="10" t="str">
        <f>IF(ISNA(VLOOKUP(R95&amp;"_"&amp;S95&amp;"_"&amp;T95,[1]挑战模式!$A:$AS,1,FALSE)),"",IF(VLOOKUP(R95&amp;"_"&amp;S95&amp;"_"&amp;T95,[1]挑战模式!$A:$AS,14+U95,FALSE)="","",INT(VLOOKUP(R95&amp;"_"&amp;S95&amp;"_"&amp;T95,[1]挑战模式!$A:$AS,20+U95,FALSE))))</f>
        <v/>
      </c>
      <c r="L95" s="10" t="str">
        <f>IF(ISNA(VLOOKUP(R95&amp;"_"&amp;S95&amp;"_"&amp;T95,[1]挑战模式!$A:$AS,1,FALSE)),"",IF(VLOOKUP(R95&amp;"_"&amp;S95&amp;"_"&amp;T95,[1]挑战模式!$A:$AS,14+U95,FALSE)="","",ROUND(VLOOKUP(R95&amp;"_"&amp;S95&amp;"_"&amp;T95,[1]挑战模式!$A:$AS,5,FALSE)/K95,2)))</f>
        <v/>
      </c>
      <c r="M95" s="10" t="str">
        <f t="shared" si="11"/>
        <v/>
      </c>
      <c r="N95" s="10" t="str">
        <f t="shared" si="12"/>
        <v/>
      </c>
      <c r="O95" s="10" t="str">
        <f t="shared" si="13"/>
        <v/>
      </c>
      <c r="Q95" s="10" t="str">
        <f>IF(L95="","",VLOOKUP(R95&amp;"_"&amp;S95&amp;"_"&amp;T95,[1]挑战模式!$A:$AS,38+U95,FALSE))</f>
        <v/>
      </c>
      <c r="R95" s="10">
        <v>0</v>
      </c>
      <c r="S95" s="10">
        <v>2</v>
      </c>
      <c r="T95" s="10">
        <v>7</v>
      </c>
      <c r="U95" s="10">
        <v>4</v>
      </c>
    </row>
    <row r="96" spans="2:21" s="10" customFormat="1" x14ac:dyDescent="0.2">
      <c r="B96" s="10" t="str">
        <f t="shared" si="7"/>
        <v/>
      </c>
      <c r="C96" s="10" t="str">
        <f>IF(ISNA(VLOOKUP(R96&amp;"_"&amp;S96&amp;"_"&amp;T96,[1]挑战模式!$A:$AS,1,FALSE)),"",IF(T96-T95=0,"",T96))</f>
        <v/>
      </c>
      <c r="D96" s="10" t="str">
        <f t="shared" si="8"/>
        <v/>
      </c>
      <c r="E96" s="10" t="str">
        <f>""</f>
        <v/>
      </c>
      <c r="F96" s="10" t="str">
        <f>IF(C96="","",VLOOKUP(R96&amp;"_"&amp;S96&amp;"_"&amp;T96,[1]挑战模式!$A:$AS,13,FALSE)-VLOOKUP(R96&amp;"_"&amp;S96&amp;"_"&amp;T96,[1]挑战模式!$A:$AS,14,FALSE))</f>
        <v/>
      </c>
      <c r="G96" s="10" t="str">
        <f t="shared" si="9"/>
        <v/>
      </c>
      <c r="H96" s="10" t="str">
        <f>IF(C96="","",VLOOKUP(R96&amp;"_"&amp;S96&amp;"_"&amp;T96,[1]挑战模式!$A:$BG,58,FALSE))</f>
        <v/>
      </c>
      <c r="I96" s="10" t="str">
        <f>IF(C96="","",VLOOKUP(R96&amp;"_"&amp;S96&amp;"_"&amp;T96,[1]挑战模式!$A:$BG,59,FALSE))</f>
        <v/>
      </c>
      <c r="J96" s="10" t="str">
        <f t="shared" si="10"/>
        <v/>
      </c>
      <c r="K96" s="10" t="str">
        <f>IF(ISNA(VLOOKUP(R96&amp;"_"&amp;S96&amp;"_"&amp;T96,[1]挑战模式!$A:$AS,1,FALSE)),"",IF(VLOOKUP(R96&amp;"_"&amp;S96&amp;"_"&amp;T96,[1]挑战模式!$A:$AS,14+U96,FALSE)="","",INT(VLOOKUP(R96&amp;"_"&amp;S96&amp;"_"&amp;T96,[1]挑战模式!$A:$AS,20+U96,FALSE))))</f>
        <v/>
      </c>
      <c r="L96" s="10" t="str">
        <f>IF(ISNA(VLOOKUP(R96&amp;"_"&amp;S96&amp;"_"&amp;T96,[1]挑战模式!$A:$AS,1,FALSE)),"",IF(VLOOKUP(R96&amp;"_"&amp;S96&amp;"_"&amp;T96,[1]挑战模式!$A:$AS,14+U96,FALSE)="","",ROUND(VLOOKUP(R96&amp;"_"&amp;S96&amp;"_"&amp;T96,[1]挑战模式!$A:$AS,5,FALSE)/K96,2)))</f>
        <v/>
      </c>
      <c r="M96" s="10" t="str">
        <f t="shared" si="11"/>
        <v/>
      </c>
      <c r="N96" s="10" t="str">
        <f t="shared" si="12"/>
        <v/>
      </c>
      <c r="O96" s="10" t="str">
        <f t="shared" si="13"/>
        <v/>
      </c>
      <c r="Q96" s="10" t="str">
        <f>IF(L96="","",VLOOKUP(R96&amp;"_"&amp;S96&amp;"_"&amp;T96,[1]挑战模式!$A:$AS,38+U96,FALSE))</f>
        <v/>
      </c>
      <c r="R96" s="10">
        <v>0</v>
      </c>
      <c r="S96" s="10">
        <v>2</v>
      </c>
      <c r="T96" s="10">
        <v>7</v>
      </c>
      <c r="U96" s="10">
        <v>5</v>
      </c>
    </row>
    <row r="97" spans="2:21" s="10" customFormat="1" x14ac:dyDescent="0.2">
      <c r="B97" s="10" t="str">
        <f t="shared" si="7"/>
        <v/>
      </c>
      <c r="C97" s="10" t="str">
        <f>IF(ISNA(VLOOKUP(R97&amp;"_"&amp;S97&amp;"_"&amp;T97,[1]挑战模式!$A:$AS,1,FALSE)),"",IF(T97-T96=0,"",T97))</f>
        <v/>
      </c>
      <c r="D97" s="10" t="str">
        <f t="shared" si="8"/>
        <v/>
      </c>
      <c r="E97" s="10" t="str">
        <f>""</f>
        <v/>
      </c>
      <c r="F97" s="10" t="str">
        <f>IF(C97="","",VLOOKUP(R97&amp;"_"&amp;S97&amp;"_"&amp;T97,[1]挑战模式!$A:$AS,13,FALSE)-VLOOKUP(R97&amp;"_"&amp;S97&amp;"_"&amp;T97,[1]挑战模式!$A:$AS,14,FALSE))</f>
        <v/>
      </c>
      <c r="G97" s="10" t="str">
        <f t="shared" si="9"/>
        <v/>
      </c>
      <c r="H97" s="10" t="str">
        <f>IF(C97="","",VLOOKUP(R97&amp;"_"&amp;S97&amp;"_"&amp;T97,[1]挑战模式!$A:$BG,58,FALSE))</f>
        <v/>
      </c>
      <c r="I97" s="10" t="str">
        <f>IF(C97="","",VLOOKUP(R97&amp;"_"&amp;S97&amp;"_"&amp;T97,[1]挑战模式!$A:$BG,59,FALSE))</f>
        <v/>
      </c>
      <c r="J97" s="10" t="str">
        <f t="shared" si="10"/>
        <v/>
      </c>
      <c r="K97" s="10" t="str">
        <f>IF(ISNA(VLOOKUP(R97&amp;"_"&amp;S97&amp;"_"&amp;T97,[1]挑战模式!$A:$AS,1,FALSE)),"",IF(VLOOKUP(R97&amp;"_"&amp;S97&amp;"_"&amp;T97,[1]挑战模式!$A:$AS,14+U97,FALSE)="","",INT(VLOOKUP(R97&amp;"_"&amp;S97&amp;"_"&amp;T97,[1]挑战模式!$A:$AS,20+U97,FALSE))))</f>
        <v/>
      </c>
      <c r="L97" s="10" t="str">
        <f>IF(ISNA(VLOOKUP(R97&amp;"_"&amp;S97&amp;"_"&amp;T97,[1]挑战模式!$A:$AS,1,FALSE)),"",IF(VLOOKUP(R97&amp;"_"&amp;S97&amp;"_"&amp;T97,[1]挑战模式!$A:$AS,14+U97,FALSE)="","",ROUND(VLOOKUP(R97&amp;"_"&amp;S97&amp;"_"&amp;T97,[1]挑战模式!$A:$AS,5,FALSE)/K97,2)))</f>
        <v/>
      </c>
      <c r="M97" s="10" t="str">
        <f t="shared" si="11"/>
        <v/>
      </c>
      <c r="N97" s="10" t="str">
        <f t="shared" si="12"/>
        <v/>
      </c>
      <c r="O97" s="10" t="str">
        <f t="shared" si="13"/>
        <v/>
      </c>
      <c r="Q97" s="10" t="str">
        <f>IF(L97="","",VLOOKUP(R97&amp;"_"&amp;S97&amp;"_"&amp;T97,[1]挑战模式!$A:$AS,38+U97,FALSE))</f>
        <v/>
      </c>
      <c r="R97" s="10">
        <v>0</v>
      </c>
      <c r="S97" s="10">
        <v>2</v>
      </c>
      <c r="T97" s="10">
        <v>7</v>
      </c>
      <c r="U97" s="10">
        <v>6</v>
      </c>
    </row>
    <row r="98" spans="2:21" s="10" customFormat="1" x14ac:dyDescent="0.2">
      <c r="B98" s="10" t="str">
        <f t="shared" si="7"/>
        <v/>
      </c>
      <c r="C98" s="10" t="str">
        <f>IF(ISNA(VLOOKUP(R98&amp;"_"&amp;S98&amp;"_"&amp;T98,[1]挑战模式!$A:$AS,1,FALSE)),"",IF(T98-T97=0,"",T98))</f>
        <v/>
      </c>
      <c r="D98" s="10" t="str">
        <f t="shared" si="8"/>
        <v/>
      </c>
      <c r="E98" s="10" t="str">
        <f>""</f>
        <v/>
      </c>
      <c r="F98" s="10" t="str">
        <f>IF(C98="","",VLOOKUP(R98&amp;"_"&amp;S98&amp;"_"&amp;T98,[1]挑战模式!$A:$AS,13,FALSE)-VLOOKUP(R98&amp;"_"&amp;S98&amp;"_"&amp;T98,[1]挑战模式!$A:$AS,14,FALSE))</f>
        <v/>
      </c>
      <c r="G98" s="10" t="str">
        <f t="shared" si="9"/>
        <v/>
      </c>
      <c r="H98" s="10" t="str">
        <f>IF(C98="","",VLOOKUP(R98&amp;"_"&amp;S98&amp;"_"&amp;T98,[1]挑战模式!$A:$BG,58,FALSE))</f>
        <v/>
      </c>
      <c r="I98" s="10" t="str">
        <f>IF(C98="","",VLOOKUP(R98&amp;"_"&amp;S98&amp;"_"&amp;T98,[1]挑战模式!$A:$BG,59,FALSE))</f>
        <v/>
      </c>
      <c r="J98" s="10" t="str">
        <f t="shared" si="10"/>
        <v/>
      </c>
      <c r="K98" s="10" t="str">
        <f>IF(ISNA(VLOOKUP(R98&amp;"_"&amp;S98&amp;"_"&amp;T98,[1]挑战模式!$A:$AS,1,FALSE)),"",IF(VLOOKUP(R98&amp;"_"&amp;S98&amp;"_"&amp;T98,[1]挑战模式!$A:$AS,14+U98,FALSE)="","",INT(VLOOKUP(R98&amp;"_"&amp;S98&amp;"_"&amp;T98,[1]挑战模式!$A:$AS,20+U98,FALSE))))</f>
        <v/>
      </c>
      <c r="L98" s="10" t="str">
        <f>IF(ISNA(VLOOKUP(R98&amp;"_"&amp;S98&amp;"_"&amp;T98,[1]挑战模式!$A:$AS,1,FALSE)),"",IF(VLOOKUP(R98&amp;"_"&amp;S98&amp;"_"&amp;T98,[1]挑战模式!$A:$AS,14+U98,FALSE)="","",ROUND(VLOOKUP(R98&amp;"_"&amp;S98&amp;"_"&amp;T98,[1]挑战模式!$A:$AS,5,FALSE)/K98,2)))</f>
        <v/>
      </c>
      <c r="M98" s="10" t="str">
        <f t="shared" si="11"/>
        <v/>
      </c>
      <c r="N98" s="10" t="str">
        <f t="shared" si="12"/>
        <v/>
      </c>
      <c r="O98" s="10" t="str">
        <f t="shared" si="13"/>
        <v/>
      </c>
      <c r="Q98" s="10" t="str">
        <f>IF(L98="","",VLOOKUP(R98&amp;"_"&amp;S98&amp;"_"&amp;T98,[1]挑战模式!$A:$AS,38+U98,FALSE))</f>
        <v/>
      </c>
      <c r="R98" s="10">
        <v>0</v>
      </c>
      <c r="S98" s="10">
        <v>2</v>
      </c>
      <c r="T98" s="10">
        <v>8</v>
      </c>
      <c r="U98" s="10">
        <v>1</v>
      </c>
    </row>
    <row r="99" spans="2:21" s="10" customFormat="1" x14ac:dyDescent="0.2">
      <c r="B99" s="10" t="str">
        <f t="shared" si="7"/>
        <v/>
      </c>
      <c r="C99" s="10" t="str">
        <f>IF(ISNA(VLOOKUP(R99&amp;"_"&amp;S99&amp;"_"&amp;T99,[1]挑战模式!$A:$AS,1,FALSE)),"",IF(T99-T98=0,"",T99))</f>
        <v/>
      </c>
      <c r="D99" s="10" t="str">
        <f t="shared" si="8"/>
        <v/>
      </c>
      <c r="E99" s="10" t="str">
        <f>""</f>
        <v/>
      </c>
      <c r="F99" s="10" t="str">
        <f>IF(C99="","",VLOOKUP(R99&amp;"_"&amp;S99&amp;"_"&amp;T99,[1]挑战模式!$A:$AS,13,FALSE)-VLOOKUP(R99&amp;"_"&amp;S99&amp;"_"&amp;T99,[1]挑战模式!$A:$AS,14,FALSE))</f>
        <v/>
      </c>
      <c r="G99" s="10" t="str">
        <f t="shared" si="9"/>
        <v/>
      </c>
      <c r="H99" s="10" t="str">
        <f>IF(C99="","",VLOOKUP(R99&amp;"_"&amp;S99&amp;"_"&amp;T99,[1]挑战模式!$A:$BG,58,FALSE))</f>
        <v/>
      </c>
      <c r="I99" s="10" t="str">
        <f>IF(C99="","",VLOOKUP(R99&amp;"_"&amp;S99&amp;"_"&amp;T99,[1]挑战模式!$A:$BG,59,FALSE))</f>
        <v/>
      </c>
      <c r="J99" s="10" t="str">
        <f t="shared" si="10"/>
        <v/>
      </c>
      <c r="K99" s="10" t="str">
        <f>IF(ISNA(VLOOKUP(R99&amp;"_"&amp;S99&amp;"_"&amp;T99,[1]挑战模式!$A:$AS,1,FALSE)),"",IF(VLOOKUP(R99&amp;"_"&amp;S99&amp;"_"&amp;T99,[1]挑战模式!$A:$AS,14+U99,FALSE)="","",INT(VLOOKUP(R99&amp;"_"&amp;S99&amp;"_"&amp;T99,[1]挑战模式!$A:$AS,20+U99,FALSE))))</f>
        <v/>
      </c>
      <c r="L99" s="10" t="str">
        <f>IF(ISNA(VLOOKUP(R99&amp;"_"&amp;S99&amp;"_"&amp;T99,[1]挑战模式!$A:$AS,1,FALSE)),"",IF(VLOOKUP(R99&amp;"_"&amp;S99&amp;"_"&amp;T99,[1]挑战模式!$A:$AS,14+U99,FALSE)="","",ROUND(VLOOKUP(R99&amp;"_"&amp;S99&amp;"_"&amp;T99,[1]挑战模式!$A:$AS,5,FALSE)/K99,2)))</f>
        <v/>
      </c>
      <c r="M99" s="10" t="str">
        <f t="shared" si="11"/>
        <v/>
      </c>
      <c r="N99" s="10" t="str">
        <f t="shared" si="12"/>
        <v/>
      </c>
      <c r="O99" s="10" t="str">
        <f t="shared" si="13"/>
        <v/>
      </c>
      <c r="Q99" s="10" t="str">
        <f>IF(L99="","",VLOOKUP(R99&amp;"_"&amp;S99&amp;"_"&amp;T99,[1]挑战模式!$A:$AS,38+U99,FALSE))</f>
        <v/>
      </c>
      <c r="R99" s="10">
        <v>0</v>
      </c>
      <c r="S99" s="10">
        <v>2</v>
      </c>
      <c r="T99" s="10">
        <v>8</v>
      </c>
      <c r="U99" s="10">
        <v>2</v>
      </c>
    </row>
    <row r="100" spans="2:21" s="10" customFormat="1" x14ac:dyDescent="0.2">
      <c r="B100" s="10" t="str">
        <f t="shared" si="7"/>
        <v/>
      </c>
      <c r="C100" s="10" t="str">
        <f>IF(ISNA(VLOOKUP(R100&amp;"_"&amp;S100&amp;"_"&amp;T100,[1]挑战模式!$A:$AS,1,FALSE)),"",IF(T100-T99=0,"",T100))</f>
        <v/>
      </c>
      <c r="D100" s="10" t="str">
        <f t="shared" si="8"/>
        <v/>
      </c>
      <c r="E100" s="10" t="str">
        <f>""</f>
        <v/>
      </c>
      <c r="F100" s="10" t="str">
        <f>IF(C100="","",VLOOKUP(R100&amp;"_"&amp;S100&amp;"_"&amp;T100,[1]挑战模式!$A:$AS,13,FALSE)-VLOOKUP(R100&amp;"_"&amp;S100&amp;"_"&amp;T100,[1]挑战模式!$A:$AS,14,FALSE))</f>
        <v/>
      </c>
      <c r="G100" s="10" t="str">
        <f t="shared" si="9"/>
        <v/>
      </c>
      <c r="H100" s="10" t="str">
        <f>IF(C100="","",VLOOKUP(R100&amp;"_"&amp;S100&amp;"_"&amp;T100,[1]挑战模式!$A:$BG,58,FALSE))</f>
        <v/>
      </c>
      <c r="I100" s="10" t="str">
        <f>IF(C100="","",VLOOKUP(R100&amp;"_"&amp;S100&amp;"_"&amp;T100,[1]挑战模式!$A:$BG,59,FALSE))</f>
        <v/>
      </c>
      <c r="J100" s="10" t="str">
        <f t="shared" si="10"/>
        <v/>
      </c>
      <c r="K100" s="10" t="str">
        <f>IF(ISNA(VLOOKUP(R100&amp;"_"&amp;S100&amp;"_"&amp;T100,[1]挑战模式!$A:$AS,1,FALSE)),"",IF(VLOOKUP(R100&amp;"_"&amp;S100&amp;"_"&amp;T100,[1]挑战模式!$A:$AS,14+U100,FALSE)="","",INT(VLOOKUP(R100&amp;"_"&amp;S100&amp;"_"&amp;T100,[1]挑战模式!$A:$AS,20+U100,FALSE))))</f>
        <v/>
      </c>
      <c r="L100" s="10" t="str">
        <f>IF(ISNA(VLOOKUP(R100&amp;"_"&amp;S100&amp;"_"&amp;T100,[1]挑战模式!$A:$AS,1,FALSE)),"",IF(VLOOKUP(R100&amp;"_"&amp;S100&amp;"_"&amp;T100,[1]挑战模式!$A:$AS,14+U100,FALSE)="","",ROUND(VLOOKUP(R100&amp;"_"&amp;S100&amp;"_"&amp;T100,[1]挑战模式!$A:$AS,5,FALSE)/K100,2)))</f>
        <v/>
      </c>
      <c r="M100" s="10" t="str">
        <f t="shared" si="11"/>
        <v/>
      </c>
      <c r="N100" s="10" t="str">
        <f t="shared" si="12"/>
        <v/>
      </c>
      <c r="O100" s="10" t="str">
        <f t="shared" si="13"/>
        <v/>
      </c>
      <c r="Q100" s="10" t="str">
        <f>IF(L100="","",VLOOKUP(R100&amp;"_"&amp;S100&amp;"_"&amp;T100,[1]挑战模式!$A:$AS,38+U100,FALSE))</f>
        <v/>
      </c>
      <c r="R100" s="10">
        <v>0</v>
      </c>
      <c r="S100" s="10">
        <v>2</v>
      </c>
      <c r="T100" s="10">
        <v>8</v>
      </c>
      <c r="U100" s="10">
        <v>3</v>
      </c>
    </row>
    <row r="101" spans="2:21" s="10" customFormat="1" x14ac:dyDescent="0.2">
      <c r="B101" s="10" t="str">
        <f t="shared" si="7"/>
        <v/>
      </c>
      <c r="C101" s="10" t="str">
        <f>IF(ISNA(VLOOKUP(R101&amp;"_"&amp;S101&amp;"_"&amp;T101,[1]挑战模式!$A:$AS,1,FALSE)),"",IF(T101-T100=0,"",T101))</f>
        <v/>
      </c>
      <c r="D101" s="10" t="str">
        <f t="shared" si="8"/>
        <v/>
      </c>
      <c r="E101" s="10" t="str">
        <f>""</f>
        <v/>
      </c>
      <c r="F101" s="10" t="str">
        <f>IF(C101="","",VLOOKUP(R101&amp;"_"&amp;S101&amp;"_"&amp;T101,[1]挑战模式!$A:$AS,13,FALSE)-VLOOKUP(R101&amp;"_"&amp;S101&amp;"_"&amp;T101,[1]挑战模式!$A:$AS,14,FALSE))</f>
        <v/>
      </c>
      <c r="G101" s="10" t="str">
        <f t="shared" si="9"/>
        <v/>
      </c>
      <c r="H101" s="10" t="str">
        <f>IF(C101="","",VLOOKUP(R101&amp;"_"&amp;S101&amp;"_"&amp;T101,[1]挑战模式!$A:$BG,58,FALSE))</f>
        <v/>
      </c>
      <c r="I101" s="10" t="str">
        <f>IF(C101="","",VLOOKUP(R101&amp;"_"&amp;S101&amp;"_"&amp;T101,[1]挑战模式!$A:$BG,59,FALSE))</f>
        <v/>
      </c>
      <c r="J101" s="10" t="str">
        <f t="shared" si="10"/>
        <v/>
      </c>
      <c r="K101" s="10" t="str">
        <f>IF(ISNA(VLOOKUP(R101&amp;"_"&amp;S101&amp;"_"&amp;T101,[1]挑战模式!$A:$AS,1,FALSE)),"",IF(VLOOKUP(R101&amp;"_"&amp;S101&amp;"_"&amp;T101,[1]挑战模式!$A:$AS,14+U101,FALSE)="","",INT(VLOOKUP(R101&amp;"_"&amp;S101&amp;"_"&amp;T101,[1]挑战模式!$A:$AS,20+U101,FALSE))))</f>
        <v/>
      </c>
      <c r="L101" s="10" t="str">
        <f>IF(ISNA(VLOOKUP(R101&amp;"_"&amp;S101&amp;"_"&amp;T101,[1]挑战模式!$A:$AS,1,FALSE)),"",IF(VLOOKUP(R101&amp;"_"&amp;S101&amp;"_"&amp;T101,[1]挑战模式!$A:$AS,14+U101,FALSE)="","",ROUND(VLOOKUP(R101&amp;"_"&amp;S101&amp;"_"&amp;T101,[1]挑战模式!$A:$AS,5,FALSE)/K101,2)))</f>
        <v/>
      </c>
      <c r="M101" s="10" t="str">
        <f t="shared" si="11"/>
        <v/>
      </c>
      <c r="N101" s="10" t="str">
        <f t="shared" si="12"/>
        <v/>
      </c>
      <c r="O101" s="10" t="str">
        <f t="shared" si="13"/>
        <v/>
      </c>
      <c r="Q101" s="10" t="str">
        <f>IF(L101="","",VLOOKUP(R101&amp;"_"&amp;S101&amp;"_"&amp;T101,[1]挑战模式!$A:$AS,38+U101,FALSE))</f>
        <v/>
      </c>
      <c r="R101" s="10">
        <v>0</v>
      </c>
      <c r="S101" s="10">
        <v>2</v>
      </c>
      <c r="T101" s="10">
        <v>8</v>
      </c>
      <c r="U101" s="10">
        <v>4</v>
      </c>
    </row>
    <row r="102" spans="2:21" s="10" customFormat="1" x14ac:dyDescent="0.2">
      <c r="B102" s="10" t="str">
        <f t="shared" si="7"/>
        <v/>
      </c>
      <c r="C102" s="10" t="str">
        <f>IF(ISNA(VLOOKUP(R102&amp;"_"&amp;S102&amp;"_"&amp;T102,[1]挑战模式!$A:$AS,1,FALSE)),"",IF(T102-T101=0,"",T102))</f>
        <v/>
      </c>
      <c r="D102" s="10" t="str">
        <f t="shared" si="8"/>
        <v/>
      </c>
      <c r="E102" s="10" t="str">
        <f>""</f>
        <v/>
      </c>
      <c r="F102" s="10" t="str">
        <f>IF(C102="","",VLOOKUP(R102&amp;"_"&amp;S102&amp;"_"&amp;T102,[1]挑战模式!$A:$AS,13,FALSE)-VLOOKUP(R102&amp;"_"&amp;S102&amp;"_"&amp;T102,[1]挑战模式!$A:$AS,14,FALSE))</f>
        <v/>
      </c>
      <c r="G102" s="10" t="str">
        <f t="shared" si="9"/>
        <v/>
      </c>
      <c r="H102" s="10" t="str">
        <f>IF(C102="","",VLOOKUP(R102&amp;"_"&amp;S102&amp;"_"&amp;T102,[1]挑战模式!$A:$BG,58,FALSE))</f>
        <v/>
      </c>
      <c r="I102" s="10" t="str">
        <f>IF(C102="","",VLOOKUP(R102&amp;"_"&amp;S102&amp;"_"&amp;T102,[1]挑战模式!$A:$BG,59,FALSE))</f>
        <v/>
      </c>
      <c r="J102" s="10" t="str">
        <f t="shared" si="10"/>
        <v/>
      </c>
      <c r="K102" s="10" t="str">
        <f>IF(ISNA(VLOOKUP(R102&amp;"_"&amp;S102&amp;"_"&amp;T102,[1]挑战模式!$A:$AS,1,FALSE)),"",IF(VLOOKUP(R102&amp;"_"&amp;S102&amp;"_"&amp;T102,[1]挑战模式!$A:$AS,14+U102,FALSE)="","",INT(VLOOKUP(R102&amp;"_"&amp;S102&amp;"_"&amp;T102,[1]挑战模式!$A:$AS,20+U102,FALSE))))</f>
        <v/>
      </c>
      <c r="L102" s="10" t="str">
        <f>IF(ISNA(VLOOKUP(R102&amp;"_"&amp;S102&amp;"_"&amp;T102,[1]挑战模式!$A:$AS,1,FALSE)),"",IF(VLOOKUP(R102&amp;"_"&amp;S102&amp;"_"&amp;T102,[1]挑战模式!$A:$AS,14+U102,FALSE)="","",ROUND(VLOOKUP(R102&amp;"_"&amp;S102&amp;"_"&amp;T102,[1]挑战模式!$A:$AS,5,FALSE)/K102,2)))</f>
        <v/>
      </c>
      <c r="M102" s="10" t="str">
        <f t="shared" si="11"/>
        <v/>
      </c>
      <c r="N102" s="10" t="str">
        <f t="shared" si="12"/>
        <v/>
      </c>
      <c r="O102" s="10" t="str">
        <f t="shared" si="13"/>
        <v/>
      </c>
      <c r="Q102" s="10" t="str">
        <f>IF(L102="","",VLOOKUP(R102&amp;"_"&amp;S102&amp;"_"&amp;T102,[1]挑战模式!$A:$AS,38+U102,FALSE))</f>
        <v/>
      </c>
      <c r="R102" s="10">
        <v>0</v>
      </c>
      <c r="S102" s="10">
        <v>2</v>
      </c>
      <c r="T102" s="10">
        <v>8</v>
      </c>
      <c r="U102" s="10">
        <v>5</v>
      </c>
    </row>
    <row r="103" spans="2:21" s="10" customFormat="1" x14ac:dyDescent="0.2">
      <c r="B103" s="10" t="str">
        <f t="shared" si="7"/>
        <v/>
      </c>
      <c r="C103" s="10" t="str">
        <f>IF(ISNA(VLOOKUP(R103&amp;"_"&amp;S103&amp;"_"&amp;T103,[1]挑战模式!$A:$AS,1,FALSE)),"",IF(T103-T102=0,"",T103))</f>
        <v/>
      </c>
      <c r="D103" s="10" t="str">
        <f t="shared" si="8"/>
        <v/>
      </c>
      <c r="E103" s="10" t="str">
        <f>""</f>
        <v/>
      </c>
      <c r="F103" s="10" t="str">
        <f>IF(C103="","",VLOOKUP(R103&amp;"_"&amp;S103&amp;"_"&amp;T103,[1]挑战模式!$A:$AS,13,FALSE)-VLOOKUP(R103&amp;"_"&amp;S103&amp;"_"&amp;T103,[1]挑战模式!$A:$AS,14,FALSE))</f>
        <v/>
      </c>
      <c r="G103" s="10" t="str">
        <f t="shared" si="9"/>
        <v/>
      </c>
      <c r="H103" s="10" t="str">
        <f>IF(C103="","",VLOOKUP(R103&amp;"_"&amp;S103&amp;"_"&amp;T103,[1]挑战模式!$A:$BG,58,FALSE))</f>
        <v/>
      </c>
      <c r="I103" s="10" t="str">
        <f>IF(C103="","",VLOOKUP(R103&amp;"_"&amp;S103&amp;"_"&amp;T103,[1]挑战模式!$A:$BG,59,FALSE))</f>
        <v/>
      </c>
      <c r="J103" s="10" t="str">
        <f t="shared" si="10"/>
        <v/>
      </c>
      <c r="K103" s="10" t="str">
        <f>IF(ISNA(VLOOKUP(R103&amp;"_"&amp;S103&amp;"_"&amp;T103,[1]挑战模式!$A:$AS,1,FALSE)),"",IF(VLOOKUP(R103&amp;"_"&amp;S103&amp;"_"&amp;T103,[1]挑战模式!$A:$AS,14+U103,FALSE)="","",INT(VLOOKUP(R103&amp;"_"&amp;S103&amp;"_"&amp;T103,[1]挑战模式!$A:$AS,20+U103,FALSE))))</f>
        <v/>
      </c>
      <c r="L103" s="10" t="str">
        <f>IF(ISNA(VLOOKUP(R103&amp;"_"&amp;S103&amp;"_"&amp;T103,[1]挑战模式!$A:$AS,1,FALSE)),"",IF(VLOOKUP(R103&amp;"_"&amp;S103&amp;"_"&amp;T103,[1]挑战模式!$A:$AS,14+U103,FALSE)="","",ROUND(VLOOKUP(R103&amp;"_"&amp;S103&amp;"_"&amp;T103,[1]挑战模式!$A:$AS,5,FALSE)/K103,2)))</f>
        <v/>
      </c>
      <c r="M103" s="10" t="str">
        <f t="shared" si="11"/>
        <v/>
      </c>
      <c r="N103" s="10" t="str">
        <f t="shared" si="12"/>
        <v/>
      </c>
      <c r="O103" s="10" t="str">
        <f t="shared" si="13"/>
        <v/>
      </c>
      <c r="Q103" s="10" t="str">
        <f>IF(L103="","",VLOOKUP(R103&amp;"_"&amp;S103&amp;"_"&amp;T103,[1]挑战模式!$A:$AS,38+U103,FALSE))</f>
        <v/>
      </c>
      <c r="R103" s="10">
        <v>0</v>
      </c>
      <c r="S103" s="10">
        <v>2</v>
      </c>
      <c r="T103" s="10">
        <v>8</v>
      </c>
      <c r="U103" s="10">
        <v>6</v>
      </c>
    </row>
    <row r="104" spans="2:21" s="10" customFormat="1" x14ac:dyDescent="0.2">
      <c r="B104" s="10" t="str">
        <f t="shared" si="7"/>
        <v>MonsterWaveCallRule_Season0_Challenge3</v>
      </c>
      <c r="C104" s="10">
        <f>IF(ISNA(VLOOKUP(R104&amp;"_"&amp;S104&amp;"_"&amp;T104,[1]挑战模式!$A:$AS,1,FALSE)),"",IF(T104-T103=0,"",T104))</f>
        <v>1</v>
      </c>
      <c r="D104" s="10" t="str">
        <f t="shared" si="8"/>
        <v>赛季0挑战关卡3波次1</v>
      </c>
      <c r="E104" s="10" t="str">
        <f>""</f>
        <v/>
      </c>
      <c r="F104" s="10">
        <f>IF(C104="","",VLOOKUP(R104&amp;"_"&amp;S104&amp;"_"&amp;T104,[1]挑战模式!$A:$AS,13,FALSE)-VLOOKUP(R104&amp;"_"&amp;S104&amp;"_"&amp;T104,[1]挑战模式!$A:$AS,14,FALSE))</f>
        <v>100</v>
      </c>
      <c r="G104" s="10">
        <f t="shared" si="9"/>
        <v>180</v>
      </c>
      <c r="H104" s="10" t="str">
        <f>IF(C104="","",VLOOKUP(R104&amp;"_"&amp;S104&amp;"_"&amp;T104,[1]挑战模式!$A:$BG,58,FALSE))</f>
        <v>ResAudio_Music_game1;0.9</v>
      </c>
      <c r="I104" s="10" t="str">
        <f>IF(C104="","",VLOOKUP(R104&amp;"_"&amp;S104&amp;"_"&amp;T104,[1]挑战模式!$A:$BG,59,FALSE))</f>
        <v>ResAudio_Music_game1;1.2</v>
      </c>
      <c r="J104" s="10">
        <f t="shared" si="10"/>
        <v>0</v>
      </c>
      <c r="K104" s="10">
        <f ca="1">IF(ISNA(VLOOKUP(R104&amp;"_"&amp;S104&amp;"_"&amp;T104,[1]挑战模式!$A:$AS,1,FALSE)),"",IF(VLOOKUP(R104&amp;"_"&amp;S104&amp;"_"&amp;T104,[1]挑战模式!$A:$AS,14+U104,FALSE)="","",INT(VLOOKUP(R104&amp;"_"&amp;S104&amp;"_"&amp;T104,[1]挑战模式!$A:$AS,20+U104,FALSE))))</f>
        <v>5</v>
      </c>
      <c r="L104" s="10">
        <f ca="1">IF(ISNA(VLOOKUP(R104&amp;"_"&amp;S104&amp;"_"&amp;T104,[1]挑战模式!$A:$AS,1,FALSE)),"",IF(VLOOKUP(R104&amp;"_"&amp;S104&amp;"_"&amp;T104,[1]挑战模式!$A:$AS,14+U104,FALSE)="","",ROUND(VLOOKUP(R104&amp;"_"&amp;S104&amp;"_"&amp;T104,[1]挑战模式!$A:$AS,5,FALSE)/K104,2)))</f>
        <v>2</v>
      </c>
      <c r="M104" s="10">
        <f t="shared" ca="1" si="11"/>
        <v>1</v>
      </c>
      <c r="N104" s="10" t="str">
        <f t="shared" ca="1" si="12"/>
        <v>Monster_Season0_Challenge3_1_1</v>
      </c>
      <c r="O104" s="10">
        <f t="shared" ca="1" si="13"/>
        <v>1</v>
      </c>
      <c r="Q104" s="10">
        <f ca="1">IF(L104="","",VLOOKUP(R104&amp;"_"&amp;S104&amp;"_"&amp;T104,[1]挑战模式!$A:$AS,38+U104,FALSE))</f>
        <v>40</v>
      </c>
      <c r="R104" s="10">
        <v>0</v>
      </c>
      <c r="S104" s="10">
        <v>3</v>
      </c>
      <c r="T104" s="10">
        <v>1</v>
      </c>
      <c r="U104" s="10">
        <v>1</v>
      </c>
    </row>
    <row r="105" spans="2:21" s="10" customFormat="1" x14ac:dyDescent="0.2">
      <c r="B105" s="10" t="str">
        <f t="shared" si="7"/>
        <v/>
      </c>
      <c r="C105" s="10" t="str">
        <f>IF(ISNA(VLOOKUP(R105&amp;"_"&amp;S105&amp;"_"&amp;T105,[1]挑战模式!$A:$AS,1,FALSE)),"",IF(T105-T104=0,"",T105))</f>
        <v/>
      </c>
      <c r="D105" s="10" t="str">
        <f t="shared" si="8"/>
        <v/>
      </c>
      <c r="E105" s="10" t="str">
        <f>""</f>
        <v/>
      </c>
      <c r="F105" s="10" t="str">
        <f>IF(C105="","",VLOOKUP(R105&amp;"_"&amp;S105&amp;"_"&amp;T105,[1]挑战模式!$A:$AS,13,FALSE)-VLOOKUP(R105&amp;"_"&amp;S105&amp;"_"&amp;T105,[1]挑战模式!$A:$AS,14,FALSE))</f>
        <v/>
      </c>
      <c r="G105" s="10" t="str">
        <f t="shared" si="9"/>
        <v/>
      </c>
      <c r="H105" s="10" t="str">
        <f>IF(C105="","",VLOOKUP(R105&amp;"_"&amp;S105&amp;"_"&amp;T105,[1]挑战模式!$A:$BG,58,FALSE))</f>
        <v/>
      </c>
      <c r="I105" s="10" t="str">
        <f>IF(C105="","",VLOOKUP(R105&amp;"_"&amp;S105&amp;"_"&amp;T105,[1]挑战模式!$A:$BG,59,FALSE))</f>
        <v/>
      </c>
      <c r="J105" s="10" t="str">
        <f t="shared" si="10"/>
        <v/>
      </c>
      <c r="K105" s="10" t="str">
        <f ca="1">IF(ISNA(VLOOKUP(R105&amp;"_"&amp;S105&amp;"_"&amp;T105,[1]挑战模式!$A:$AS,1,FALSE)),"",IF(VLOOKUP(R105&amp;"_"&amp;S105&amp;"_"&amp;T105,[1]挑战模式!$A:$AS,14+U105,FALSE)="","",INT(VLOOKUP(R105&amp;"_"&amp;S105&amp;"_"&amp;T105,[1]挑战模式!$A:$AS,20+U105,FALSE))))</f>
        <v/>
      </c>
      <c r="L105" s="10" t="str">
        <f ca="1">IF(ISNA(VLOOKUP(R105&amp;"_"&amp;S105&amp;"_"&amp;T105,[1]挑战模式!$A:$AS,1,FALSE)),"",IF(VLOOKUP(R105&amp;"_"&amp;S105&amp;"_"&amp;T105,[1]挑战模式!$A:$AS,14+U105,FALSE)="","",ROUND(VLOOKUP(R105&amp;"_"&amp;S105&amp;"_"&amp;T105,[1]挑战模式!$A:$AS,5,FALSE)/K105,2)))</f>
        <v/>
      </c>
      <c r="M105" s="10" t="str">
        <f t="shared" ca="1" si="11"/>
        <v/>
      </c>
      <c r="N105" s="10" t="str">
        <f t="shared" ca="1" si="12"/>
        <v/>
      </c>
      <c r="O105" s="10" t="str">
        <f t="shared" ca="1" si="13"/>
        <v/>
      </c>
      <c r="Q105" s="10" t="str">
        <f ca="1">IF(L105="","",VLOOKUP(R105&amp;"_"&amp;S105&amp;"_"&amp;T105,[1]挑战模式!$A:$AS,38+U105,FALSE))</f>
        <v/>
      </c>
      <c r="R105" s="10">
        <v>0</v>
      </c>
      <c r="S105" s="10">
        <v>3</v>
      </c>
      <c r="T105" s="10">
        <v>1</v>
      </c>
      <c r="U105" s="10">
        <v>2</v>
      </c>
    </row>
    <row r="106" spans="2:21" s="10" customFormat="1" x14ac:dyDescent="0.2">
      <c r="B106" s="10" t="str">
        <f t="shared" si="7"/>
        <v/>
      </c>
      <c r="C106" s="10" t="str">
        <f>IF(ISNA(VLOOKUP(R106&amp;"_"&amp;S106&amp;"_"&amp;T106,[1]挑战模式!$A:$AS,1,FALSE)),"",IF(T106-T105=0,"",T106))</f>
        <v/>
      </c>
      <c r="D106" s="10" t="str">
        <f t="shared" si="8"/>
        <v/>
      </c>
      <c r="E106" s="10" t="str">
        <f>""</f>
        <v/>
      </c>
      <c r="F106" s="10" t="str">
        <f>IF(C106="","",VLOOKUP(R106&amp;"_"&amp;S106&amp;"_"&amp;T106,[1]挑战模式!$A:$AS,13,FALSE)-VLOOKUP(R106&amp;"_"&amp;S106&amp;"_"&amp;T106,[1]挑战模式!$A:$AS,14,FALSE))</f>
        <v/>
      </c>
      <c r="G106" s="10" t="str">
        <f t="shared" si="9"/>
        <v/>
      </c>
      <c r="H106" s="10" t="str">
        <f>IF(C106="","",VLOOKUP(R106&amp;"_"&amp;S106&amp;"_"&amp;T106,[1]挑战模式!$A:$BG,58,FALSE))</f>
        <v/>
      </c>
      <c r="I106" s="10" t="str">
        <f>IF(C106="","",VLOOKUP(R106&amp;"_"&amp;S106&amp;"_"&amp;T106,[1]挑战模式!$A:$BG,59,FALSE))</f>
        <v/>
      </c>
      <c r="J106" s="10" t="str">
        <f t="shared" si="10"/>
        <v/>
      </c>
      <c r="K106" s="10" t="str">
        <f ca="1">IF(ISNA(VLOOKUP(R106&amp;"_"&amp;S106&amp;"_"&amp;T106,[1]挑战模式!$A:$AS,1,FALSE)),"",IF(VLOOKUP(R106&amp;"_"&amp;S106&amp;"_"&amp;T106,[1]挑战模式!$A:$AS,14+U106,FALSE)="","",INT(VLOOKUP(R106&amp;"_"&amp;S106&amp;"_"&amp;T106,[1]挑战模式!$A:$AS,20+U106,FALSE))))</f>
        <v/>
      </c>
      <c r="L106" s="10" t="str">
        <f ca="1">IF(ISNA(VLOOKUP(R106&amp;"_"&amp;S106&amp;"_"&amp;T106,[1]挑战模式!$A:$AS,1,FALSE)),"",IF(VLOOKUP(R106&amp;"_"&amp;S106&amp;"_"&amp;T106,[1]挑战模式!$A:$AS,14+U106,FALSE)="","",ROUND(VLOOKUP(R106&amp;"_"&amp;S106&amp;"_"&amp;T106,[1]挑战模式!$A:$AS,5,FALSE)/K106,2)))</f>
        <v/>
      </c>
      <c r="M106" s="10" t="str">
        <f t="shared" ca="1" si="11"/>
        <v/>
      </c>
      <c r="N106" s="10" t="str">
        <f t="shared" ca="1" si="12"/>
        <v/>
      </c>
      <c r="O106" s="10" t="str">
        <f t="shared" ca="1" si="13"/>
        <v/>
      </c>
      <c r="Q106" s="10" t="str">
        <f ca="1">IF(L106="","",VLOOKUP(R106&amp;"_"&amp;S106&amp;"_"&amp;T106,[1]挑战模式!$A:$AS,38+U106,FALSE))</f>
        <v/>
      </c>
      <c r="R106" s="10">
        <v>0</v>
      </c>
      <c r="S106" s="10">
        <v>3</v>
      </c>
      <c r="T106" s="10">
        <v>1</v>
      </c>
      <c r="U106" s="10">
        <v>3</v>
      </c>
    </row>
    <row r="107" spans="2:21" s="10" customFormat="1" x14ac:dyDescent="0.2">
      <c r="B107" s="10" t="str">
        <f t="shared" si="7"/>
        <v/>
      </c>
      <c r="C107" s="10" t="str">
        <f>IF(ISNA(VLOOKUP(R107&amp;"_"&amp;S107&amp;"_"&amp;T107,[1]挑战模式!$A:$AS,1,FALSE)),"",IF(T107-T106=0,"",T107))</f>
        <v/>
      </c>
      <c r="D107" s="10" t="str">
        <f t="shared" si="8"/>
        <v/>
      </c>
      <c r="E107" s="10" t="str">
        <f>""</f>
        <v/>
      </c>
      <c r="F107" s="10" t="str">
        <f>IF(C107="","",VLOOKUP(R107&amp;"_"&amp;S107&amp;"_"&amp;T107,[1]挑战模式!$A:$AS,13,FALSE)-VLOOKUP(R107&amp;"_"&amp;S107&amp;"_"&amp;T107,[1]挑战模式!$A:$AS,14,FALSE))</f>
        <v/>
      </c>
      <c r="G107" s="10" t="str">
        <f t="shared" si="9"/>
        <v/>
      </c>
      <c r="H107" s="10" t="str">
        <f>IF(C107="","",VLOOKUP(R107&amp;"_"&amp;S107&amp;"_"&amp;T107,[1]挑战模式!$A:$BG,58,FALSE))</f>
        <v/>
      </c>
      <c r="I107" s="10" t="str">
        <f>IF(C107="","",VLOOKUP(R107&amp;"_"&amp;S107&amp;"_"&amp;T107,[1]挑战模式!$A:$BG,59,FALSE))</f>
        <v/>
      </c>
      <c r="J107" s="10" t="str">
        <f t="shared" si="10"/>
        <v/>
      </c>
      <c r="K107" s="10" t="str">
        <f ca="1">IF(ISNA(VLOOKUP(R107&amp;"_"&amp;S107&amp;"_"&amp;T107,[1]挑战模式!$A:$AS,1,FALSE)),"",IF(VLOOKUP(R107&amp;"_"&amp;S107&amp;"_"&amp;T107,[1]挑战模式!$A:$AS,14+U107,FALSE)="","",INT(VLOOKUP(R107&amp;"_"&amp;S107&amp;"_"&amp;T107,[1]挑战模式!$A:$AS,20+U107,FALSE))))</f>
        <v/>
      </c>
      <c r="L107" s="10" t="str">
        <f ca="1">IF(ISNA(VLOOKUP(R107&amp;"_"&amp;S107&amp;"_"&amp;T107,[1]挑战模式!$A:$AS,1,FALSE)),"",IF(VLOOKUP(R107&amp;"_"&amp;S107&amp;"_"&amp;T107,[1]挑战模式!$A:$AS,14+U107,FALSE)="","",ROUND(VLOOKUP(R107&amp;"_"&amp;S107&amp;"_"&amp;T107,[1]挑战模式!$A:$AS,5,FALSE)/K107,2)))</f>
        <v/>
      </c>
      <c r="M107" s="10" t="str">
        <f t="shared" ca="1" si="11"/>
        <v/>
      </c>
      <c r="N107" s="10" t="str">
        <f t="shared" ca="1" si="12"/>
        <v/>
      </c>
      <c r="O107" s="10" t="str">
        <f t="shared" ca="1" si="13"/>
        <v/>
      </c>
      <c r="Q107" s="10" t="str">
        <f ca="1">IF(L107="","",VLOOKUP(R107&amp;"_"&amp;S107&amp;"_"&amp;T107,[1]挑战模式!$A:$AS,38+U107,FALSE))</f>
        <v/>
      </c>
      <c r="R107" s="10">
        <v>0</v>
      </c>
      <c r="S107" s="10">
        <v>3</v>
      </c>
      <c r="T107" s="10">
        <v>1</v>
      </c>
      <c r="U107" s="10">
        <v>4</v>
      </c>
    </row>
    <row r="108" spans="2:21" s="11" customFormat="1" x14ac:dyDescent="0.2">
      <c r="B108" s="10" t="str">
        <f t="shared" si="7"/>
        <v/>
      </c>
      <c r="C108" s="10" t="str">
        <f>IF(ISNA(VLOOKUP(R108&amp;"_"&amp;S108&amp;"_"&amp;T108,[1]挑战模式!$A:$AS,1,FALSE)),"",IF(T108-T107=0,"",T108))</f>
        <v/>
      </c>
      <c r="D108" s="10" t="str">
        <f t="shared" si="8"/>
        <v/>
      </c>
      <c r="E108" s="10" t="str">
        <f>""</f>
        <v/>
      </c>
      <c r="F108" s="10" t="str">
        <f>IF(C108="","",VLOOKUP(R108&amp;"_"&amp;S108&amp;"_"&amp;T108,[1]挑战模式!$A:$AS,13,FALSE)-VLOOKUP(R108&amp;"_"&amp;S108&amp;"_"&amp;T108,[1]挑战模式!$A:$AS,14,FALSE))</f>
        <v/>
      </c>
      <c r="G108" s="10" t="str">
        <f t="shared" si="9"/>
        <v/>
      </c>
      <c r="H108" s="10" t="str">
        <f>IF(C108="","",VLOOKUP(R108&amp;"_"&amp;S108&amp;"_"&amp;T108,[1]挑战模式!$A:$BG,58,FALSE))</f>
        <v/>
      </c>
      <c r="I108" s="10" t="str">
        <f>IF(C108="","",VLOOKUP(R108&amp;"_"&amp;S108&amp;"_"&amp;T108,[1]挑战模式!$A:$BG,59,FALSE))</f>
        <v/>
      </c>
      <c r="J108" s="10" t="str">
        <f t="shared" si="10"/>
        <v/>
      </c>
      <c r="K108" s="10" t="str">
        <f ca="1">IF(ISNA(VLOOKUP(R108&amp;"_"&amp;S108&amp;"_"&amp;T108,[1]挑战模式!$A:$AS,1,FALSE)),"",IF(VLOOKUP(R108&amp;"_"&amp;S108&amp;"_"&amp;T108,[1]挑战模式!$A:$AS,14+U108,FALSE)="","",INT(VLOOKUP(R108&amp;"_"&amp;S108&amp;"_"&amp;T108,[1]挑战模式!$A:$AS,20+U108,FALSE))))</f>
        <v/>
      </c>
      <c r="L108" s="10" t="str">
        <f ca="1">IF(ISNA(VLOOKUP(R108&amp;"_"&amp;S108&amp;"_"&amp;T108,[1]挑战模式!$A:$AS,1,FALSE)),"",IF(VLOOKUP(R108&amp;"_"&amp;S108&amp;"_"&amp;T108,[1]挑战模式!$A:$AS,14+U108,FALSE)="","",ROUND(VLOOKUP(R108&amp;"_"&amp;S108&amp;"_"&amp;T108,[1]挑战模式!$A:$AS,5,FALSE)/K108,2)))</f>
        <v/>
      </c>
      <c r="M108" s="10" t="str">
        <f t="shared" ca="1" si="11"/>
        <v/>
      </c>
      <c r="N108" s="10" t="str">
        <f t="shared" ca="1" si="12"/>
        <v/>
      </c>
      <c r="O108" s="10" t="str">
        <f t="shared" ca="1" si="13"/>
        <v/>
      </c>
      <c r="P108" s="12"/>
      <c r="Q108" s="10" t="str">
        <f ca="1">IF(L108="","",VLOOKUP(R108&amp;"_"&amp;S108&amp;"_"&amp;T108,[1]挑战模式!$A:$AS,38+U108,FALSE))</f>
        <v/>
      </c>
      <c r="R108" s="10">
        <v>0</v>
      </c>
      <c r="S108" s="10">
        <v>3</v>
      </c>
      <c r="T108" s="10">
        <v>1</v>
      </c>
      <c r="U108" s="10">
        <v>5</v>
      </c>
    </row>
    <row r="109" spans="2:21" s="11" customFormat="1" x14ac:dyDescent="0.2">
      <c r="B109" s="10" t="str">
        <f t="shared" si="7"/>
        <v/>
      </c>
      <c r="C109" s="10" t="str">
        <f>IF(ISNA(VLOOKUP(R109&amp;"_"&amp;S109&amp;"_"&amp;T109,[1]挑战模式!$A:$AS,1,FALSE)),"",IF(T109-T108=0,"",T109))</f>
        <v/>
      </c>
      <c r="D109" s="10" t="str">
        <f t="shared" si="8"/>
        <v/>
      </c>
      <c r="E109" s="10" t="str">
        <f>""</f>
        <v/>
      </c>
      <c r="F109" s="10" t="str">
        <f>IF(C109="","",VLOOKUP(R109&amp;"_"&amp;S109&amp;"_"&amp;T109,[1]挑战模式!$A:$AS,13,FALSE)-VLOOKUP(R109&amp;"_"&amp;S109&amp;"_"&amp;T109,[1]挑战模式!$A:$AS,14,FALSE))</f>
        <v/>
      </c>
      <c r="G109" s="10" t="str">
        <f t="shared" si="9"/>
        <v/>
      </c>
      <c r="H109" s="10" t="str">
        <f>IF(C109="","",VLOOKUP(R109&amp;"_"&amp;S109&amp;"_"&amp;T109,[1]挑战模式!$A:$BG,58,FALSE))</f>
        <v/>
      </c>
      <c r="I109" s="10" t="str">
        <f>IF(C109="","",VLOOKUP(R109&amp;"_"&amp;S109&amp;"_"&amp;T109,[1]挑战模式!$A:$BG,59,FALSE))</f>
        <v/>
      </c>
      <c r="J109" s="10" t="str">
        <f t="shared" si="10"/>
        <v/>
      </c>
      <c r="K109" s="10" t="str">
        <f ca="1">IF(ISNA(VLOOKUP(R109&amp;"_"&amp;S109&amp;"_"&amp;T109,[1]挑战模式!$A:$AS,1,FALSE)),"",IF(VLOOKUP(R109&amp;"_"&amp;S109&amp;"_"&amp;T109,[1]挑战模式!$A:$AS,14+U109,FALSE)="","",INT(VLOOKUP(R109&amp;"_"&amp;S109&amp;"_"&amp;T109,[1]挑战模式!$A:$AS,20+U109,FALSE))))</f>
        <v/>
      </c>
      <c r="L109" s="10" t="str">
        <f ca="1">IF(ISNA(VLOOKUP(R109&amp;"_"&amp;S109&amp;"_"&amp;T109,[1]挑战模式!$A:$AS,1,FALSE)),"",IF(VLOOKUP(R109&amp;"_"&amp;S109&amp;"_"&amp;T109,[1]挑战模式!$A:$AS,14+U109,FALSE)="","",ROUND(VLOOKUP(R109&amp;"_"&amp;S109&amp;"_"&amp;T109,[1]挑战模式!$A:$AS,5,FALSE)/K109,2)))</f>
        <v/>
      </c>
      <c r="M109" s="10" t="str">
        <f t="shared" ca="1" si="11"/>
        <v/>
      </c>
      <c r="N109" s="10" t="str">
        <f t="shared" ca="1" si="12"/>
        <v/>
      </c>
      <c r="O109" s="10" t="str">
        <f t="shared" ca="1" si="13"/>
        <v/>
      </c>
      <c r="P109" s="12"/>
      <c r="Q109" s="10" t="str">
        <f ca="1">IF(L109="","",VLOOKUP(R109&amp;"_"&amp;S109&amp;"_"&amp;T109,[1]挑战模式!$A:$AS,38+U109,FALSE))</f>
        <v/>
      </c>
      <c r="R109" s="10">
        <v>0</v>
      </c>
      <c r="S109" s="10">
        <v>3</v>
      </c>
      <c r="T109" s="10">
        <v>1</v>
      </c>
      <c r="U109" s="10">
        <v>6</v>
      </c>
    </row>
    <row r="110" spans="2:21" s="11" customFormat="1" x14ac:dyDescent="0.2">
      <c r="B110" s="10" t="str">
        <f t="shared" si="7"/>
        <v>MonsterWaveCallRule_Season0_Challenge3</v>
      </c>
      <c r="C110" s="10">
        <f>IF(ISNA(VLOOKUP(R110&amp;"_"&amp;S110&amp;"_"&amp;T110,[1]挑战模式!$A:$AS,1,FALSE)),"",IF(T110-T109=0,"",T110))</f>
        <v>2</v>
      </c>
      <c r="D110" s="10" t="str">
        <f t="shared" si="8"/>
        <v>赛季0挑战关卡3波次2</v>
      </c>
      <c r="E110" s="10" t="str">
        <f>""</f>
        <v/>
      </c>
      <c r="F110" s="10">
        <f>IF(C110="","",VLOOKUP(R110&amp;"_"&amp;S110&amp;"_"&amp;T110,[1]挑战模式!$A:$AS,13,FALSE)-VLOOKUP(R110&amp;"_"&amp;S110&amp;"_"&amp;T110,[1]挑战模式!$A:$AS,14,FALSE))</f>
        <v>100</v>
      </c>
      <c r="G110" s="10">
        <f t="shared" si="9"/>
        <v>180</v>
      </c>
      <c r="H110" s="10" t="str">
        <f>IF(C110="","",VLOOKUP(R110&amp;"_"&amp;S110&amp;"_"&amp;T110,[1]挑战模式!$A:$BG,58,FALSE))</f>
        <v>ResAudio_Music_game1;0.9</v>
      </c>
      <c r="I110" s="10" t="str">
        <f>IF(C110="","",VLOOKUP(R110&amp;"_"&amp;S110&amp;"_"&amp;T110,[1]挑战模式!$A:$BG,59,FALSE))</f>
        <v>ResAudio_Music_game1;1.2</v>
      </c>
      <c r="J110" s="10">
        <f t="shared" si="10"/>
        <v>0</v>
      </c>
      <c r="K110" s="10">
        <f ca="1">IF(ISNA(VLOOKUP(R110&amp;"_"&amp;S110&amp;"_"&amp;T110,[1]挑战模式!$A:$AS,1,FALSE)),"",IF(VLOOKUP(R110&amp;"_"&amp;S110&amp;"_"&amp;T110,[1]挑战模式!$A:$AS,14+U110,FALSE)="","",INT(VLOOKUP(R110&amp;"_"&amp;S110&amp;"_"&amp;T110,[1]挑战模式!$A:$AS,20+U110,FALSE))))</f>
        <v>4</v>
      </c>
      <c r="L110" s="10">
        <f ca="1">IF(ISNA(VLOOKUP(R110&amp;"_"&amp;S110&amp;"_"&amp;T110,[1]挑战模式!$A:$AS,1,FALSE)),"",IF(VLOOKUP(R110&amp;"_"&amp;S110&amp;"_"&amp;T110,[1]挑战模式!$A:$AS,14+U110,FALSE)="","",ROUND(VLOOKUP(R110&amp;"_"&amp;S110&amp;"_"&amp;T110,[1]挑战模式!$A:$AS,5,FALSE)/K110,2)))</f>
        <v>3.75</v>
      </c>
      <c r="M110" s="10">
        <f t="shared" ca="1" si="11"/>
        <v>1</v>
      </c>
      <c r="N110" s="10" t="str">
        <f t="shared" ca="1" si="12"/>
        <v>Monster_Season0_Challenge3_2_1</v>
      </c>
      <c r="O110" s="10">
        <f t="shared" ca="1" si="13"/>
        <v>1</v>
      </c>
      <c r="P110" s="12"/>
      <c r="Q110" s="10">
        <f ca="1">IF(L110="","",VLOOKUP(R110&amp;"_"&amp;S110&amp;"_"&amp;T110,[1]挑战模式!$A:$AS,38+U110,FALSE))</f>
        <v>25</v>
      </c>
      <c r="R110" s="10">
        <v>0</v>
      </c>
      <c r="S110" s="10">
        <v>3</v>
      </c>
      <c r="T110" s="10">
        <v>2</v>
      </c>
      <c r="U110" s="10">
        <v>1</v>
      </c>
    </row>
    <row r="111" spans="2:21" s="11" customFormat="1" x14ac:dyDescent="0.2">
      <c r="B111" s="10" t="str">
        <f t="shared" si="7"/>
        <v/>
      </c>
      <c r="C111" s="10" t="str">
        <f>IF(ISNA(VLOOKUP(R111&amp;"_"&amp;S111&amp;"_"&amp;T111,[1]挑战模式!$A:$AS,1,FALSE)),"",IF(T111-T110=0,"",T111))</f>
        <v/>
      </c>
      <c r="D111" s="10" t="str">
        <f t="shared" si="8"/>
        <v/>
      </c>
      <c r="E111" s="10" t="str">
        <f>""</f>
        <v/>
      </c>
      <c r="F111" s="10" t="str">
        <f>IF(C111="","",VLOOKUP(R111&amp;"_"&amp;S111&amp;"_"&amp;T111,[1]挑战模式!$A:$AS,13,FALSE)-VLOOKUP(R111&amp;"_"&amp;S111&amp;"_"&amp;T111,[1]挑战模式!$A:$AS,14,FALSE))</f>
        <v/>
      </c>
      <c r="G111" s="10" t="str">
        <f t="shared" si="9"/>
        <v/>
      </c>
      <c r="H111" s="10" t="str">
        <f>IF(C111="","",VLOOKUP(R111&amp;"_"&amp;S111&amp;"_"&amp;T111,[1]挑战模式!$A:$BG,58,FALSE))</f>
        <v/>
      </c>
      <c r="I111" s="10" t="str">
        <f>IF(C111="","",VLOOKUP(R111&amp;"_"&amp;S111&amp;"_"&amp;T111,[1]挑战模式!$A:$BG,59,FALSE))</f>
        <v/>
      </c>
      <c r="J111" s="10" t="str">
        <f t="shared" si="10"/>
        <v/>
      </c>
      <c r="K111" s="10">
        <f ca="1">IF(ISNA(VLOOKUP(R111&amp;"_"&amp;S111&amp;"_"&amp;T111,[1]挑战模式!$A:$AS,1,FALSE)),"",IF(VLOOKUP(R111&amp;"_"&amp;S111&amp;"_"&amp;T111,[1]挑战模式!$A:$AS,14+U111,FALSE)="","",INT(VLOOKUP(R111&amp;"_"&amp;S111&amp;"_"&amp;T111,[1]挑战模式!$A:$AS,20+U111,FALSE))))</f>
        <v>4</v>
      </c>
      <c r="L111" s="10">
        <f ca="1">IF(ISNA(VLOOKUP(R111&amp;"_"&amp;S111&amp;"_"&amp;T111,[1]挑战模式!$A:$AS,1,FALSE)),"",IF(VLOOKUP(R111&amp;"_"&amp;S111&amp;"_"&amp;T111,[1]挑战模式!$A:$AS,14+U111,FALSE)="","",ROUND(VLOOKUP(R111&amp;"_"&amp;S111&amp;"_"&amp;T111,[1]挑战模式!$A:$AS,5,FALSE)/K111,2)))</f>
        <v>3.75</v>
      </c>
      <c r="M111" s="10">
        <f t="shared" ca="1" si="11"/>
        <v>1</v>
      </c>
      <c r="N111" s="10" t="str">
        <f t="shared" ca="1" si="12"/>
        <v>Monster_Season0_Challenge3_2_2</v>
      </c>
      <c r="O111" s="10">
        <f t="shared" ca="1" si="13"/>
        <v>1</v>
      </c>
      <c r="P111" s="12"/>
      <c r="Q111" s="10">
        <f ca="1">IF(L111="","",VLOOKUP(R111&amp;"_"&amp;S111&amp;"_"&amp;T111,[1]挑战模式!$A:$AS,38+U111,FALSE))</f>
        <v>25</v>
      </c>
      <c r="R111" s="10">
        <v>0</v>
      </c>
      <c r="S111" s="10">
        <v>3</v>
      </c>
      <c r="T111" s="10">
        <v>2</v>
      </c>
      <c r="U111" s="10">
        <v>2</v>
      </c>
    </row>
    <row r="112" spans="2:21" s="11" customFormat="1" x14ac:dyDescent="0.2">
      <c r="B112" s="10" t="str">
        <f t="shared" si="7"/>
        <v/>
      </c>
      <c r="C112" s="10" t="str">
        <f>IF(ISNA(VLOOKUP(R112&amp;"_"&amp;S112&amp;"_"&amp;T112,[1]挑战模式!$A:$AS,1,FALSE)),"",IF(T112-T111=0,"",T112))</f>
        <v/>
      </c>
      <c r="D112" s="10" t="str">
        <f t="shared" si="8"/>
        <v/>
      </c>
      <c r="E112" s="10" t="str">
        <f>""</f>
        <v/>
      </c>
      <c r="F112" s="10" t="str">
        <f>IF(C112="","",VLOOKUP(R112&amp;"_"&amp;S112&amp;"_"&amp;T112,[1]挑战模式!$A:$AS,13,FALSE)-VLOOKUP(R112&amp;"_"&amp;S112&amp;"_"&amp;T112,[1]挑战模式!$A:$AS,14,FALSE))</f>
        <v/>
      </c>
      <c r="G112" s="10" t="str">
        <f t="shared" si="9"/>
        <v/>
      </c>
      <c r="H112" s="10" t="str">
        <f>IF(C112="","",VLOOKUP(R112&amp;"_"&amp;S112&amp;"_"&amp;T112,[1]挑战模式!$A:$BG,58,FALSE))</f>
        <v/>
      </c>
      <c r="I112" s="10" t="str">
        <f>IF(C112="","",VLOOKUP(R112&amp;"_"&amp;S112&amp;"_"&amp;T112,[1]挑战模式!$A:$BG,59,FALSE))</f>
        <v/>
      </c>
      <c r="J112" s="10" t="str">
        <f t="shared" si="10"/>
        <v/>
      </c>
      <c r="K112" s="10" t="str">
        <f ca="1">IF(ISNA(VLOOKUP(R112&amp;"_"&amp;S112&amp;"_"&amp;T112,[1]挑战模式!$A:$AS,1,FALSE)),"",IF(VLOOKUP(R112&amp;"_"&amp;S112&amp;"_"&amp;T112,[1]挑战模式!$A:$AS,14+U112,FALSE)="","",INT(VLOOKUP(R112&amp;"_"&amp;S112&amp;"_"&amp;T112,[1]挑战模式!$A:$AS,20+U112,FALSE))))</f>
        <v/>
      </c>
      <c r="L112" s="10" t="str">
        <f ca="1">IF(ISNA(VLOOKUP(R112&amp;"_"&amp;S112&amp;"_"&amp;T112,[1]挑战模式!$A:$AS,1,FALSE)),"",IF(VLOOKUP(R112&amp;"_"&amp;S112&amp;"_"&amp;T112,[1]挑战模式!$A:$AS,14+U112,FALSE)="","",ROUND(VLOOKUP(R112&amp;"_"&amp;S112&amp;"_"&amp;T112,[1]挑战模式!$A:$AS,5,FALSE)/K112,2)))</f>
        <v/>
      </c>
      <c r="M112" s="10" t="str">
        <f t="shared" ca="1" si="11"/>
        <v/>
      </c>
      <c r="N112" s="10" t="str">
        <f t="shared" ca="1" si="12"/>
        <v/>
      </c>
      <c r="O112" s="10" t="str">
        <f t="shared" ca="1" si="13"/>
        <v/>
      </c>
      <c r="P112" s="12"/>
      <c r="Q112" s="10" t="str">
        <f ca="1">IF(L112="","",VLOOKUP(R112&amp;"_"&amp;S112&amp;"_"&amp;T112,[1]挑战模式!$A:$AS,38+U112,FALSE))</f>
        <v/>
      </c>
      <c r="R112" s="10">
        <v>0</v>
      </c>
      <c r="S112" s="10">
        <v>3</v>
      </c>
      <c r="T112" s="10">
        <v>2</v>
      </c>
      <c r="U112" s="10">
        <v>3</v>
      </c>
    </row>
    <row r="113" spans="2:21" s="11" customFormat="1" x14ac:dyDescent="0.2">
      <c r="B113" s="10" t="str">
        <f t="shared" si="7"/>
        <v/>
      </c>
      <c r="C113" s="10" t="str">
        <f>IF(ISNA(VLOOKUP(R113&amp;"_"&amp;S113&amp;"_"&amp;T113,[1]挑战模式!$A:$AS,1,FALSE)),"",IF(T113-T112=0,"",T113))</f>
        <v/>
      </c>
      <c r="D113" s="10" t="str">
        <f t="shared" si="8"/>
        <v/>
      </c>
      <c r="E113" s="10" t="str">
        <f>""</f>
        <v/>
      </c>
      <c r="F113" s="10" t="str">
        <f>IF(C113="","",VLOOKUP(R113&amp;"_"&amp;S113&amp;"_"&amp;T113,[1]挑战模式!$A:$AS,13,FALSE)-VLOOKUP(R113&amp;"_"&amp;S113&amp;"_"&amp;T113,[1]挑战模式!$A:$AS,14,FALSE))</f>
        <v/>
      </c>
      <c r="G113" s="10" t="str">
        <f t="shared" si="9"/>
        <v/>
      </c>
      <c r="H113" s="10" t="str">
        <f>IF(C113="","",VLOOKUP(R113&amp;"_"&amp;S113&amp;"_"&amp;T113,[1]挑战模式!$A:$BG,58,FALSE))</f>
        <v/>
      </c>
      <c r="I113" s="10" t="str">
        <f>IF(C113="","",VLOOKUP(R113&amp;"_"&amp;S113&amp;"_"&amp;T113,[1]挑战模式!$A:$BG,59,FALSE))</f>
        <v/>
      </c>
      <c r="J113" s="10" t="str">
        <f t="shared" si="10"/>
        <v/>
      </c>
      <c r="K113" s="10" t="str">
        <f ca="1">IF(ISNA(VLOOKUP(R113&amp;"_"&amp;S113&amp;"_"&amp;T113,[1]挑战模式!$A:$AS,1,FALSE)),"",IF(VLOOKUP(R113&amp;"_"&amp;S113&amp;"_"&amp;T113,[1]挑战模式!$A:$AS,14+U113,FALSE)="","",INT(VLOOKUP(R113&amp;"_"&amp;S113&amp;"_"&amp;T113,[1]挑战模式!$A:$AS,20+U113,FALSE))))</f>
        <v/>
      </c>
      <c r="L113" s="10" t="str">
        <f ca="1">IF(ISNA(VLOOKUP(R113&amp;"_"&amp;S113&amp;"_"&amp;T113,[1]挑战模式!$A:$AS,1,FALSE)),"",IF(VLOOKUP(R113&amp;"_"&amp;S113&amp;"_"&amp;T113,[1]挑战模式!$A:$AS,14+U113,FALSE)="","",ROUND(VLOOKUP(R113&amp;"_"&amp;S113&amp;"_"&amp;T113,[1]挑战模式!$A:$AS,5,FALSE)/K113,2)))</f>
        <v/>
      </c>
      <c r="M113" s="10" t="str">
        <f t="shared" ca="1" si="11"/>
        <v/>
      </c>
      <c r="N113" s="10" t="str">
        <f t="shared" ca="1" si="12"/>
        <v/>
      </c>
      <c r="O113" s="10" t="str">
        <f t="shared" ca="1" si="13"/>
        <v/>
      </c>
      <c r="P113" s="12"/>
      <c r="Q113" s="10" t="str">
        <f ca="1">IF(L113="","",VLOOKUP(R113&amp;"_"&amp;S113&amp;"_"&amp;T113,[1]挑战模式!$A:$AS,38+U113,FALSE))</f>
        <v/>
      </c>
      <c r="R113" s="10">
        <v>0</v>
      </c>
      <c r="S113" s="10">
        <v>3</v>
      </c>
      <c r="T113" s="10">
        <v>2</v>
      </c>
      <c r="U113" s="10">
        <v>4</v>
      </c>
    </row>
    <row r="114" spans="2:21" s="11" customFormat="1" x14ac:dyDescent="0.2">
      <c r="B114" s="10" t="str">
        <f t="shared" si="7"/>
        <v/>
      </c>
      <c r="C114" s="10" t="str">
        <f>IF(ISNA(VLOOKUP(R114&amp;"_"&amp;S114&amp;"_"&amp;T114,[1]挑战模式!$A:$AS,1,FALSE)),"",IF(T114-T113=0,"",T114))</f>
        <v/>
      </c>
      <c r="D114" s="10" t="str">
        <f t="shared" si="8"/>
        <v/>
      </c>
      <c r="E114" s="10" t="str">
        <f>""</f>
        <v/>
      </c>
      <c r="F114" s="10" t="str">
        <f>IF(C114="","",VLOOKUP(R114&amp;"_"&amp;S114&amp;"_"&amp;T114,[1]挑战模式!$A:$AS,13,FALSE)-VLOOKUP(R114&amp;"_"&amp;S114&amp;"_"&amp;T114,[1]挑战模式!$A:$AS,14,FALSE))</f>
        <v/>
      </c>
      <c r="G114" s="10" t="str">
        <f t="shared" si="9"/>
        <v/>
      </c>
      <c r="H114" s="10" t="str">
        <f>IF(C114="","",VLOOKUP(R114&amp;"_"&amp;S114&amp;"_"&amp;T114,[1]挑战模式!$A:$BG,58,FALSE))</f>
        <v/>
      </c>
      <c r="I114" s="10" t="str">
        <f>IF(C114="","",VLOOKUP(R114&amp;"_"&amp;S114&amp;"_"&amp;T114,[1]挑战模式!$A:$BG,59,FALSE))</f>
        <v/>
      </c>
      <c r="J114" s="10" t="str">
        <f t="shared" si="10"/>
        <v/>
      </c>
      <c r="K114" s="10" t="str">
        <f ca="1">IF(ISNA(VLOOKUP(R114&amp;"_"&amp;S114&amp;"_"&amp;T114,[1]挑战模式!$A:$AS,1,FALSE)),"",IF(VLOOKUP(R114&amp;"_"&amp;S114&amp;"_"&amp;T114,[1]挑战模式!$A:$AS,14+U114,FALSE)="","",INT(VLOOKUP(R114&amp;"_"&amp;S114&amp;"_"&amp;T114,[1]挑战模式!$A:$AS,20+U114,FALSE))))</f>
        <v/>
      </c>
      <c r="L114" s="10" t="str">
        <f ca="1">IF(ISNA(VLOOKUP(R114&amp;"_"&amp;S114&amp;"_"&amp;T114,[1]挑战模式!$A:$AS,1,FALSE)),"",IF(VLOOKUP(R114&amp;"_"&amp;S114&amp;"_"&amp;T114,[1]挑战模式!$A:$AS,14+U114,FALSE)="","",ROUND(VLOOKUP(R114&amp;"_"&amp;S114&amp;"_"&amp;T114,[1]挑战模式!$A:$AS,5,FALSE)/K114,2)))</f>
        <v/>
      </c>
      <c r="M114" s="10" t="str">
        <f t="shared" ca="1" si="11"/>
        <v/>
      </c>
      <c r="N114" s="10" t="str">
        <f t="shared" ca="1" si="12"/>
        <v/>
      </c>
      <c r="O114" s="10" t="str">
        <f t="shared" ca="1" si="13"/>
        <v/>
      </c>
      <c r="P114" s="12"/>
      <c r="Q114" s="10" t="str">
        <f ca="1">IF(L114="","",VLOOKUP(R114&amp;"_"&amp;S114&amp;"_"&amp;T114,[1]挑战模式!$A:$AS,38+U114,FALSE))</f>
        <v/>
      </c>
      <c r="R114" s="10">
        <v>0</v>
      </c>
      <c r="S114" s="10">
        <v>3</v>
      </c>
      <c r="T114" s="10">
        <v>2</v>
      </c>
      <c r="U114" s="10">
        <v>5</v>
      </c>
    </row>
    <row r="115" spans="2:21" s="11" customFormat="1" x14ac:dyDescent="0.2">
      <c r="B115" s="10" t="str">
        <f t="shared" si="7"/>
        <v/>
      </c>
      <c r="C115" s="10" t="str">
        <f>IF(ISNA(VLOOKUP(R115&amp;"_"&amp;S115&amp;"_"&amp;T115,[1]挑战模式!$A:$AS,1,FALSE)),"",IF(T115-T114=0,"",T115))</f>
        <v/>
      </c>
      <c r="D115" s="10" t="str">
        <f t="shared" si="8"/>
        <v/>
      </c>
      <c r="E115" s="10" t="str">
        <f>""</f>
        <v/>
      </c>
      <c r="F115" s="10" t="str">
        <f>IF(C115="","",VLOOKUP(R115&amp;"_"&amp;S115&amp;"_"&amp;T115,[1]挑战模式!$A:$AS,13,FALSE)-VLOOKUP(R115&amp;"_"&amp;S115&amp;"_"&amp;T115,[1]挑战模式!$A:$AS,14,FALSE))</f>
        <v/>
      </c>
      <c r="G115" s="10" t="str">
        <f t="shared" si="9"/>
        <v/>
      </c>
      <c r="H115" s="10" t="str">
        <f>IF(C115="","",VLOOKUP(R115&amp;"_"&amp;S115&amp;"_"&amp;T115,[1]挑战模式!$A:$BG,58,FALSE))</f>
        <v/>
      </c>
      <c r="I115" s="10" t="str">
        <f>IF(C115="","",VLOOKUP(R115&amp;"_"&amp;S115&amp;"_"&amp;T115,[1]挑战模式!$A:$BG,59,FALSE))</f>
        <v/>
      </c>
      <c r="J115" s="10" t="str">
        <f t="shared" si="10"/>
        <v/>
      </c>
      <c r="K115" s="10" t="str">
        <f ca="1">IF(ISNA(VLOOKUP(R115&amp;"_"&amp;S115&amp;"_"&amp;T115,[1]挑战模式!$A:$AS,1,FALSE)),"",IF(VLOOKUP(R115&amp;"_"&amp;S115&amp;"_"&amp;T115,[1]挑战模式!$A:$AS,14+U115,FALSE)="","",INT(VLOOKUP(R115&amp;"_"&amp;S115&amp;"_"&amp;T115,[1]挑战模式!$A:$AS,20+U115,FALSE))))</f>
        <v/>
      </c>
      <c r="L115" s="10" t="str">
        <f ca="1">IF(ISNA(VLOOKUP(R115&amp;"_"&amp;S115&amp;"_"&amp;T115,[1]挑战模式!$A:$AS,1,FALSE)),"",IF(VLOOKUP(R115&amp;"_"&amp;S115&amp;"_"&amp;T115,[1]挑战模式!$A:$AS,14+U115,FALSE)="","",ROUND(VLOOKUP(R115&amp;"_"&amp;S115&amp;"_"&amp;T115,[1]挑战模式!$A:$AS,5,FALSE)/K115,2)))</f>
        <v/>
      </c>
      <c r="M115" s="10" t="str">
        <f t="shared" ca="1" si="11"/>
        <v/>
      </c>
      <c r="N115" s="10" t="str">
        <f t="shared" ca="1" si="12"/>
        <v/>
      </c>
      <c r="O115" s="10" t="str">
        <f t="shared" ca="1" si="13"/>
        <v/>
      </c>
      <c r="P115" s="12"/>
      <c r="Q115" s="10" t="str">
        <f ca="1">IF(L115="","",VLOOKUP(R115&amp;"_"&amp;S115&amp;"_"&amp;T115,[1]挑战模式!$A:$AS,38+U115,FALSE))</f>
        <v/>
      </c>
      <c r="R115" s="10">
        <v>0</v>
      </c>
      <c r="S115" s="10">
        <v>3</v>
      </c>
      <c r="T115" s="10">
        <v>2</v>
      </c>
      <c r="U115" s="10">
        <v>6</v>
      </c>
    </row>
    <row r="116" spans="2:21" s="11" customFormat="1" x14ac:dyDescent="0.2">
      <c r="B116" s="10" t="str">
        <f t="shared" si="7"/>
        <v>MonsterWaveCallRule_Season0_Challenge3</v>
      </c>
      <c r="C116" s="10">
        <f>IF(ISNA(VLOOKUP(R116&amp;"_"&amp;S116&amp;"_"&amp;T116,[1]挑战模式!$A:$AS,1,FALSE)),"",IF(T116-T115=0,"",T116))</f>
        <v>3</v>
      </c>
      <c r="D116" s="10" t="str">
        <f t="shared" si="8"/>
        <v>赛季0挑战关卡3波次3</v>
      </c>
      <c r="E116" s="10" t="str">
        <f>""</f>
        <v/>
      </c>
      <c r="F116" s="10">
        <f>IF(C116="","",VLOOKUP(R116&amp;"_"&amp;S116&amp;"_"&amp;T116,[1]挑战模式!$A:$AS,13,FALSE)-VLOOKUP(R116&amp;"_"&amp;S116&amp;"_"&amp;T116,[1]挑战模式!$A:$AS,14,FALSE))</f>
        <v>100</v>
      </c>
      <c r="G116" s="10">
        <f t="shared" si="9"/>
        <v>180</v>
      </c>
      <c r="H116" s="10" t="str">
        <f>IF(C116="","",VLOOKUP(R116&amp;"_"&amp;S116&amp;"_"&amp;T116,[1]挑战模式!$A:$BG,58,FALSE))</f>
        <v>ResAudio_Music_game1;0.9</v>
      </c>
      <c r="I116" s="10" t="str">
        <f>IF(C116="","",VLOOKUP(R116&amp;"_"&amp;S116&amp;"_"&amp;T116,[1]挑战模式!$A:$BG,59,FALSE))</f>
        <v>ResAudio_Music_game1;1.2</v>
      </c>
      <c r="J116" s="10">
        <f t="shared" si="10"/>
        <v>0</v>
      </c>
      <c r="K116" s="10">
        <f ca="1">IF(ISNA(VLOOKUP(R116&amp;"_"&amp;S116&amp;"_"&amp;T116,[1]挑战模式!$A:$AS,1,FALSE)),"",IF(VLOOKUP(R116&amp;"_"&amp;S116&amp;"_"&amp;T116,[1]挑战模式!$A:$AS,14+U116,FALSE)="","",INT(VLOOKUP(R116&amp;"_"&amp;S116&amp;"_"&amp;T116,[1]挑战模式!$A:$AS,20+U116,FALSE))))</f>
        <v>7</v>
      </c>
      <c r="L116" s="10">
        <f ca="1">IF(ISNA(VLOOKUP(R116&amp;"_"&amp;S116&amp;"_"&amp;T116,[1]挑战模式!$A:$AS,1,FALSE)),"",IF(VLOOKUP(R116&amp;"_"&amp;S116&amp;"_"&amp;T116,[1]挑战模式!$A:$AS,14+U116,FALSE)="","",ROUND(VLOOKUP(R116&amp;"_"&amp;S116&amp;"_"&amp;T116,[1]挑战模式!$A:$AS,5,FALSE)/K116,2)))</f>
        <v>2.86</v>
      </c>
      <c r="M116" s="10">
        <f t="shared" ca="1" si="11"/>
        <v>1</v>
      </c>
      <c r="N116" s="10" t="str">
        <f t="shared" ca="1" si="12"/>
        <v>Monster_Season0_Challenge3_3_1</v>
      </c>
      <c r="O116" s="10">
        <f t="shared" ca="1" si="13"/>
        <v>1</v>
      </c>
      <c r="P116" s="12"/>
      <c r="Q116" s="10">
        <f ca="1">IF(L116="","",VLOOKUP(R116&amp;"_"&amp;S116&amp;"_"&amp;T116,[1]挑战模式!$A:$AS,38+U116,FALSE))</f>
        <v>14</v>
      </c>
      <c r="R116" s="10">
        <v>0</v>
      </c>
      <c r="S116" s="10">
        <v>3</v>
      </c>
      <c r="T116" s="10">
        <v>3</v>
      </c>
      <c r="U116" s="10">
        <v>1</v>
      </c>
    </row>
    <row r="117" spans="2:21" s="11" customFormat="1" x14ac:dyDescent="0.2">
      <c r="B117" s="10" t="str">
        <f t="shared" si="7"/>
        <v/>
      </c>
      <c r="C117" s="10" t="str">
        <f>IF(ISNA(VLOOKUP(R117&amp;"_"&amp;S117&amp;"_"&amp;T117,[1]挑战模式!$A:$AS,1,FALSE)),"",IF(T117-T116=0,"",T117))</f>
        <v/>
      </c>
      <c r="D117" s="10" t="str">
        <f t="shared" si="8"/>
        <v/>
      </c>
      <c r="E117" s="10" t="str">
        <f>""</f>
        <v/>
      </c>
      <c r="F117" s="10" t="str">
        <f>IF(C117="","",VLOOKUP(R117&amp;"_"&amp;S117&amp;"_"&amp;T117,[1]挑战模式!$A:$AS,13,FALSE)-VLOOKUP(R117&amp;"_"&amp;S117&amp;"_"&amp;T117,[1]挑战模式!$A:$AS,14,FALSE))</f>
        <v/>
      </c>
      <c r="G117" s="10" t="str">
        <f t="shared" si="9"/>
        <v/>
      </c>
      <c r="H117" s="10" t="str">
        <f>IF(C117="","",VLOOKUP(R117&amp;"_"&amp;S117&amp;"_"&amp;T117,[1]挑战模式!$A:$BG,58,FALSE))</f>
        <v/>
      </c>
      <c r="I117" s="10" t="str">
        <f>IF(C117="","",VLOOKUP(R117&amp;"_"&amp;S117&amp;"_"&amp;T117,[1]挑战模式!$A:$BG,59,FALSE))</f>
        <v/>
      </c>
      <c r="J117" s="10" t="str">
        <f t="shared" si="10"/>
        <v/>
      </c>
      <c r="K117" s="10">
        <f ca="1">IF(ISNA(VLOOKUP(R117&amp;"_"&amp;S117&amp;"_"&amp;T117,[1]挑战模式!$A:$AS,1,FALSE)),"",IF(VLOOKUP(R117&amp;"_"&amp;S117&amp;"_"&amp;T117,[1]挑战模式!$A:$AS,14+U117,FALSE)="","",INT(VLOOKUP(R117&amp;"_"&amp;S117&amp;"_"&amp;T117,[1]挑战模式!$A:$AS,20+U117,FALSE))))</f>
        <v>7</v>
      </c>
      <c r="L117" s="10">
        <f ca="1">IF(ISNA(VLOOKUP(R117&amp;"_"&amp;S117&amp;"_"&amp;T117,[1]挑战模式!$A:$AS,1,FALSE)),"",IF(VLOOKUP(R117&amp;"_"&amp;S117&amp;"_"&amp;T117,[1]挑战模式!$A:$AS,14+U117,FALSE)="","",ROUND(VLOOKUP(R117&amp;"_"&amp;S117&amp;"_"&amp;T117,[1]挑战模式!$A:$AS,5,FALSE)/K117,2)))</f>
        <v>2.86</v>
      </c>
      <c r="M117" s="10">
        <f t="shared" ca="1" si="11"/>
        <v>1</v>
      </c>
      <c r="N117" s="10" t="str">
        <f t="shared" ca="1" si="12"/>
        <v>Monster_Season0_Challenge3_3_2</v>
      </c>
      <c r="O117" s="10">
        <f t="shared" ca="1" si="13"/>
        <v>1</v>
      </c>
      <c r="P117" s="12"/>
      <c r="Q117" s="10">
        <f ca="1">IF(L117="","",VLOOKUP(R117&amp;"_"&amp;S117&amp;"_"&amp;T117,[1]挑战模式!$A:$AS,38+U117,FALSE))</f>
        <v>14</v>
      </c>
      <c r="R117" s="10">
        <v>0</v>
      </c>
      <c r="S117" s="10">
        <v>3</v>
      </c>
      <c r="T117" s="10">
        <v>3</v>
      </c>
      <c r="U117" s="10">
        <v>2</v>
      </c>
    </row>
    <row r="118" spans="2:21" s="11" customFormat="1" x14ac:dyDescent="0.2">
      <c r="B118" s="10" t="str">
        <f t="shared" si="7"/>
        <v/>
      </c>
      <c r="C118" s="10" t="str">
        <f>IF(ISNA(VLOOKUP(R118&amp;"_"&amp;S118&amp;"_"&amp;T118,[1]挑战模式!$A:$AS,1,FALSE)),"",IF(T118-T117=0,"",T118))</f>
        <v/>
      </c>
      <c r="D118" s="10" t="str">
        <f t="shared" si="8"/>
        <v/>
      </c>
      <c r="E118" s="10" t="str">
        <f>""</f>
        <v/>
      </c>
      <c r="F118" s="10" t="str">
        <f>IF(C118="","",VLOOKUP(R118&amp;"_"&amp;S118&amp;"_"&amp;T118,[1]挑战模式!$A:$AS,13,FALSE)-VLOOKUP(R118&amp;"_"&amp;S118&amp;"_"&amp;T118,[1]挑战模式!$A:$AS,14,FALSE))</f>
        <v/>
      </c>
      <c r="G118" s="10" t="str">
        <f t="shared" si="9"/>
        <v/>
      </c>
      <c r="H118" s="10" t="str">
        <f>IF(C118="","",VLOOKUP(R118&amp;"_"&amp;S118&amp;"_"&amp;T118,[1]挑战模式!$A:$BG,58,FALSE))</f>
        <v/>
      </c>
      <c r="I118" s="10" t="str">
        <f>IF(C118="","",VLOOKUP(R118&amp;"_"&amp;S118&amp;"_"&amp;T118,[1]挑战模式!$A:$BG,59,FALSE))</f>
        <v/>
      </c>
      <c r="J118" s="10" t="str">
        <f t="shared" si="10"/>
        <v/>
      </c>
      <c r="K118" s="10" t="str">
        <f ca="1">IF(ISNA(VLOOKUP(R118&amp;"_"&amp;S118&amp;"_"&amp;T118,[1]挑战模式!$A:$AS,1,FALSE)),"",IF(VLOOKUP(R118&amp;"_"&amp;S118&amp;"_"&amp;T118,[1]挑战模式!$A:$AS,14+U118,FALSE)="","",INT(VLOOKUP(R118&amp;"_"&amp;S118&amp;"_"&amp;T118,[1]挑战模式!$A:$AS,20+U118,FALSE))))</f>
        <v/>
      </c>
      <c r="L118" s="10" t="str">
        <f ca="1">IF(ISNA(VLOOKUP(R118&amp;"_"&amp;S118&amp;"_"&amp;T118,[1]挑战模式!$A:$AS,1,FALSE)),"",IF(VLOOKUP(R118&amp;"_"&amp;S118&amp;"_"&amp;T118,[1]挑战模式!$A:$AS,14+U118,FALSE)="","",ROUND(VLOOKUP(R118&amp;"_"&amp;S118&amp;"_"&amp;T118,[1]挑战模式!$A:$AS,5,FALSE)/K118,2)))</f>
        <v/>
      </c>
      <c r="M118" s="10" t="str">
        <f t="shared" ca="1" si="11"/>
        <v/>
      </c>
      <c r="N118" s="10" t="str">
        <f t="shared" ca="1" si="12"/>
        <v/>
      </c>
      <c r="O118" s="10" t="str">
        <f t="shared" ca="1" si="13"/>
        <v/>
      </c>
      <c r="P118" s="12"/>
      <c r="Q118" s="10" t="str">
        <f ca="1">IF(L118="","",VLOOKUP(R118&amp;"_"&amp;S118&amp;"_"&amp;T118,[1]挑战模式!$A:$AS,38+U118,FALSE))</f>
        <v/>
      </c>
      <c r="R118" s="10">
        <v>0</v>
      </c>
      <c r="S118" s="10">
        <v>3</v>
      </c>
      <c r="T118" s="10">
        <v>3</v>
      </c>
      <c r="U118" s="10">
        <v>3</v>
      </c>
    </row>
    <row r="119" spans="2:21" s="11" customFormat="1" x14ac:dyDescent="0.2">
      <c r="B119" s="10" t="str">
        <f t="shared" si="7"/>
        <v/>
      </c>
      <c r="C119" s="10" t="str">
        <f>IF(ISNA(VLOOKUP(R119&amp;"_"&amp;S119&amp;"_"&amp;T119,[1]挑战模式!$A:$AS,1,FALSE)),"",IF(T119-T118=0,"",T119))</f>
        <v/>
      </c>
      <c r="D119" s="10" t="str">
        <f t="shared" si="8"/>
        <v/>
      </c>
      <c r="E119" s="10" t="str">
        <f>""</f>
        <v/>
      </c>
      <c r="F119" s="10" t="str">
        <f>IF(C119="","",VLOOKUP(R119&amp;"_"&amp;S119&amp;"_"&amp;T119,[1]挑战模式!$A:$AS,13,FALSE)-VLOOKUP(R119&amp;"_"&amp;S119&amp;"_"&amp;T119,[1]挑战模式!$A:$AS,14,FALSE))</f>
        <v/>
      </c>
      <c r="G119" s="10" t="str">
        <f t="shared" si="9"/>
        <v/>
      </c>
      <c r="H119" s="10" t="str">
        <f>IF(C119="","",VLOOKUP(R119&amp;"_"&amp;S119&amp;"_"&amp;T119,[1]挑战模式!$A:$BG,58,FALSE))</f>
        <v/>
      </c>
      <c r="I119" s="10" t="str">
        <f>IF(C119="","",VLOOKUP(R119&amp;"_"&amp;S119&amp;"_"&amp;T119,[1]挑战模式!$A:$BG,59,FALSE))</f>
        <v/>
      </c>
      <c r="J119" s="10" t="str">
        <f t="shared" si="10"/>
        <v/>
      </c>
      <c r="K119" s="10" t="str">
        <f ca="1">IF(ISNA(VLOOKUP(R119&amp;"_"&amp;S119&amp;"_"&amp;T119,[1]挑战模式!$A:$AS,1,FALSE)),"",IF(VLOOKUP(R119&amp;"_"&amp;S119&amp;"_"&amp;T119,[1]挑战模式!$A:$AS,14+U119,FALSE)="","",INT(VLOOKUP(R119&amp;"_"&amp;S119&amp;"_"&amp;T119,[1]挑战模式!$A:$AS,20+U119,FALSE))))</f>
        <v/>
      </c>
      <c r="L119" s="10" t="str">
        <f ca="1">IF(ISNA(VLOOKUP(R119&amp;"_"&amp;S119&amp;"_"&amp;T119,[1]挑战模式!$A:$AS,1,FALSE)),"",IF(VLOOKUP(R119&amp;"_"&amp;S119&amp;"_"&amp;T119,[1]挑战模式!$A:$AS,14+U119,FALSE)="","",ROUND(VLOOKUP(R119&amp;"_"&amp;S119&amp;"_"&amp;T119,[1]挑战模式!$A:$AS,5,FALSE)/K119,2)))</f>
        <v/>
      </c>
      <c r="M119" s="10" t="str">
        <f t="shared" ca="1" si="11"/>
        <v/>
      </c>
      <c r="N119" s="10" t="str">
        <f t="shared" ca="1" si="12"/>
        <v/>
      </c>
      <c r="O119" s="10" t="str">
        <f t="shared" ca="1" si="13"/>
        <v/>
      </c>
      <c r="P119" s="12"/>
      <c r="Q119" s="10" t="str">
        <f ca="1">IF(L119="","",VLOOKUP(R119&amp;"_"&amp;S119&amp;"_"&amp;T119,[1]挑战模式!$A:$AS,38+U119,FALSE))</f>
        <v/>
      </c>
      <c r="R119" s="10">
        <v>0</v>
      </c>
      <c r="S119" s="10">
        <v>3</v>
      </c>
      <c r="T119" s="10">
        <v>3</v>
      </c>
      <c r="U119" s="10">
        <v>4</v>
      </c>
    </row>
    <row r="120" spans="2:21" s="11" customFormat="1" x14ac:dyDescent="0.2">
      <c r="B120" s="10" t="str">
        <f t="shared" si="7"/>
        <v/>
      </c>
      <c r="C120" s="10" t="str">
        <f>IF(ISNA(VLOOKUP(R120&amp;"_"&amp;S120&amp;"_"&amp;T120,[1]挑战模式!$A:$AS,1,FALSE)),"",IF(T120-T119=0,"",T120))</f>
        <v/>
      </c>
      <c r="D120" s="10" t="str">
        <f t="shared" si="8"/>
        <v/>
      </c>
      <c r="E120" s="10" t="str">
        <f>""</f>
        <v/>
      </c>
      <c r="F120" s="10" t="str">
        <f>IF(C120="","",VLOOKUP(R120&amp;"_"&amp;S120&amp;"_"&amp;T120,[1]挑战模式!$A:$AS,13,FALSE)-VLOOKUP(R120&amp;"_"&amp;S120&amp;"_"&amp;T120,[1]挑战模式!$A:$AS,14,FALSE))</f>
        <v/>
      </c>
      <c r="G120" s="10" t="str">
        <f t="shared" si="9"/>
        <v/>
      </c>
      <c r="H120" s="10" t="str">
        <f>IF(C120="","",VLOOKUP(R120&amp;"_"&amp;S120&amp;"_"&amp;T120,[1]挑战模式!$A:$BG,58,FALSE))</f>
        <v/>
      </c>
      <c r="I120" s="10" t="str">
        <f>IF(C120="","",VLOOKUP(R120&amp;"_"&amp;S120&amp;"_"&amp;T120,[1]挑战模式!$A:$BG,59,FALSE))</f>
        <v/>
      </c>
      <c r="J120" s="10" t="str">
        <f t="shared" si="10"/>
        <v/>
      </c>
      <c r="K120" s="10" t="str">
        <f ca="1">IF(ISNA(VLOOKUP(R120&amp;"_"&amp;S120&amp;"_"&amp;T120,[1]挑战模式!$A:$AS,1,FALSE)),"",IF(VLOOKUP(R120&amp;"_"&amp;S120&amp;"_"&amp;T120,[1]挑战模式!$A:$AS,14+U120,FALSE)="","",INT(VLOOKUP(R120&amp;"_"&amp;S120&amp;"_"&amp;T120,[1]挑战模式!$A:$AS,20+U120,FALSE))))</f>
        <v/>
      </c>
      <c r="L120" s="10" t="str">
        <f ca="1">IF(ISNA(VLOOKUP(R120&amp;"_"&amp;S120&amp;"_"&amp;T120,[1]挑战模式!$A:$AS,1,FALSE)),"",IF(VLOOKUP(R120&amp;"_"&amp;S120&amp;"_"&amp;T120,[1]挑战模式!$A:$AS,14+U120,FALSE)="","",ROUND(VLOOKUP(R120&amp;"_"&amp;S120&amp;"_"&amp;T120,[1]挑战模式!$A:$AS,5,FALSE)/K120,2)))</f>
        <v/>
      </c>
      <c r="M120" s="10" t="str">
        <f t="shared" ca="1" si="11"/>
        <v/>
      </c>
      <c r="N120" s="10" t="str">
        <f t="shared" ca="1" si="12"/>
        <v/>
      </c>
      <c r="O120" s="10" t="str">
        <f t="shared" ca="1" si="13"/>
        <v/>
      </c>
      <c r="P120" s="12"/>
      <c r="Q120" s="10" t="str">
        <f ca="1">IF(L120="","",VLOOKUP(R120&amp;"_"&amp;S120&amp;"_"&amp;T120,[1]挑战模式!$A:$AS,38+U120,FALSE))</f>
        <v/>
      </c>
      <c r="R120" s="10">
        <v>0</v>
      </c>
      <c r="S120" s="10">
        <v>3</v>
      </c>
      <c r="T120" s="10">
        <v>3</v>
      </c>
      <c r="U120" s="10">
        <v>5</v>
      </c>
    </row>
    <row r="121" spans="2:21" s="11" customFormat="1" x14ac:dyDescent="0.2">
      <c r="B121" s="10" t="str">
        <f t="shared" si="7"/>
        <v/>
      </c>
      <c r="C121" s="10" t="str">
        <f>IF(ISNA(VLOOKUP(R121&amp;"_"&amp;S121&amp;"_"&amp;T121,[1]挑战模式!$A:$AS,1,FALSE)),"",IF(T121-T120=0,"",T121))</f>
        <v/>
      </c>
      <c r="D121" s="10" t="str">
        <f t="shared" si="8"/>
        <v/>
      </c>
      <c r="E121" s="10" t="str">
        <f>""</f>
        <v/>
      </c>
      <c r="F121" s="10" t="str">
        <f>IF(C121="","",VLOOKUP(R121&amp;"_"&amp;S121&amp;"_"&amp;T121,[1]挑战模式!$A:$AS,13,FALSE)-VLOOKUP(R121&amp;"_"&amp;S121&amp;"_"&amp;T121,[1]挑战模式!$A:$AS,14,FALSE))</f>
        <v/>
      </c>
      <c r="G121" s="10" t="str">
        <f t="shared" si="9"/>
        <v/>
      </c>
      <c r="H121" s="10" t="str">
        <f>IF(C121="","",VLOOKUP(R121&amp;"_"&amp;S121&amp;"_"&amp;T121,[1]挑战模式!$A:$BG,58,FALSE))</f>
        <v/>
      </c>
      <c r="I121" s="10" t="str">
        <f>IF(C121="","",VLOOKUP(R121&amp;"_"&amp;S121&amp;"_"&amp;T121,[1]挑战模式!$A:$BG,59,FALSE))</f>
        <v/>
      </c>
      <c r="J121" s="10" t="str">
        <f t="shared" si="10"/>
        <v/>
      </c>
      <c r="K121" s="10" t="str">
        <f ca="1">IF(ISNA(VLOOKUP(R121&amp;"_"&amp;S121&amp;"_"&amp;T121,[1]挑战模式!$A:$AS,1,FALSE)),"",IF(VLOOKUP(R121&amp;"_"&amp;S121&amp;"_"&amp;T121,[1]挑战模式!$A:$AS,14+U121,FALSE)="","",INT(VLOOKUP(R121&amp;"_"&amp;S121&amp;"_"&amp;T121,[1]挑战模式!$A:$AS,20+U121,FALSE))))</f>
        <v/>
      </c>
      <c r="L121" s="10" t="str">
        <f ca="1">IF(ISNA(VLOOKUP(R121&amp;"_"&amp;S121&amp;"_"&amp;T121,[1]挑战模式!$A:$AS,1,FALSE)),"",IF(VLOOKUP(R121&amp;"_"&amp;S121&amp;"_"&amp;T121,[1]挑战模式!$A:$AS,14+U121,FALSE)="","",ROUND(VLOOKUP(R121&amp;"_"&amp;S121&amp;"_"&amp;T121,[1]挑战模式!$A:$AS,5,FALSE)/K121,2)))</f>
        <v/>
      </c>
      <c r="M121" s="10" t="str">
        <f t="shared" ca="1" si="11"/>
        <v/>
      </c>
      <c r="N121" s="10" t="str">
        <f t="shared" ca="1" si="12"/>
        <v/>
      </c>
      <c r="O121" s="10" t="str">
        <f t="shared" ca="1" si="13"/>
        <v/>
      </c>
      <c r="P121" s="12"/>
      <c r="Q121" s="10" t="str">
        <f ca="1">IF(L121="","",VLOOKUP(R121&amp;"_"&amp;S121&amp;"_"&amp;T121,[1]挑战模式!$A:$AS,38+U121,FALSE))</f>
        <v/>
      </c>
      <c r="R121" s="10">
        <v>0</v>
      </c>
      <c r="S121" s="10">
        <v>3</v>
      </c>
      <c r="T121" s="10">
        <v>3</v>
      </c>
      <c r="U121" s="10">
        <v>6</v>
      </c>
    </row>
    <row r="122" spans="2:21" s="11" customFormat="1" x14ac:dyDescent="0.2">
      <c r="B122" s="10" t="str">
        <f t="shared" si="7"/>
        <v>MonsterWaveCallRule_Season0_Challenge3</v>
      </c>
      <c r="C122" s="10">
        <f>IF(ISNA(VLOOKUP(R122&amp;"_"&amp;S122&amp;"_"&amp;T122,[1]挑战模式!$A:$AS,1,FALSE)),"",IF(T122-T121=0,"",T122))</f>
        <v>4</v>
      </c>
      <c r="D122" s="10" t="str">
        <f t="shared" si="8"/>
        <v>赛季0挑战关卡3波次4</v>
      </c>
      <c r="E122" s="10" t="str">
        <f>""</f>
        <v/>
      </c>
      <c r="F122" s="10">
        <f>IF(C122="","",VLOOKUP(R122&amp;"_"&amp;S122&amp;"_"&amp;T122,[1]挑战模式!$A:$AS,13,FALSE)-VLOOKUP(R122&amp;"_"&amp;S122&amp;"_"&amp;T122,[1]挑战模式!$A:$AS,14,FALSE))</f>
        <v>100</v>
      </c>
      <c r="G122" s="10">
        <f t="shared" si="9"/>
        <v>180</v>
      </c>
      <c r="H122" s="10" t="str">
        <f>IF(C122="","",VLOOKUP(R122&amp;"_"&amp;S122&amp;"_"&amp;T122,[1]挑战模式!$A:$BG,58,FALSE))</f>
        <v>ResAudio_Music_game1;0.9</v>
      </c>
      <c r="I122" s="10" t="str">
        <f>IF(C122="","",VLOOKUP(R122&amp;"_"&amp;S122&amp;"_"&amp;T122,[1]挑战模式!$A:$BG,59,FALSE))</f>
        <v>ResAudio_Music_game1;1.2</v>
      </c>
      <c r="J122" s="10">
        <f t="shared" si="10"/>
        <v>0</v>
      </c>
      <c r="K122" s="10">
        <f ca="1">IF(ISNA(VLOOKUP(R122&amp;"_"&amp;S122&amp;"_"&amp;T122,[1]挑战模式!$A:$AS,1,FALSE)),"",IF(VLOOKUP(R122&amp;"_"&amp;S122&amp;"_"&amp;T122,[1]挑战模式!$A:$AS,14+U122,FALSE)="","",INT(VLOOKUP(R122&amp;"_"&amp;S122&amp;"_"&amp;T122,[1]挑战模式!$A:$AS,20+U122,FALSE))))</f>
        <v>9</v>
      </c>
      <c r="L122" s="10">
        <f ca="1">IF(ISNA(VLOOKUP(R122&amp;"_"&amp;S122&amp;"_"&amp;T122,[1]挑战模式!$A:$AS,1,FALSE)),"",IF(VLOOKUP(R122&amp;"_"&amp;S122&amp;"_"&amp;T122,[1]挑战模式!$A:$AS,14+U122,FALSE)="","",ROUND(VLOOKUP(R122&amp;"_"&amp;S122&amp;"_"&amp;T122,[1]挑战模式!$A:$AS,5,FALSE)/K122,2)))</f>
        <v>2.78</v>
      </c>
      <c r="M122" s="10">
        <f t="shared" ca="1" si="11"/>
        <v>1</v>
      </c>
      <c r="N122" s="10" t="str">
        <f t="shared" ca="1" si="12"/>
        <v>Monster_Season0_Challenge3_4_1</v>
      </c>
      <c r="O122" s="10">
        <f t="shared" ca="1" si="13"/>
        <v>1</v>
      </c>
      <c r="P122" s="12"/>
      <c r="Q122" s="10">
        <f ca="1">IF(L122="","",VLOOKUP(R122&amp;"_"&amp;S122&amp;"_"&amp;T122,[1]挑战模式!$A:$AS,38+U122,FALSE))</f>
        <v>9</v>
      </c>
      <c r="R122" s="10">
        <v>0</v>
      </c>
      <c r="S122" s="10">
        <v>3</v>
      </c>
      <c r="T122" s="10">
        <v>4</v>
      </c>
      <c r="U122" s="10">
        <v>1</v>
      </c>
    </row>
    <row r="123" spans="2:21" s="11" customFormat="1" x14ac:dyDescent="0.2">
      <c r="B123" s="10" t="str">
        <f t="shared" si="7"/>
        <v/>
      </c>
      <c r="C123" s="10" t="str">
        <f>IF(ISNA(VLOOKUP(R123&amp;"_"&amp;S123&amp;"_"&amp;T123,[1]挑战模式!$A:$AS,1,FALSE)),"",IF(T123-T122=0,"",T123))</f>
        <v/>
      </c>
      <c r="D123" s="10" t="str">
        <f t="shared" si="8"/>
        <v/>
      </c>
      <c r="E123" s="10" t="str">
        <f>""</f>
        <v/>
      </c>
      <c r="F123" s="10" t="str">
        <f>IF(C123="","",VLOOKUP(R123&amp;"_"&amp;S123&amp;"_"&amp;T123,[1]挑战模式!$A:$AS,13,FALSE)-VLOOKUP(R123&amp;"_"&amp;S123&amp;"_"&amp;T123,[1]挑战模式!$A:$AS,14,FALSE))</f>
        <v/>
      </c>
      <c r="G123" s="10" t="str">
        <f t="shared" si="9"/>
        <v/>
      </c>
      <c r="H123" s="10" t="str">
        <f>IF(C123="","",VLOOKUP(R123&amp;"_"&amp;S123&amp;"_"&amp;T123,[1]挑战模式!$A:$BG,58,FALSE))</f>
        <v/>
      </c>
      <c r="I123" s="10" t="str">
        <f>IF(C123="","",VLOOKUP(R123&amp;"_"&amp;S123&amp;"_"&amp;T123,[1]挑战模式!$A:$BG,59,FALSE))</f>
        <v/>
      </c>
      <c r="J123" s="10" t="str">
        <f t="shared" si="10"/>
        <v/>
      </c>
      <c r="K123" s="10">
        <f ca="1">IF(ISNA(VLOOKUP(R123&amp;"_"&amp;S123&amp;"_"&amp;T123,[1]挑战模式!$A:$AS,1,FALSE)),"",IF(VLOOKUP(R123&amp;"_"&amp;S123&amp;"_"&amp;T123,[1]挑战模式!$A:$AS,14+U123,FALSE)="","",INT(VLOOKUP(R123&amp;"_"&amp;S123&amp;"_"&amp;T123,[1]挑战模式!$A:$AS,20+U123,FALSE))))</f>
        <v>9</v>
      </c>
      <c r="L123" s="10">
        <f ca="1">IF(ISNA(VLOOKUP(R123&amp;"_"&amp;S123&amp;"_"&amp;T123,[1]挑战模式!$A:$AS,1,FALSE)),"",IF(VLOOKUP(R123&amp;"_"&amp;S123&amp;"_"&amp;T123,[1]挑战模式!$A:$AS,14+U123,FALSE)="","",ROUND(VLOOKUP(R123&amp;"_"&amp;S123&amp;"_"&amp;T123,[1]挑战模式!$A:$AS,5,FALSE)/K123,2)))</f>
        <v>2.78</v>
      </c>
      <c r="M123" s="10">
        <f t="shared" ca="1" si="11"/>
        <v>1</v>
      </c>
      <c r="N123" s="10" t="str">
        <f t="shared" ca="1" si="12"/>
        <v>Monster_Season0_Challenge3_4_2</v>
      </c>
      <c r="O123" s="10">
        <f t="shared" ca="1" si="13"/>
        <v>1</v>
      </c>
      <c r="P123" s="12"/>
      <c r="Q123" s="10">
        <f ca="1">IF(L123="","",VLOOKUP(R123&amp;"_"&amp;S123&amp;"_"&amp;T123,[1]挑战模式!$A:$AS,38+U123,FALSE))</f>
        <v>9</v>
      </c>
      <c r="R123" s="10">
        <v>0</v>
      </c>
      <c r="S123" s="10">
        <v>3</v>
      </c>
      <c r="T123" s="10">
        <v>4</v>
      </c>
      <c r="U123" s="10">
        <v>2</v>
      </c>
    </row>
    <row r="124" spans="2:21" s="11" customFormat="1" x14ac:dyDescent="0.2">
      <c r="B124" s="10" t="str">
        <f t="shared" si="7"/>
        <v/>
      </c>
      <c r="C124" s="10" t="str">
        <f>IF(ISNA(VLOOKUP(R124&amp;"_"&amp;S124&amp;"_"&amp;T124,[1]挑战模式!$A:$AS,1,FALSE)),"",IF(T124-T123=0,"",T124))</f>
        <v/>
      </c>
      <c r="D124" s="10" t="str">
        <f t="shared" si="8"/>
        <v/>
      </c>
      <c r="E124" s="10" t="str">
        <f>""</f>
        <v/>
      </c>
      <c r="F124" s="10" t="str">
        <f>IF(C124="","",VLOOKUP(R124&amp;"_"&amp;S124&amp;"_"&amp;T124,[1]挑战模式!$A:$AS,13,FALSE)-VLOOKUP(R124&amp;"_"&amp;S124&amp;"_"&amp;T124,[1]挑战模式!$A:$AS,14,FALSE))</f>
        <v/>
      </c>
      <c r="G124" s="10" t="str">
        <f t="shared" si="9"/>
        <v/>
      </c>
      <c r="H124" s="10" t="str">
        <f>IF(C124="","",VLOOKUP(R124&amp;"_"&amp;S124&amp;"_"&amp;T124,[1]挑战模式!$A:$BG,58,FALSE))</f>
        <v/>
      </c>
      <c r="I124" s="10" t="str">
        <f>IF(C124="","",VLOOKUP(R124&amp;"_"&amp;S124&amp;"_"&amp;T124,[1]挑战模式!$A:$BG,59,FALSE))</f>
        <v/>
      </c>
      <c r="J124" s="10" t="str">
        <f t="shared" si="10"/>
        <v/>
      </c>
      <c r="K124" s="10">
        <f ca="1">IF(ISNA(VLOOKUP(R124&amp;"_"&amp;S124&amp;"_"&amp;T124,[1]挑战模式!$A:$AS,1,FALSE)),"",IF(VLOOKUP(R124&amp;"_"&amp;S124&amp;"_"&amp;T124,[1]挑战模式!$A:$AS,14+U124,FALSE)="","",INT(VLOOKUP(R124&amp;"_"&amp;S124&amp;"_"&amp;T124,[1]挑战模式!$A:$AS,20+U124,FALSE))))</f>
        <v>4</v>
      </c>
      <c r="L124" s="10">
        <f ca="1">IF(ISNA(VLOOKUP(R124&amp;"_"&amp;S124&amp;"_"&amp;T124,[1]挑战模式!$A:$AS,1,FALSE)),"",IF(VLOOKUP(R124&amp;"_"&amp;S124&amp;"_"&amp;T124,[1]挑战模式!$A:$AS,14+U124,FALSE)="","",ROUND(VLOOKUP(R124&amp;"_"&amp;S124&amp;"_"&amp;T124,[1]挑战模式!$A:$AS,5,FALSE)/K124,2)))</f>
        <v>6.25</v>
      </c>
      <c r="M124" s="10">
        <f t="shared" ca="1" si="11"/>
        <v>1</v>
      </c>
      <c r="N124" s="10" t="str">
        <f t="shared" ca="1" si="12"/>
        <v>Monster_Season0_Challenge3_4_3</v>
      </c>
      <c r="O124" s="10">
        <f t="shared" ca="1" si="13"/>
        <v>1</v>
      </c>
      <c r="P124" s="12"/>
      <c r="Q124" s="10">
        <f ca="1">IF(L124="","",VLOOKUP(R124&amp;"_"&amp;S124&amp;"_"&amp;T124,[1]挑战模式!$A:$AS,38+U124,FALSE))</f>
        <v>9</v>
      </c>
      <c r="R124" s="10">
        <v>0</v>
      </c>
      <c r="S124" s="10">
        <v>3</v>
      </c>
      <c r="T124" s="10">
        <v>4</v>
      </c>
      <c r="U124" s="10">
        <v>3</v>
      </c>
    </row>
    <row r="125" spans="2:21" s="11" customFormat="1" x14ac:dyDescent="0.2">
      <c r="B125" s="10" t="str">
        <f t="shared" si="7"/>
        <v/>
      </c>
      <c r="C125" s="10" t="str">
        <f>IF(ISNA(VLOOKUP(R125&amp;"_"&amp;S125&amp;"_"&amp;T125,[1]挑战模式!$A:$AS,1,FALSE)),"",IF(T125-T124=0,"",T125))</f>
        <v/>
      </c>
      <c r="D125" s="10" t="str">
        <f t="shared" si="8"/>
        <v/>
      </c>
      <c r="E125" s="10" t="str">
        <f>""</f>
        <v/>
      </c>
      <c r="F125" s="10" t="str">
        <f>IF(C125="","",VLOOKUP(R125&amp;"_"&amp;S125&amp;"_"&amp;T125,[1]挑战模式!$A:$AS,13,FALSE)-VLOOKUP(R125&amp;"_"&amp;S125&amp;"_"&amp;T125,[1]挑战模式!$A:$AS,14,FALSE))</f>
        <v/>
      </c>
      <c r="G125" s="10" t="str">
        <f t="shared" si="9"/>
        <v/>
      </c>
      <c r="H125" s="10" t="str">
        <f>IF(C125="","",VLOOKUP(R125&amp;"_"&amp;S125&amp;"_"&amp;T125,[1]挑战模式!$A:$BG,58,FALSE))</f>
        <v/>
      </c>
      <c r="I125" s="10" t="str">
        <f>IF(C125="","",VLOOKUP(R125&amp;"_"&amp;S125&amp;"_"&amp;T125,[1]挑战模式!$A:$BG,59,FALSE))</f>
        <v/>
      </c>
      <c r="J125" s="10" t="str">
        <f t="shared" si="10"/>
        <v/>
      </c>
      <c r="K125" s="10" t="str">
        <f ca="1">IF(ISNA(VLOOKUP(R125&amp;"_"&amp;S125&amp;"_"&amp;T125,[1]挑战模式!$A:$AS,1,FALSE)),"",IF(VLOOKUP(R125&amp;"_"&amp;S125&amp;"_"&amp;T125,[1]挑战模式!$A:$AS,14+U125,FALSE)="","",INT(VLOOKUP(R125&amp;"_"&amp;S125&amp;"_"&amp;T125,[1]挑战模式!$A:$AS,20+U125,FALSE))))</f>
        <v/>
      </c>
      <c r="L125" s="10" t="str">
        <f ca="1">IF(ISNA(VLOOKUP(R125&amp;"_"&amp;S125&amp;"_"&amp;T125,[1]挑战模式!$A:$AS,1,FALSE)),"",IF(VLOOKUP(R125&amp;"_"&amp;S125&amp;"_"&amp;T125,[1]挑战模式!$A:$AS,14+U125,FALSE)="","",ROUND(VLOOKUP(R125&amp;"_"&amp;S125&amp;"_"&amp;T125,[1]挑战模式!$A:$AS,5,FALSE)/K125,2)))</f>
        <v/>
      </c>
      <c r="M125" s="10" t="str">
        <f t="shared" ca="1" si="11"/>
        <v/>
      </c>
      <c r="N125" s="10" t="str">
        <f t="shared" ca="1" si="12"/>
        <v/>
      </c>
      <c r="O125" s="10" t="str">
        <f t="shared" ca="1" si="13"/>
        <v/>
      </c>
      <c r="P125" s="12"/>
      <c r="Q125" s="10" t="str">
        <f ca="1">IF(L125="","",VLOOKUP(R125&amp;"_"&amp;S125&amp;"_"&amp;T125,[1]挑战模式!$A:$AS,38+U125,FALSE))</f>
        <v/>
      </c>
      <c r="R125" s="10">
        <v>0</v>
      </c>
      <c r="S125" s="10">
        <v>3</v>
      </c>
      <c r="T125" s="10">
        <v>4</v>
      </c>
      <c r="U125" s="10">
        <v>4</v>
      </c>
    </row>
    <row r="126" spans="2:21" s="11" customFormat="1" x14ac:dyDescent="0.2">
      <c r="B126" s="10" t="str">
        <f t="shared" si="7"/>
        <v/>
      </c>
      <c r="C126" s="10" t="str">
        <f>IF(ISNA(VLOOKUP(R126&amp;"_"&amp;S126&amp;"_"&amp;T126,[1]挑战模式!$A:$AS,1,FALSE)),"",IF(T126-T125=0,"",T126))</f>
        <v/>
      </c>
      <c r="D126" s="10" t="str">
        <f t="shared" si="8"/>
        <v/>
      </c>
      <c r="E126" s="10" t="str">
        <f>""</f>
        <v/>
      </c>
      <c r="F126" s="10" t="str">
        <f>IF(C126="","",VLOOKUP(R126&amp;"_"&amp;S126&amp;"_"&amp;T126,[1]挑战模式!$A:$AS,13,FALSE)-VLOOKUP(R126&amp;"_"&amp;S126&amp;"_"&amp;T126,[1]挑战模式!$A:$AS,14,FALSE))</f>
        <v/>
      </c>
      <c r="G126" s="10" t="str">
        <f t="shared" si="9"/>
        <v/>
      </c>
      <c r="H126" s="10" t="str">
        <f>IF(C126="","",VLOOKUP(R126&amp;"_"&amp;S126&amp;"_"&amp;T126,[1]挑战模式!$A:$BG,58,FALSE))</f>
        <v/>
      </c>
      <c r="I126" s="10" t="str">
        <f>IF(C126="","",VLOOKUP(R126&amp;"_"&amp;S126&amp;"_"&amp;T126,[1]挑战模式!$A:$BG,59,FALSE))</f>
        <v/>
      </c>
      <c r="J126" s="10" t="str">
        <f t="shared" si="10"/>
        <v/>
      </c>
      <c r="K126" s="10" t="str">
        <f ca="1">IF(ISNA(VLOOKUP(R126&amp;"_"&amp;S126&amp;"_"&amp;T126,[1]挑战模式!$A:$AS,1,FALSE)),"",IF(VLOOKUP(R126&amp;"_"&amp;S126&amp;"_"&amp;T126,[1]挑战模式!$A:$AS,14+U126,FALSE)="","",INT(VLOOKUP(R126&amp;"_"&amp;S126&amp;"_"&amp;T126,[1]挑战模式!$A:$AS,20+U126,FALSE))))</f>
        <v/>
      </c>
      <c r="L126" s="10" t="str">
        <f ca="1">IF(ISNA(VLOOKUP(R126&amp;"_"&amp;S126&amp;"_"&amp;T126,[1]挑战模式!$A:$AS,1,FALSE)),"",IF(VLOOKUP(R126&amp;"_"&amp;S126&amp;"_"&amp;T126,[1]挑战模式!$A:$AS,14+U126,FALSE)="","",ROUND(VLOOKUP(R126&amp;"_"&amp;S126&amp;"_"&amp;T126,[1]挑战模式!$A:$AS,5,FALSE)/K126,2)))</f>
        <v/>
      </c>
      <c r="M126" s="10" t="str">
        <f t="shared" ca="1" si="11"/>
        <v/>
      </c>
      <c r="N126" s="10" t="str">
        <f t="shared" ca="1" si="12"/>
        <v/>
      </c>
      <c r="O126" s="10" t="str">
        <f t="shared" ca="1" si="13"/>
        <v/>
      </c>
      <c r="P126" s="12"/>
      <c r="Q126" s="10" t="str">
        <f ca="1">IF(L126="","",VLOOKUP(R126&amp;"_"&amp;S126&amp;"_"&amp;T126,[1]挑战模式!$A:$AS,38+U126,FALSE))</f>
        <v/>
      </c>
      <c r="R126" s="10">
        <v>0</v>
      </c>
      <c r="S126" s="10">
        <v>3</v>
      </c>
      <c r="T126" s="10">
        <v>4</v>
      </c>
      <c r="U126" s="10">
        <v>5</v>
      </c>
    </row>
    <row r="127" spans="2:21" s="11" customFormat="1" x14ac:dyDescent="0.2">
      <c r="B127" s="10" t="str">
        <f t="shared" si="7"/>
        <v/>
      </c>
      <c r="C127" s="10" t="str">
        <f>IF(ISNA(VLOOKUP(R127&amp;"_"&amp;S127&amp;"_"&amp;T127,[1]挑战模式!$A:$AS,1,FALSE)),"",IF(T127-T126=0,"",T127))</f>
        <v/>
      </c>
      <c r="D127" s="10" t="str">
        <f t="shared" si="8"/>
        <v/>
      </c>
      <c r="E127" s="10" t="str">
        <f>""</f>
        <v/>
      </c>
      <c r="F127" s="10" t="str">
        <f>IF(C127="","",VLOOKUP(R127&amp;"_"&amp;S127&amp;"_"&amp;T127,[1]挑战模式!$A:$AS,13,FALSE)-VLOOKUP(R127&amp;"_"&amp;S127&amp;"_"&amp;T127,[1]挑战模式!$A:$AS,14,FALSE))</f>
        <v/>
      </c>
      <c r="G127" s="10" t="str">
        <f t="shared" si="9"/>
        <v/>
      </c>
      <c r="H127" s="10" t="str">
        <f>IF(C127="","",VLOOKUP(R127&amp;"_"&amp;S127&amp;"_"&amp;T127,[1]挑战模式!$A:$BG,58,FALSE))</f>
        <v/>
      </c>
      <c r="I127" s="10" t="str">
        <f>IF(C127="","",VLOOKUP(R127&amp;"_"&amp;S127&amp;"_"&amp;T127,[1]挑战模式!$A:$BG,59,FALSE))</f>
        <v/>
      </c>
      <c r="J127" s="10" t="str">
        <f t="shared" si="10"/>
        <v/>
      </c>
      <c r="K127" s="10" t="str">
        <f ca="1">IF(ISNA(VLOOKUP(R127&amp;"_"&amp;S127&amp;"_"&amp;T127,[1]挑战模式!$A:$AS,1,FALSE)),"",IF(VLOOKUP(R127&amp;"_"&amp;S127&amp;"_"&amp;T127,[1]挑战模式!$A:$AS,14+U127,FALSE)="","",INT(VLOOKUP(R127&amp;"_"&amp;S127&amp;"_"&amp;T127,[1]挑战模式!$A:$AS,20+U127,FALSE))))</f>
        <v/>
      </c>
      <c r="L127" s="10" t="str">
        <f ca="1">IF(ISNA(VLOOKUP(R127&amp;"_"&amp;S127&amp;"_"&amp;T127,[1]挑战模式!$A:$AS,1,FALSE)),"",IF(VLOOKUP(R127&amp;"_"&amp;S127&amp;"_"&amp;T127,[1]挑战模式!$A:$AS,14+U127,FALSE)="","",ROUND(VLOOKUP(R127&amp;"_"&amp;S127&amp;"_"&amp;T127,[1]挑战模式!$A:$AS,5,FALSE)/K127,2)))</f>
        <v/>
      </c>
      <c r="M127" s="10" t="str">
        <f t="shared" ca="1" si="11"/>
        <v/>
      </c>
      <c r="N127" s="10" t="str">
        <f t="shared" ca="1" si="12"/>
        <v/>
      </c>
      <c r="O127" s="10" t="str">
        <f t="shared" ca="1" si="13"/>
        <v/>
      </c>
      <c r="P127" s="12"/>
      <c r="Q127" s="10" t="str">
        <f ca="1">IF(L127="","",VLOOKUP(R127&amp;"_"&amp;S127&amp;"_"&amp;T127,[1]挑战模式!$A:$AS,38+U127,FALSE))</f>
        <v/>
      </c>
      <c r="R127" s="10">
        <v>0</v>
      </c>
      <c r="S127" s="10">
        <v>3</v>
      </c>
      <c r="T127" s="10">
        <v>4</v>
      </c>
      <c r="U127" s="10">
        <v>6</v>
      </c>
    </row>
    <row r="128" spans="2:21" s="11" customFormat="1" x14ac:dyDescent="0.2">
      <c r="B128" s="10" t="str">
        <f t="shared" si="7"/>
        <v>MonsterWaveCallRule_Season0_Challenge3</v>
      </c>
      <c r="C128" s="10">
        <f>IF(ISNA(VLOOKUP(R128&amp;"_"&amp;S128&amp;"_"&amp;T128,[1]挑战模式!$A:$AS,1,FALSE)),"",IF(T128-T127=0,"",T128))</f>
        <v>5</v>
      </c>
      <c r="D128" s="10" t="str">
        <f t="shared" si="8"/>
        <v>赛季0挑战关卡3波次5</v>
      </c>
      <c r="E128" s="10" t="str">
        <f>""</f>
        <v/>
      </c>
      <c r="F128" s="10">
        <f>IF(C128="","",VLOOKUP(R128&amp;"_"&amp;S128&amp;"_"&amp;T128,[1]挑战模式!$A:$AS,13,FALSE)-VLOOKUP(R128&amp;"_"&amp;S128&amp;"_"&amp;T128,[1]挑战模式!$A:$AS,14,FALSE))</f>
        <v>100</v>
      </c>
      <c r="G128" s="10">
        <f t="shared" si="9"/>
        <v>180</v>
      </c>
      <c r="H128" s="10" t="str">
        <f>IF(C128="","",VLOOKUP(R128&amp;"_"&amp;S128&amp;"_"&amp;T128,[1]挑战模式!$A:$BG,58,FALSE))</f>
        <v>ResAudio_Music_game1;0.9</v>
      </c>
      <c r="I128" s="10" t="str">
        <f>IF(C128="","",VLOOKUP(R128&amp;"_"&amp;S128&amp;"_"&amp;T128,[1]挑战模式!$A:$BG,59,FALSE))</f>
        <v>ResAudio_Music_game1;1.2</v>
      </c>
      <c r="J128" s="10">
        <f t="shared" si="10"/>
        <v>0</v>
      </c>
      <c r="K128" s="10">
        <f ca="1">IF(ISNA(VLOOKUP(R128&amp;"_"&amp;S128&amp;"_"&amp;T128,[1]挑战模式!$A:$AS,1,FALSE)),"",IF(VLOOKUP(R128&amp;"_"&amp;S128&amp;"_"&amp;T128,[1]挑战模式!$A:$AS,14+U128,FALSE)="","",INT(VLOOKUP(R128&amp;"_"&amp;S128&amp;"_"&amp;T128,[1]挑战模式!$A:$AS,20+U128,FALSE))))</f>
        <v>12</v>
      </c>
      <c r="L128" s="10">
        <f ca="1">IF(ISNA(VLOOKUP(R128&amp;"_"&amp;S128&amp;"_"&amp;T128,[1]挑战模式!$A:$AS,1,FALSE)),"",IF(VLOOKUP(R128&amp;"_"&amp;S128&amp;"_"&amp;T128,[1]挑战模式!$A:$AS,14+U128,FALSE)="","",ROUND(VLOOKUP(R128&amp;"_"&amp;S128&amp;"_"&amp;T128,[1]挑战模式!$A:$AS,5,FALSE)/K128,2)))</f>
        <v>2.5</v>
      </c>
      <c r="M128" s="10">
        <f t="shared" ca="1" si="11"/>
        <v>1</v>
      </c>
      <c r="N128" s="10" t="str">
        <f t="shared" ca="1" si="12"/>
        <v>Monster_Season0_Challenge3_5_1</v>
      </c>
      <c r="O128" s="10">
        <f t="shared" ca="1" si="13"/>
        <v>1</v>
      </c>
      <c r="P128" s="12"/>
      <c r="Q128" s="10">
        <f ca="1">IF(L128="","",VLOOKUP(R128&amp;"_"&amp;S128&amp;"_"&amp;T128,[1]挑战模式!$A:$AS,38+U128,FALSE))</f>
        <v>7</v>
      </c>
      <c r="R128" s="10">
        <v>0</v>
      </c>
      <c r="S128" s="10">
        <v>3</v>
      </c>
      <c r="T128" s="10">
        <v>5</v>
      </c>
      <c r="U128" s="10">
        <v>1</v>
      </c>
    </row>
    <row r="129" spans="2:21" s="11" customFormat="1" x14ac:dyDescent="0.2">
      <c r="B129" s="10" t="str">
        <f t="shared" si="7"/>
        <v/>
      </c>
      <c r="C129" s="10" t="str">
        <f>IF(ISNA(VLOOKUP(R129&amp;"_"&amp;S129&amp;"_"&amp;T129,[1]挑战模式!$A:$AS,1,FALSE)),"",IF(T129-T128=0,"",T129))</f>
        <v/>
      </c>
      <c r="D129" s="10" t="str">
        <f t="shared" si="8"/>
        <v/>
      </c>
      <c r="E129" s="10" t="str">
        <f>""</f>
        <v/>
      </c>
      <c r="F129" s="10" t="str">
        <f>IF(C129="","",VLOOKUP(R129&amp;"_"&amp;S129&amp;"_"&amp;T129,[1]挑战模式!$A:$AS,13,FALSE)-VLOOKUP(R129&amp;"_"&amp;S129&amp;"_"&amp;T129,[1]挑战模式!$A:$AS,14,FALSE))</f>
        <v/>
      </c>
      <c r="G129" s="10" t="str">
        <f t="shared" si="9"/>
        <v/>
      </c>
      <c r="H129" s="10" t="str">
        <f>IF(C129="","",VLOOKUP(R129&amp;"_"&amp;S129&amp;"_"&amp;T129,[1]挑战模式!$A:$BG,58,FALSE))</f>
        <v/>
      </c>
      <c r="I129" s="10" t="str">
        <f>IF(C129="","",VLOOKUP(R129&amp;"_"&amp;S129&amp;"_"&amp;T129,[1]挑战模式!$A:$BG,59,FALSE))</f>
        <v/>
      </c>
      <c r="J129" s="10" t="str">
        <f t="shared" si="10"/>
        <v/>
      </c>
      <c r="K129" s="10">
        <f ca="1">IF(ISNA(VLOOKUP(R129&amp;"_"&amp;S129&amp;"_"&amp;T129,[1]挑战模式!$A:$AS,1,FALSE)),"",IF(VLOOKUP(R129&amp;"_"&amp;S129&amp;"_"&amp;T129,[1]挑战模式!$A:$AS,14+U129,FALSE)="","",INT(VLOOKUP(R129&amp;"_"&amp;S129&amp;"_"&amp;T129,[1]挑战模式!$A:$AS,20+U129,FALSE))))</f>
        <v>12</v>
      </c>
      <c r="L129" s="10">
        <f ca="1">IF(ISNA(VLOOKUP(R129&amp;"_"&amp;S129&amp;"_"&amp;T129,[1]挑战模式!$A:$AS,1,FALSE)),"",IF(VLOOKUP(R129&amp;"_"&amp;S129&amp;"_"&amp;T129,[1]挑战模式!$A:$AS,14+U129,FALSE)="","",ROUND(VLOOKUP(R129&amp;"_"&amp;S129&amp;"_"&amp;T129,[1]挑战模式!$A:$AS,5,FALSE)/K129,2)))</f>
        <v>2.5</v>
      </c>
      <c r="M129" s="10">
        <f t="shared" ca="1" si="11"/>
        <v>1</v>
      </c>
      <c r="N129" s="10" t="str">
        <f t="shared" ca="1" si="12"/>
        <v>Monster_Season0_Challenge3_5_2</v>
      </c>
      <c r="O129" s="10">
        <f t="shared" ca="1" si="13"/>
        <v>1</v>
      </c>
      <c r="P129" s="12"/>
      <c r="Q129" s="10">
        <f ca="1">IF(L129="","",VLOOKUP(R129&amp;"_"&amp;S129&amp;"_"&amp;T129,[1]挑战模式!$A:$AS,38+U129,FALSE))</f>
        <v>7</v>
      </c>
      <c r="R129" s="10">
        <v>0</v>
      </c>
      <c r="S129" s="10">
        <v>3</v>
      </c>
      <c r="T129" s="10">
        <v>5</v>
      </c>
      <c r="U129" s="10">
        <v>2</v>
      </c>
    </row>
    <row r="130" spans="2:21" s="11" customFormat="1" x14ac:dyDescent="0.2">
      <c r="B130" s="10" t="str">
        <f t="shared" si="7"/>
        <v/>
      </c>
      <c r="C130" s="10" t="str">
        <f>IF(ISNA(VLOOKUP(R130&amp;"_"&amp;S130&amp;"_"&amp;T130,[1]挑战模式!$A:$AS,1,FALSE)),"",IF(T130-T129=0,"",T130))</f>
        <v/>
      </c>
      <c r="D130" s="10" t="str">
        <f t="shared" si="8"/>
        <v/>
      </c>
      <c r="E130" s="10" t="str">
        <f>""</f>
        <v/>
      </c>
      <c r="F130" s="10" t="str">
        <f>IF(C130="","",VLOOKUP(R130&amp;"_"&amp;S130&amp;"_"&amp;T130,[1]挑战模式!$A:$AS,13,FALSE)-VLOOKUP(R130&amp;"_"&amp;S130&amp;"_"&amp;T130,[1]挑战模式!$A:$AS,14,FALSE))</f>
        <v/>
      </c>
      <c r="G130" s="10" t="str">
        <f t="shared" si="9"/>
        <v/>
      </c>
      <c r="H130" s="10" t="str">
        <f>IF(C130="","",VLOOKUP(R130&amp;"_"&amp;S130&amp;"_"&amp;T130,[1]挑战模式!$A:$BG,58,FALSE))</f>
        <v/>
      </c>
      <c r="I130" s="10" t="str">
        <f>IF(C130="","",VLOOKUP(R130&amp;"_"&amp;S130&amp;"_"&amp;T130,[1]挑战模式!$A:$BG,59,FALSE))</f>
        <v/>
      </c>
      <c r="J130" s="10" t="str">
        <f t="shared" si="10"/>
        <v/>
      </c>
      <c r="K130" s="10">
        <f ca="1">IF(ISNA(VLOOKUP(R130&amp;"_"&amp;S130&amp;"_"&amp;T130,[1]挑战模式!$A:$AS,1,FALSE)),"",IF(VLOOKUP(R130&amp;"_"&amp;S130&amp;"_"&amp;T130,[1]挑战模式!$A:$AS,14+U130,FALSE)="","",INT(VLOOKUP(R130&amp;"_"&amp;S130&amp;"_"&amp;T130,[1]挑战模式!$A:$AS,20+U130,FALSE))))</f>
        <v>6</v>
      </c>
      <c r="L130" s="10">
        <f ca="1">IF(ISNA(VLOOKUP(R130&amp;"_"&amp;S130&amp;"_"&amp;T130,[1]挑战模式!$A:$AS,1,FALSE)),"",IF(VLOOKUP(R130&amp;"_"&amp;S130&amp;"_"&amp;T130,[1]挑战模式!$A:$AS,14+U130,FALSE)="","",ROUND(VLOOKUP(R130&amp;"_"&amp;S130&amp;"_"&amp;T130,[1]挑战模式!$A:$AS,5,FALSE)/K130,2)))</f>
        <v>5</v>
      </c>
      <c r="M130" s="10">
        <f t="shared" ca="1" si="11"/>
        <v>1</v>
      </c>
      <c r="N130" s="10" t="str">
        <f t="shared" ca="1" si="12"/>
        <v>Monster_Season0_Challenge3_5_3</v>
      </c>
      <c r="O130" s="10">
        <f t="shared" ca="1" si="13"/>
        <v>1</v>
      </c>
      <c r="P130" s="12"/>
      <c r="Q130" s="10">
        <f ca="1">IF(L130="","",VLOOKUP(R130&amp;"_"&amp;S130&amp;"_"&amp;T130,[1]挑战模式!$A:$AS,38+U130,FALSE))</f>
        <v>7</v>
      </c>
      <c r="R130" s="10">
        <v>0</v>
      </c>
      <c r="S130" s="10">
        <v>3</v>
      </c>
      <c r="T130" s="10">
        <v>5</v>
      </c>
      <c r="U130" s="10">
        <v>3</v>
      </c>
    </row>
    <row r="131" spans="2:21" s="11" customFormat="1" x14ac:dyDescent="0.2">
      <c r="B131" s="10" t="str">
        <f t="shared" si="7"/>
        <v/>
      </c>
      <c r="C131" s="10" t="str">
        <f>IF(ISNA(VLOOKUP(R131&amp;"_"&amp;S131&amp;"_"&amp;T131,[1]挑战模式!$A:$AS,1,FALSE)),"",IF(T131-T130=0,"",T131))</f>
        <v/>
      </c>
      <c r="D131" s="10" t="str">
        <f t="shared" si="8"/>
        <v/>
      </c>
      <c r="E131" s="10" t="str">
        <f>""</f>
        <v/>
      </c>
      <c r="F131" s="10" t="str">
        <f>IF(C131="","",VLOOKUP(R131&amp;"_"&amp;S131&amp;"_"&amp;T131,[1]挑战模式!$A:$AS,13,FALSE)-VLOOKUP(R131&amp;"_"&amp;S131&amp;"_"&amp;T131,[1]挑战模式!$A:$AS,14,FALSE))</f>
        <v/>
      </c>
      <c r="G131" s="10" t="str">
        <f t="shared" si="9"/>
        <v/>
      </c>
      <c r="H131" s="10" t="str">
        <f>IF(C131="","",VLOOKUP(R131&amp;"_"&amp;S131&amp;"_"&amp;T131,[1]挑战模式!$A:$BG,58,FALSE))</f>
        <v/>
      </c>
      <c r="I131" s="10" t="str">
        <f>IF(C131="","",VLOOKUP(R131&amp;"_"&amp;S131&amp;"_"&amp;T131,[1]挑战模式!$A:$BG,59,FALSE))</f>
        <v/>
      </c>
      <c r="J131" s="10" t="str">
        <f t="shared" si="10"/>
        <v/>
      </c>
      <c r="K131" s="10" t="str">
        <f ca="1">IF(ISNA(VLOOKUP(R131&amp;"_"&amp;S131&amp;"_"&amp;T131,[1]挑战模式!$A:$AS,1,FALSE)),"",IF(VLOOKUP(R131&amp;"_"&amp;S131&amp;"_"&amp;T131,[1]挑战模式!$A:$AS,14+U131,FALSE)="","",INT(VLOOKUP(R131&amp;"_"&amp;S131&amp;"_"&amp;T131,[1]挑战模式!$A:$AS,20+U131,FALSE))))</f>
        <v/>
      </c>
      <c r="L131" s="10" t="str">
        <f ca="1">IF(ISNA(VLOOKUP(R131&amp;"_"&amp;S131&amp;"_"&amp;T131,[1]挑战模式!$A:$AS,1,FALSE)),"",IF(VLOOKUP(R131&amp;"_"&amp;S131&amp;"_"&amp;T131,[1]挑战模式!$A:$AS,14+U131,FALSE)="","",ROUND(VLOOKUP(R131&amp;"_"&amp;S131&amp;"_"&amp;T131,[1]挑战模式!$A:$AS,5,FALSE)/K131,2)))</f>
        <v/>
      </c>
      <c r="M131" s="10" t="str">
        <f t="shared" ca="1" si="11"/>
        <v/>
      </c>
      <c r="N131" s="10" t="str">
        <f t="shared" ca="1" si="12"/>
        <v/>
      </c>
      <c r="O131" s="10" t="str">
        <f t="shared" ca="1" si="13"/>
        <v/>
      </c>
      <c r="P131" s="12"/>
      <c r="Q131" s="10" t="str">
        <f ca="1">IF(L131="","",VLOOKUP(R131&amp;"_"&amp;S131&amp;"_"&amp;T131,[1]挑战模式!$A:$AS,38+U131,FALSE))</f>
        <v/>
      </c>
      <c r="R131" s="10">
        <v>0</v>
      </c>
      <c r="S131" s="10">
        <v>3</v>
      </c>
      <c r="T131" s="10">
        <v>5</v>
      </c>
      <c r="U131" s="10">
        <v>4</v>
      </c>
    </row>
    <row r="132" spans="2:21" s="11" customFormat="1" x14ac:dyDescent="0.2">
      <c r="B132" s="10" t="str">
        <f t="shared" si="7"/>
        <v/>
      </c>
      <c r="C132" s="10" t="str">
        <f>IF(ISNA(VLOOKUP(R132&amp;"_"&amp;S132&amp;"_"&amp;T132,[1]挑战模式!$A:$AS,1,FALSE)),"",IF(T132-T131=0,"",T132))</f>
        <v/>
      </c>
      <c r="D132" s="10" t="str">
        <f t="shared" si="8"/>
        <v/>
      </c>
      <c r="E132" s="10" t="str">
        <f>""</f>
        <v/>
      </c>
      <c r="F132" s="10" t="str">
        <f>IF(C132="","",VLOOKUP(R132&amp;"_"&amp;S132&amp;"_"&amp;T132,[1]挑战模式!$A:$AS,13,FALSE)-VLOOKUP(R132&amp;"_"&amp;S132&amp;"_"&amp;T132,[1]挑战模式!$A:$AS,14,FALSE))</f>
        <v/>
      </c>
      <c r="G132" s="10" t="str">
        <f t="shared" si="9"/>
        <v/>
      </c>
      <c r="H132" s="10" t="str">
        <f>IF(C132="","",VLOOKUP(R132&amp;"_"&amp;S132&amp;"_"&amp;T132,[1]挑战模式!$A:$BG,58,FALSE))</f>
        <v/>
      </c>
      <c r="I132" s="10" t="str">
        <f>IF(C132="","",VLOOKUP(R132&amp;"_"&amp;S132&amp;"_"&amp;T132,[1]挑战模式!$A:$BG,59,FALSE))</f>
        <v/>
      </c>
      <c r="J132" s="10" t="str">
        <f t="shared" si="10"/>
        <v/>
      </c>
      <c r="K132" s="10" t="str">
        <f ca="1">IF(ISNA(VLOOKUP(R132&amp;"_"&amp;S132&amp;"_"&amp;T132,[1]挑战模式!$A:$AS,1,FALSE)),"",IF(VLOOKUP(R132&amp;"_"&amp;S132&amp;"_"&amp;T132,[1]挑战模式!$A:$AS,14+U132,FALSE)="","",INT(VLOOKUP(R132&amp;"_"&amp;S132&amp;"_"&amp;T132,[1]挑战模式!$A:$AS,20+U132,FALSE))))</f>
        <v/>
      </c>
      <c r="L132" s="10" t="str">
        <f ca="1">IF(ISNA(VLOOKUP(R132&amp;"_"&amp;S132&amp;"_"&amp;T132,[1]挑战模式!$A:$AS,1,FALSE)),"",IF(VLOOKUP(R132&amp;"_"&amp;S132&amp;"_"&amp;T132,[1]挑战模式!$A:$AS,14+U132,FALSE)="","",ROUND(VLOOKUP(R132&amp;"_"&amp;S132&amp;"_"&amp;T132,[1]挑战模式!$A:$AS,5,FALSE)/K132,2)))</f>
        <v/>
      </c>
      <c r="M132" s="10" t="str">
        <f t="shared" ca="1" si="11"/>
        <v/>
      </c>
      <c r="N132" s="10" t="str">
        <f t="shared" ca="1" si="12"/>
        <v/>
      </c>
      <c r="O132" s="10" t="str">
        <f t="shared" ca="1" si="13"/>
        <v/>
      </c>
      <c r="P132" s="12"/>
      <c r="Q132" s="10" t="str">
        <f ca="1">IF(L132="","",VLOOKUP(R132&amp;"_"&amp;S132&amp;"_"&amp;T132,[1]挑战模式!$A:$AS,38+U132,FALSE))</f>
        <v/>
      </c>
      <c r="R132" s="10">
        <v>0</v>
      </c>
      <c r="S132" s="10">
        <v>3</v>
      </c>
      <c r="T132" s="10">
        <v>5</v>
      </c>
      <c r="U132" s="10">
        <v>5</v>
      </c>
    </row>
    <row r="133" spans="2:21" s="11" customFormat="1" x14ac:dyDescent="0.2">
      <c r="B133" s="10" t="str">
        <f t="shared" si="7"/>
        <v/>
      </c>
      <c r="C133" s="10" t="str">
        <f>IF(ISNA(VLOOKUP(R133&amp;"_"&amp;S133&amp;"_"&amp;T133,[1]挑战模式!$A:$AS,1,FALSE)),"",IF(T133-T132=0,"",T133))</f>
        <v/>
      </c>
      <c r="D133" s="10" t="str">
        <f t="shared" si="8"/>
        <v/>
      </c>
      <c r="E133" s="10" t="str">
        <f>""</f>
        <v/>
      </c>
      <c r="F133" s="10" t="str">
        <f>IF(C133="","",VLOOKUP(R133&amp;"_"&amp;S133&amp;"_"&amp;T133,[1]挑战模式!$A:$AS,13,FALSE)-VLOOKUP(R133&amp;"_"&amp;S133&amp;"_"&amp;T133,[1]挑战模式!$A:$AS,14,FALSE))</f>
        <v/>
      </c>
      <c r="G133" s="10" t="str">
        <f t="shared" si="9"/>
        <v/>
      </c>
      <c r="H133" s="10" t="str">
        <f>IF(C133="","",VLOOKUP(R133&amp;"_"&amp;S133&amp;"_"&amp;T133,[1]挑战模式!$A:$BG,58,FALSE))</f>
        <v/>
      </c>
      <c r="I133" s="10" t="str">
        <f>IF(C133="","",VLOOKUP(R133&amp;"_"&amp;S133&amp;"_"&amp;T133,[1]挑战模式!$A:$BG,59,FALSE))</f>
        <v/>
      </c>
      <c r="J133" s="10" t="str">
        <f t="shared" si="10"/>
        <v/>
      </c>
      <c r="K133" s="10" t="str">
        <f ca="1">IF(ISNA(VLOOKUP(R133&amp;"_"&amp;S133&amp;"_"&amp;T133,[1]挑战模式!$A:$AS,1,FALSE)),"",IF(VLOOKUP(R133&amp;"_"&amp;S133&amp;"_"&amp;T133,[1]挑战模式!$A:$AS,14+U133,FALSE)="","",INT(VLOOKUP(R133&amp;"_"&amp;S133&amp;"_"&amp;T133,[1]挑战模式!$A:$AS,20+U133,FALSE))))</f>
        <v/>
      </c>
      <c r="L133" s="10" t="str">
        <f ca="1">IF(ISNA(VLOOKUP(R133&amp;"_"&amp;S133&amp;"_"&amp;T133,[1]挑战模式!$A:$AS,1,FALSE)),"",IF(VLOOKUP(R133&amp;"_"&amp;S133&amp;"_"&amp;T133,[1]挑战模式!$A:$AS,14+U133,FALSE)="","",ROUND(VLOOKUP(R133&amp;"_"&amp;S133&amp;"_"&amp;T133,[1]挑战模式!$A:$AS,5,FALSE)/K133,2)))</f>
        <v/>
      </c>
      <c r="M133" s="10" t="str">
        <f t="shared" ca="1" si="11"/>
        <v/>
      </c>
      <c r="N133" s="10" t="str">
        <f t="shared" ca="1" si="12"/>
        <v/>
      </c>
      <c r="O133" s="10" t="str">
        <f t="shared" ca="1" si="13"/>
        <v/>
      </c>
      <c r="P133" s="12"/>
      <c r="Q133" s="10" t="str">
        <f ca="1">IF(L133="","",VLOOKUP(R133&amp;"_"&amp;S133&amp;"_"&amp;T133,[1]挑战模式!$A:$AS,38+U133,FALSE))</f>
        <v/>
      </c>
      <c r="R133" s="10">
        <v>0</v>
      </c>
      <c r="S133" s="10">
        <v>3</v>
      </c>
      <c r="T133" s="10">
        <v>5</v>
      </c>
      <c r="U133" s="10">
        <v>6</v>
      </c>
    </row>
    <row r="134" spans="2:21" s="11" customFormat="1" x14ac:dyDescent="0.2">
      <c r="B134" s="10" t="str">
        <f t="shared" si="7"/>
        <v>MonsterWaveCallRule_Season0_Challenge3</v>
      </c>
      <c r="C134" s="10">
        <f>IF(ISNA(VLOOKUP(R134&amp;"_"&amp;S134&amp;"_"&amp;T134,[1]挑战模式!$A:$AS,1,FALSE)),"",IF(T134-T133=0,"",T134))</f>
        <v>6</v>
      </c>
      <c r="D134" s="10" t="str">
        <f t="shared" si="8"/>
        <v>赛季0挑战关卡3波次6</v>
      </c>
      <c r="E134" s="10" t="str">
        <f>""</f>
        <v/>
      </c>
      <c r="F134" s="10">
        <f>IF(C134="","",VLOOKUP(R134&amp;"_"&amp;S134&amp;"_"&amp;T134,[1]挑战模式!$A:$AS,13,FALSE)-VLOOKUP(R134&amp;"_"&amp;S134&amp;"_"&amp;T134,[1]挑战模式!$A:$AS,14,FALSE))</f>
        <v>100</v>
      </c>
      <c r="G134" s="10">
        <f t="shared" si="9"/>
        <v>180</v>
      </c>
      <c r="H134" s="10" t="str">
        <f>IF(C134="","",VLOOKUP(R134&amp;"_"&amp;S134&amp;"_"&amp;T134,[1]挑战模式!$A:$BG,58,FALSE))</f>
        <v>ResAudio_Music_game1;0.9</v>
      </c>
      <c r="I134" s="10" t="str">
        <f>IF(C134="","",VLOOKUP(R134&amp;"_"&amp;S134&amp;"_"&amp;T134,[1]挑战模式!$A:$BG,59,FALSE))</f>
        <v>ResAudio_Music_battle_danger1;1</v>
      </c>
      <c r="J134" s="10">
        <f t="shared" si="10"/>
        <v>0</v>
      </c>
      <c r="K134" s="10">
        <f ca="1">IF(ISNA(VLOOKUP(R134&amp;"_"&amp;S134&amp;"_"&amp;T134,[1]挑战模式!$A:$AS,1,FALSE)),"",IF(VLOOKUP(R134&amp;"_"&amp;S134&amp;"_"&amp;T134,[1]挑战模式!$A:$AS,14+U134,FALSE)="","",INT(VLOOKUP(R134&amp;"_"&amp;S134&amp;"_"&amp;T134,[1]挑战模式!$A:$AS,20+U134,FALSE))))</f>
        <v>11</v>
      </c>
      <c r="L134" s="10">
        <f ca="1">IF(ISNA(VLOOKUP(R134&amp;"_"&amp;S134&amp;"_"&amp;T134,[1]挑战模式!$A:$AS,1,FALSE)),"",IF(VLOOKUP(R134&amp;"_"&amp;S134&amp;"_"&amp;T134,[1]挑战模式!$A:$AS,14+U134,FALSE)="","",ROUND(VLOOKUP(R134&amp;"_"&amp;S134&amp;"_"&amp;T134,[1]挑战模式!$A:$AS,5,FALSE)/K134,2)))</f>
        <v>2.73</v>
      </c>
      <c r="M134" s="10">
        <f t="shared" ca="1" si="11"/>
        <v>1</v>
      </c>
      <c r="N134" s="10" t="str">
        <f t="shared" ca="1" si="12"/>
        <v>Monster_Season0_Challenge3_6_1</v>
      </c>
      <c r="O134" s="10">
        <f t="shared" ca="1" si="13"/>
        <v>1</v>
      </c>
      <c r="P134" s="12"/>
      <c r="Q134" s="10">
        <f ca="1">IF(L134="","",VLOOKUP(R134&amp;"_"&amp;S134&amp;"_"&amp;T134,[1]挑战模式!$A:$AS,38+U134,FALSE))</f>
        <v>6</v>
      </c>
      <c r="R134" s="10">
        <v>0</v>
      </c>
      <c r="S134" s="10">
        <v>3</v>
      </c>
      <c r="T134" s="10">
        <v>6</v>
      </c>
      <c r="U134" s="10">
        <v>1</v>
      </c>
    </row>
    <row r="135" spans="2:21" s="11" customFormat="1" x14ac:dyDescent="0.2">
      <c r="B135" s="10" t="str">
        <f t="shared" si="7"/>
        <v/>
      </c>
      <c r="C135" s="10" t="str">
        <f>IF(ISNA(VLOOKUP(R135&amp;"_"&amp;S135&amp;"_"&amp;T135,[1]挑战模式!$A:$AS,1,FALSE)),"",IF(T135-T134=0,"",T135))</f>
        <v/>
      </c>
      <c r="D135" s="10" t="str">
        <f t="shared" si="8"/>
        <v/>
      </c>
      <c r="E135" s="10" t="str">
        <f>""</f>
        <v/>
      </c>
      <c r="F135" s="10" t="str">
        <f>IF(C135="","",VLOOKUP(R135&amp;"_"&amp;S135&amp;"_"&amp;T135,[1]挑战模式!$A:$AS,13,FALSE)-VLOOKUP(R135&amp;"_"&amp;S135&amp;"_"&amp;T135,[1]挑战模式!$A:$AS,14,FALSE))</f>
        <v/>
      </c>
      <c r="G135" s="10" t="str">
        <f t="shared" si="9"/>
        <v/>
      </c>
      <c r="H135" s="10" t="str">
        <f>IF(C135="","",VLOOKUP(R135&amp;"_"&amp;S135&amp;"_"&amp;T135,[1]挑战模式!$A:$BG,58,FALSE))</f>
        <v/>
      </c>
      <c r="I135" s="10" t="str">
        <f>IF(C135="","",VLOOKUP(R135&amp;"_"&amp;S135&amp;"_"&amp;T135,[1]挑战模式!$A:$BG,59,FALSE))</f>
        <v/>
      </c>
      <c r="J135" s="10" t="str">
        <f t="shared" si="10"/>
        <v/>
      </c>
      <c r="K135" s="10">
        <f ca="1">IF(ISNA(VLOOKUP(R135&amp;"_"&amp;S135&amp;"_"&amp;T135,[1]挑战模式!$A:$AS,1,FALSE)),"",IF(VLOOKUP(R135&amp;"_"&amp;S135&amp;"_"&amp;T135,[1]挑战模式!$A:$AS,14+U135,FALSE)="","",INT(VLOOKUP(R135&amp;"_"&amp;S135&amp;"_"&amp;T135,[1]挑战模式!$A:$AS,20+U135,FALSE))))</f>
        <v>8</v>
      </c>
      <c r="L135" s="10">
        <f ca="1">IF(ISNA(VLOOKUP(R135&amp;"_"&amp;S135&amp;"_"&amp;T135,[1]挑战模式!$A:$AS,1,FALSE)),"",IF(VLOOKUP(R135&amp;"_"&amp;S135&amp;"_"&amp;T135,[1]挑战模式!$A:$AS,14+U135,FALSE)="","",ROUND(VLOOKUP(R135&amp;"_"&amp;S135&amp;"_"&amp;T135,[1]挑战模式!$A:$AS,5,FALSE)/K135,2)))</f>
        <v>3.75</v>
      </c>
      <c r="M135" s="10">
        <f t="shared" ca="1" si="11"/>
        <v>1</v>
      </c>
      <c r="N135" s="10" t="str">
        <f t="shared" ca="1" si="12"/>
        <v>Monster_Season0_Challenge3_6_2</v>
      </c>
      <c r="O135" s="10">
        <f t="shared" ca="1" si="13"/>
        <v>1</v>
      </c>
      <c r="P135" s="12"/>
      <c r="Q135" s="10">
        <f ca="1">IF(L135="","",VLOOKUP(R135&amp;"_"&amp;S135&amp;"_"&amp;T135,[1]挑战模式!$A:$AS,38+U135,FALSE))</f>
        <v>6</v>
      </c>
      <c r="R135" s="10">
        <v>0</v>
      </c>
      <c r="S135" s="10">
        <v>3</v>
      </c>
      <c r="T135" s="10">
        <v>6</v>
      </c>
      <c r="U135" s="10">
        <v>2</v>
      </c>
    </row>
    <row r="136" spans="2:21" s="11" customFormat="1" x14ac:dyDescent="0.2">
      <c r="B136" s="10" t="str">
        <f t="shared" si="7"/>
        <v/>
      </c>
      <c r="C136" s="10" t="str">
        <f>IF(ISNA(VLOOKUP(R136&amp;"_"&amp;S136&amp;"_"&amp;T136,[1]挑战模式!$A:$AS,1,FALSE)),"",IF(T136-T135=0,"",T136))</f>
        <v/>
      </c>
      <c r="D136" s="10" t="str">
        <f t="shared" si="8"/>
        <v/>
      </c>
      <c r="E136" s="10" t="str">
        <f>""</f>
        <v/>
      </c>
      <c r="F136" s="10" t="str">
        <f>IF(C136="","",VLOOKUP(R136&amp;"_"&amp;S136&amp;"_"&amp;T136,[1]挑战模式!$A:$AS,13,FALSE)-VLOOKUP(R136&amp;"_"&amp;S136&amp;"_"&amp;T136,[1]挑战模式!$A:$AS,14,FALSE))</f>
        <v/>
      </c>
      <c r="G136" s="10" t="str">
        <f t="shared" si="9"/>
        <v/>
      </c>
      <c r="H136" s="10" t="str">
        <f>IF(C136="","",VLOOKUP(R136&amp;"_"&amp;S136&amp;"_"&amp;T136,[1]挑战模式!$A:$BG,58,FALSE))</f>
        <v/>
      </c>
      <c r="I136" s="10" t="str">
        <f>IF(C136="","",VLOOKUP(R136&amp;"_"&amp;S136&amp;"_"&amp;T136,[1]挑战模式!$A:$BG,59,FALSE))</f>
        <v/>
      </c>
      <c r="J136" s="10" t="str">
        <f t="shared" si="10"/>
        <v/>
      </c>
      <c r="K136" s="10">
        <f ca="1">IF(ISNA(VLOOKUP(R136&amp;"_"&amp;S136&amp;"_"&amp;T136,[1]挑战模式!$A:$AS,1,FALSE)),"",IF(VLOOKUP(R136&amp;"_"&amp;S136&amp;"_"&amp;T136,[1]挑战模式!$A:$AS,14+U136,FALSE)="","",INT(VLOOKUP(R136&amp;"_"&amp;S136&amp;"_"&amp;T136,[1]挑战模式!$A:$AS,20+U136,FALSE))))</f>
        <v>8</v>
      </c>
      <c r="L136" s="10">
        <f ca="1">IF(ISNA(VLOOKUP(R136&amp;"_"&amp;S136&amp;"_"&amp;T136,[1]挑战模式!$A:$AS,1,FALSE)),"",IF(VLOOKUP(R136&amp;"_"&amp;S136&amp;"_"&amp;T136,[1]挑战模式!$A:$AS,14+U136,FALSE)="","",ROUND(VLOOKUP(R136&amp;"_"&amp;S136&amp;"_"&amp;T136,[1]挑战模式!$A:$AS,5,FALSE)/K136,2)))</f>
        <v>3.75</v>
      </c>
      <c r="M136" s="10">
        <f t="shared" ca="1" si="11"/>
        <v>1</v>
      </c>
      <c r="N136" s="10" t="str">
        <f t="shared" ca="1" si="12"/>
        <v>Monster_Season0_Challenge3_6_3</v>
      </c>
      <c r="O136" s="10">
        <f t="shared" ca="1" si="13"/>
        <v>1</v>
      </c>
      <c r="P136" s="12"/>
      <c r="Q136" s="10">
        <f ca="1">IF(L136="","",VLOOKUP(R136&amp;"_"&amp;S136&amp;"_"&amp;T136,[1]挑战模式!$A:$AS,38+U136,FALSE))</f>
        <v>6</v>
      </c>
      <c r="R136" s="10">
        <v>0</v>
      </c>
      <c r="S136" s="10">
        <v>3</v>
      </c>
      <c r="T136" s="10">
        <v>6</v>
      </c>
      <c r="U136" s="10">
        <v>3</v>
      </c>
    </row>
    <row r="137" spans="2:21" s="11" customFormat="1" x14ac:dyDescent="0.2">
      <c r="B137" s="10" t="str">
        <f t="shared" ref="B137:B200" si="14">IF(C137="","","MonsterWaveCallRule_Season"&amp;R137&amp;"_Challenge"&amp;S137)</f>
        <v/>
      </c>
      <c r="C137" s="10" t="str">
        <f>IF(ISNA(VLOOKUP(R137&amp;"_"&amp;S137&amp;"_"&amp;T137,[1]挑战模式!$A:$AS,1,FALSE)),"",IF(T137-T136=0,"",T137))</f>
        <v/>
      </c>
      <c r="D137" s="10" t="str">
        <f t="shared" ref="D137:D200" si="15">IF(C137="","","赛季"&amp;R137&amp;"挑战关卡"&amp;S137&amp;"波次"&amp;T137)</f>
        <v/>
      </c>
      <c r="E137" s="10" t="str">
        <f>""</f>
        <v/>
      </c>
      <c r="F137" s="10" t="str">
        <f>IF(C137="","",VLOOKUP(R137&amp;"_"&amp;S137&amp;"_"&amp;T137,[1]挑战模式!$A:$AS,13,FALSE)-VLOOKUP(R137&amp;"_"&amp;S137&amp;"_"&amp;T137,[1]挑战模式!$A:$AS,14,FALSE))</f>
        <v/>
      </c>
      <c r="G137" s="10" t="str">
        <f t="shared" ref="G137:G200" si="16">IF(C137="","",180)</f>
        <v/>
      </c>
      <c r="H137" s="10" t="str">
        <f>IF(C137="","",VLOOKUP(R137&amp;"_"&amp;S137&amp;"_"&amp;T137,[1]挑战模式!$A:$BG,58,FALSE))</f>
        <v/>
      </c>
      <c r="I137" s="10" t="str">
        <f>IF(C137="","",VLOOKUP(R137&amp;"_"&amp;S137&amp;"_"&amp;T137,[1]挑战模式!$A:$BG,59,FALSE))</f>
        <v/>
      </c>
      <c r="J137" s="10" t="str">
        <f t="shared" ref="J137:J200" si="17">IF(C137="","",0)</f>
        <v/>
      </c>
      <c r="K137" s="10">
        <f ca="1">IF(ISNA(VLOOKUP(R137&amp;"_"&amp;S137&amp;"_"&amp;T137,[1]挑战模式!$A:$AS,1,FALSE)),"",IF(VLOOKUP(R137&amp;"_"&amp;S137&amp;"_"&amp;T137,[1]挑战模式!$A:$AS,14+U137,FALSE)="","",INT(VLOOKUP(R137&amp;"_"&amp;S137&amp;"_"&amp;T137,[1]挑战模式!$A:$AS,20+U137,FALSE))))</f>
        <v>5</v>
      </c>
      <c r="L137" s="10">
        <f ca="1">IF(ISNA(VLOOKUP(R137&amp;"_"&amp;S137&amp;"_"&amp;T137,[1]挑战模式!$A:$AS,1,FALSE)),"",IF(VLOOKUP(R137&amp;"_"&amp;S137&amp;"_"&amp;T137,[1]挑战模式!$A:$AS,14+U137,FALSE)="","",ROUND(VLOOKUP(R137&amp;"_"&amp;S137&amp;"_"&amp;T137,[1]挑战模式!$A:$AS,5,FALSE)/K137,2)))</f>
        <v>6</v>
      </c>
      <c r="M137" s="10">
        <f t="shared" ref="M137:M200" ca="1" si="18">IF(L137="","",1)</f>
        <v>1</v>
      </c>
      <c r="N137" s="10" t="str">
        <f t="shared" ref="N137:N200" ca="1" si="19">IF(L137="","","Monster_Season"&amp;R137&amp;"_Challenge"&amp;S137&amp;"_"&amp;T137&amp;"_"&amp;U137)</f>
        <v>Monster_Season0_Challenge3_6_4</v>
      </c>
      <c r="O137" s="10">
        <f t="shared" ref="O137:O200" ca="1" si="20">IF(L137="","",1)</f>
        <v>1</v>
      </c>
      <c r="P137" s="12"/>
      <c r="Q137" s="10">
        <f ca="1">IF(L137="","",VLOOKUP(R137&amp;"_"&amp;S137&amp;"_"&amp;T137,[1]挑战模式!$A:$AS,38+U137,FALSE))</f>
        <v>6</v>
      </c>
      <c r="R137" s="10">
        <v>0</v>
      </c>
      <c r="S137" s="10">
        <v>3</v>
      </c>
      <c r="T137" s="10">
        <v>6</v>
      </c>
      <c r="U137" s="10">
        <v>4</v>
      </c>
    </row>
    <row r="138" spans="2:21" s="11" customFormat="1" x14ac:dyDescent="0.2">
      <c r="B138" s="10" t="str">
        <f t="shared" si="14"/>
        <v/>
      </c>
      <c r="C138" s="10" t="str">
        <f>IF(ISNA(VLOOKUP(R138&amp;"_"&amp;S138&amp;"_"&amp;T138,[1]挑战模式!$A:$AS,1,FALSE)),"",IF(T138-T137=0,"",T138))</f>
        <v/>
      </c>
      <c r="D138" s="10" t="str">
        <f t="shared" si="15"/>
        <v/>
      </c>
      <c r="E138" s="10" t="str">
        <f>""</f>
        <v/>
      </c>
      <c r="F138" s="10" t="str">
        <f>IF(C138="","",VLOOKUP(R138&amp;"_"&amp;S138&amp;"_"&amp;T138,[1]挑战模式!$A:$AS,13,FALSE)-VLOOKUP(R138&amp;"_"&amp;S138&amp;"_"&amp;T138,[1]挑战模式!$A:$AS,14,FALSE))</f>
        <v/>
      </c>
      <c r="G138" s="10" t="str">
        <f t="shared" si="16"/>
        <v/>
      </c>
      <c r="H138" s="10" t="str">
        <f>IF(C138="","",VLOOKUP(R138&amp;"_"&amp;S138&amp;"_"&amp;T138,[1]挑战模式!$A:$BG,58,FALSE))</f>
        <v/>
      </c>
      <c r="I138" s="10" t="str">
        <f>IF(C138="","",VLOOKUP(R138&amp;"_"&amp;S138&amp;"_"&amp;T138,[1]挑战模式!$A:$BG,59,FALSE))</f>
        <v/>
      </c>
      <c r="J138" s="10" t="str">
        <f t="shared" si="17"/>
        <v/>
      </c>
      <c r="K138" s="10" t="str">
        <f ca="1">IF(ISNA(VLOOKUP(R138&amp;"_"&amp;S138&amp;"_"&amp;T138,[1]挑战模式!$A:$AS,1,FALSE)),"",IF(VLOOKUP(R138&amp;"_"&amp;S138&amp;"_"&amp;T138,[1]挑战模式!$A:$AS,14+U138,FALSE)="","",INT(VLOOKUP(R138&amp;"_"&amp;S138&amp;"_"&amp;T138,[1]挑战模式!$A:$AS,20+U138,FALSE))))</f>
        <v/>
      </c>
      <c r="L138" s="10" t="str">
        <f ca="1">IF(ISNA(VLOOKUP(R138&amp;"_"&amp;S138&amp;"_"&amp;T138,[1]挑战模式!$A:$AS,1,FALSE)),"",IF(VLOOKUP(R138&amp;"_"&amp;S138&amp;"_"&amp;T138,[1]挑战模式!$A:$AS,14+U138,FALSE)="","",ROUND(VLOOKUP(R138&amp;"_"&amp;S138&amp;"_"&amp;T138,[1]挑战模式!$A:$AS,5,FALSE)/K138,2)))</f>
        <v/>
      </c>
      <c r="M138" s="10" t="str">
        <f t="shared" ca="1" si="18"/>
        <v/>
      </c>
      <c r="N138" s="10" t="str">
        <f t="shared" ca="1" si="19"/>
        <v/>
      </c>
      <c r="O138" s="10" t="str">
        <f t="shared" ca="1" si="20"/>
        <v/>
      </c>
      <c r="P138" s="12"/>
      <c r="Q138" s="10" t="str">
        <f ca="1">IF(L138="","",VLOOKUP(R138&amp;"_"&amp;S138&amp;"_"&amp;T138,[1]挑战模式!$A:$AS,38+U138,FALSE))</f>
        <v/>
      </c>
      <c r="R138" s="10">
        <v>0</v>
      </c>
      <c r="S138" s="10">
        <v>3</v>
      </c>
      <c r="T138" s="10">
        <v>6</v>
      </c>
      <c r="U138" s="10">
        <v>5</v>
      </c>
    </row>
    <row r="139" spans="2:21" s="11" customFormat="1" x14ac:dyDescent="0.2">
      <c r="B139" s="10" t="str">
        <f t="shared" si="14"/>
        <v/>
      </c>
      <c r="C139" s="10" t="str">
        <f>IF(ISNA(VLOOKUP(R139&amp;"_"&amp;S139&amp;"_"&amp;T139,[1]挑战模式!$A:$AS,1,FALSE)),"",IF(T139-T138=0,"",T139))</f>
        <v/>
      </c>
      <c r="D139" s="10" t="str">
        <f t="shared" si="15"/>
        <v/>
      </c>
      <c r="E139" s="10" t="str">
        <f>""</f>
        <v/>
      </c>
      <c r="F139" s="10" t="str">
        <f>IF(C139="","",VLOOKUP(R139&amp;"_"&amp;S139&amp;"_"&amp;T139,[1]挑战模式!$A:$AS,13,FALSE)-VLOOKUP(R139&amp;"_"&amp;S139&amp;"_"&amp;T139,[1]挑战模式!$A:$AS,14,FALSE))</f>
        <v/>
      </c>
      <c r="G139" s="10" t="str">
        <f t="shared" si="16"/>
        <v/>
      </c>
      <c r="H139" s="10" t="str">
        <f>IF(C139="","",VLOOKUP(R139&amp;"_"&amp;S139&amp;"_"&amp;T139,[1]挑战模式!$A:$BG,58,FALSE))</f>
        <v/>
      </c>
      <c r="I139" s="10" t="str">
        <f>IF(C139="","",VLOOKUP(R139&amp;"_"&amp;S139&amp;"_"&amp;T139,[1]挑战模式!$A:$BG,59,FALSE))</f>
        <v/>
      </c>
      <c r="J139" s="10" t="str">
        <f t="shared" si="17"/>
        <v/>
      </c>
      <c r="K139" s="10" t="str">
        <f ca="1">IF(ISNA(VLOOKUP(R139&amp;"_"&amp;S139&amp;"_"&amp;T139,[1]挑战模式!$A:$AS,1,FALSE)),"",IF(VLOOKUP(R139&amp;"_"&amp;S139&amp;"_"&amp;T139,[1]挑战模式!$A:$AS,14+U139,FALSE)="","",INT(VLOOKUP(R139&amp;"_"&amp;S139&amp;"_"&amp;T139,[1]挑战模式!$A:$AS,20+U139,FALSE))))</f>
        <v/>
      </c>
      <c r="L139" s="10" t="str">
        <f ca="1">IF(ISNA(VLOOKUP(R139&amp;"_"&amp;S139&amp;"_"&amp;T139,[1]挑战模式!$A:$AS,1,FALSE)),"",IF(VLOOKUP(R139&amp;"_"&amp;S139&amp;"_"&amp;T139,[1]挑战模式!$A:$AS,14+U139,FALSE)="","",ROUND(VLOOKUP(R139&amp;"_"&amp;S139&amp;"_"&amp;T139,[1]挑战模式!$A:$AS,5,FALSE)/K139,2)))</f>
        <v/>
      </c>
      <c r="M139" s="10" t="str">
        <f t="shared" ca="1" si="18"/>
        <v/>
      </c>
      <c r="N139" s="10" t="str">
        <f t="shared" ca="1" si="19"/>
        <v/>
      </c>
      <c r="O139" s="10" t="str">
        <f t="shared" ca="1" si="20"/>
        <v/>
      </c>
      <c r="P139" s="12"/>
      <c r="Q139" s="10" t="str">
        <f ca="1">IF(L139="","",VLOOKUP(R139&amp;"_"&amp;S139&amp;"_"&amp;T139,[1]挑战模式!$A:$AS,38+U139,FALSE))</f>
        <v/>
      </c>
      <c r="R139" s="10">
        <v>0</v>
      </c>
      <c r="S139" s="10">
        <v>3</v>
      </c>
      <c r="T139" s="10">
        <v>6</v>
      </c>
      <c r="U139" s="10">
        <v>6</v>
      </c>
    </row>
    <row r="140" spans="2:21" s="11" customFormat="1" x14ac:dyDescent="0.2">
      <c r="B140" s="10" t="str">
        <f t="shared" si="14"/>
        <v/>
      </c>
      <c r="C140" s="10" t="str">
        <f>IF(ISNA(VLOOKUP(R140&amp;"_"&amp;S140&amp;"_"&amp;T140,[1]挑战模式!$A:$AS,1,FALSE)),"",IF(T140-T139=0,"",T140))</f>
        <v/>
      </c>
      <c r="D140" s="10" t="str">
        <f t="shared" si="15"/>
        <v/>
      </c>
      <c r="E140" s="10" t="str">
        <f>""</f>
        <v/>
      </c>
      <c r="F140" s="10" t="str">
        <f>IF(C140="","",VLOOKUP(R140&amp;"_"&amp;S140&amp;"_"&amp;T140,[1]挑战模式!$A:$AS,13,FALSE)-VLOOKUP(R140&amp;"_"&amp;S140&amp;"_"&amp;T140,[1]挑战模式!$A:$AS,14,FALSE))</f>
        <v/>
      </c>
      <c r="G140" s="10" t="str">
        <f t="shared" si="16"/>
        <v/>
      </c>
      <c r="H140" s="10" t="str">
        <f>IF(C140="","",VLOOKUP(R140&amp;"_"&amp;S140&amp;"_"&amp;T140,[1]挑战模式!$A:$BG,58,FALSE))</f>
        <v/>
      </c>
      <c r="I140" s="10" t="str">
        <f>IF(C140="","",VLOOKUP(R140&amp;"_"&amp;S140&amp;"_"&amp;T140,[1]挑战模式!$A:$BG,59,FALSE))</f>
        <v/>
      </c>
      <c r="J140" s="10" t="str">
        <f t="shared" si="17"/>
        <v/>
      </c>
      <c r="K140" s="10" t="str">
        <f>IF(ISNA(VLOOKUP(R140&amp;"_"&amp;S140&amp;"_"&amp;T140,[1]挑战模式!$A:$AS,1,FALSE)),"",IF(VLOOKUP(R140&amp;"_"&amp;S140&amp;"_"&amp;T140,[1]挑战模式!$A:$AS,14+U140,FALSE)="","",INT(VLOOKUP(R140&amp;"_"&amp;S140&amp;"_"&amp;T140,[1]挑战模式!$A:$AS,20+U140,FALSE))))</f>
        <v/>
      </c>
      <c r="L140" s="10" t="str">
        <f>IF(ISNA(VLOOKUP(R140&amp;"_"&amp;S140&amp;"_"&amp;T140,[1]挑战模式!$A:$AS,1,FALSE)),"",IF(VLOOKUP(R140&amp;"_"&amp;S140&amp;"_"&amp;T140,[1]挑战模式!$A:$AS,14+U140,FALSE)="","",ROUND(VLOOKUP(R140&amp;"_"&amp;S140&amp;"_"&amp;T140,[1]挑战模式!$A:$AS,5,FALSE)/K140,2)))</f>
        <v/>
      </c>
      <c r="M140" s="10" t="str">
        <f t="shared" si="18"/>
        <v/>
      </c>
      <c r="N140" s="10" t="str">
        <f t="shared" si="19"/>
        <v/>
      </c>
      <c r="O140" s="10" t="str">
        <f t="shared" si="20"/>
        <v/>
      </c>
      <c r="P140" s="12"/>
      <c r="Q140" s="10" t="str">
        <f>IF(L140="","",VLOOKUP(R140&amp;"_"&amp;S140&amp;"_"&amp;T140,[1]挑战模式!$A:$AS,38+U140,FALSE))</f>
        <v/>
      </c>
      <c r="R140" s="10">
        <v>0</v>
      </c>
      <c r="S140" s="10">
        <v>3</v>
      </c>
      <c r="T140" s="10">
        <v>7</v>
      </c>
      <c r="U140" s="10">
        <v>1</v>
      </c>
    </row>
    <row r="141" spans="2:21" s="11" customFormat="1" x14ac:dyDescent="0.2">
      <c r="B141" s="10" t="str">
        <f t="shared" si="14"/>
        <v/>
      </c>
      <c r="C141" s="10" t="str">
        <f>IF(ISNA(VLOOKUP(R141&amp;"_"&amp;S141&amp;"_"&amp;T141,[1]挑战模式!$A:$AS,1,FALSE)),"",IF(T141-T140=0,"",T141))</f>
        <v/>
      </c>
      <c r="D141" s="10" t="str">
        <f t="shared" si="15"/>
        <v/>
      </c>
      <c r="E141" s="10" t="str">
        <f>""</f>
        <v/>
      </c>
      <c r="F141" s="10" t="str">
        <f>IF(C141="","",VLOOKUP(R141&amp;"_"&amp;S141&amp;"_"&amp;T141,[1]挑战模式!$A:$AS,13,FALSE)-VLOOKUP(R141&amp;"_"&amp;S141&amp;"_"&amp;T141,[1]挑战模式!$A:$AS,14,FALSE))</f>
        <v/>
      </c>
      <c r="G141" s="10" t="str">
        <f t="shared" si="16"/>
        <v/>
      </c>
      <c r="H141" s="10" t="str">
        <f>IF(C141="","",VLOOKUP(R141&amp;"_"&amp;S141&amp;"_"&amp;T141,[1]挑战模式!$A:$BG,58,FALSE))</f>
        <v/>
      </c>
      <c r="I141" s="10" t="str">
        <f>IF(C141="","",VLOOKUP(R141&amp;"_"&amp;S141&amp;"_"&amp;T141,[1]挑战模式!$A:$BG,59,FALSE))</f>
        <v/>
      </c>
      <c r="J141" s="10" t="str">
        <f t="shared" si="17"/>
        <v/>
      </c>
      <c r="K141" s="10" t="str">
        <f>IF(ISNA(VLOOKUP(R141&amp;"_"&amp;S141&amp;"_"&amp;T141,[1]挑战模式!$A:$AS,1,FALSE)),"",IF(VLOOKUP(R141&amp;"_"&amp;S141&amp;"_"&amp;T141,[1]挑战模式!$A:$AS,14+U141,FALSE)="","",INT(VLOOKUP(R141&amp;"_"&amp;S141&amp;"_"&amp;T141,[1]挑战模式!$A:$AS,20+U141,FALSE))))</f>
        <v/>
      </c>
      <c r="L141" s="10" t="str">
        <f>IF(ISNA(VLOOKUP(R141&amp;"_"&amp;S141&amp;"_"&amp;T141,[1]挑战模式!$A:$AS,1,FALSE)),"",IF(VLOOKUP(R141&amp;"_"&amp;S141&amp;"_"&amp;T141,[1]挑战模式!$A:$AS,14+U141,FALSE)="","",ROUND(VLOOKUP(R141&amp;"_"&amp;S141&amp;"_"&amp;T141,[1]挑战模式!$A:$AS,5,FALSE)/K141,2)))</f>
        <v/>
      </c>
      <c r="M141" s="10" t="str">
        <f t="shared" si="18"/>
        <v/>
      </c>
      <c r="N141" s="10" t="str">
        <f t="shared" si="19"/>
        <v/>
      </c>
      <c r="O141" s="10" t="str">
        <f t="shared" si="20"/>
        <v/>
      </c>
      <c r="P141" s="12"/>
      <c r="Q141" s="10" t="str">
        <f>IF(L141="","",VLOOKUP(R141&amp;"_"&amp;S141&amp;"_"&amp;T141,[1]挑战模式!$A:$AS,38+U141,FALSE))</f>
        <v/>
      </c>
      <c r="R141" s="10">
        <v>0</v>
      </c>
      <c r="S141" s="10">
        <v>3</v>
      </c>
      <c r="T141" s="10">
        <v>7</v>
      </c>
      <c r="U141" s="10">
        <v>2</v>
      </c>
    </row>
    <row r="142" spans="2:21" s="11" customFormat="1" x14ac:dyDescent="0.2">
      <c r="B142" s="10" t="str">
        <f t="shared" si="14"/>
        <v/>
      </c>
      <c r="C142" s="10" t="str">
        <f>IF(ISNA(VLOOKUP(R142&amp;"_"&amp;S142&amp;"_"&amp;T142,[1]挑战模式!$A:$AS,1,FALSE)),"",IF(T142-T141=0,"",T142))</f>
        <v/>
      </c>
      <c r="D142" s="10" t="str">
        <f t="shared" si="15"/>
        <v/>
      </c>
      <c r="E142" s="10" t="str">
        <f>""</f>
        <v/>
      </c>
      <c r="F142" s="10" t="str">
        <f>IF(C142="","",VLOOKUP(R142&amp;"_"&amp;S142&amp;"_"&amp;T142,[1]挑战模式!$A:$AS,13,FALSE)-VLOOKUP(R142&amp;"_"&amp;S142&amp;"_"&amp;T142,[1]挑战模式!$A:$AS,14,FALSE))</f>
        <v/>
      </c>
      <c r="G142" s="10" t="str">
        <f t="shared" si="16"/>
        <v/>
      </c>
      <c r="H142" s="10" t="str">
        <f>IF(C142="","",VLOOKUP(R142&amp;"_"&amp;S142&amp;"_"&amp;T142,[1]挑战模式!$A:$BG,58,FALSE))</f>
        <v/>
      </c>
      <c r="I142" s="10" t="str">
        <f>IF(C142="","",VLOOKUP(R142&amp;"_"&amp;S142&amp;"_"&amp;T142,[1]挑战模式!$A:$BG,59,FALSE))</f>
        <v/>
      </c>
      <c r="J142" s="10" t="str">
        <f t="shared" si="17"/>
        <v/>
      </c>
      <c r="K142" s="10" t="str">
        <f>IF(ISNA(VLOOKUP(R142&amp;"_"&amp;S142&amp;"_"&amp;T142,[1]挑战模式!$A:$AS,1,FALSE)),"",IF(VLOOKUP(R142&amp;"_"&amp;S142&amp;"_"&amp;T142,[1]挑战模式!$A:$AS,14+U142,FALSE)="","",INT(VLOOKUP(R142&amp;"_"&amp;S142&amp;"_"&amp;T142,[1]挑战模式!$A:$AS,20+U142,FALSE))))</f>
        <v/>
      </c>
      <c r="L142" s="10" t="str">
        <f>IF(ISNA(VLOOKUP(R142&amp;"_"&amp;S142&amp;"_"&amp;T142,[1]挑战模式!$A:$AS,1,FALSE)),"",IF(VLOOKUP(R142&amp;"_"&amp;S142&amp;"_"&amp;T142,[1]挑战模式!$A:$AS,14+U142,FALSE)="","",ROUND(VLOOKUP(R142&amp;"_"&amp;S142&amp;"_"&amp;T142,[1]挑战模式!$A:$AS,5,FALSE)/K142,2)))</f>
        <v/>
      </c>
      <c r="M142" s="10" t="str">
        <f t="shared" si="18"/>
        <v/>
      </c>
      <c r="N142" s="10" t="str">
        <f t="shared" si="19"/>
        <v/>
      </c>
      <c r="O142" s="10" t="str">
        <f t="shared" si="20"/>
        <v/>
      </c>
      <c r="P142" s="12"/>
      <c r="Q142" s="10" t="str">
        <f>IF(L142="","",VLOOKUP(R142&amp;"_"&amp;S142&amp;"_"&amp;T142,[1]挑战模式!$A:$AS,38+U142,FALSE))</f>
        <v/>
      </c>
      <c r="R142" s="10">
        <v>0</v>
      </c>
      <c r="S142" s="10">
        <v>3</v>
      </c>
      <c r="T142" s="10">
        <v>7</v>
      </c>
      <c r="U142" s="10">
        <v>3</v>
      </c>
    </row>
    <row r="143" spans="2:21" s="11" customFormat="1" x14ac:dyDescent="0.2">
      <c r="B143" s="10" t="str">
        <f t="shared" si="14"/>
        <v/>
      </c>
      <c r="C143" s="10" t="str">
        <f>IF(ISNA(VLOOKUP(R143&amp;"_"&amp;S143&amp;"_"&amp;T143,[1]挑战模式!$A:$AS,1,FALSE)),"",IF(T143-T142=0,"",T143))</f>
        <v/>
      </c>
      <c r="D143" s="10" t="str">
        <f t="shared" si="15"/>
        <v/>
      </c>
      <c r="E143" s="10" t="str">
        <f>""</f>
        <v/>
      </c>
      <c r="F143" s="10" t="str">
        <f>IF(C143="","",VLOOKUP(R143&amp;"_"&amp;S143&amp;"_"&amp;T143,[1]挑战模式!$A:$AS,13,FALSE)-VLOOKUP(R143&amp;"_"&amp;S143&amp;"_"&amp;T143,[1]挑战模式!$A:$AS,14,FALSE))</f>
        <v/>
      </c>
      <c r="G143" s="10" t="str">
        <f t="shared" si="16"/>
        <v/>
      </c>
      <c r="H143" s="10" t="str">
        <f>IF(C143="","",VLOOKUP(R143&amp;"_"&amp;S143&amp;"_"&amp;T143,[1]挑战模式!$A:$BG,58,FALSE))</f>
        <v/>
      </c>
      <c r="I143" s="10" t="str">
        <f>IF(C143="","",VLOOKUP(R143&amp;"_"&amp;S143&amp;"_"&amp;T143,[1]挑战模式!$A:$BG,59,FALSE))</f>
        <v/>
      </c>
      <c r="J143" s="10" t="str">
        <f t="shared" si="17"/>
        <v/>
      </c>
      <c r="K143" s="10" t="str">
        <f>IF(ISNA(VLOOKUP(R143&amp;"_"&amp;S143&amp;"_"&amp;T143,[1]挑战模式!$A:$AS,1,FALSE)),"",IF(VLOOKUP(R143&amp;"_"&amp;S143&amp;"_"&amp;T143,[1]挑战模式!$A:$AS,14+U143,FALSE)="","",INT(VLOOKUP(R143&amp;"_"&amp;S143&amp;"_"&amp;T143,[1]挑战模式!$A:$AS,20+U143,FALSE))))</f>
        <v/>
      </c>
      <c r="L143" s="10" t="str">
        <f>IF(ISNA(VLOOKUP(R143&amp;"_"&amp;S143&amp;"_"&amp;T143,[1]挑战模式!$A:$AS,1,FALSE)),"",IF(VLOOKUP(R143&amp;"_"&amp;S143&amp;"_"&amp;T143,[1]挑战模式!$A:$AS,14+U143,FALSE)="","",ROUND(VLOOKUP(R143&amp;"_"&amp;S143&amp;"_"&amp;T143,[1]挑战模式!$A:$AS,5,FALSE)/K143,2)))</f>
        <v/>
      </c>
      <c r="M143" s="10" t="str">
        <f t="shared" si="18"/>
        <v/>
      </c>
      <c r="N143" s="10" t="str">
        <f t="shared" si="19"/>
        <v/>
      </c>
      <c r="O143" s="10" t="str">
        <f t="shared" si="20"/>
        <v/>
      </c>
      <c r="P143" s="12"/>
      <c r="Q143" s="10" t="str">
        <f>IF(L143="","",VLOOKUP(R143&amp;"_"&amp;S143&amp;"_"&amp;T143,[1]挑战模式!$A:$AS,38+U143,FALSE))</f>
        <v/>
      </c>
      <c r="R143" s="10">
        <v>0</v>
      </c>
      <c r="S143" s="10">
        <v>3</v>
      </c>
      <c r="T143" s="10">
        <v>7</v>
      </c>
      <c r="U143" s="10">
        <v>4</v>
      </c>
    </row>
    <row r="144" spans="2:21" s="11" customFormat="1" x14ac:dyDescent="0.2">
      <c r="B144" s="10" t="str">
        <f t="shared" si="14"/>
        <v/>
      </c>
      <c r="C144" s="10" t="str">
        <f>IF(ISNA(VLOOKUP(R144&amp;"_"&amp;S144&amp;"_"&amp;T144,[1]挑战模式!$A:$AS,1,FALSE)),"",IF(T144-T143=0,"",T144))</f>
        <v/>
      </c>
      <c r="D144" s="10" t="str">
        <f t="shared" si="15"/>
        <v/>
      </c>
      <c r="E144" s="10" t="str">
        <f>""</f>
        <v/>
      </c>
      <c r="F144" s="10" t="str">
        <f>IF(C144="","",VLOOKUP(R144&amp;"_"&amp;S144&amp;"_"&amp;T144,[1]挑战模式!$A:$AS,13,FALSE)-VLOOKUP(R144&amp;"_"&amp;S144&amp;"_"&amp;T144,[1]挑战模式!$A:$AS,14,FALSE))</f>
        <v/>
      </c>
      <c r="G144" s="10" t="str">
        <f t="shared" si="16"/>
        <v/>
      </c>
      <c r="H144" s="10" t="str">
        <f>IF(C144="","",VLOOKUP(R144&amp;"_"&amp;S144&amp;"_"&amp;T144,[1]挑战模式!$A:$BG,58,FALSE))</f>
        <v/>
      </c>
      <c r="I144" s="10" t="str">
        <f>IF(C144="","",VLOOKUP(R144&amp;"_"&amp;S144&amp;"_"&amp;T144,[1]挑战模式!$A:$BG,59,FALSE))</f>
        <v/>
      </c>
      <c r="J144" s="10" t="str">
        <f t="shared" si="17"/>
        <v/>
      </c>
      <c r="K144" s="10" t="str">
        <f>IF(ISNA(VLOOKUP(R144&amp;"_"&amp;S144&amp;"_"&amp;T144,[1]挑战模式!$A:$AS,1,FALSE)),"",IF(VLOOKUP(R144&amp;"_"&amp;S144&amp;"_"&amp;T144,[1]挑战模式!$A:$AS,14+U144,FALSE)="","",INT(VLOOKUP(R144&amp;"_"&amp;S144&amp;"_"&amp;T144,[1]挑战模式!$A:$AS,20+U144,FALSE))))</f>
        <v/>
      </c>
      <c r="L144" s="10" t="str">
        <f>IF(ISNA(VLOOKUP(R144&amp;"_"&amp;S144&amp;"_"&amp;T144,[1]挑战模式!$A:$AS,1,FALSE)),"",IF(VLOOKUP(R144&amp;"_"&amp;S144&amp;"_"&amp;T144,[1]挑战模式!$A:$AS,14+U144,FALSE)="","",ROUND(VLOOKUP(R144&amp;"_"&amp;S144&amp;"_"&amp;T144,[1]挑战模式!$A:$AS,5,FALSE)/K144,2)))</f>
        <v/>
      </c>
      <c r="M144" s="10" t="str">
        <f t="shared" si="18"/>
        <v/>
      </c>
      <c r="N144" s="10" t="str">
        <f t="shared" si="19"/>
        <v/>
      </c>
      <c r="O144" s="10" t="str">
        <f t="shared" si="20"/>
        <v/>
      </c>
      <c r="P144" s="12"/>
      <c r="Q144" s="10" t="str">
        <f>IF(L144="","",VLOOKUP(R144&amp;"_"&amp;S144&amp;"_"&amp;T144,[1]挑战模式!$A:$AS,38+U144,FALSE))</f>
        <v/>
      </c>
      <c r="R144" s="10">
        <v>0</v>
      </c>
      <c r="S144" s="10">
        <v>3</v>
      </c>
      <c r="T144" s="10">
        <v>7</v>
      </c>
      <c r="U144" s="10">
        <v>5</v>
      </c>
    </row>
    <row r="145" spans="2:21" s="11" customFormat="1" x14ac:dyDescent="0.2">
      <c r="B145" s="10" t="str">
        <f t="shared" si="14"/>
        <v/>
      </c>
      <c r="C145" s="10" t="str">
        <f>IF(ISNA(VLOOKUP(R145&amp;"_"&amp;S145&amp;"_"&amp;T145,[1]挑战模式!$A:$AS,1,FALSE)),"",IF(T145-T144=0,"",T145))</f>
        <v/>
      </c>
      <c r="D145" s="10" t="str">
        <f t="shared" si="15"/>
        <v/>
      </c>
      <c r="E145" s="10" t="str">
        <f>""</f>
        <v/>
      </c>
      <c r="F145" s="10" t="str">
        <f>IF(C145="","",VLOOKUP(R145&amp;"_"&amp;S145&amp;"_"&amp;T145,[1]挑战模式!$A:$AS,13,FALSE)-VLOOKUP(R145&amp;"_"&amp;S145&amp;"_"&amp;T145,[1]挑战模式!$A:$AS,14,FALSE))</f>
        <v/>
      </c>
      <c r="G145" s="10" t="str">
        <f t="shared" si="16"/>
        <v/>
      </c>
      <c r="H145" s="10" t="str">
        <f>IF(C145="","",VLOOKUP(R145&amp;"_"&amp;S145&amp;"_"&amp;T145,[1]挑战模式!$A:$BG,58,FALSE))</f>
        <v/>
      </c>
      <c r="I145" s="10" t="str">
        <f>IF(C145="","",VLOOKUP(R145&amp;"_"&amp;S145&amp;"_"&amp;T145,[1]挑战模式!$A:$BG,59,FALSE))</f>
        <v/>
      </c>
      <c r="J145" s="10" t="str">
        <f t="shared" si="17"/>
        <v/>
      </c>
      <c r="K145" s="10" t="str">
        <f>IF(ISNA(VLOOKUP(R145&amp;"_"&amp;S145&amp;"_"&amp;T145,[1]挑战模式!$A:$AS,1,FALSE)),"",IF(VLOOKUP(R145&amp;"_"&amp;S145&amp;"_"&amp;T145,[1]挑战模式!$A:$AS,14+U145,FALSE)="","",INT(VLOOKUP(R145&amp;"_"&amp;S145&amp;"_"&amp;T145,[1]挑战模式!$A:$AS,20+U145,FALSE))))</f>
        <v/>
      </c>
      <c r="L145" s="10" t="str">
        <f>IF(ISNA(VLOOKUP(R145&amp;"_"&amp;S145&amp;"_"&amp;T145,[1]挑战模式!$A:$AS,1,FALSE)),"",IF(VLOOKUP(R145&amp;"_"&amp;S145&amp;"_"&amp;T145,[1]挑战模式!$A:$AS,14+U145,FALSE)="","",ROUND(VLOOKUP(R145&amp;"_"&amp;S145&amp;"_"&amp;T145,[1]挑战模式!$A:$AS,5,FALSE)/K145,2)))</f>
        <v/>
      </c>
      <c r="M145" s="10" t="str">
        <f t="shared" si="18"/>
        <v/>
      </c>
      <c r="N145" s="10" t="str">
        <f t="shared" si="19"/>
        <v/>
      </c>
      <c r="O145" s="10" t="str">
        <f t="shared" si="20"/>
        <v/>
      </c>
      <c r="P145" s="12"/>
      <c r="Q145" s="10" t="str">
        <f>IF(L145="","",VLOOKUP(R145&amp;"_"&amp;S145&amp;"_"&amp;T145,[1]挑战模式!$A:$AS,38+U145,FALSE))</f>
        <v/>
      </c>
      <c r="R145" s="10">
        <v>0</v>
      </c>
      <c r="S145" s="10">
        <v>3</v>
      </c>
      <c r="T145" s="10">
        <v>7</v>
      </c>
      <c r="U145" s="10">
        <v>6</v>
      </c>
    </row>
    <row r="146" spans="2:21" s="11" customFormat="1" x14ac:dyDescent="0.2">
      <c r="B146" s="10" t="str">
        <f t="shared" si="14"/>
        <v/>
      </c>
      <c r="C146" s="10" t="str">
        <f>IF(ISNA(VLOOKUP(R146&amp;"_"&amp;S146&amp;"_"&amp;T146,[1]挑战模式!$A:$AS,1,FALSE)),"",IF(T146-T145=0,"",T146))</f>
        <v/>
      </c>
      <c r="D146" s="10" t="str">
        <f t="shared" si="15"/>
        <v/>
      </c>
      <c r="E146" s="10" t="str">
        <f>""</f>
        <v/>
      </c>
      <c r="F146" s="10" t="str">
        <f>IF(C146="","",VLOOKUP(R146&amp;"_"&amp;S146&amp;"_"&amp;T146,[1]挑战模式!$A:$AS,13,FALSE)-VLOOKUP(R146&amp;"_"&amp;S146&amp;"_"&amp;T146,[1]挑战模式!$A:$AS,14,FALSE))</f>
        <v/>
      </c>
      <c r="G146" s="10" t="str">
        <f t="shared" si="16"/>
        <v/>
      </c>
      <c r="H146" s="10" t="str">
        <f>IF(C146="","",VLOOKUP(R146&amp;"_"&amp;S146&amp;"_"&amp;T146,[1]挑战模式!$A:$BG,58,FALSE))</f>
        <v/>
      </c>
      <c r="I146" s="10" t="str">
        <f>IF(C146="","",VLOOKUP(R146&amp;"_"&amp;S146&amp;"_"&amp;T146,[1]挑战模式!$A:$BG,59,FALSE))</f>
        <v/>
      </c>
      <c r="J146" s="10" t="str">
        <f t="shared" si="17"/>
        <v/>
      </c>
      <c r="K146" s="10" t="str">
        <f>IF(ISNA(VLOOKUP(R146&amp;"_"&amp;S146&amp;"_"&amp;T146,[1]挑战模式!$A:$AS,1,FALSE)),"",IF(VLOOKUP(R146&amp;"_"&amp;S146&amp;"_"&amp;T146,[1]挑战模式!$A:$AS,14+U146,FALSE)="","",INT(VLOOKUP(R146&amp;"_"&amp;S146&amp;"_"&amp;T146,[1]挑战模式!$A:$AS,20+U146,FALSE))))</f>
        <v/>
      </c>
      <c r="L146" s="10" t="str">
        <f>IF(ISNA(VLOOKUP(R146&amp;"_"&amp;S146&amp;"_"&amp;T146,[1]挑战模式!$A:$AS,1,FALSE)),"",IF(VLOOKUP(R146&amp;"_"&amp;S146&amp;"_"&amp;T146,[1]挑战模式!$A:$AS,14+U146,FALSE)="","",ROUND(VLOOKUP(R146&amp;"_"&amp;S146&amp;"_"&amp;T146,[1]挑战模式!$A:$AS,5,FALSE)/K146,2)))</f>
        <v/>
      </c>
      <c r="M146" s="10" t="str">
        <f t="shared" si="18"/>
        <v/>
      </c>
      <c r="N146" s="10" t="str">
        <f t="shared" si="19"/>
        <v/>
      </c>
      <c r="O146" s="10" t="str">
        <f t="shared" si="20"/>
        <v/>
      </c>
      <c r="P146" s="12"/>
      <c r="Q146" s="10" t="str">
        <f>IF(L146="","",VLOOKUP(R146&amp;"_"&amp;S146&amp;"_"&amp;T146,[1]挑战模式!$A:$AS,38+U146,FALSE))</f>
        <v/>
      </c>
      <c r="R146" s="10">
        <v>0</v>
      </c>
      <c r="S146" s="10">
        <v>3</v>
      </c>
      <c r="T146" s="10">
        <v>8</v>
      </c>
      <c r="U146" s="10">
        <v>1</v>
      </c>
    </row>
    <row r="147" spans="2:21" s="11" customFormat="1" x14ac:dyDescent="0.2">
      <c r="B147" s="10" t="str">
        <f t="shared" si="14"/>
        <v/>
      </c>
      <c r="C147" s="10" t="str">
        <f>IF(ISNA(VLOOKUP(R147&amp;"_"&amp;S147&amp;"_"&amp;T147,[1]挑战模式!$A:$AS,1,FALSE)),"",IF(T147-T146=0,"",T147))</f>
        <v/>
      </c>
      <c r="D147" s="10" t="str">
        <f t="shared" si="15"/>
        <v/>
      </c>
      <c r="E147" s="10" t="str">
        <f>""</f>
        <v/>
      </c>
      <c r="F147" s="10" t="str">
        <f>IF(C147="","",VLOOKUP(R147&amp;"_"&amp;S147&amp;"_"&amp;T147,[1]挑战模式!$A:$AS,13,FALSE)-VLOOKUP(R147&amp;"_"&amp;S147&amp;"_"&amp;T147,[1]挑战模式!$A:$AS,14,FALSE))</f>
        <v/>
      </c>
      <c r="G147" s="10" t="str">
        <f t="shared" si="16"/>
        <v/>
      </c>
      <c r="H147" s="10" t="str">
        <f>IF(C147="","",VLOOKUP(R147&amp;"_"&amp;S147&amp;"_"&amp;T147,[1]挑战模式!$A:$BG,58,FALSE))</f>
        <v/>
      </c>
      <c r="I147" s="10" t="str">
        <f>IF(C147="","",VLOOKUP(R147&amp;"_"&amp;S147&amp;"_"&amp;T147,[1]挑战模式!$A:$BG,59,FALSE))</f>
        <v/>
      </c>
      <c r="J147" s="10" t="str">
        <f t="shared" si="17"/>
        <v/>
      </c>
      <c r="K147" s="10" t="str">
        <f>IF(ISNA(VLOOKUP(R147&amp;"_"&amp;S147&amp;"_"&amp;T147,[1]挑战模式!$A:$AS,1,FALSE)),"",IF(VLOOKUP(R147&amp;"_"&amp;S147&amp;"_"&amp;T147,[1]挑战模式!$A:$AS,14+U147,FALSE)="","",INT(VLOOKUP(R147&amp;"_"&amp;S147&amp;"_"&amp;T147,[1]挑战模式!$A:$AS,20+U147,FALSE))))</f>
        <v/>
      </c>
      <c r="L147" s="10" t="str">
        <f>IF(ISNA(VLOOKUP(R147&amp;"_"&amp;S147&amp;"_"&amp;T147,[1]挑战模式!$A:$AS,1,FALSE)),"",IF(VLOOKUP(R147&amp;"_"&amp;S147&amp;"_"&amp;T147,[1]挑战模式!$A:$AS,14+U147,FALSE)="","",ROUND(VLOOKUP(R147&amp;"_"&amp;S147&amp;"_"&amp;T147,[1]挑战模式!$A:$AS,5,FALSE)/K147,2)))</f>
        <v/>
      </c>
      <c r="M147" s="10" t="str">
        <f t="shared" si="18"/>
        <v/>
      </c>
      <c r="N147" s="10" t="str">
        <f t="shared" si="19"/>
        <v/>
      </c>
      <c r="O147" s="10" t="str">
        <f t="shared" si="20"/>
        <v/>
      </c>
      <c r="P147" s="12"/>
      <c r="Q147" s="10" t="str">
        <f>IF(L147="","",VLOOKUP(R147&amp;"_"&amp;S147&amp;"_"&amp;T147,[1]挑战模式!$A:$AS,38+U147,FALSE))</f>
        <v/>
      </c>
      <c r="R147" s="10">
        <v>0</v>
      </c>
      <c r="S147" s="10">
        <v>3</v>
      </c>
      <c r="T147" s="10">
        <v>8</v>
      </c>
      <c r="U147" s="10">
        <v>2</v>
      </c>
    </row>
    <row r="148" spans="2:21" s="11" customFormat="1" x14ac:dyDescent="0.2">
      <c r="B148" s="10" t="str">
        <f t="shared" si="14"/>
        <v/>
      </c>
      <c r="C148" s="10" t="str">
        <f>IF(ISNA(VLOOKUP(R148&amp;"_"&amp;S148&amp;"_"&amp;T148,[1]挑战模式!$A:$AS,1,FALSE)),"",IF(T148-T147=0,"",T148))</f>
        <v/>
      </c>
      <c r="D148" s="10" t="str">
        <f t="shared" si="15"/>
        <v/>
      </c>
      <c r="E148" s="10" t="str">
        <f>""</f>
        <v/>
      </c>
      <c r="F148" s="10" t="str">
        <f>IF(C148="","",VLOOKUP(R148&amp;"_"&amp;S148&amp;"_"&amp;T148,[1]挑战模式!$A:$AS,13,FALSE)-VLOOKUP(R148&amp;"_"&amp;S148&amp;"_"&amp;T148,[1]挑战模式!$A:$AS,14,FALSE))</f>
        <v/>
      </c>
      <c r="G148" s="10" t="str">
        <f t="shared" si="16"/>
        <v/>
      </c>
      <c r="H148" s="10" t="str">
        <f>IF(C148="","",VLOOKUP(R148&amp;"_"&amp;S148&amp;"_"&amp;T148,[1]挑战模式!$A:$BG,58,FALSE))</f>
        <v/>
      </c>
      <c r="I148" s="10" t="str">
        <f>IF(C148="","",VLOOKUP(R148&amp;"_"&amp;S148&amp;"_"&amp;T148,[1]挑战模式!$A:$BG,59,FALSE))</f>
        <v/>
      </c>
      <c r="J148" s="10" t="str">
        <f t="shared" si="17"/>
        <v/>
      </c>
      <c r="K148" s="10" t="str">
        <f>IF(ISNA(VLOOKUP(R148&amp;"_"&amp;S148&amp;"_"&amp;T148,[1]挑战模式!$A:$AS,1,FALSE)),"",IF(VLOOKUP(R148&amp;"_"&amp;S148&amp;"_"&amp;T148,[1]挑战模式!$A:$AS,14+U148,FALSE)="","",INT(VLOOKUP(R148&amp;"_"&amp;S148&amp;"_"&amp;T148,[1]挑战模式!$A:$AS,20+U148,FALSE))))</f>
        <v/>
      </c>
      <c r="L148" s="10" t="str">
        <f>IF(ISNA(VLOOKUP(R148&amp;"_"&amp;S148&amp;"_"&amp;T148,[1]挑战模式!$A:$AS,1,FALSE)),"",IF(VLOOKUP(R148&amp;"_"&amp;S148&amp;"_"&amp;T148,[1]挑战模式!$A:$AS,14+U148,FALSE)="","",ROUND(VLOOKUP(R148&amp;"_"&amp;S148&amp;"_"&amp;T148,[1]挑战模式!$A:$AS,5,FALSE)/K148,2)))</f>
        <v/>
      </c>
      <c r="M148" s="10" t="str">
        <f t="shared" si="18"/>
        <v/>
      </c>
      <c r="N148" s="10" t="str">
        <f t="shared" si="19"/>
        <v/>
      </c>
      <c r="O148" s="10" t="str">
        <f t="shared" si="20"/>
        <v/>
      </c>
      <c r="P148" s="12"/>
      <c r="Q148" s="10" t="str">
        <f>IF(L148="","",VLOOKUP(R148&amp;"_"&amp;S148&amp;"_"&amp;T148,[1]挑战模式!$A:$AS,38+U148,FALSE))</f>
        <v/>
      </c>
      <c r="R148" s="10">
        <v>0</v>
      </c>
      <c r="S148" s="10">
        <v>3</v>
      </c>
      <c r="T148" s="10">
        <v>8</v>
      </c>
      <c r="U148" s="10">
        <v>3</v>
      </c>
    </row>
    <row r="149" spans="2:21" s="11" customFormat="1" x14ac:dyDescent="0.2">
      <c r="B149" s="10" t="str">
        <f t="shared" si="14"/>
        <v/>
      </c>
      <c r="C149" s="10" t="str">
        <f>IF(ISNA(VLOOKUP(R149&amp;"_"&amp;S149&amp;"_"&amp;T149,[1]挑战模式!$A:$AS,1,FALSE)),"",IF(T149-T148=0,"",T149))</f>
        <v/>
      </c>
      <c r="D149" s="10" t="str">
        <f t="shared" si="15"/>
        <v/>
      </c>
      <c r="E149" s="10" t="str">
        <f>""</f>
        <v/>
      </c>
      <c r="F149" s="10" t="str">
        <f>IF(C149="","",VLOOKUP(R149&amp;"_"&amp;S149&amp;"_"&amp;T149,[1]挑战模式!$A:$AS,13,FALSE)-VLOOKUP(R149&amp;"_"&amp;S149&amp;"_"&amp;T149,[1]挑战模式!$A:$AS,14,FALSE))</f>
        <v/>
      </c>
      <c r="G149" s="10" t="str">
        <f t="shared" si="16"/>
        <v/>
      </c>
      <c r="H149" s="10" t="str">
        <f>IF(C149="","",VLOOKUP(R149&amp;"_"&amp;S149&amp;"_"&amp;T149,[1]挑战模式!$A:$BG,58,FALSE))</f>
        <v/>
      </c>
      <c r="I149" s="10" t="str">
        <f>IF(C149="","",VLOOKUP(R149&amp;"_"&amp;S149&amp;"_"&amp;T149,[1]挑战模式!$A:$BG,59,FALSE))</f>
        <v/>
      </c>
      <c r="J149" s="10" t="str">
        <f t="shared" si="17"/>
        <v/>
      </c>
      <c r="K149" s="10" t="str">
        <f>IF(ISNA(VLOOKUP(R149&amp;"_"&amp;S149&amp;"_"&amp;T149,[1]挑战模式!$A:$AS,1,FALSE)),"",IF(VLOOKUP(R149&amp;"_"&amp;S149&amp;"_"&amp;T149,[1]挑战模式!$A:$AS,14+U149,FALSE)="","",INT(VLOOKUP(R149&amp;"_"&amp;S149&amp;"_"&amp;T149,[1]挑战模式!$A:$AS,20+U149,FALSE))))</f>
        <v/>
      </c>
      <c r="L149" s="10" t="str">
        <f>IF(ISNA(VLOOKUP(R149&amp;"_"&amp;S149&amp;"_"&amp;T149,[1]挑战模式!$A:$AS,1,FALSE)),"",IF(VLOOKUP(R149&amp;"_"&amp;S149&amp;"_"&amp;T149,[1]挑战模式!$A:$AS,14+U149,FALSE)="","",ROUND(VLOOKUP(R149&amp;"_"&amp;S149&amp;"_"&amp;T149,[1]挑战模式!$A:$AS,5,FALSE)/K149,2)))</f>
        <v/>
      </c>
      <c r="M149" s="10" t="str">
        <f t="shared" si="18"/>
        <v/>
      </c>
      <c r="N149" s="10" t="str">
        <f t="shared" si="19"/>
        <v/>
      </c>
      <c r="O149" s="10" t="str">
        <f t="shared" si="20"/>
        <v/>
      </c>
      <c r="P149" s="12"/>
      <c r="Q149" s="10" t="str">
        <f>IF(L149="","",VLOOKUP(R149&amp;"_"&amp;S149&amp;"_"&amp;T149,[1]挑战模式!$A:$AS,38+U149,FALSE))</f>
        <v/>
      </c>
      <c r="R149" s="10">
        <v>0</v>
      </c>
      <c r="S149" s="10">
        <v>3</v>
      </c>
      <c r="T149" s="10">
        <v>8</v>
      </c>
      <c r="U149" s="10">
        <v>4</v>
      </c>
    </row>
    <row r="150" spans="2:21" s="11" customFormat="1" x14ac:dyDescent="0.2">
      <c r="B150" s="10" t="str">
        <f t="shared" si="14"/>
        <v/>
      </c>
      <c r="C150" s="10" t="str">
        <f>IF(ISNA(VLOOKUP(R150&amp;"_"&amp;S150&amp;"_"&amp;T150,[1]挑战模式!$A:$AS,1,FALSE)),"",IF(T150-T149=0,"",T150))</f>
        <v/>
      </c>
      <c r="D150" s="10" t="str">
        <f t="shared" si="15"/>
        <v/>
      </c>
      <c r="E150" s="10" t="str">
        <f>""</f>
        <v/>
      </c>
      <c r="F150" s="10" t="str">
        <f>IF(C150="","",VLOOKUP(R150&amp;"_"&amp;S150&amp;"_"&amp;T150,[1]挑战模式!$A:$AS,13,FALSE)-VLOOKUP(R150&amp;"_"&amp;S150&amp;"_"&amp;T150,[1]挑战模式!$A:$AS,14,FALSE))</f>
        <v/>
      </c>
      <c r="G150" s="10" t="str">
        <f t="shared" si="16"/>
        <v/>
      </c>
      <c r="H150" s="10" t="str">
        <f>IF(C150="","",VLOOKUP(R150&amp;"_"&amp;S150&amp;"_"&amp;T150,[1]挑战模式!$A:$BG,58,FALSE))</f>
        <v/>
      </c>
      <c r="I150" s="10" t="str">
        <f>IF(C150="","",VLOOKUP(R150&amp;"_"&amp;S150&amp;"_"&amp;T150,[1]挑战模式!$A:$BG,59,FALSE))</f>
        <v/>
      </c>
      <c r="J150" s="10" t="str">
        <f t="shared" si="17"/>
        <v/>
      </c>
      <c r="K150" s="10" t="str">
        <f>IF(ISNA(VLOOKUP(R150&amp;"_"&amp;S150&amp;"_"&amp;T150,[1]挑战模式!$A:$AS,1,FALSE)),"",IF(VLOOKUP(R150&amp;"_"&amp;S150&amp;"_"&amp;T150,[1]挑战模式!$A:$AS,14+U150,FALSE)="","",INT(VLOOKUP(R150&amp;"_"&amp;S150&amp;"_"&amp;T150,[1]挑战模式!$A:$AS,20+U150,FALSE))))</f>
        <v/>
      </c>
      <c r="L150" s="10" t="str">
        <f>IF(ISNA(VLOOKUP(R150&amp;"_"&amp;S150&amp;"_"&amp;T150,[1]挑战模式!$A:$AS,1,FALSE)),"",IF(VLOOKUP(R150&amp;"_"&amp;S150&amp;"_"&amp;T150,[1]挑战模式!$A:$AS,14+U150,FALSE)="","",ROUND(VLOOKUP(R150&amp;"_"&amp;S150&amp;"_"&amp;T150,[1]挑战模式!$A:$AS,5,FALSE)/K150,2)))</f>
        <v/>
      </c>
      <c r="M150" s="10" t="str">
        <f t="shared" si="18"/>
        <v/>
      </c>
      <c r="N150" s="10" t="str">
        <f t="shared" si="19"/>
        <v/>
      </c>
      <c r="O150" s="10" t="str">
        <f t="shared" si="20"/>
        <v/>
      </c>
      <c r="P150" s="12"/>
      <c r="Q150" s="10" t="str">
        <f>IF(L150="","",VLOOKUP(R150&amp;"_"&amp;S150&amp;"_"&amp;T150,[1]挑战模式!$A:$AS,38+U150,FALSE))</f>
        <v/>
      </c>
      <c r="R150" s="10">
        <v>0</v>
      </c>
      <c r="S150" s="10">
        <v>3</v>
      </c>
      <c r="T150" s="10">
        <v>8</v>
      </c>
      <c r="U150" s="10">
        <v>5</v>
      </c>
    </row>
    <row r="151" spans="2:21" s="11" customFormat="1" x14ac:dyDescent="0.2">
      <c r="B151" s="10" t="str">
        <f t="shared" si="14"/>
        <v/>
      </c>
      <c r="C151" s="10" t="str">
        <f>IF(ISNA(VLOOKUP(R151&amp;"_"&amp;S151&amp;"_"&amp;T151,[1]挑战模式!$A:$AS,1,FALSE)),"",IF(T151-T150=0,"",T151))</f>
        <v/>
      </c>
      <c r="D151" s="10" t="str">
        <f t="shared" si="15"/>
        <v/>
      </c>
      <c r="E151" s="10" t="str">
        <f>""</f>
        <v/>
      </c>
      <c r="F151" s="10" t="str">
        <f>IF(C151="","",VLOOKUP(R151&amp;"_"&amp;S151&amp;"_"&amp;T151,[1]挑战模式!$A:$AS,13,FALSE)-VLOOKUP(R151&amp;"_"&amp;S151&amp;"_"&amp;T151,[1]挑战模式!$A:$AS,14,FALSE))</f>
        <v/>
      </c>
      <c r="G151" s="10" t="str">
        <f t="shared" si="16"/>
        <v/>
      </c>
      <c r="H151" s="10" t="str">
        <f>IF(C151="","",VLOOKUP(R151&amp;"_"&amp;S151&amp;"_"&amp;T151,[1]挑战模式!$A:$BG,58,FALSE))</f>
        <v/>
      </c>
      <c r="I151" s="10" t="str">
        <f>IF(C151="","",VLOOKUP(R151&amp;"_"&amp;S151&amp;"_"&amp;T151,[1]挑战模式!$A:$BG,59,FALSE))</f>
        <v/>
      </c>
      <c r="J151" s="10" t="str">
        <f t="shared" si="17"/>
        <v/>
      </c>
      <c r="K151" s="10" t="str">
        <f>IF(ISNA(VLOOKUP(R151&amp;"_"&amp;S151&amp;"_"&amp;T151,[1]挑战模式!$A:$AS,1,FALSE)),"",IF(VLOOKUP(R151&amp;"_"&amp;S151&amp;"_"&amp;T151,[1]挑战模式!$A:$AS,14+U151,FALSE)="","",INT(VLOOKUP(R151&amp;"_"&amp;S151&amp;"_"&amp;T151,[1]挑战模式!$A:$AS,20+U151,FALSE))))</f>
        <v/>
      </c>
      <c r="L151" s="10" t="str">
        <f>IF(ISNA(VLOOKUP(R151&amp;"_"&amp;S151&amp;"_"&amp;T151,[1]挑战模式!$A:$AS,1,FALSE)),"",IF(VLOOKUP(R151&amp;"_"&amp;S151&amp;"_"&amp;T151,[1]挑战模式!$A:$AS,14+U151,FALSE)="","",ROUND(VLOOKUP(R151&amp;"_"&amp;S151&amp;"_"&amp;T151,[1]挑战模式!$A:$AS,5,FALSE)/K151,2)))</f>
        <v/>
      </c>
      <c r="M151" s="10" t="str">
        <f t="shared" si="18"/>
        <v/>
      </c>
      <c r="N151" s="10" t="str">
        <f t="shared" si="19"/>
        <v/>
      </c>
      <c r="O151" s="10" t="str">
        <f t="shared" si="20"/>
        <v/>
      </c>
      <c r="P151" s="12"/>
      <c r="Q151" s="10" t="str">
        <f>IF(L151="","",VLOOKUP(R151&amp;"_"&amp;S151&amp;"_"&amp;T151,[1]挑战模式!$A:$AS,38+U151,FALSE))</f>
        <v/>
      </c>
      <c r="R151" s="10">
        <v>0</v>
      </c>
      <c r="S151" s="10">
        <v>3</v>
      </c>
      <c r="T151" s="10">
        <v>8</v>
      </c>
      <c r="U151" s="10">
        <v>6</v>
      </c>
    </row>
    <row r="152" spans="2:21" s="11" customFormat="1" x14ac:dyDescent="0.2">
      <c r="B152" s="10" t="str">
        <f t="shared" si="14"/>
        <v>MonsterWaveCallRule_Season0_Challenge4</v>
      </c>
      <c r="C152" s="10">
        <f>IF(ISNA(VLOOKUP(R152&amp;"_"&amp;S152&amp;"_"&amp;T152,[1]挑战模式!$A:$AS,1,FALSE)),"",IF(T152-T151=0,"",T152))</f>
        <v>1</v>
      </c>
      <c r="D152" s="10" t="str">
        <f t="shared" si="15"/>
        <v>赛季0挑战关卡4波次1</v>
      </c>
      <c r="E152" s="10" t="str">
        <f>""</f>
        <v/>
      </c>
      <c r="F152" s="10">
        <f>IF(C152="","",VLOOKUP(R152&amp;"_"&amp;S152&amp;"_"&amp;T152,[1]挑战模式!$A:$AS,13,FALSE)-VLOOKUP(R152&amp;"_"&amp;S152&amp;"_"&amp;T152,[1]挑战模式!$A:$AS,14,FALSE))</f>
        <v>100</v>
      </c>
      <c r="G152" s="10">
        <f t="shared" si="16"/>
        <v>180</v>
      </c>
      <c r="H152" s="10" t="str">
        <f>IF(C152="","",VLOOKUP(R152&amp;"_"&amp;S152&amp;"_"&amp;T152,[1]挑战模式!$A:$BG,58,FALSE))</f>
        <v>ResAudio_Music_game1;0.9</v>
      </c>
      <c r="I152" s="10" t="str">
        <f>IF(C152="","",VLOOKUP(R152&amp;"_"&amp;S152&amp;"_"&amp;T152,[1]挑战模式!$A:$BG,59,FALSE))</f>
        <v>ResAudio_Music_game1;1.2</v>
      </c>
      <c r="J152" s="10">
        <f t="shared" si="17"/>
        <v>0</v>
      </c>
      <c r="K152" s="10">
        <f ca="1">IF(ISNA(VLOOKUP(R152&amp;"_"&amp;S152&amp;"_"&amp;T152,[1]挑战模式!$A:$AS,1,FALSE)),"",IF(VLOOKUP(R152&amp;"_"&amp;S152&amp;"_"&amp;T152,[1]挑战模式!$A:$AS,14+U152,FALSE)="","",INT(VLOOKUP(R152&amp;"_"&amp;S152&amp;"_"&amp;T152,[1]挑战模式!$A:$AS,20+U152,FALSE))))</f>
        <v>5</v>
      </c>
      <c r="L152" s="10">
        <f ca="1">IF(ISNA(VLOOKUP(R152&amp;"_"&amp;S152&amp;"_"&amp;T152,[1]挑战模式!$A:$AS,1,FALSE)),"",IF(VLOOKUP(R152&amp;"_"&amp;S152&amp;"_"&amp;T152,[1]挑战模式!$A:$AS,14+U152,FALSE)="","",ROUND(VLOOKUP(R152&amp;"_"&amp;S152&amp;"_"&amp;T152,[1]挑战模式!$A:$AS,5,FALSE)/K152,2)))</f>
        <v>2</v>
      </c>
      <c r="M152" s="10">
        <f t="shared" ca="1" si="18"/>
        <v>1</v>
      </c>
      <c r="N152" s="10" t="str">
        <f t="shared" ca="1" si="19"/>
        <v>Monster_Season0_Challenge4_1_1</v>
      </c>
      <c r="O152" s="10">
        <f t="shared" ca="1" si="20"/>
        <v>1</v>
      </c>
      <c r="P152" s="12"/>
      <c r="Q152" s="10">
        <f ca="1">IF(L152="","",VLOOKUP(R152&amp;"_"&amp;S152&amp;"_"&amp;T152,[1]挑战模式!$A:$AS,38+U152,FALSE))</f>
        <v>40</v>
      </c>
      <c r="R152" s="10">
        <v>0</v>
      </c>
      <c r="S152" s="10">
        <v>4</v>
      </c>
      <c r="T152" s="10">
        <v>1</v>
      </c>
      <c r="U152" s="10">
        <v>1</v>
      </c>
    </row>
    <row r="153" spans="2:21" s="11" customFormat="1" x14ac:dyDescent="0.2">
      <c r="B153" s="10" t="str">
        <f t="shared" si="14"/>
        <v/>
      </c>
      <c r="C153" s="10" t="str">
        <f>IF(ISNA(VLOOKUP(R153&amp;"_"&amp;S153&amp;"_"&amp;T153,[1]挑战模式!$A:$AS,1,FALSE)),"",IF(T153-T152=0,"",T153))</f>
        <v/>
      </c>
      <c r="D153" s="10" t="str">
        <f t="shared" si="15"/>
        <v/>
      </c>
      <c r="E153" s="10" t="str">
        <f>""</f>
        <v/>
      </c>
      <c r="F153" s="10" t="str">
        <f>IF(C153="","",VLOOKUP(R153&amp;"_"&amp;S153&amp;"_"&amp;T153,[1]挑战模式!$A:$AS,13,FALSE)-VLOOKUP(R153&amp;"_"&amp;S153&amp;"_"&amp;T153,[1]挑战模式!$A:$AS,14,FALSE))</f>
        <v/>
      </c>
      <c r="G153" s="10" t="str">
        <f t="shared" si="16"/>
        <v/>
      </c>
      <c r="H153" s="10" t="str">
        <f>IF(C153="","",VLOOKUP(R153&amp;"_"&amp;S153&amp;"_"&amp;T153,[1]挑战模式!$A:$BG,58,FALSE))</f>
        <v/>
      </c>
      <c r="I153" s="10" t="str">
        <f>IF(C153="","",VLOOKUP(R153&amp;"_"&amp;S153&amp;"_"&amp;T153,[1]挑战模式!$A:$BG,59,FALSE))</f>
        <v/>
      </c>
      <c r="J153" s="10" t="str">
        <f t="shared" si="17"/>
        <v/>
      </c>
      <c r="K153" s="10" t="str">
        <f ca="1">IF(ISNA(VLOOKUP(R153&amp;"_"&amp;S153&amp;"_"&amp;T153,[1]挑战模式!$A:$AS,1,FALSE)),"",IF(VLOOKUP(R153&amp;"_"&amp;S153&amp;"_"&amp;T153,[1]挑战模式!$A:$AS,14+U153,FALSE)="","",INT(VLOOKUP(R153&amp;"_"&amp;S153&amp;"_"&amp;T153,[1]挑战模式!$A:$AS,20+U153,FALSE))))</f>
        <v/>
      </c>
      <c r="L153" s="10" t="str">
        <f ca="1">IF(ISNA(VLOOKUP(R153&amp;"_"&amp;S153&amp;"_"&amp;T153,[1]挑战模式!$A:$AS,1,FALSE)),"",IF(VLOOKUP(R153&amp;"_"&amp;S153&amp;"_"&amp;T153,[1]挑战模式!$A:$AS,14+U153,FALSE)="","",ROUND(VLOOKUP(R153&amp;"_"&amp;S153&amp;"_"&amp;T153,[1]挑战模式!$A:$AS,5,FALSE)/K153,2)))</f>
        <v/>
      </c>
      <c r="M153" s="10" t="str">
        <f t="shared" ca="1" si="18"/>
        <v/>
      </c>
      <c r="N153" s="10" t="str">
        <f t="shared" ca="1" si="19"/>
        <v/>
      </c>
      <c r="O153" s="10" t="str">
        <f t="shared" ca="1" si="20"/>
        <v/>
      </c>
      <c r="P153" s="12"/>
      <c r="Q153" s="10" t="str">
        <f ca="1">IF(L153="","",VLOOKUP(R153&amp;"_"&amp;S153&amp;"_"&amp;T153,[1]挑战模式!$A:$AS,38+U153,FALSE))</f>
        <v/>
      </c>
      <c r="R153" s="10">
        <v>0</v>
      </c>
      <c r="S153" s="10">
        <v>4</v>
      </c>
      <c r="T153" s="10">
        <v>1</v>
      </c>
      <c r="U153" s="10">
        <v>2</v>
      </c>
    </row>
    <row r="154" spans="2:21" s="11" customFormat="1" x14ac:dyDescent="0.2">
      <c r="B154" s="10" t="str">
        <f t="shared" si="14"/>
        <v/>
      </c>
      <c r="C154" s="10" t="str">
        <f>IF(ISNA(VLOOKUP(R154&amp;"_"&amp;S154&amp;"_"&amp;T154,[1]挑战模式!$A:$AS,1,FALSE)),"",IF(T154-T153=0,"",T154))</f>
        <v/>
      </c>
      <c r="D154" s="10" t="str">
        <f t="shared" si="15"/>
        <v/>
      </c>
      <c r="E154" s="10" t="str">
        <f>""</f>
        <v/>
      </c>
      <c r="F154" s="10" t="str">
        <f>IF(C154="","",VLOOKUP(R154&amp;"_"&amp;S154&amp;"_"&amp;T154,[1]挑战模式!$A:$AS,13,FALSE)-VLOOKUP(R154&amp;"_"&amp;S154&amp;"_"&amp;T154,[1]挑战模式!$A:$AS,14,FALSE))</f>
        <v/>
      </c>
      <c r="G154" s="10" t="str">
        <f t="shared" si="16"/>
        <v/>
      </c>
      <c r="H154" s="10" t="str">
        <f>IF(C154="","",VLOOKUP(R154&amp;"_"&amp;S154&amp;"_"&amp;T154,[1]挑战模式!$A:$BG,58,FALSE))</f>
        <v/>
      </c>
      <c r="I154" s="10" t="str">
        <f>IF(C154="","",VLOOKUP(R154&amp;"_"&amp;S154&amp;"_"&amp;T154,[1]挑战模式!$A:$BG,59,FALSE))</f>
        <v/>
      </c>
      <c r="J154" s="10" t="str">
        <f t="shared" si="17"/>
        <v/>
      </c>
      <c r="K154" s="10" t="str">
        <f ca="1">IF(ISNA(VLOOKUP(R154&amp;"_"&amp;S154&amp;"_"&amp;T154,[1]挑战模式!$A:$AS,1,FALSE)),"",IF(VLOOKUP(R154&amp;"_"&amp;S154&amp;"_"&amp;T154,[1]挑战模式!$A:$AS,14+U154,FALSE)="","",INT(VLOOKUP(R154&amp;"_"&amp;S154&amp;"_"&amp;T154,[1]挑战模式!$A:$AS,20+U154,FALSE))))</f>
        <v/>
      </c>
      <c r="L154" s="10" t="str">
        <f ca="1">IF(ISNA(VLOOKUP(R154&amp;"_"&amp;S154&amp;"_"&amp;T154,[1]挑战模式!$A:$AS,1,FALSE)),"",IF(VLOOKUP(R154&amp;"_"&amp;S154&amp;"_"&amp;T154,[1]挑战模式!$A:$AS,14+U154,FALSE)="","",ROUND(VLOOKUP(R154&amp;"_"&amp;S154&amp;"_"&amp;T154,[1]挑战模式!$A:$AS,5,FALSE)/K154,2)))</f>
        <v/>
      </c>
      <c r="M154" s="10" t="str">
        <f t="shared" ca="1" si="18"/>
        <v/>
      </c>
      <c r="N154" s="10" t="str">
        <f t="shared" ca="1" si="19"/>
        <v/>
      </c>
      <c r="O154" s="10" t="str">
        <f t="shared" ca="1" si="20"/>
        <v/>
      </c>
      <c r="P154" s="12"/>
      <c r="Q154" s="10" t="str">
        <f ca="1">IF(L154="","",VLOOKUP(R154&amp;"_"&amp;S154&amp;"_"&amp;T154,[1]挑战模式!$A:$AS,38+U154,FALSE))</f>
        <v/>
      </c>
      <c r="R154" s="10">
        <v>0</v>
      </c>
      <c r="S154" s="10">
        <v>4</v>
      </c>
      <c r="T154" s="10">
        <v>1</v>
      </c>
      <c r="U154" s="10">
        <v>3</v>
      </c>
    </row>
    <row r="155" spans="2:21" s="11" customFormat="1" x14ac:dyDescent="0.2">
      <c r="B155" s="10" t="str">
        <f t="shared" si="14"/>
        <v/>
      </c>
      <c r="C155" s="10" t="str">
        <f>IF(ISNA(VLOOKUP(R155&amp;"_"&amp;S155&amp;"_"&amp;T155,[1]挑战模式!$A:$AS,1,FALSE)),"",IF(T155-T154=0,"",T155))</f>
        <v/>
      </c>
      <c r="D155" s="10" t="str">
        <f t="shared" si="15"/>
        <v/>
      </c>
      <c r="E155" s="10" t="str">
        <f>""</f>
        <v/>
      </c>
      <c r="F155" s="10" t="str">
        <f>IF(C155="","",VLOOKUP(R155&amp;"_"&amp;S155&amp;"_"&amp;T155,[1]挑战模式!$A:$AS,13,FALSE)-VLOOKUP(R155&amp;"_"&amp;S155&amp;"_"&amp;T155,[1]挑战模式!$A:$AS,14,FALSE))</f>
        <v/>
      </c>
      <c r="G155" s="10" t="str">
        <f t="shared" si="16"/>
        <v/>
      </c>
      <c r="H155" s="10" t="str">
        <f>IF(C155="","",VLOOKUP(R155&amp;"_"&amp;S155&amp;"_"&amp;T155,[1]挑战模式!$A:$BG,58,FALSE))</f>
        <v/>
      </c>
      <c r="I155" s="10" t="str">
        <f>IF(C155="","",VLOOKUP(R155&amp;"_"&amp;S155&amp;"_"&amp;T155,[1]挑战模式!$A:$BG,59,FALSE))</f>
        <v/>
      </c>
      <c r="J155" s="10" t="str">
        <f t="shared" si="17"/>
        <v/>
      </c>
      <c r="K155" s="10" t="str">
        <f ca="1">IF(ISNA(VLOOKUP(R155&amp;"_"&amp;S155&amp;"_"&amp;T155,[1]挑战模式!$A:$AS,1,FALSE)),"",IF(VLOOKUP(R155&amp;"_"&amp;S155&amp;"_"&amp;T155,[1]挑战模式!$A:$AS,14+U155,FALSE)="","",INT(VLOOKUP(R155&amp;"_"&amp;S155&amp;"_"&amp;T155,[1]挑战模式!$A:$AS,20+U155,FALSE))))</f>
        <v/>
      </c>
      <c r="L155" s="10" t="str">
        <f ca="1">IF(ISNA(VLOOKUP(R155&amp;"_"&amp;S155&amp;"_"&amp;T155,[1]挑战模式!$A:$AS,1,FALSE)),"",IF(VLOOKUP(R155&amp;"_"&amp;S155&amp;"_"&amp;T155,[1]挑战模式!$A:$AS,14+U155,FALSE)="","",ROUND(VLOOKUP(R155&amp;"_"&amp;S155&amp;"_"&amp;T155,[1]挑战模式!$A:$AS,5,FALSE)/K155,2)))</f>
        <v/>
      </c>
      <c r="M155" s="10" t="str">
        <f t="shared" ca="1" si="18"/>
        <v/>
      </c>
      <c r="N155" s="10" t="str">
        <f t="shared" ca="1" si="19"/>
        <v/>
      </c>
      <c r="O155" s="10" t="str">
        <f t="shared" ca="1" si="20"/>
        <v/>
      </c>
      <c r="P155" s="12"/>
      <c r="Q155" s="10" t="str">
        <f ca="1">IF(L155="","",VLOOKUP(R155&amp;"_"&amp;S155&amp;"_"&amp;T155,[1]挑战模式!$A:$AS,38+U155,FALSE))</f>
        <v/>
      </c>
      <c r="R155" s="10">
        <v>0</v>
      </c>
      <c r="S155" s="10">
        <v>4</v>
      </c>
      <c r="T155" s="10">
        <v>1</v>
      </c>
      <c r="U155" s="10">
        <v>4</v>
      </c>
    </row>
    <row r="156" spans="2:21" s="11" customFormat="1" x14ac:dyDescent="0.2">
      <c r="B156" s="10" t="str">
        <f t="shared" si="14"/>
        <v/>
      </c>
      <c r="C156" s="10" t="str">
        <f>IF(ISNA(VLOOKUP(R156&amp;"_"&amp;S156&amp;"_"&amp;T156,[1]挑战模式!$A:$AS,1,FALSE)),"",IF(T156-T155=0,"",T156))</f>
        <v/>
      </c>
      <c r="D156" s="10" t="str">
        <f t="shared" si="15"/>
        <v/>
      </c>
      <c r="E156" s="10" t="str">
        <f>""</f>
        <v/>
      </c>
      <c r="F156" s="10" t="str">
        <f>IF(C156="","",VLOOKUP(R156&amp;"_"&amp;S156&amp;"_"&amp;T156,[1]挑战模式!$A:$AS,13,FALSE)-VLOOKUP(R156&amp;"_"&amp;S156&amp;"_"&amp;T156,[1]挑战模式!$A:$AS,14,FALSE))</f>
        <v/>
      </c>
      <c r="G156" s="10" t="str">
        <f t="shared" si="16"/>
        <v/>
      </c>
      <c r="H156" s="10" t="str">
        <f>IF(C156="","",VLOOKUP(R156&amp;"_"&amp;S156&amp;"_"&amp;T156,[1]挑战模式!$A:$BG,58,FALSE))</f>
        <v/>
      </c>
      <c r="I156" s="10" t="str">
        <f>IF(C156="","",VLOOKUP(R156&amp;"_"&amp;S156&amp;"_"&amp;T156,[1]挑战模式!$A:$BG,59,FALSE))</f>
        <v/>
      </c>
      <c r="J156" s="10" t="str">
        <f t="shared" si="17"/>
        <v/>
      </c>
      <c r="K156" s="10" t="str">
        <f ca="1">IF(ISNA(VLOOKUP(R156&amp;"_"&amp;S156&amp;"_"&amp;T156,[1]挑战模式!$A:$AS,1,FALSE)),"",IF(VLOOKUP(R156&amp;"_"&amp;S156&amp;"_"&amp;T156,[1]挑战模式!$A:$AS,14+U156,FALSE)="","",INT(VLOOKUP(R156&amp;"_"&amp;S156&amp;"_"&amp;T156,[1]挑战模式!$A:$AS,20+U156,FALSE))))</f>
        <v/>
      </c>
      <c r="L156" s="10" t="str">
        <f ca="1">IF(ISNA(VLOOKUP(R156&amp;"_"&amp;S156&amp;"_"&amp;T156,[1]挑战模式!$A:$AS,1,FALSE)),"",IF(VLOOKUP(R156&amp;"_"&amp;S156&amp;"_"&amp;T156,[1]挑战模式!$A:$AS,14+U156,FALSE)="","",ROUND(VLOOKUP(R156&amp;"_"&amp;S156&amp;"_"&amp;T156,[1]挑战模式!$A:$AS,5,FALSE)/K156,2)))</f>
        <v/>
      </c>
      <c r="M156" s="10" t="str">
        <f t="shared" ca="1" si="18"/>
        <v/>
      </c>
      <c r="N156" s="10" t="str">
        <f t="shared" ca="1" si="19"/>
        <v/>
      </c>
      <c r="O156" s="10" t="str">
        <f t="shared" ca="1" si="20"/>
        <v/>
      </c>
      <c r="P156" s="12"/>
      <c r="Q156" s="10" t="str">
        <f ca="1">IF(L156="","",VLOOKUP(R156&amp;"_"&amp;S156&amp;"_"&amp;T156,[1]挑战模式!$A:$AS,38+U156,FALSE))</f>
        <v/>
      </c>
      <c r="R156" s="10">
        <v>0</v>
      </c>
      <c r="S156" s="10">
        <v>4</v>
      </c>
      <c r="T156" s="10">
        <v>1</v>
      </c>
      <c r="U156" s="10">
        <v>5</v>
      </c>
    </row>
    <row r="157" spans="2:21" s="11" customFormat="1" x14ac:dyDescent="0.2">
      <c r="B157" s="10" t="str">
        <f t="shared" si="14"/>
        <v/>
      </c>
      <c r="C157" s="10" t="str">
        <f>IF(ISNA(VLOOKUP(R157&amp;"_"&amp;S157&amp;"_"&amp;T157,[1]挑战模式!$A:$AS,1,FALSE)),"",IF(T157-T156=0,"",T157))</f>
        <v/>
      </c>
      <c r="D157" s="10" t="str">
        <f t="shared" si="15"/>
        <v/>
      </c>
      <c r="E157" s="10" t="str">
        <f>""</f>
        <v/>
      </c>
      <c r="F157" s="10" t="str">
        <f>IF(C157="","",VLOOKUP(R157&amp;"_"&amp;S157&amp;"_"&amp;T157,[1]挑战模式!$A:$AS,13,FALSE)-VLOOKUP(R157&amp;"_"&amp;S157&amp;"_"&amp;T157,[1]挑战模式!$A:$AS,14,FALSE))</f>
        <v/>
      </c>
      <c r="G157" s="10" t="str">
        <f t="shared" si="16"/>
        <v/>
      </c>
      <c r="H157" s="10" t="str">
        <f>IF(C157="","",VLOOKUP(R157&amp;"_"&amp;S157&amp;"_"&amp;T157,[1]挑战模式!$A:$BG,58,FALSE))</f>
        <v/>
      </c>
      <c r="I157" s="10" t="str">
        <f>IF(C157="","",VLOOKUP(R157&amp;"_"&amp;S157&amp;"_"&amp;T157,[1]挑战模式!$A:$BG,59,FALSE))</f>
        <v/>
      </c>
      <c r="J157" s="10" t="str">
        <f t="shared" si="17"/>
        <v/>
      </c>
      <c r="K157" s="10" t="str">
        <f ca="1">IF(ISNA(VLOOKUP(R157&amp;"_"&amp;S157&amp;"_"&amp;T157,[1]挑战模式!$A:$AS,1,FALSE)),"",IF(VLOOKUP(R157&amp;"_"&amp;S157&amp;"_"&amp;T157,[1]挑战模式!$A:$AS,14+U157,FALSE)="","",INT(VLOOKUP(R157&amp;"_"&amp;S157&amp;"_"&amp;T157,[1]挑战模式!$A:$AS,20+U157,FALSE))))</f>
        <v/>
      </c>
      <c r="L157" s="10" t="str">
        <f ca="1">IF(ISNA(VLOOKUP(R157&amp;"_"&amp;S157&amp;"_"&amp;T157,[1]挑战模式!$A:$AS,1,FALSE)),"",IF(VLOOKUP(R157&amp;"_"&amp;S157&amp;"_"&amp;T157,[1]挑战模式!$A:$AS,14+U157,FALSE)="","",ROUND(VLOOKUP(R157&amp;"_"&amp;S157&amp;"_"&amp;T157,[1]挑战模式!$A:$AS,5,FALSE)/K157,2)))</f>
        <v/>
      </c>
      <c r="M157" s="10" t="str">
        <f t="shared" ca="1" si="18"/>
        <v/>
      </c>
      <c r="N157" s="10" t="str">
        <f t="shared" ca="1" si="19"/>
        <v/>
      </c>
      <c r="O157" s="10" t="str">
        <f t="shared" ca="1" si="20"/>
        <v/>
      </c>
      <c r="P157" s="12"/>
      <c r="Q157" s="10" t="str">
        <f ca="1">IF(L157="","",VLOOKUP(R157&amp;"_"&amp;S157&amp;"_"&amp;T157,[1]挑战模式!$A:$AS,38+U157,FALSE))</f>
        <v/>
      </c>
      <c r="R157" s="10">
        <v>0</v>
      </c>
      <c r="S157" s="10">
        <v>4</v>
      </c>
      <c r="T157" s="10">
        <v>1</v>
      </c>
      <c r="U157" s="10">
        <v>6</v>
      </c>
    </row>
    <row r="158" spans="2:21" s="11" customFormat="1" x14ac:dyDescent="0.2">
      <c r="B158" s="10" t="str">
        <f t="shared" si="14"/>
        <v>MonsterWaveCallRule_Season0_Challenge4</v>
      </c>
      <c r="C158" s="10">
        <f>IF(ISNA(VLOOKUP(R158&amp;"_"&amp;S158&amp;"_"&amp;T158,[1]挑战模式!$A:$AS,1,FALSE)),"",IF(T158-T157=0,"",T158))</f>
        <v>2</v>
      </c>
      <c r="D158" s="10" t="str">
        <f t="shared" si="15"/>
        <v>赛季0挑战关卡4波次2</v>
      </c>
      <c r="E158" s="10" t="str">
        <f>""</f>
        <v/>
      </c>
      <c r="F158" s="10">
        <f>IF(C158="","",VLOOKUP(R158&amp;"_"&amp;S158&amp;"_"&amp;T158,[1]挑战模式!$A:$AS,13,FALSE)-VLOOKUP(R158&amp;"_"&amp;S158&amp;"_"&amp;T158,[1]挑战模式!$A:$AS,14,FALSE))</f>
        <v>100</v>
      </c>
      <c r="G158" s="10">
        <f t="shared" si="16"/>
        <v>180</v>
      </c>
      <c r="H158" s="10" t="str">
        <f>IF(C158="","",VLOOKUP(R158&amp;"_"&amp;S158&amp;"_"&amp;T158,[1]挑战模式!$A:$BG,58,FALSE))</f>
        <v>ResAudio_Music_game1;0.9</v>
      </c>
      <c r="I158" s="10" t="str">
        <f>IF(C158="","",VLOOKUP(R158&amp;"_"&amp;S158&amp;"_"&amp;T158,[1]挑战模式!$A:$BG,59,FALSE))</f>
        <v>ResAudio_Music_game1;1.2</v>
      </c>
      <c r="J158" s="10">
        <f t="shared" si="17"/>
        <v>0</v>
      </c>
      <c r="K158" s="10">
        <f ca="1">IF(ISNA(VLOOKUP(R158&amp;"_"&amp;S158&amp;"_"&amp;T158,[1]挑战模式!$A:$AS,1,FALSE)),"",IF(VLOOKUP(R158&amp;"_"&amp;S158&amp;"_"&amp;T158,[1]挑战模式!$A:$AS,14+U158,FALSE)="","",INT(VLOOKUP(R158&amp;"_"&amp;S158&amp;"_"&amp;T158,[1]挑战模式!$A:$AS,20+U158,FALSE))))</f>
        <v>4</v>
      </c>
      <c r="L158" s="10">
        <f ca="1">IF(ISNA(VLOOKUP(R158&amp;"_"&amp;S158&amp;"_"&amp;T158,[1]挑战模式!$A:$AS,1,FALSE)),"",IF(VLOOKUP(R158&amp;"_"&amp;S158&amp;"_"&amp;T158,[1]挑战模式!$A:$AS,14+U158,FALSE)="","",ROUND(VLOOKUP(R158&amp;"_"&amp;S158&amp;"_"&amp;T158,[1]挑战模式!$A:$AS,5,FALSE)/K158,2)))</f>
        <v>3.75</v>
      </c>
      <c r="M158" s="10">
        <f t="shared" ca="1" si="18"/>
        <v>1</v>
      </c>
      <c r="N158" s="10" t="str">
        <f t="shared" ca="1" si="19"/>
        <v>Monster_Season0_Challenge4_2_1</v>
      </c>
      <c r="O158" s="10">
        <f t="shared" ca="1" si="20"/>
        <v>1</v>
      </c>
      <c r="P158" s="12"/>
      <c r="Q158" s="10">
        <f ca="1">IF(L158="","",VLOOKUP(R158&amp;"_"&amp;S158&amp;"_"&amp;T158,[1]挑战模式!$A:$AS,38+U158,FALSE))</f>
        <v>25</v>
      </c>
      <c r="R158" s="10">
        <v>0</v>
      </c>
      <c r="S158" s="10">
        <v>4</v>
      </c>
      <c r="T158" s="10">
        <v>2</v>
      </c>
      <c r="U158" s="10">
        <v>1</v>
      </c>
    </row>
    <row r="159" spans="2:21" s="11" customFormat="1" x14ac:dyDescent="0.2">
      <c r="B159" s="10" t="str">
        <f t="shared" si="14"/>
        <v/>
      </c>
      <c r="C159" s="10" t="str">
        <f>IF(ISNA(VLOOKUP(R159&amp;"_"&amp;S159&amp;"_"&amp;T159,[1]挑战模式!$A:$AS,1,FALSE)),"",IF(T159-T158=0,"",T159))</f>
        <v/>
      </c>
      <c r="D159" s="10" t="str">
        <f t="shared" si="15"/>
        <v/>
      </c>
      <c r="E159" s="10" t="str">
        <f>""</f>
        <v/>
      </c>
      <c r="F159" s="10" t="str">
        <f>IF(C159="","",VLOOKUP(R159&amp;"_"&amp;S159&amp;"_"&amp;T159,[1]挑战模式!$A:$AS,13,FALSE)-VLOOKUP(R159&amp;"_"&amp;S159&amp;"_"&amp;T159,[1]挑战模式!$A:$AS,14,FALSE))</f>
        <v/>
      </c>
      <c r="G159" s="10" t="str">
        <f t="shared" si="16"/>
        <v/>
      </c>
      <c r="H159" s="10" t="str">
        <f>IF(C159="","",VLOOKUP(R159&amp;"_"&amp;S159&amp;"_"&amp;T159,[1]挑战模式!$A:$BG,58,FALSE))</f>
        <v/>
      </c>
      <c r="I159" s="10" t="str">
        <f>IF(C159="","",VLOOKUP(R159&amp;"_"&amp;S159&amp;"_"&amp;T159,[1]挑战模式!$A:$BG,59,FALSE))</f>
        <v/>
      </c>
      <c r="J159" s="10" t="str">
        <f t="shared" si="17"/>
        <v/>
      </c>
      <c r="K159" s="10">
        <f ca="1">IF(ISNA(VLOOKUP(R159&amp;"_"&amp;S159&amp;"_"&amp;T159,[1]挑战模式!$A:$AS,1,FALSE)),"",IF(VLOOKUP(R159&amp;"_"&amp;S159&amp;"_"&amp;T159,[1]挑战模式!$A:$AS,14+U159,FALSE)="","",INT(VLOOKUP(R159&amp;"_"&amp;S159&amp;"_"&amp;T159,[1]挑战模式!$A:$AS,20+U159,FALSE))))</f>
        <v>4</v>
      </c>
      <c r="L159" s="10">
        <f ca="1">IF(ISNA(VLOOKUP(R159&amp;"_"&amp;S159&amp;"_"&amp;T159,[1]挑战模式!$A:$AS,1,FALSE)),"",IF(VLOOKUP(R159&amp;"_"&amp;S159&amp;"_"&amp;T159,[1]挑战模式!$A:$AS,14+U159,FALSE)="","",ROUND(VLOOKUP(R159&amp;"_"&amp;S159&amp;"_"&amp;T159,[1]挑战模式!$A:$AS,5,FALSE)/K159,2)))</f>
        <v>3.75</v>
      </c>
      <c r="M159" s="10">
        <f t="shared" ca="1" si="18"/>
        <v>1</v>
      </c>
      <c r="N159" s="10" t="str">
        <f t="shared" ca="1" si="19"/>
        <v>Monster_Season0_Challenge4_2_2</v>
      </c>
      <c r="O159" s="10">
        <f t="shared" ca="1" si="20"/>
        <v>1</v>
      </c>
      <c r="P159" s="12"/>
      <c r="Q159" s="10">
        <f ca="1">IF(L159="","",VLOOKUP(R159&amp;"_"&amp;S159&amp;"_"&amp;T159,[1]挑战模式!$A:$AS,38+U159,FALSE))</f>
        <v>25</v>
      </c>
      <c r="R159" s="10">
        <v>0</v>
      </c>
      <c r="S159" s="10">
        <v>4</v>
      </c>
      <c r="T159" s="10">
        <v>2</v>
      </c>
      <c r="U159" s="10">
        <v>2</v>
      </c>
    </row>
    <row r="160" spans="2:21" s="11" customFormat="1" x14ac:dyDescent="0.2">
      <c r="B160" s="10" t="str">
        <f t="shared" si="14"/>
        <v/>
      </c>
      <c r="C160" s="10" t="str">
        <f>IF(ISNA(VLOOKUP(R160&amp;"_"&amp;S160&amp;"_"&amp;T160,[1]挑战模式!$A:$AS,1,FALSE)),"",IF(T160-T159=0,"",T160))</f>
        <v/>
      </c>
      <c r="D160" s="10" t="str">
        <f t="shared" si="15"/>
        <v/>
      </c>
      <c r="E160" s="10" t="str">
        <f>""</f>
        <v/>
      </c>
      <c r="F160" s="10" t="str">
        <f>IF(C160="","",VLOOKUP(R160&amp;"_"&amp;S160&amp;"_"&amp;T160,[1]挑战模式!$A:$AS,13,FALSE)-VLOOKUP(R160&amp;"_"&amp;S160&amp;"_"&amp;T160,[1]挑战模式!$A:$AS,14,FALSE))</f>
        <v/>
      </c>
      <c r="G160" s="10" t="str">
        <f t="shared" si="16"/>
        <v/>
      </c>
      <c r="H160" s="10" t="str">
        <f>IF(C160="","",VLOOKUP(R160&amp;"_"&amp;S160&amp;"_"&amp;T160,[1]挑战模式!$A:$BG,58,FALSE))</f>
        <v/>
      </c>
      <c r="I160" s="10" t="str">
        <f>IF(C160="","",VLOOKUP(R160&amp;"_"&amp;S160&amp;"_"&amp;T160,[1]挑战模式!$A:$BG,59,FALSE))</f>
        <v/>
      </c>
      <c r="J160" s="10" t="str">
        <f t="shared" si="17"/>
        <v/>
      </c>
      <c r="K160" s="10" t="str">
        <f ca="1">IF(ISNA(VLOOKUP(R160&amp;"_"&amp;S160&amp;"_"&amp;T160,[1]挑战模式!$A:$AS,1,FALSE)),"",IF(VLOOKUP(R160&amp;"_"&amp;S160&amp;"_"&amp;T160,[1]挑战模式!$A:$AS,14+U160,FALSE)="","",INT(VLOOKUP(R160&amp;"_"&amp;S160&amp;"_"&amp;T160,[1]挑战模式!$A:$AS,20+U160,FALSE))))</f>
        <v/>
      </c>
      <c r="L160" s="10" t="str">
        <f ca="1">IF(ISNA(VLOOKUP(R160&amp;"_"&amp;S160&amp;"_"&amp;T160,[1]挑战模式!$A:$AS,1,FALSE)),"",IF(VLOOKUP(R160&amp;"_"&amp;S160&amp;"_"&amp;T160,[1]挑战模式!$A:$AS,14+U160,FALSE)="","",ROUND(VLOOKUP(R160&amp;"_"&amp;S160&amp;"_"&amp;T160,[1]挑战模式!$A:$AS,5,FALSE)/K160,2)))</f>
        <v/>
      </c>
      <c r="M160" s="10" t="str">
        <f t="shared" ca="1" si="18"/>
        <v/>
      </c>
      <c r="N160" s="10" t="str">
        <f t="shared" ca="1" si="19"/>
        <v/>
      </c>
      <c r="O160" s="10" t="str">
        <f t="shared" ca="1" si="20"/>
        <v/>
      </c>
      <c r="P160" s="12"/>
      <c r="Q160" s="10" t="str">
        <f ca="1">IF(L160="","",VLOOKUP(R160&amp;"_"&amp;S160&amp;"_"&amp;T160,[1]挑战模式!$A:$AS,38+U160,FALSE))</f>
        <v/>
      </c>
      <c r="R160" s="10">
        <v>0</v>
      </c>
      <c r="S160" s="10">
        <v>4</v>
      </c>
      <c r="T160" s="10">
        <v>2</v>
      </c>
      <c r="U160" s="10">
        <v>3</v>
      </c>
    </row>
    <row r="161" spans="2:21" s="11" customFormat="1" x14ac:dyDescent="0.2">
      <c r="B161" s="10" t="str">
        <f t="shared" si="14"/>
        <v/>
      </c>
      <c r="C161" s="10" t="str">
        <f>IF(ISNA(VLOOKUP(R161&amp;"_"&amp;S161&amp;"_"&amp;T161,[1]挑战模式!$A:$AS,1,FALSE)),"",IF(T161-T160=0,"",T161))</f>
        <v/>
      </c>
      <c r="D161" s="10" t="str">
        <f t="shared" si="15"/>
        <v/>
      </c>
      <c r="E161" s="10" t="str">
        <f>""</f>
        <v/>
      </c>
      <c r="F161" s="10" t="str">
        <f>IF(C161="","",VLOOKUP(R161&amp;"_"&amp;S161&amp;"_"&amp;T161,[1]挑战模式!$A:$AS,13,FALSE)-VLOOKUP(R161&amp;"_"&amp;S161&amp;"_"&amp;T161,[1]挑战模式!$A:$AS,14,FALSE))</f>
        <v/>
      </c>
      <c r="G161" s="10" t="str">
        <f t="shared" si="16"/>
        <v/>
      </c>
      <c r="H161" s="10" t="str">
        <f>IF(C161="","",VLOOKUP(R161&amp;"_"&amp;S161&amp;"_"&amp;T161,[1]挑战模式!$A:$BG,58,FALSE))</f>
        <v/>
      </c>
      <c r="I161" s="10" t="str">
        <f>IF(C161="","",VLOOKUP(R161&amp;"_"&amp;S161&amp;"_"&amp;T161,[1]挑战模式!$A:$BG,59,FALSE))</f>
        <v/>
      </c>
      <c r="J161" s="10" t="str">
        <f t="shared" si="17"/>
        <v/>
      </c>
      <c r="K161" s="10" t="str">
        <f ca="1">IF(ISNA(VLOOKUP(R161&amp;"_"&amp;S161&amp;"_"&amp;T161,[1]挑战模式!$A:$AS,1,FALSE)),"",IF(VLOOKUP(R161&amp;"_"&amp;S161&amp;"_"&amp;T161,[1]挑战模式!$A:$AS,14+U161,FALSE)="","",INT(VLOOKUP(R161&amp;"_"&amp;S161&amp;"_"&amp;T161,[1]挑战模式!$A:$AS,20+U161,FALSE))))</f>
        <v/>
      </c>
      <c r="L161" s="10" t="str">
        <f ca="1">IF(ISNA(VLOOKUP(R161&amp;"_"&amp;S161&amp;"_"&amp;T161,[1]挑战模式!$A:$AS,1,FALSE)),"",IF(VLOOKUP(R161&amp;"_"&amp;S161&amp;"_"&amp;T161,[1]挑战模式!$A:$AS,14+U161,FALSE)="","",ROUND(VLOOKUP(R161&amp;"_"&amp;S161&amp;"_"&amp;T161,[1]挑战模式!$A:$AS,5,FALSE)/K161,2)))</f>
        <v/>
      </c>
      <c r="M161" s="10" t="str">
        <f t="shared" ca="1" si="18"/>
        <v/>
      </c>
      <c r="N161" s="10" t="str">
        <f t="shared" ca="1" si="19"/>
        <v/>
      </c>
      <c r="O161" s="10" t="str">
        <f t="shared" ca="1" si="20"/>
        <v/>
      </c>
      <c r="P161" s="12"/>
      <c r="Q161" s="10" t="str">
        <f ca="1">IF(L161="","",VLOOKUP(R161&amp;"_"&amp;S161&amp;"_"&amp;T161,[1]挑战模式!$A:$AS,38+U161,FALSE))</f>
        <v/>
      </c>
      <c r="R161" s="10">
        <v>0</v>
      </c>
      <c r="S161" s="10">
        <v>4</v>
      </c>
      <c r="T161" s="10">
        <v>2</v>
      </c>
      <c r="U161" s="10">
        <v>4</v>
      </c>
    </row>
    <row r="162" spans="2:21" s="11" customFormat="1" x14ac:dyDescent="0.2">
      <c r="B162" s="10" t="str">
        <f t="shared" si="14"/>
        <v/>
      </c>
      <c r="C162" s="10" t="str">
        <f>IF(ISNA(VLOOKUP(R162&amp;"_"&amp;S162&amp;"_"&amp;T162,[1]挑战模式!$A:$AS,1,FALSE)),"",IF(T162-T161=0,"",T162))</f>
        <v/>
      </c>
      <c r="D162" s="10" t="str">
        <f t="shared" si="15"/>
        <v/>
      </c>
      <c r="E162" s="10" t="str">
        <f>""</f>
        <v/>
      </c>
      <c r="F162" s="10" t="str">
        <f>IF(C162="","",VLOOKUP(R162&amp;"_"&amp;S162&amp;"_"&amp;T162,[1]挑战模式!$A:$AS,13,FALSE)-VLOOKUP(R162&amp;"_"&amp;S162&amp;"_"&amp;T162,[1]挑战模式!$A:$AS,14,FALSE))</f>
        <v/>
      </c>
      <c r="G162" s="10" t="str">
        <f t="shared" si="16"/>
        <v/>
      </c>
      <c r="H162" s="10" t="str">
        <f>IF(C162="","",VLOOKUP(R162&amp;"_"&amp;S162&amp;"_"&amp;T162,[1]挑战模式!$A:$BG,58,FALSE))</f>
        <v/>
      </c>
      <c r="I162" s="10" t="str">
        <f>IF(C162="","",VLOOKUP(R162&amp;"_"&amp;S162&amp;"_"&amp;T162,[1]挑战模式!$A:$BG,59,FALSE))</f>
        <v/>
      </c>
      <c r="J162" s="10" t="str">
        <f t="shared" si="17"/>
        <v/>
      </c>
      <c r="K162" s="10" t="str">
        <f ca="1">IF(ISNA(VLOOKUP(R162&amp;"_"&amp;S162&amp;"_"&amp;T162,[1]挑战模式!$A:$AS,1,FALSE)),"",IF(VLOOKUP(R162&amp;"_"&amp;S162&amp;"_"&amp;T162,[1]挑战模式!$A:$AS,14+U162,FALSE)="","",INT(VLOOKUP(R162&amp;"_"&amp;S162&amp;"_"&amp;T162,[1]挑战模式!$A:$AS,20+U162,FALSE))))</f>
        <v/>
      </c>
      <c r="L162" s="10" t="str">
        <f ca="1">IF(ISNA(VLOOKUP(R162&amp;"_"&amp;S162&amp;"_"&amp;T162,[1]挑战模式!$A:$AS,1,FALSE)),"",IF(VLOOKUP(R162&amp;"_"&amp;S162&amp;"_"&amp;T162,[1]挑战模式!$A:$AS,14+U162,FALSE)="","",ROUND(VLOOKUP(R162&amp;"_"&amp;S162&amp;"_"&amp;T162,[1]挑战模式!$A:$AS,5,FALSE)/K162,2)))</f>
        <v/>
      </c>
      <c r="M162" s="10" t="str">
        <f t="shared" ca="1" si="18"/>
        <v/>
      </c>
      <c r="N162" s="10" t="str">
        <f t="shared" ca="1" si="19"/>
        <v/>
      </c>
      <c r="O162" s="10" t="str">
        <f t="shared" ca="1" si="20"/>
        <v/>
      </c>
      <c r="P162" s="12"/>
      <c r="Q162" s="10" t="str">
        <f ca="1">IF(L162="","",VLOOKUP(R162&amp;"_"&amp;S162&amp;"_"&amp;T162,[1]挑战模式!$A:$AS,38+U162,FALSE))</f>
        <v/>
      </c>
      <c r="R162" s="10">
        <v>0</v>
      </c>
      <c r="S162" s="10">
        <v>4</v>
      </c>
      <c r="T162" s="10">
        <v>2</v>
      </c>
      <c r="U162" s="10">
        <v>5</v>
      </c>
    </row>
    <row r="163" spans="2:21" s="11" customFormat="1" x14ac:dyDescent="0.2">
      <c r="B163" s="10" t="str">
        <f t="shared" si="14"/>
        <v/>
      </c>
      <c r="C163" s="10" t="str">
        <f>IF(ISNA(VLOOKUP(R163&amp;"_"&amp;S163&amp;"_"&amp;T163,[1]挑战模式!$A:$AS,1,FALSE)),"",IF(T163-T162=0,"",T163))</f>
        <v/>
      </c>
      <c r="D163" s="10" t="str">
        <f t="shared" si="15"/>
        <v/>
      </c>
      <c r="E163" s="10" t="str">
        <f>""</f>
        <v/>
      </c>
      <c r="F163" s="10" t="str">
        <f>IF(C163="","",VLOOKUP(R163&amp;"_"&amp;S163&amp;"_"&amp;T163,[1]挑战模式!$A:$AS,13,FALSE)-VLOOKUP(R163&amp;"_"&amp;S163&amp;"_"&amp;T163,[1]挑战模式!$A:$AS,14,FALSE))</f>
        <v/>
      </c>
      <c r="G163" s="10" t="str">
        <f t="shared" si="16"/>
        <v/>
      </c>
      <c r="H163" s="10" t="str">
        <f>IF(C163="","",VLOOKUP(R163&amp;"_"&amp;S163&amp;"_"&amp;T163,[1]挑战模式!$A:$BG,58,FALSE))</f>
        <v/>
      </c>
      <c r="I163" s="10" t="str">
        <f>IF(C163="","",VLOOKUP(R163&amp;"_"&amp;S163&amp;"_"&amp;T163,[1]挑战模式!$A:$BG,59,FALSE))</f>
        <v/>
      </c>
      <c r="J163" s="10" t="str">
        <f t="shared" si="17"/>
        <v/>
      </c>
      <c r="K163" s="10" t="str">
        <f ca="1">IF(ISNA(VLOOKUP(R163&amp;"_"&amp;S163&amp;"_"&amp;T163,[1]挑战模式!$A:$AS,1,FALSE)),"",IF(VLOOKUP(R163&amp;"_"&amp;S163&amp;"_"&amp;T163,[1]挑战模式!$A:$AS,14+U163,FALSE)="","",INT(VLOOKUP(R163&amp;"_"&amp;S163&amp;"_"&amp;T163,[1]挑战模式!$A:$AS,20+U163,FALSE))))</f>
        <v/>
      </c>
      <c r="L163" s="10" t="str">
        <f ca="1">IF(ISNA(VLOOKUP(R163&amp;"_"&amp;S163&amp;"_"&amp;T163,[1]挑战模式!$A:$AS,1,FALSE)),"",IF(VLOOKUP(R163&amp;"_"&amp;S163&amp;"_"&amp;T163,[1]挑战模式!$A:$AS,14+U163,FALSE)="","",ROUND(VLOOKUP(R163&amp;"_"&amp;S163&amp;"_"&amp;T163,[1]挑战模式!$A:$AS,5,FALSE)/K163,2)))</f>
        <v/>
      </c>
      <c r="M163" s="10" t="str">
        <f t="shared" ca="1" si="18"/>
        <v/>
      </c>
      <c r="N163" s="10" t="str">
        <f t="shared" ca="1" si="19"/>
        <v/>
      </c>
      <c r="O163" s="10" t="str">
        <f t="shared" ca="1" si="20"/>
        <v/>
      </c>
      <c r="P163" s="12"/>
      <c r="Q163" s="10" t="str">
        <f ca="1">IF(L163="","",VLOOKUP(R163&amp;"_"&amp;S163&amp;"_"&amp;T163,[1]挑战模式!$A:$AS,38+U163,FALSE))</f>
        <v/>
      </c>
      <c r="R163" s="10">
        <v>0</v>
      </c>
      <c r="S163" s="10">
        <v>4</v>
      </c>
      <c r="T163" s="10">
        <v>2</v>
      </c>
      <c r="U163" s="10">
        <v>6</v>
      </c>
    </row>
    <row r="164" spans="2:21" s="11" customFormat="1" x14ac:dyDescent="0.2">
      <c r="B164" s="10" t="str">
        <f t="shared" si="14"/>
        <v>MonsterWaveCallRule_Season0_Challenge4</v>
      </c>
      <c r="C164" s="10">
        <f>IF(ISNA(VLOOKUP(R164&amp;"_"&amp;S164&amp;"_"&amp;T164,[1]挑战模式!$A:$AS,1,FALSE)),"",IF(T164-T163=0,"",T164))</f>
        <v>3</v>
      </c>
      <c r="D164" s="10" t="str">
        <f t="shared" si="15"/>
        <v>赛季0挑战关卡4波次3</v>
      </c>
      <c r="E164" s="10" t="str">
        <f>""</f>
        <v/>
      </c>
      <c r="F164" s="10">
        <f>IF(C164="","",VLOOKUP(R164&amp;"_"&amp;S164&amp;"_"&amp;T164,[1]挑战模式!$A:$AS,13,FALSE)-VLOOKUP(R164&amp;"_"&amp;S164&amp;"_"&amp;T164,[1]挑战模式!$A:$AS,14,FALSE))</f>
        <v>100</v>
      </c>
      <c r="G164" s="10">
        <f t="shared" si="16"/>
        <v>180</v>
      </c>
      <c r="H164" s="10" t="str">
        <f>IF(C164="","",VLOOKUP(R164&amp;"_"&amp;S164&amp;"_"&amp;T164,[1]挑战模式!$A:$BG,58,FALSE))</f>
        <v>ResAudio_Music_game1;0.9</v>
      </c>
      <c r="I164" s="10" t="str">
        <f>IF(C164="","",VLOOKUP(R164&amp;"_"&amp;S164&amp;"_"&amp;T164,[1]挑战模式!$A:$BG,59,FALSE))</f>
        <v>ResAudio_Music_game1;1.2</v>
      </c>
      <c r="J164" s="10">
        <f t="shared" si="17"/>
        <v>0</v>
      </c>
      <c r="K164" s="10">
        <f ca="1">IF(ISNA(VLOOKUP(R164&amp;"_"&amp;S164&amp;"_"&amp;T164,[1]挑战模式!$A:$AS,1,FALSE)),"",IF(VLOOKUP(R164&amp;"_"&amp;S164&amp;"_"&amp;T164,[1]挑战模式!$A:$AS,14+U164,FALSE)="","",INT(VLOOKUP(R164&amp;"_"&amp;S164&amp;"_"&amp;T164,[1]挑战模式!$A:$AS,20+U164,FALSE))))</f>
        <v>7</v>
      </c>
      <c r="L164" s="10">
        <f ca="1">IF(ISNA(VLOOKUP(R164&amp;"_"&amp;S164&amp;"_"&amp;T164,[1]挑战模式!$A:$AS,1,FALSE)),"",IF(VLOOKUP(R164&amp;"_"&amp;S164&amp;"_"&amp;T164,[1]挑战模式!$A:$AS,14+U164,FALSE)="","",ROUND(VLOOKUP(R164&amp;"_"&amp;S164&amp;"_"&amp;T164,[1]挑战模式!$A:$AS,5,FALSE)/K164,2)))</f>
        <v>2.86</v>
      </c>
      <c r="M164" s="10">
        <f t="shared" ca="1" si="18"/>
        <v>1</v>
      </c>
      <c r="N164" s="10" t="str">
        <f t="shared" ca="1" si="19"/>
        <v>Monster_Season0_Challenge4_3_1</v>
      </c>
      <c r="O164" s="10">
        <f t="shared" ca="1" si="20"/>
        <v>1</v>
      </c>
      <c r="P164" s="12"/>
      <c r="Q164" s="10">
        <f ca="1">IF(L164="","",VLOOKUP(R164&amp;"_"&amp;S164&amp;"_"&amp;T164,[1]挑战模式!$A:$AS,38+U164,FALSE))</f>
        <v>14</v>
      </c>
      <c r="R164" s="10">
        <v>0</v>
      </c>
      <c r="S164" s="10">
        <v>4</v>
      </c>
      <c r="T164" s="10">
        <v>3</v>
      </c>
      <c r="U164" s="10">
        <v>1</v>
      </c>
    </row>
    <row r="165" spans="2:21" s="11" customFormat="1" x14ac:dyDescent="0.2">
      <c r="B165" s="10" t="str">
        <f t="shared" si="14"/>
        <v/>
      </c>
      <c r="C165" s="10" t="str">
        <f>IF(ISNA(VLOOKUP(R165&amp;"_"&amp;S165&amp;"_"&amp;T165,[1]挑战模式!$A:$AS,1,FALSE)),"",IF(T165-T164=0,"",T165))</f>
        <v/>
      </c>
      <c r="D165" s="10" t="str">
        <f t="shared" si="15"/>
        <v/>
      </c>
      <c r="E165" s="10" t="str">
        <f>""</f>
        <v/>
      </c>
      <c r="F165" s="10" t="str">
        <f>IF(C165="","",VLOOKUP(R165&amp;"_"&amp;S165&amp;"_"&amp;T165,[1]挑战模式!$A:$AS,13,FALSE)-VLOOKUP(R165&amp;"_"&amp;S165&amp;"_"&amp;T165,[1]挑战模式!$A:$AS,14,FALSE))</f>
        <v/>
      </c>
      <c r="G165" s="10" t="str">
        <f t="shared" si="16"/>
        <v/>
      </c>
      <c r="H165" s="10" t="str">
        <f>IF(C165="","",VLOOKUP(R165&amp;"_"&amp;S165&amp;"_"&amp;T165,[1]挑战模式!$A:$BG,58,FALSE))</f>
        <v/>
      </c>
      <c r="I165" s="10" t="str">
        <f>IF(C165="","",VLOOKUP(R165&amp;"_"&amp;S165&amp;"_"&amp;T165,[1]挑战模式!$A:$BG,59,FALSE))</f>
        <v/>
      </c>
      <c r="J165" s="10" t="str">
        <f t="shared" si="17"/>
        <v/>
      </c>
      <c r="K165" s="10">
        <f ca="1">IF(ISNA(VLOOKUP(R165&amp;"_"&amp;S165&amp;"_"&amp;T165,[1]挑战模式!$A:$AS,1,FALSE)),"",IF(VLOOKUP(R165&amp;"_"&amp;S165&amp;"_"&amp;T165,[1]挑战模式!$A:$AS,14+U165,FALSE)="","",INT(VLOOKUP(R165&amp;"_"&amp;S165&amp;"_"&amp;T165,[1]挑战模式!$A:$AS,20+U165,FALSE))))</f>
        <v>7</v>
      </c>
      <c r="L165" s="10">
        <f ca="1">IF(ISNA(VLOOKUP(R165&amp;"_"&amp;S165&amp;"_"&amp;T165,[1]挑战模式!$A:$AS,1,FALSE)),"",IF(VLOOKUP(R165&amp;"_"&amp;S165&amp;"_"&amp;T165,[1]挑战模式!$A:$AS,14+U165,FALSE)="","",ROUND(VLOOKUP(R165&amp;"_"&amp;S165&amp;"_"&amp;T165,[1]挑战模式!$A:$AS,5,FALSE)/K165,2)))</f>
        <v>2.86</v>
      </c>
      <c r="M165" s="10">
        <f t="shared" ca="1" si="18"/>
        <v>1</v>
      </c>
      <c r="N165" s="10" t="str">
        <f t="shared" ca="1" si="19"/>
        <v>Monster_Season0_Challenge4_3_2</v>
      </c>
      <c r="O165" s="10">
        <f t="shared" ca="1" si="20"/>
        <v>1</v>
      </c>
      <c r="P165" s="12"/>
      <c r="Q165" s="10">
        <f ca="1">IF(L165="","",VLOOKUP(R165&amp;"_"&amp;S165&amp;"_"&amp;T165,[1]挑战模式!$A:$AS,38+U165,FALSE))</f>
        <v>14</v>
      </c>
      <c r="R165" s="10">
        <v>0</v>
      </c>
      <c r="S165" s="10">
        <v>4</v>
      </c>
      <c r="T165" s="10">
        <v>3</v>
      </c>
      <c r="U165" s="10">
        <v>2</v>
      </c>
    </row>
    <row r="166" spans="2:21" s="11" customFormat="1" x14ac:dyDescent="0.2">
      <c r="B166" s="10" t="str">
        <f t="shared" si="14"/>
        <v/>
      </c>
      <c r="C166" s="10" t="str">
        <f>IF(ISNA(VLOOKUP(R166&amp;"_"&amp;S166&amp;"_"&amp;T166,[1]挑战模式!$A:$AS,1,FALSE)),"",IF(T166-T165=0,"",T166))</f>
        <v/>
      </c>
      <c r="D166" s="10" t="str">
        <f t="shared" si="15"/>
        <v/>
      </c>
      <c r="E166" s="10" t="str">
        <f>""</f>
        <v/>
      </c>
      <c r="F166" s="10" t="str">
        <f>IF(C166="","",VLOOKUP(R166&amp;"_"&amp;S166&amp;"_"&amp;T166,[1]挑战模式!$A:$AS,13,FALSE)-VLOOKUP(R166&amp;"_"&amp;S166&amp;"_"&amp;T166,[1]挑战模式!$A:$AS,14,FALSE))</f>
        <v/>
      </c>
      <c r="G166" s="10" t="str">
        <f t="shared" si="16"/>
        <v/>
      </c>
      <c r="H166" s="10" t="str">
        <f>IF(C166="","",VLOOKUP(R166&amp;"_"&amp;S166&amp;"_"&amp;T166,[1]挑战模式!$A:$BG,58,FALSE))</f>
        <v/>
      </c>
      <c r="I166" s="10" t="str">
        <f>IF(C166="","",VLOOKUP(R166&amp;"_"&amp;S166&amp;"_"&amp;T166,[1]挑战模式!$A:$BG,59,FALSE))</f>
        <v/>
      </c>
      <c r="J166" s="10" t="str">
        <f t="shared" si="17"/>
        <v/>
      </c>
      <c r="K166" s="10" t="str">
        <f ca="1">IF(ISNA(VLOOKUP(R166&amp;"_"&amp;S166&amp;"_"&amp;T166,[1]挑战模式!$A:$AS,1,FALSE)),"",IF(VLOOKUP(R166&amp;"_"&amp;S166&amp;"_"&amp;T166,[1]挑战模式!$A:$AS,14+U166,FALSE)="","",INT(VLOOKUP(R166&amp;"_"&amp;S166&amp;"_"&amp;T166,[1]挑战模式!$A:$AS,20+U166,FALSE))))</f>
        <v/>
      </c>
      <c r="L166" s="10" t="str">
        <f ca="1">IF(ISNA(VLOOKUP(R166&amp;"_"&amp;S166&amp;"_"&amp;T166,[1]挑战模式!$A:$AS,1,FALSE)),"",IF(VLOOKUP(R166&amp;"_"&amp;S166&amp;"_"&amp;T166,[1]挑战模式!$A:$AS,14+U166,FALSE)="","",ROUND(VLOOKUP(R166&amp;"_"&amp;S166&amp;"_"&amp;T166,[1]挑战模式!$A:$AS,5,FALSE)/K166,2)))</f>
        <v/>
      </c>
      <c r="M166" s="10" t="str">
        <f t="shared" ca="1" si="18"/>
        <v/>
      </c>
      <c r="N166" s="10" t="str">
        <f t="shared" ca="1" si="19"/>
        <v/>
      </c>
      <c r="O166" s="10" t="str">
        <f t="shared" ca="1" si="20"/>
        <v/>
      </c>
      <c r="P166" s="12"/>
      <c r="Q166" s="10" t="str">
        <f ca="1">IF(L166="","",VLOOKUP(R166&amp;"_"&amp;S166&amp;"_"&amp;T166,[1]挑战模式!$A:$AS,38+U166,FALSE))</f>
        <v/>
      </c>
      <c r="R166" s="10">
        <v>0</v>
      </c>
      <c r="S166" s="10">
        <v>4</v>
      </c>
      <c r="T166" s="10">
        <v>3</v>
      </c>
      <c r="U166" s="10">
        <v>3</v>
      </c>
    </row>
    <row r="167" spans="2:21" s="11" customFormat="1" x14ac:dyDescent="0.2">
      <c r="B167" s="10" t="str">
        <f t="shared" si="14"/>
        <v/>
      </c>
      <c r="C167" s="10" t="str">
        <f>IF(ISNA(VLOOKUP(R167&amp;"_"&amp;S167&amp;"_"&amp;T167,[1]挑战模式!$A:$AS,1,FALSE)),"",IF(T167-T166=0,"",T167))</f>
        <v/>
      </c>
      <c r="D167" s="10" t="str">
        <f t="shared" si="15"/>
        <v/>
      </c>
      <c r="E167" s="10" t="str">
        <f>""</f>
        <v/>
      </c>
      <c r="F167" s="10" t="str">
        <f>IF(C167="","",VLOOKUP(R167&amp;"_"&amp;S167&amp;"_"&amp;T167,[1]挑战模式!$A:$AS,13,FALSE)-VLOOKUP(R167&amp;"_"&amp;S167&amp;"_"&amp;T167,[1]挑战模式!$A:$AS,14,FALSE))</f>
        <v/>
      </c>
      <c r="G167" s="10" t="str">
        <f t="shared" si="16"/>
        <v/>
      </c>
      <c r="H167" s="10" t="str">
        <f>IF(C167="","",VLOOKUP(R167&amp;"_"&amp;S167&amp;"_"&amp;T167,[1]挑战模式!$A:$BG,58,FALSE))</f>
        <v/>
      </c>
      <c r="I167" s="10" t="str">
        <f>IF(C167="","",VLOOKUP(R167&amp;"_"&amp;S167&amp;"_"&amp;T167,[1]挑战模式!$A:$BG,59,FALSE))</f>
        <v/>
      </c>
      <c r="J167" s="10" t="str">
        <f t="shared" si="17"/>
        <v/>
      </c>
      <c r="K167" s="10" t="str">
        <f ca="1">IF(ISNA(VLOOKUP(R167&amp;"_"&amp;S167&amp;"_"&amp;T167,[1]挑战模式!$A:$AS,1,FALSE)),"",IF(VLOOKUP(R167&amp;"_"&amp;S167&amp;"_"&amp;T167,[1]挑战模式!$A:$AS,14+U167,FALSE)="","",INT(VLOOKUP(R167&amp;"_"&amp;S167&amp;"_"&amp;T167,[1]挑战模式!$A:$AS,20+U167,FALSE))))</f>
        <v/>
      </c>
      <c r="L167" s="10" t="str">
        <f ca="1">IF(ISNA(VLOOKUP(R167&amp;"_"&amp;S167&amp;"_"&amp;T167,[1]挑战模式!$A:$AS,1,FALSE)),"",IF(VLOOKUP(R167&amp;"_"&amp;S167&amp;"_"&amp;T167,[1]挑战模式!$A:$AS,14+U167,FALSE)="","",ROUND(VLOOKUP(R167&amp;"_"&amp;S167&amp;"_"&amp;T167,[1]挑战模式!$A:$AS,5,FALSE)/K167,2)))</f>
        <v/>
      </c>
      <c r="M167" s="10" t="str">
        <f t="shared" ca="1" si="18"/>
        <v/>
      </c>
      <c r="N167" s="10" t="str">
        <f t="shared" ca="1" si="19"/>
        <v/>
      </c>
      <c r="O167" s="10" t="str">
        <f t="shared" ca="1" si="20"/>
        <v/>
      </c>
      <c r="P167" s="12"/>
      <c r="Q167" s="10" t="str">
        <f ca="1">IF(L167="","",VLOOKUP(R167&amp;"_"&amp;S167&amp;"_"&amp;T167,[1]挑战模式!$A:$AS,38+U167,FALSE))</f>
        <v/>
      </c>
      <c r="R167" s="10">
        <v>0</v>
      </c>
      <c r="S167" s="10">
        <v>4</v>
      </c>
      <c r="T167" s="10">
        <v>3</v>
      </c>
      <c r="U167" s="10">
        <v>4</v>
      </c>
    </row>
    <row r="168" spans="2:21" s="11" customFormat="1" x14ac:dyDescent="0.2">
      <c r="B168" s="10" t="str">
        <f t="shared" si="14"/>
        <v/>
      </c>
      <c r="C168" s="10" t="str">
        <f>IF(ISNA(VLOOKUP(R168&amp;"_"&amp;S168&amp;"_"&amp;T168,[1]挑战模式!$A:$AS,1,FALSE)),"",IF(T168-T167=0,"",T168))</f>
        <v/>
      </c>
      <c r="D168" s="10" t="str">
        <f t="shared" si="15"/>
        <v/>
      </c>
      <c r="E168" s="10" t="str">
        <f>""</f>
        <v/>
      </c>
      <c r="F168" s="10" t="str">
        <f>IF(C168="","",VLOOKUP(R168&amp;"_"&amp;S168&amp;"_"&amp;T168,[1]挑战模式!$A:$AS,13,FALSE)-VLOOKUP(R168&amp;"_"&amp;S168&amp;"_"&amp;T168,[1]挑战模式!$A:$AS,14,FALSE))</f>
        <v/>
      </c>
      <c r="G168" s="10" t="str">
        <f t="shared" si="16"/>
        <v/>
      </c>
      <c r="H168" s="10" t="str">
        <f>IF(C168="","",VLOOKUP(R168&amp;"_"&amp;S168&amp;"_"&amp;T168,[1]挑战模式!$A:$BG,58,FALSE))</f>
        <v/>
      </c>
      <c r="I168" s="10" t="str">
        <f>IF(C168="","",VLOOKUP(R168&amp;"_"&amp;S168&amp;"_"&amp;T168,[1]挑战模式!$A:$BG,59,FALSE))</f>
        <v/>
      </c>
      <c r="J168" s="10" t="str">
        <f t="shared" si="17"/>
        <v/>
      </c>
      <c r="K168" s="10" t="str">
        <f ca="1">IF(ISNA(VLOOKUP(R168&amp;"_"&amp;S168&amp;"_"&amp;T168,[1]挑战模式!$A:$AS,1,FALSE)),"",IF(VLOOKUP(R168&amp;"_"&amp;S168&amp;"_"&amp;T168,[1]挑战模式!$A:$AS,14+U168,FALSE)="","",INT(VLOOKUP(R168&amp;"_"&amp;S168&amp;"_"&amp;T168,[1]挑战模式!$A:$AS,20+U168,FALSE))))</f>
        <v/>
      </c>
      <c r="L168" s="10" t="str">
        <f ca="1">IF(ISNA(VLOOKUP(R168&amp;"_"&amp;S168&amp;"_"&amp;T168,[1]挑战模式!$A:$AS,1,FALSE)),"",IF(VLOOKUP(R168&amp;"_"&amp;S168&amp;"_"&amp;T168,[1]挑战模式!$A:$AS,14+U168,FALSE)="","",ROUND(VLOOKUP(R168&amp;"_"&amp;S168&amp;"_"&amp;T168,[1]挑战模式!$A:$AS,5,FALSE)/K168,2)))</f>
        <v/>
      </c>
      <c r="M168" s="10" t="str">
        <f t="shared" ca="1" si="18"/>
        <v/>
      </c>
      <c r="N168" s="10" t="str">
        <f t="shared" ca="1" si="19"/>
        <v/>
      </c>
      <c r="O168" s="10" t="str">
        <f t="shared" ca="1" si="20"/>
        <v/>
      </c>
      <c r="P168" s="12"/>
      <c r="Q168" s="10" t="str">
        <f ca="1">IF(L168="","",VLOOKUP(R168&amp;"_"&amp;S168&amp;"_"&amp;T168,[1]挑战模式!$A:$AS,38+U168,FALSE))</f>
        <v/>
      </c>
      <c r="R168" s="10">
        <v>0</v>
      </c>
      <c r="S168" s="10">
        <v>4</v>
      </c>
      <c r="T168" s="10">
        <v>3</v>
      </c>
      <c r="U168" s="10">
        <v>5</v>
      </c>
    </row>
    <row r="169" spans="2:21" s="11" customFormat="1" x14ac:dyDescent="0.2">
      <c r="B169" s="10" t="str">
        <f t="shared" si="14"/>
        <v/>
      </c>
      <c r="C169" s="10" t="str">
        <f>IF(ISNA(VLOOKUP(R169&amp;"_"&amp;S169&amp;"_"&amp;T169,[1]挑战模式!$A:$AS,1,FALSE)),"",IF(T169-T168=0,"",T169))</f>
        <v/>
      </c>
      <c r="D169" s="10" t="str">
        <f t="shared" si="15"/>
        <v/>
      </c>
      <c r="E169" s="10" t="str">
        <f>""</f>
        <v/>
      </c>
      <c r="F169" s="10" t="str">
        <f>IF(C169="","",VLOOKUP(R169&amp;"_"&amp;S169&amp;"_"&amp;T169,[1]挑战模式!$A:$AS,13,FALSE)-VLOOKUP(R169&amp;"_"&amp;S169&amp;"_"&amp;T169,[1]挑战模式!$A:$AS,14,FALSE))</f>
        <v/>
      </c>
      <c r="G169" s="10" t="str">
        <f t="shared" si="16"/>
        <v/>
      </c>
      <c r="H169" s="10" t="str">
        <f>IF(C169="","",VLOOKUP(R169&amp;"_"&amp;S169&amp;"_"&amp;T169,[1]挑战模式!$A:$BG,58,FALSE))</f>
        <v/>
      </c>
      <c r="I169" s="10" t="str">
        <f>IF(C169="","",VLOOKUP(R169&amp;"_"&amp;S169&amp;"_"&amp;T169,[1]挑战模式!$A:$BG,59,FALSE))</f>
        <v/>
      </c>
      <c r="J169" s="10" t="str">
        <f t="shared" si="17"/>
        <v/>
      </c>
      <c r="K169" s="10" t="str">
        <f ca="1">IF(ISNA(VLOOKUP(R169&amp;"_"&amp;S169&amp;"_"&amp;T169,[1]挑战模式!$A:$AS,1,FALSE)),"",IF(VLOOKUP(R169&amp;"_"&amp;S169&amp;"_"&amp;T169,[1]挑战模式!$A:$AS,14+U169,FALSE)="","",INT(VLOOKUP(R169&amp;"_"&amp;S169&amp;"_"&amp;T169,[1]挑战模式!$A:$AS,20+U169,FALSE))))</f>
        <v/>
      </c>
      <c r="L169" s="10" t="str">
        <f ca="1">IF(ISNA(VLOOKUP(R169&amp;"_"&amp;S169&amp;"_"&amp;T169,[1]挑战模式!$A:$AS,1,FALSE)),"",IF(VLOOKUP(R169&amp;"_"&amp;S169&amp;"_"&amp;T169,[1]挑战模式!$A:$AS,14+U169,FALSE)="","",ROUND(VLOOKUP(R169&amp;"_"&amp;S169&amp;"_"&amp;T169,[1]挑战模式!$A:$AS,5,FALSE)/K169,2)))</f>
        <v/>
      </c>
      <c r="M169" s="10" t="str">
        <f t="shared" ca="1" si="18"/>
        <v/>
      </c>
      <c r="N169" s="10" t="str">
        <f t="shared" ca="1" si="19"/>
        <v/>
      </c>
      <c r="O169" s="10" t="str">
        <f t="shared" ca="1" si="20"/>
        <v/>
      </c>
      <c r="P169" s="12"/>
      <c r="Q169" s="10" t="str">
        <f ca="1">IF(L169="","",VLOOKUP(R169&amp;"_"&amp;S169&amp;"_"&amp;T169,[1]挑战模式!$A:$AS,38+U169,FALSE))</f>
        <v/>
      </c>
      <c r="R169" s="10">
        <v>0</v>
      </c>
      <c r="S169" s="10">
        <v>4</v>
      </c>
      <c r="T169" s="10">
        <v>3</v>
      </c>
      <c r="U169" s="10">
        <v>6</v>
      </c>
    </row>
    <row r="170" spans="2:21" s="11" customFormat="1" x14ac:dyDescent="0.2">
      <c r="B170" s="10" t="str">
        <f t="shared" si="14"/>
        <v>MonsterWaveCallRule_Season0_Challenge4</v>
      </c>
      <c r="C170" s="10">
        <f>IF(ISNA(VLOOKUP(R170&amp;"_"&amp;S170&amp;"_"&amp;T170,[1]挑战模式!$A:$AS,1,FALSE)),"",IF(T170-T169=0,"",T170))</f>
        <v>4</v>
      </c>
      <c r="D170" s="10" t="str">
        <f t="shared" si="15"/>
        <v>赛季0挑战关卡4波次4</v>
      </c>
      <c r="E170" s="10" t="str">
        <f>""</f>
        <v/>
      </c>
      <c r="F170" s="10">
        <f>IF(C170="","",VLOOKUP(R170&amp;"_"&amp;S170&amp;"_"&amp;T170,[1]挑战模式!$A:$AS,13,FALSE)-VLOOKUP(R170&amp;"_"&amp;S170&amp;"_"&amp;T170,[1]挑战模式!$A:$AS,14,FALSE))</f>
        <v>100</v>
      </c>
      <c r="G170" s="10">
        <f t="shared" si="16"/>
        <v>180</v>
      </c>
      <c r="H170" s="10" t="str">
        <f>IF(C170="","",VLOOKUP(R170&amp;"_"&amp;S170&amp;"_"&amp;T170,[1]挑战模式!$A:$BG,58,FALSE))</f>
        <v>ResAudio_Music_game1;0.9</v>
      </c>
      <c r="I170" s="10" t="str">
        <f>IF(C170="","",VLOOKUP(R170&amp;"_"&amp;S170&amp;"_"&amp;T170,[1]挑战模式!$A:$BG,59,FALSE))</f>
        <v>ResAudio_Music_game1;1.2</v>
      </c>
      <c r="J170" s="10">
        <f t="shared" si="17"/>
        <v>0</v>
      </c>
      <c r="K170" s="10">
        <f ca="1">IF(ISNA(VLOOKUP(R170&amp;"_"&amp;S170&amp;"_"&amp;T170,[1]挑战模式!$A:$AS,1,FALSE)),"",IF(VLOOKUP(R170&amp;"_"&amp;S170&amp;"_"&amp;T170,[1]挑战模式!$A:$AS,14+U170,FALSE)="","",INT(VLOOKUP(R170&amp;"_"&amp;S170&amp;"_"&amp;T170,[1]挑战模式!$A:$AS,20+U170,FALSE))))</f>
        <v>9</v>
      </c>
      <c r="L170" s="10">
        <f ca="1">IF(ISNA(VLOOKUP(R170&amp;"_"&amp;S170&amp;"_"&amp;T170,[1]挑战模式!$A:$AS,1,FALSE)),"",IF(VLOOKUP(R170&amp;"_"&amp;S170&amp;"_"&amp;T170,[1]挑战模式!$A:$AS,14+U170,FALSE)="","",ROUND(VLOOKUP(R170&amp;"_"&amp;S170&amp;"_"&amp;T170,[1]挑战模式!$A:$AS,5,FALSE)/K170,2)))</f>
        <v>2.78</v>
      </c>
      <c r="M170" s="10">
        <f t="shared" ca="1" si="18"/>
        <v>1</v>
      </c>
      <c r="N170" s="10" t="str">
        <f t="shared" ca="1" si="19"/>
        <v>Monster_Season0_Challenge4_4_1</v>
      </c>
      <c r="O170" s="10">
        <f t="shared" ca="1" si="20"/>
        <v>1</v>
      </c>
      <c r="P170" s="12"/>
      <c r="Q170" s="10">
        <f ca="1">IF(L170="","",VLOOKUP(R170&amp;"_"&amp;S170&amp;"_"&amp;T170,[1]挑战模式!$A:$AS,38+U170,FALSE))</f>
        <v>9</v>
      </c>
      <c r="R170" s="10">
        <v>0</v>
      </c>
      <c r="S170" s="10">
        <v>4</v>
      </c>
      <c r="T170" s="10">
        <v>4</v>
      </c>
      <c r="U170" s="10">
        <v>1</v>
      </c>
    </row>
    <row r="171" spans="2:21" s="11" customFormat="1" x14ac:dyDescent="0.2">
      <c r="B171" s="10" t="str">
        <f t="shared" si="14"/>
        <v/>
      </c>
      <c r="C171" s="10" t="str">
        <f>IF(ISNA(VLOOKUP(R171&amp;"_"&amp;S171&amp;"_"&amp;T171,[1]挑战模式!$A:$AS,1,FALSE)),"",IF(T171-T170=0,"",T171))</f>
        <v/>
      </c>
      <c r="D171" s="10" t="str">
        <f t="shared" si="15"/>
        <v/>
      </c>
      <c r="E171" s="10" t="str">
        <f>""</f>
        <v/>
      </c>
      <c r="F171" s="10" t="str">
        <f>IF(C171="","",VLOOKUP(R171&amp;"_"&amp;S171&amp;"_"&amp;T171,[1]挑战模式!$A:$AS,13,FALSE)-VLOOKUP(R171&amp;"_"&amp;S171&amp;"_"&amp;T171,[1]挑战模式!$A:$AS,14,FALSE))</f>
        <v/>
      </c>
      <c r="G171" s="10" t="str">
        <f t="shared" si="16"/>
        <v/>
      </c>
      <c r="H171" s="10" t="str">
        <f>IF(C171="","",VLOOKUP(R171&amp;"_"&amp;S171&amp;"_"&amp;T171,[1]挑战模式!$A:$BG,58,FALSE))</f>
        <v/>
      </c>
      <c r="I171" s="10" t="str">
        <f>IF(C171="","",VLOOKUP(R171&amp;"_"&amp;S171&amp;"_"&amp;T171,[1]挑战模式!$A:$BG,59,FALSE))</f>
        <v/>
      </c>
      <c r="J171" s="10" t="str">
        <f t="shared" si="17"/>
        <v/>
      </c>
      <c r="K171" s="10">
        <f ca="1">IF(ISNA(VLOOKUP(R171&amp;"_"&amp;S171&amp;"_"&amp;T171,[1]挑战模式!$A:$AS,1,FALSE)),"",IF(VLOOKUP(R171&amp;"_"&amp;S171&amp;"_"&amp;T171,[1]挑战模式!$A:$AS,14+U171,FALSE)="","",INT(VLOOKUP(R171&amp;"_"&amp;S171&amp;"_"&amp;T171,[1]挑战模式!$A:$AS,20+U171,FALSE))))</f>
        <v>9</v>
      </c>
      <c r="L171" s="10">
        <f ca="1">IF(ISNA(VLOOKUP(R171&amp;"_"&amp;S171&amp;"_"&amp;T171,[1]挑战模式!$A:$AS,1,FALSE)),"",IF(VLOOKUP(R171&amp;"_"&amp;S171&amp;"_"&amp;T171,[1]挑战模式!$A:$AS,14+U171,FALSE)="","",ROUND(VLOOKUP(R171&amp;"_"&amp;S171&amp;"_"&amp;T171,[1]挑战模式!$A:$AS,5,FALSE)/K171,2)))</f>
        <v>2.78</v>
      </c>
      <c r="M171" s="10">
        <f t="shared" ca="1" si="18"/>
        <v>1</v>
      </c>
      <c r="N171" s="10" t="str">
        <f t="shared" ca="1" si="19"/>
        <v>Monster_Season0_Challenge4_4_2</v>
      </c>
      <c r="O171" s="10">
        <f t="shared" ca="1" si="20"/>
        <v>1</v>
      </c>
      <c r="P171" s="12"/>
      <c r="Q171" s="10">
        <f ca="1">IF(L171="","",VLOOKUP(R171&amp;"_"&amp;S171&amp;"_"&amp;T171,[1]挑战模式!$A:$AS,38+U171,FALSE))</f>
        <v>9</v>
      </c>
      <c r="R171" s="10">
        <v>0</v>
      </c>
      <c r="S171" s="10">
        <v>4</v>
      </c>
      <c r="T171" s="10">
        <v>4</v>
      </c>
      <c r="U171" s="10">
        <v>2</v>
      </c>
    </row>
    <row r="172" spans="2:21" s="11" customFormat="1" x14ac:dyDescent="0.2">
      <c r="B172" s="10" t="str">
        <f t="shared" si="14"/>
        <v/>
      </c>
      <c r="C172" s="10" t="str">
        <f>IF(ISNA(VLOOKUP(R172&amp;"_"&amp;S172&amp;"_"&amp;T172,[1]挑战模式!$A:$AS,1,FALSE)),"",IF(T172-T171=0,"",T172))</f>
        <v/>
      </c>
      <c r="D172" s="10" t="str">
        <f t="shared" si="15"/>
        <v/>
      </c>
      <c r="E172" s="10" t="str">
        <f>""</f>
        <v/>
      </c>
      <c r="F172" s="10" t="str">
        <f>IF(C172="","",VLOOKUP(R172&amp;"_"&amp;S172&amp;"_"&amp;T172,[1]挑战模式!$A:$AS,13,FALSE)-VLOOKUP(R172&amp;"_"&amp;S172&amp;"_"&amp;T172,[1]挑战模式!$A:$AS,14,FALSE))</f>
        <v/>
      </c>
      <c r="G172" s="10" t="str">
        <f t="shared" si="16"/>
        <v/>
      </c>
      <c r="H172" s="10" t="str">
        <f>IF(C172="","",VLOOKUP(R172&amp;"_"&amp;S172&amp;"_"&amp;T172,[1]挑战模式!$A:$BG,58,FALSE))</f>
        <v/>
      </c>
      <c r="I172" s="10" t="str">
        <f>IF(C172="","",VLOOKUP(R172&amp;"_"&amp;S172&amp;"_"&amp;T172,[1]挑战模式!$A:$BG,59,FALSE))</f>
        <v/>
      </c>
      <c r="J172" s="10" t="str">
        <f t="shared" si="17"/>
        <v/>
      </c>
      <c r="K172" s="10">
        <f ca="1">IF(ISNA(VLOOKUP(R172&amp;"_"&amp;S172&amp;"_"&amp;T172,[1]挑战模式!$A:$AS,1,FALSE)),"",IF(VLOOKUP(R172&amp;"_"&amp;S172&amp;"_"&amp;T172,[1]挑战模式!$A:$AS,14+U172,FALSE)="","",INT(VLOOKUP(R172&amp;"_"&amp;S172&amp;"_"&amp;T172,[1]挑战模式!$A:$AS,20+U172,FALSE))))</f>
        <v>4</v>
      </c>
      <c r="L172" s="10">
        <f ca="1">IF(ISNA(VLOOKUP(R172&amp;"_"&amp;S172&amp;"_"&amp;T172,[1]挑战模式!$A:$AS,1,FALSE)),"",IF(VLOOKUP(R172&amp;"_"&amp;S172&amp;"_"&amp;T172,[1]挑战模式!$A:$AS,14+U172,FALSE)="","",ROUND(VLOOKUP(R172&amp;"_"&amp;S172&amp;"_"&amp;T172,[1]挑战模式!$A:$AS,5,FALSE)/K172,2)))</f>
        <v>6.25</v>
      </c>
      <c r="M172" s="10">
        <f t="shared" ca="1" si="18"/>
        <v>1</v>
      </c>
      <c r="N172" s="10" t="str">
        <f t="shared" ca="1" si="19"/>
        <v>Monster_Season0_Challenge4_4_3</v>
      </c>
      <c r="O172" s="10">
        <f t="shared" ca="1" si="20"/>
        <v>1</v>
      </c>
      <c r="P172" s="12"/>
      <c r="Q172" s="10">
        <f ca="1">IF(L172="","",VLOOKUP(R172&amp;"_"&amp;S172&amp;"_"&amp;T172,[1]挑战模式!$A:$AS,38+U172,FALSE))</f>
        <v>9</v>
      </c>
      <c r="R172" s="10">
        <v>0</v>
      </c>
      <c r="S172" s="10">
        <v>4</v>
      </c>
      <c r="T172" s="10">
        <v>4</v>
      </c>
      <c r="U172" s="10">
        <v>3</v>
      </c>
    </row>
    <row r="173" spans="2:21" s="11" customFormat="1" x14ac:dyDescent="0.2">
      <c r="B173" s="10" t="str">
        <f t="shared" si="14"/>
        <v/>
      </c>
      <c r="C173" s="10" t="str">
        <f>IF(ISNA(VLOOKUP(R173&amp;"_"&amp;S173&amp;"_"&amp;T173,[1]挑战模式!$A:$AS,1,FALSE)),"",IF(T173-T172=0,"",T173))</f>
        <v/>
      </c>
      <c r="D173" s="10" t="str">
        <f t="shared" si="15"/>
        <v/>
      </c>
      <c r="E173" s="10" t="str">
        <f>""</f>
        <v/>
      </c>
      <c r="F173" s="10" t="str">
        <f>IF(C173="","",VLOOKUP(R173&amp;"_"&amp;S173&amp;"_"&amp;T173,[1]挑战模式!$A:$AS,13,FALSE)-VLOOKUP(R173&amp;"_"&amp;S173&amp;"_"&amp;T173,[1]挑战模式!$A:$AS,14,FALSE))</f>
        <v/>
      </c>
      <c r="G173" s="10" t="str">
        <f t="shared" si="16"/>
        <v/>
      </c>
      <c r="H173" s="10" t="str">
        <f>IF(C173="","",VLOOKUP(R173&amp;"_"&amp;S173&amp;"_"&amp;T173,[1]挑战模式!$A:$BG,58,FALSE))</f>
        <v/>
      </c>
      <c r="I173" s="10" t="str">
        <f>IF(C173="","",VLOOKUP(R173&amp;"_"&amp;S173&amp;"_"&amp;T173,[1]挑战模式!$A:$BG,59,FALSE))</f>
        <v/>
      </c>
      <c r="J173" s="10" t="str">
        <f t="shared" si="17"/>
        <v/>
      </c>
      <c r="K173" s="10" t="str">
        <f ca="1">IF(ISNA(VLOOKUP(R173&amp;"_"&amp;S173&amp;"_"&amp;T173,[1]挑战模式!$A:$AS,1,FALSE)),"",IF(VLOOKUP(R173&amp;"_"&amp;S173&amp;"_"&amp;T173,[1]挑战模式!$A:$AS,14+U173,FALSE)="","",INT(VLOOKUP(R173&amp;"_"&amp;S173&amp;"_"&amp;T173,[1]挑战模式!$A:$AS,20+U173,FALSE))))</f>
        <v/>
      </c>
      <c r="L173" s="10" t="str">
        <f ca="1">IF(ISNA(VLOOKUP(R173&amp;"_"&amp;S173&amp;"_"&amp;T173,[1]挑战模式!$A:$AS,1,FALSE)),"",IF(VLOOKUP(R173&amp;"_"&amp;S173&amp;"_"&amp;T173,[1]挑战模式!$A:$AS,14+U173,FALSE)="","",ROUND(VLOOKUP(R173&amp;"_"&amp;S173&amp;"_"&amp;T173,[1]挑战模式!$A:$AS,5,FALSE)/K173,2)))</f>
        <v/>
      </c>
      <c r="M173" s="10" t="str">
        <f t="shared" ca="1" si="18"/>
        <v/>
      </c>
      <c r="N173" s="10" t="str">
        <f t="shared" ca="1" si="19"/>
        <v/>
      </c>
      <c r="O173" s="10" t="str">
        <f t="shared" ca="1" si="20"/>
        <v/>
      </c>
      <c r="P173" s="12"/>
      <c r="Q173" s="10" t="str">
        <f ca="1">IF(L173="","",VLOOKUP(R173&amp;"_"&amp;S173&amp;"_"&amp;T173,[1]挑战模式!$A:$AS,38+U173,FALSE))</f>
        <v/>
      </c>
      <c r="R173" s="10">
        <v>0</v>
      </c>
      <c r="S173" s="10">
        <v>4</v>
      </c>
      <c r="T173" s="10">
        <v>4</v>
      </c>
      <c r="U173" s="10">
        <v>4</v>
      </c>
    </row>
    <row r="174" spans="2:21" s="11" customFormat="1" x14ac:dyDescent="0.2">
      <c r="B174" s="10" t="str">
        <f t="shared" si="14"/>
        <v/>
      </c>
      <c r="C174" s="10" t="str">
        <f>IF(ISNA(VLOOKUP(R174&amp;"_"&amp;S174&amp;"_"&amp;T174,[1]挑战模式!$A:$AS,1,FALSE)),"",IF(T174-T173=0,"",T174))</f>
        <v/>
      </c>
      <c r="D174" s="10" t="str">
        <f t="shared" si="15"/>
        <v/>
      </c>
      <c r="E174" s="10" t="str">
        <f>""</f>
        <v/>
      </c>
      <c r="F174" s="10" t="str">
        <f>IF(C174="","",VLOOKUP(R174&amp;"_"&amp;S174&amp;"_"&amp;T174,[1]挑战模式!$A:$AS,13,FALSE)-VLOOKUP(R174&amp;"_"&amp;S174&amp;"_"&amp;T174,[1]挑战模式!$A:$AS,14,FALSE))</f>
        <v/>
      </c>
      <c r="G174" s="10" t="str">
        <f t="shared" si="16"/>
        <v/>
      </c>
      <c r="H174" s="10" t="str">
        <f>IF(C174="","",VLOOKUP(R174&amp;"_"&amp;S174&amp;"_"&amp;T174,[1]挑战模式!$A:$BG,58,FALSE))</f>
        <v/>
      </c>
      <c r="I174" s="10" t="str">
        <f>IF(C174="","",VLOOKUP(R174&amp;"_"&amp;S174&amp;"_"&amp;T174,[1]挑战模式!$A:$BG,59,FALSE))</f>
        <v/>
      </c>
      <c r="J174" s="10" t="str">
        <f t="shared" si="17"/>
        <v/>
      </c>
      <c r="K174" s="10" t="str">
        <f ca="1">IF(ISNA(VLOOKUP(R174&amp;"_"&amp;S174&amp;"_"&amp;T174,[1]挑战模式!$A:$AS,1,FALSE)),"",IF(VLOOKUP(R174&amp;"_"&amp;S174&amp;"_"&amp;T174,[1]挑战模式!$A:$AS,14+U174,FALSE)="","",INT(VLOOKUP(R174&amp;"_"&amp;S174&amp;"_"&amp;T174,[1]挑战模式!$A:$AS,20+U174,FALSE))))</f>
        <v/>
      </c>
      <c r="L174" s="10" t="str">
        <f ca="1">IF(ISNA(VLOOKUP(R174&amp;"_"&amp;S174&amp;"_"&amp;T174,[1]挑战模式!$A:$AS,1,FALSE)),"",IF(VLOOKUP(R174&amp;"_"&amp;S174&amp;"_"&amp;T174,[1]挑战模式!$A:$AS,14+U174,FALSE)="","",ROUND(VLOOKUP(R174&amp;"_"&amp;S174&amp;"_"&amp;T174,[1]挑战模式!$A:$AS,5,FALSE)/K174,2)))</f>
        <v/>
      </c>
      <c r="M174" s="10" t="str">
        <f t="shared" ca="1" si="18"/>
        <v/>
      </c>
      <c r="N174" s="10" t="str">
        <f t="shared" ca="1" si="19"/>
        <v/>
      </c>
      <c r="O174" s="10" t="str">
        <f t="shared" ca="1" si="20"/>
        <v/>
      </c>
      <c r="P174" s="12"/>
      <c r="Q174" s="10" t="str">
        <f ca="1">IF(L174="","",VLOOKUP(R174&amp;"_"&amp;S174&amp;"_"&amp;T174,[1]挑战模式!$A:$AS,38+U174,FALSE))</f>
        <v/>
      </c>
      <c r="R174" s="10">
        <v>0</v>
      </c>
      <c r="S174" s="10">
        <v>4</v>
      </c>
      <c r="T174" s="10">
        <v>4</v>
      </c>
      <c r="U174" s="10">
        <v>5</v>
      </c>
    </row>
    <row r="175" spans="2:21" s="11" customFormat="1" x14ac:dyDescent="0.2">
      <c r="B175" s="10" t="str">
        <f t="shared" si="14"/>
        <v/>
      </c>
      <c r="C175" s="10" t="str">
        <f>IF(ISNA(VLOOKUP(R175&amp;"_"&amp;S175&amp;"_"&amp;T175,[1]挑战模式!$A:$AS,1,FALSE)),"",IF(T175-T174=0,"",T175))</f>
        <v/>
      </c>
      <c r="D175" s="10" t="str">
        <f t="shared" si="15"/>
        <v/>
      </c>
      <c r="E175" s="10" t="str">
        <f>""</f>
        <v/>
      </c>
      <c r="F175" s="10" t="str">
        <f>IF(C175="","",VLOOKUP(R175&amp;"_"&amp;S175&amp;"_"&amp;T175,[1]挑战模式!$A:$AS,13,FALSE)-VLOOKUP(R175&amp;"_"&amp;S175&amp;"_"&amp;T175,[1]挑战模式!$A:$AS,14,FALSE))</f>
        <v/>
      </c>
      <c r="G175" s="10" t="str">
        <f t="shared" si="16"/>
        <v/>
      </c>
      <c r="H175" s="10" t="str">
        <f>IF(C175="","",VLOOKUP(R175&amp;"_"&amp;S175&amp;"_"&amp;T175,[1]挑战模式!$A:$BG,58,FALSE))</f>
        <v/>
      </c>
      <c r="I175" s="10" t="str">
        <f>IF(C175="","",VLOOKUP(R175&amp;"_"&amp;S175&amp;"_"&amp;T175,[1]挑战模式!$A:$BG,59,FALSE))</f>
        <v/>
      </c>
      <c r="J175" s="10" t="str">
        <f t="shared" si="17"/>
        <v/>
      </c>
      <c r="K175" s="10" t="str">
        <f ca="1">IF(ISNA(VLOOKUP(R175&amp;"_"&amp;S175&amp;"_"&amp;T175,[1]挑战模式!$A:$AS,1,FALSE)),"",IF(VLOOKUP(R175&amp;"_"&amp;S175&amp;"_"&amp;T175,[1]挑战模式!$A:$AS,14+U175,FALSE)="","",INT(VLOOKUP(R175&amp;"_"&amp;S175&amp;"_"&amp;T175,[1]挑战模式!$A:$AS,20+U175,FALSE))))</f>
        <v/>
      </c>
      <c r="L175" s="10" t="str">
        <f ca="1">IF(ISNA(VLOOKUP(R175&amp;"_"&amp;S175&amp;"_"&amp;T175,[1]挑战模式!$A:$AS,1,FALSE)),"",IF(VLOOKUP(R175&amp;"_"&amp;S175&amp;"_"&amp;T175,[1]挑战模式!$A:$AS,14+U175,FALSE)="","",ROUND(VLOOKUP(R175&amp;"_"&amp;S175&amp;"_"&amp;T175,[1]挑战模式!$A:$AS,5,FALSE)/K175,2)))</f>
        <v/>
      </c>
      <c r="M175" s="10" t="str">
        <f t="shared" ca="1" si="18"/>
        <v/>
      </c>
      <c r="N175" s="10" t="str">
        <f t="shared" ca="1" si="19"/>
        <v/>
      </c>
      <c r="O175" s="10" t="str">
        <f t="shared" ca="1" si="20"/>
        <v/>
      </c>
      <c r="P175" s="12"/>
      <c r="Q175" s="10" t="str">
        <f ca="1">IF(L175="","",VLOOKUP(R175&amp;"_"&amp;S175&amp;"_"&amp;T175,[1]挑战模式!$A:$AS,38+U175,FALSE))</f>
        <v/>
      </c>
      <c r="R175" s="10">
        <v>0</v>
      </c>
      <c r="S175" s="10">
        <v>4</v>
      </c>
      <c r="T175" s="10">
        <v>4</v>
      </c>
      <c r="U175" s="10">
        <v>6</v>
      </c>
    </row>
    <row r="176" spans="2:21" s="11" customFormat="1" x14ac:dyDescent="0.2">
      <c r="B176" s="10" t="str">
        <f t="shared" si="14"/>
        <v>MonsterWaveCallRule_Season0_Challenge4</v>
      </c>
      <c r="C176" s="10">
        <f>IF(ISNA(VLOOKUP(R176&amp;"_"&amp;S176&amp;"_"&amp;T176,[1]挑战模式!$A:$AS,1,FALSE)),"",IF(T176-T175=0,"",T176))</f>
        <v>5</v>
      </c>
      <c r="D176" s="10" t="str">
        <f t="shared" si="15"/>
        <v>赛季0挑战关卡4波次5</v>
      </c>
      <c r="E176" s="10" t="str">
        <f>""</f>
        <v/>
      </c>
      <c r="F176" s="10">
        <f>IF(C176="","",VLOOKUP(R176&amp;"_"&amp;S176&amp;"_"&amp;T176,[1]挑战模式!$A:$AS,13,FALSE)-VLOOKUP(R176&amp;"_"&amp;S176&amp;"_"&amp;T176,[1]挑战模式!$A:$AS,14,FALSE))</f>
        <v>100</v>
      </c>
      <c r="G176" s="10">
        <f t="shared" si="16"/>
        <v>180</v>
      </c>
      <c r="H176" s="10" t="str">
        <f>IF(C176="","",VLOOKUP(R176&amp;"_"&amp;S176&amp;"_"&amp;T176,[1]挑战模式!$A:$BG,58,FALSE))</f>
        <v>ResAudio_Music_game1;0.9</v>
      </c>
      <c r="I176" s="10" t="str">
        <f>IF(C176="","",VLOOKUP(R176&amp;"_"&amp;S176&amp;"_"&amp;T176,[1]挑战模式!$A:$BG,59,FALSE))</f>
        <v>ResAudio_Music_game1;1.2</v>
      </c>
      <c r="J176" s="10">
        <f t="shared" si="17"/>
        <v>0</v>
      </c>
      <c r="K176" s="10">
        <f ca="1">IF(ISNA(VLOOKUP(R176&amp;"_"&amp;S176&amp;"_"&amp;T176,[1]挑战模式!$A:$AS,1,FALSE)),"",IF(VLOOKUP(R176&amp;"_"&amp;S176&amp;"_"&amp;T176,[1]挑战模式!$A:$AS,14+U176,FALSE)="","",INT(VLOOKUP(R176&amp;"_"&amp;S176&amp;"_"&amp;T176,[1]挑战模式!$A:$AS,20+U176,FALSE))))</f>
        <v>12</v>
      </c>
      <c r="L176" s="10">
        <f ca="1">IF(ISNA(VLOOKUP(R176&amp;"_"&amp;S176&amp;"_"&amp;T176,[1]挑战模式!$A:$AS,1,FALSE)),"",IF(VLOOKUP(R176&amp;"_"&amp;S176&amp;"_"&amp;T176,[1]挑战模式!$A:$AS,14+U176,FALSE)="","",ROUND(VLOOKUP(R176&amp;"_"&amp;S176&amp;"_"&amp;T176,[1]挑战模式!$A:$AS,5,FALSE)/K176,2)))</f>
        <v>2.5</v>
      </c>
      <c r="M176" s="10">
        <f t="shared" ca="1" si="18"/>
        <v>1</v>
      </c>
      <c r="N176" s="10" t="str">
        <f t="shared" ca="1" si="19"/>
        <v>Monster_Season0_Challenge4_5_1</v>
      </c>
      <c r="O176" s="10">
        <f t="shared" ca="1" si="20"/>
        <v>1</v>
      </c>
      <c r="P176" s="12"/>
      <c r="Q176" s="10">
        <f ca="1">IF(L176="","",VLOOKUP(R176&amp;"_"&amp;S176&amp;"_"&amp;T176,[1]挑战模式!$A:$AS,38+U176,FALSE))</f>
        <v>7</v>
      </c>
      <c r="R176" s="10">
        <v>0</v>
      </c>
      <c r="S176" s="10">
        <v>4</v>
      </c>
      <c r="T176" s="10">
        <v>5</v>
      </c>
      <c r="U176" s="10">
        <v>1</v>
      </c>
    </row>
    <row r="177" spans="2:21" s="11" customFormat="1" x14ac:dyDescent="0.2">
      <c r="B177" s="10" t="str">
        <f t="shared" si="14"/>
        <v/>
      </c>
      <c r="C177" s="10" t="str">
        <f>IF(ISNA(VLOOKUP(R177&amp;"_"&amp;S177&amp;"_"&amp;T177,[1]挑战模式!$A:$AS,1,FALSE)),"",IF(T177-T176=0,"",T177))</f>
        <v/>
      </c>
      <c r="D177" s="10" t="str">
        <f t="shared" si="15"/>
        <v/>
      </c>
      <c r="E177" s="10" t="str">
        <f>""</f>
        <v/>
      </c>
      <c r="F177" s="10" t="str">
        <f>IF(C177="","",VLOOKUP(R177&amp;"_"&amp;S177&amp;"_"&amp;T177,[1]挑战模式!$A:$AS,13,FALSE)-VLOOKUP(R177&amp;"_"&amp;S177&amp;"_"&amp;T177,[1]挑战模式!$A:$AS,14,FALSE))</f>
        <v/>
      </c>
      <c r="G177" s="10" t="str">
        <f t="shared" si="16"/>
        <v/>
      </c>
      <c r="H177" s="10" t="str">
        <f>IF(C177="","",VLOOKUP(R177&amp;"_"&amp;S177&amp;"_"&amp;T177,[1]挑战模式!$A:$BG,58,FALSE))</f>
        <v/>
      </c>
      <c r="I177" s="10" t="str">
        <f>IF(C177="","",VLOOKUP(R177&amp;"_"&amp;S177&amp;"_"&amp;T177,[1]挑战模式!$A:$BG,59,FALSE))</f>
        <v/>
      </c>
      <c r="J177" s="10" t="str">
        <f t="shared" si="17"/>
        <v/>
      </c>
      <c r="K177" s="10">
        <f ca="1">IF(ISNA(VLOOKUP(R177&amp;"_"&amp;S177&amp;"_"&amp;T177,[1]挑战模式!$A:$AS,1,FALSE)),"",IF(VLOOKUP(R177&amp;"_"&amp;S177&amp;"_"&amp;T177,[1]挑战模式!$A:$AS,14+U177,FALSE)="","",INT(VLOOKUP(R177&amp;"_"&amp;S177&amp;"_"&amp;T177,[1]挑战模式!$A:$AS,20+U177,FALSE))))</f>
        <v>12</v>
      </c>
      <c r="L177" s="10">
        <f ca="1">IF(ISNA(VLOOKUP(R177&amp;"_"&amp;S177&amp;"_"&amp;T177,[1]挑战模式!$A:$AS,1,FALSE)),"",IF(VLOOKUP(R177&amp;"_"&amp;S177&amp;"_"&amp;T177,[1]挑战模式!$A:$AS,14+U177,FALSE)="","",ROUND(VLOOKUP(R177&amp;"_"&amp;S177&amp;"_"&amp;T177,[1]挑战模式!$A:$AS,5,FALSE)/K177,2)))</f>
        <v>2.5</v>
      </c>
      <c r="M177" s="10">
        <f t="shared" ca="1" si="18"/>
        <v>1</v>
      </c>
      <c r="N177" s="10" t="str">
        <f t="shared" ca="1" si="19"/>
        <v>Monster_Season0_Challenge4_5_2</v>
      </c>
      <c r="O177" s="10">
        <f t="shared" ca="1" si="20"/>
        <v>1</v>
      </c>
      <c r="P177" s="12"/>
      <c r="Q177" s="10">
        <f ca="1">IF(L177="","",VLOOKUP(R177&amp;"_"&amp;S177&amp;"_"&amp;T177,[1]挑战模式!$A:$AS,38+U177,FALSE))</f>
        <v>7</v>
      </c>
      <c r="R177" s="10">
        <v>0</v>
      </c>
      <c r="S177" s="10">
        <v>4</v>
      </c>
      <c r="T177" s="10">
        <v>5</v>
      </c>
      <c r="U177" s="10">
        <v>2</v>
      </c>
    </row>
    <row r="178" spans="2:21" s="11" customFormat="1" x14ac:dyDescent="0.2">
      <c r="B178" s="10" t="str">
        <f t="shared" si="14"/>
        <v/>
      </c>
      <c r="C178" s="10" t="str">
        <f>IF(ISNA(VLOOKUP(R178&amp;"_"&amp;S178&amp;"_"&amp;T178,[1]挑战模式!$A:$AS,1,FALSE)),"",IF(T178-T177=0,"",T178))</f>
        <v/>
      </c>
      <c r="D178" s="10" t="str">
        <f t="shared" si="15"/>
        <v/>
      </c>
      <c r="E178" s="10" t="str">
        <f>""</f>
        <v/>
      </c>
      <c r="F178" s="10" t="str">
        <f>IF(C178="","",VLOOKUP(R178&amp;"_"&amp;S178&amp;"_"&amp;T178,[1]挑战模式!$A:$AS,13,FALSE)-VLOOKUP(R178&amp;"_"&amp;S178&amp;"_"&amp;T178,[1]挑战模式!$A:$AS,14,FALSE))</f>
        <v/>
      </c>
      <c r="G178" s="10" t="str">
        <f t="shared" si="16"/>
        <v/>
      </c>
      <c r="H178" s="10" t="str">
        <f>IF(C178="","",VLOOKUP(R178&amp;"_"&amp;S178&amp;"_"&amp;T178,[1]挑战模式!$A:$BG,58,FALSE))</f>
        <v/>
      </c>
      <c r="I178" s="10" t="str">
        <f>IF(C178="","",VLOOKUP(R178&amp;"_"&amp;S178&amp;"_"&amp;T178,[1]挑战模式!$A:$BG,59,FALSE))</f>
        <v/>
      </c>
      <c r="J178" s="10" t="str">
        <f t="shared" si="17"/>
        <v/>
      </c>
      <c r="K178" s="10">
        <f ca="1">IF(ISNA(VLOOKUP(R178&amp;"_"&amp;S178&amp;"_"&amp;T178,[1]挑战模式!$A:$AS,1,FALSE)),"",IF(VLOOKUP(R178&amp;"_"&amp;S178&amp;"_"&amp;T178,[1]挑战模式!$A:$AS,14+U178,FALSE)="","",INT(VLOOKUP(R178&amp;"_"&amp;S178&amp;"_"&amp;T178,[1]挑战模式!$A:$AS,20+U178,FALSE))))</f>
        <v>6</v>
      </c>
      <c r="L178" s="10">
        <f ca="1">IF(ISNA(VLOOKUP(R178&amp;"_"&amp;S178&amp;"_"&amp;T178,[1]挑战模式!$A:$AS,1,FALSE)),"",IF(VLOOKUP(R178&amp;"_"&amp;S178&amp;"_"&amp;T178,[1]挑战模式!$A:$AS,14+U178,FALSE)="","",ROUND(VLOOKUP(R178&amp;"_"&amp;S178&amp;"_"&amp;T178,[1]挑战模式!$A:$AS,5,FALSE)/K178,2)))</f>
        <v>5</v>
      </c>
      <c r="M178" s="10">
        <f t="shared" ca="1" si="18"/>
        <v>1</v>
      </c>
      <c r="N178" s="10" t="str">
        <f t="shared" ca="1" si="19"/>
        <v>Monster_Season0_Challenge4_5_3</v>
      </c>
      <c r="O178" s="10">
        <f t="shared" ca="1" si="20"/>
        <v>1</v>
      </c>
      <c r="P178" s="12"/>
      <c r="Q178" s="10">
        <f ca="1">IF(L178="","",VLOOKUP(R178&amp;"_"&amp;S178&amp;"_"&amp;T178,[1]挑战模式!$A:$AS,38+U178,FALSE))</f>
        <v>7</v>
      </c>
      <c r="R178" s="10">
        <v>0</v>
      </c>
      <c r="S178" s="10">
        <v>4</v>
      </c>
      <c r="T178" s="10">
        <v>5</v>
      </c>
      <c r="U178" s="10">
        <v>3</v>
      </c>
    </row>
    <row r="179" spans="2:21" s="11" customFormat="1" x14ac:dyDescent="0.2">
      <c r="B179" s="10" t="str">
        <f t="shared" si="14"/>
        <v/>
      </c>
      <c r="C179" s="10" t="str">
        <f>IF(ISNA(VLOOKUP(R179&amp;"_"&amp;S179&amp;"_"&amp;T179,[1]挑战模式!$A:$AS,1,FALSE)),"",IF(T179-T178=0,"",T179))</f>
        <v/>
      </c>
      <c r="D179" s="10" t="str">
        <f t="shared" si="15"/>
        <v/>
      </c>
      <c r="E179" s="10" t="str">
        <f>""</f>
        <v/>
      </c>
      <c r="F179" s="10" t="str">
        <f>IF(C179="","",VLOOKUP(R179&amp;"_"&amp;S179&amp;"_"&amp;T179,[1]挑战模式!$A:$AS,13,FALSE)-VLOOKUP(R179&amp;"_"&amp;S179&amp;"_"&amp;T179,[1]挑战模式!$A:$AS,14,FALSE))</f>
        <v/>
      </c>
      <c r="G179" s="10" t="str">
        <f t="shared" si="16"/>
        <v/>
      </c>
      <c r="H179" s="10" t="str">
        <f>IF(C179="","",VLOOKUP(R179&amp;"_"&amp;S179&amp;"_"&amp;T179,[1]挑战模式!$A:$BG,58,FALSE))</f>
        <v/>
      </c>
      <c r="I179" s="10" t="str">
        <f>IF(C179="","",VLOOKUP(R179&amp;"_"&amp;S179&amp;"_"&amp;T179,[1]挑战模式!$A:$BG,59,FALSE))</f>
        <v/>
      </c>
      <c r="J179" s="10" t="str">
        <f t="shared" si="17"/>
        <v/>
      </c>
      <c r="K179" s="10" t="str">
        <f ca="1">IF(ISNA(VLOOKUP(R179&amp;"_"&amp;S179&amp;"_"&amp;T179,[1]挑战模式!$A:$AS,1,FALSE)),"",IF(VLOOKUP(R179&amp;"_"&amp;S179&amp;"_"&amp;T179,[1]挑战模式!$A:$AS,14+U179,FALSE)="","",INT(VLOOKUP(R179&amp;"_"&amp;S179&amp;"_"&amp;T179,[1]挑战模式!$A:$AS,20+U179,FALSE))))</f>
        <v/>
      </c>
      <c r="L179" s="10" t="str">
        <f ca="1">IF(ISNA(VLOOKUP(R179&amp;"_"&amp;S179&amp;"_"&amp;T179,[1]挑战模式!$A:$AS,1,FALSE)),"",IF(VLOOKUP(R179&amp;"_"&amp;S179&amp;"_"&amp;T179,[1]挑战模式!$A:$AS,14+U179,FALSE)="","",ROUND(VLOOKUP(R179&amp;"_"&amp;S179&amp;"_"&amp;T179,[1]挑战模式!$A:$AS,5,FALSE)/K179,2)))</f>
        <v/>
      </c>
      <c r="M179" s="10" t="str">
        <f t="shared" ca="1" si="18"/>
        <v/>
      </c>
      <c r="N179" s="10" t="str">
        <f t="shared" ca="1" si="19"/>
        <v/>
      </c>
      <c r="O179" s="10" t="str">
        <f t="shared" ca="1" si="20"/>
        <v/>
      </c>
      <c r="P179" s="12"/>
      <c r="Q179" s="10" t="str">
        <f ca="1">IF(L179="","",VLOOKUP(R179&amp;"_"&amp;S179&amp;"_"&amp;T179,[1]挑战模式!$A:$AS,38+U179,FALSE))</f>
        <v/>
      </c>
      <c r="R179" s="10">
        <v>0</v>
      </c>
      <c r="S179" s="10">
        <v>4</v>
      </c>
      <c r="T179" s="10">
        <v>5</v>
      </c>
      <c r="U179" s="10">
        <v>4</v>
      </c>
    </row>
    <row r="180" spans="2:21" s="11" customFormat="1" x14ac:dyDescent="0.2">
      <c r="B180" s="10" t="str">
        <f t="shared" si="14"/>
        <v/>
      </c>
      <c r="C180" s="10" t="str">
        <f>IF(ISNA(VLOOKUP(R180&amp;"_"&amp;S180&amp;"_"&amp;T180,[1]挑战模式!$A:$AS,1,FALSE)),"",IF(T180-T179=0,"",T180))</f>
        <v/>
      </c>
      <c r="D180" s="10" t="str">
        <f t="shared" si="15"/>
        <v/>
      </c>
      <c r="E180" s="10" t="str">
        <f>""</f>
        <v/>
      </c>
      <c r="F180" s="10" t="str">
        <f>IF(C180="","",VLOOKUP(R180&amp;"_"&amp;S180&amp;"_"&amp;T180,[1]挑战模式!$A:$AS,13,FALSE)-VLOOKUP(R180&amp;"_"&amp;S180&amp;"_"&amp;T180,[1]挑战模式!$A:$AS,14,FALSE))</f>
        <v/>
      </c>
      <c r="G180" s="10" t="str">
        <f t="shared" si="16"/>
        <v/>
      </c>
      <c r="H180" s="10" t="str">
        <f>IF(C180="","",VLOOKUP(R180&amp;"_"&amp;S180&amp;"_"&amp;T180,[1]挑战模式!$A:$BG,58,FALSE))</f>
        <v/>
      </c>
      <c r="I180" s="10" t="str">
        <f>IF(C180="","",VLOOKUP(R180&amp;"_"&amp;S180&amp;"_"&amp;T180,[1]挑战模式!$A:$BG,59,FALSE))</f>
        <v/>
      </c>
      <c r="J180" s="10" t="str">
        <f t="shared" si="17"/>
        <v/>
      </c>
      <c r="K180" s="10" t="str">
        <f ca="1">IF(ISNA(VLOOKUP(R180&amp;"_"&amp;S180&amp;"_"&amp;T180,[1]挑战模式!$A:$AS,1,FALSE)),"",IF(VLOOKUP(R180&amp;"_"&amp;S180&amp;"_"&amp;T180,[1]挑战模式!$A:$AS,14+U180,FALSE)="","",INT(VLOOKUP(R180&amp;"_"&amp;S180&amp;"_"&amp;T180,[1]挑战模式!$A:$AS,20+U180,FALSE))))</f>
        <v/>
      </c>
      <c r="L180" s="10" t="str">
        <f ca="1">IF(ISNA(VLOOKUP(R180&amp;"_"&amp;S180&amp;"_"&amp;T180,[1]挑战模式!$A:$AS,1,FALSE)),"",IF(VLOOKUP(R180&amp;"_"&amp;S180&amp;"_"&amp;T180,[1]挑战模式!$A:$AS,14+U180,FALSE)="","",ROUND(VLOOKUP(R180&amp;"_"&amp;S180&amp;"_"&amp;T180,[1]挑战模式!$A:$AS,5,FALSE)/K180,2)))</f>
        <v/>
      </c>
      <c r="M180" s="10" t="str">
        <f t="shared" ca="1" si="18"/>
        <v/>
      </c>
      <c r="N180" s="10" t="str">
        <f t="shared" ca="1" si="19"/>
        <v/>
      </c>
      <c r="O180" s="10" t="str">
        <f t="shared" ca="1" si="20"/>
        <v/>
      </c>
      <c r="P180" s="12"/>
      <c r="Q180" s="10" t="str">
        <f ca="1">IF(L180="","",VLOOKUP(R180&amp;"_"&amp;S180&amp;"_"&amp;T180,[1]挑战模式!$A:$AS,38+U180,FALSE))</f>
        <v/>
      </c>
      <c r="R180" s="10">
        <v>0</v>
      </c>
      <c r="S180" s="10">
        <v>4</v>
      </c>
      <c r="T180" s="10">
        <v>5</v>
      </c>
      <c r="U180" s="10">
        <v>5</v>
      </c>
    </row>
    <row r="181" spans="2:21" s="11" customFormat="1" x14ac:dyDescent="0.2">
      <c r="B181" s="10" t="str">
        <f t="shared" si="14"/>
        <v/>
      </c>
      <c r="C181" s="10" t="str">
        <f>IF(ISNA(VLOOKUP(R181&amp;"_"&amp;S181&amp;"_"&amp;T181,[1]挑战模式!$A:$AS,1,FALSE)),"",IF(T181-T180=0,"",T181))</f>
        <v/>
      </c>
      <c r="D181" s="10" t="str">
        <f t="shared" si="15"/>
        <v/>
      </c>
      <c r="E181" s="10" t="str">
        <f>""</f>
        <v/>
      </c>
      <c r="F181" s="10" t="str">
        <f>IF(C181="","",VLOOKUP(R181&amp;"_"&amp;S181&amp;"_"&amp;T181,[1]挑战模式!$A:$AS,13,FALSE)-VLOOKUP(R181&amp;"_"&amp;S181&amp;"_"&amp;T181,[1]挑战模式!$A:$AS,14,FALSE))</f>
        <v/>
      </c>
      <c r="G181" s="10" t="str">
        <f t="shared" si="16"/>
        <v/>
      </c>
      <c r="H181" s="10" t="str">
        <f>IF(C181="","",VLOOKUP(R181&amp;"_"&amp;S181&amp;"_"&amp;T181,[1]挑战模式!$A:$BG,58,FALSE))</f>
        <v/>
      </c>
      <c r="I181" s="10" t="str">
        <f>IF(C181="","",VLOOKUP(R181&amp;"_"&amp;S181&amp;"_"&amp;T181,[1]挑战模式!$A:$BG,59,FALSE))</f>
        <v/>
      </c>
      <c r="J181" s="10" t="str">
        <f t="shared" si="17"/>
        <v/>
      </c>
      <c r="K181" s="10" t="str">
        <f ca="1">IF(ISNA(VLOOKUP(R181&amp;"_"&amp;S181&amp;"_"&amp;T181,[1]挑战模式!$A:$AS,1,FALSE)),"",IF(VLOOKUP(R181&amp;"_"&amp;S181&amp;"_"&amp;T181,[1]挑战模式!$A:$AS,14+U181,FALSE)="","",INT(VLOOKUP(R181&amp;"_"&amp;S181&amp;"_"&amp;T181,[1]挑战模式!$A:$AS,20+U181,FALSE))))</f>
        <v/>
      </c>
      <c r="L181" s="10" t="str">
        <f ca="1">IF(ISNA(VLOOKUP(R181&amp;"_"&amp;S181&amp;"_"&amp;T181,[1]挑战模式!$A:$AS,1,FALSE)),"",IF(VLOOKUP(R181&amp;"_"&amp;S181&amp;"_"&amp;T181,[1]挑战模式!$A:$AS,14+U181,FALSE)="","",ROUND(VLOOKUP(R181&amp;"_"&amp;S181&amp;"_"&amp;T181,[1]挑战模式!$A:$AS,5,FALSE)/K181,2)))</f>
        <v/>
      </c>
      <c r="M181" s="10" t="str">
        <f t="shared" ca="1" si="18"/>
        <v/>
      </c>
      <c r="N181" s="10" t="str">
        <f t="shared" ca="1" si="19"/>
        <v/>
      </c>
      <c r="O181" s="10" t="str">
        <f t="shared" ca="1" si="20"/>
        <v/>
      </c>
      <c r="P181" s="12"/>
      <c r="Q181" s="10" t="str">
        <f ca="1">IF(L181="","",VLOOKUP(R181&amp;"_"&amp;S181&amp;"_"&amp;T181,[1]挑战模式!$A:$AS,38+U181,FALSE))</f>
        <v/>
      </c>
      <c r="R181" s="10">
        <v>0</v>
      </c>
      <c r="S181" s="10">
        <v>4</v>
      </c>
      <c r="T181" s="10">
        <v>5</v>
      </c>
      <c r="U181" s="10">
        <v>6</v>
      </c>
    </row>
    <row r="182" spans="2:21" s="11" customFormat="1" x14ac:dyDescent="0.2">
      <c r="B182" s="10" t="str">
        <f t="shared" si="14"/>
        <v>MonsterWaveCallRule_Season0_Challenge4</v>
      </c>
      <c r="C182" s="10">
        <f>IF(ISNA(VLOOKUP(R182&amp;"_"&amp;S182&amp;"_"&amp;T182,[1]挑战模式!$A:$AS,1,FALSE)),"",IF(T182-T181=0,"",T182))</f>
        <v>6</v>
      </c>
      <c r="D182" s="10" t="str">
        <f t="shared" si="15"/>
        <v>赛季0挑战关卡4波次6</v>
      </c>
      <c r="E182" s="10" t="str">
        <f>""</f>
        <v/>
      </c>
      <c r="F182" s="10">
        <f>IF(C182="","",VLOOKUP(R182&amp;"_"&amp;S182&amp;"_"&amp;T182,[1]挑战模式!$A:$AS,13,FALSE)-VLOOKUP(R182&amp;"_"&amp;S182&amp;"_"&amp;T182,[1]挑战模式!$A:$AS,14,FALSE))</f>
        <v>100</v>
      </c>
      <c r="G182" s="10">
        <f t="shared" si="16"/>
        <v>180</v>
      </c>
      <c r="H182" s="10" t="str">
        <f>IF(C182="","",VLOOKUP(R182&amp;"_"&amp;S182&amp;"_"&amp;T182,[1]挑战模式!$A:$BG,58,FALSE))</f>
        <v>ResAudio_Music_game1;0.9</v>
      </c>
      <c r="I182" s="10" t="str">
        <f>IF(C182="","",VLOOKUP(R182&amp;"_"&amp;S182&amp;"_"&amp;T182,[1]挑战模式!$A:$BG,59,FALSE))</f>
        <v>ResAudio_Music_battle_danger1;1</v>
      </c>
      <c r="J182" s="10">
        <f t="shared" si="17"/>
        <v>0</v>
      </c>
      <c r="K182" s="10">
        <f ca="1">IF(ISNA(VLOOKUP(R182&amp;"_"&amp;S182&amp;"_"&amp;T182,[1]挑战模式!$A:$AS,1,FALSE)),"",IF(VLOOKUP(R182&amp;"_"&amp;S182&amp;"_"&amp;T182,[1]挑战模式!$A:$AS,14+U182,FALSE)="","",INT(VLOOKUP(R182&amp;"_"&amp;S182&amp;"_"&amp;T182,[1]挑战模式!$A:$AS,20+U182,FALSE))))</f>
        <v>11</v>
      </c>
      <c r="L182" s="10">
        <f ca="1">IF(ISNA(VLOOKUP(R182&amp;"_"&amp;S182&amp;"_"&amp;T182,[1]挑战模式!$A:$AS,1,FALSE)),"",IF(VLOOKUP(R182&amp;"_"&amp;S182&amp;"_"&amp;T182,[1]挑战模式!$A:$AS,14+U182,FALSE)="","",ROUND(VLOOKUP(R182&amp;"_"&amp;S182&amp;"_"&amp;T182,[1]挑战模式!$A:$AS,5,FALSE)/K182,2)))</f>
        <v>2.73</v>
      </c>
      <c r="M182" s="10">
        <f t="shared" ca="1" si="18"/>
        <v>1</v>
      </c>
      <c r="N182" s="10" t="str">
        <f t="shared" ca="1" si="19"/>
        <v>Monster_Season0_Challenge4_6_1</v>
      </c>
      <c r="O182" s="10">
        <f t="shared" ca="1" si="20"/>
        <v>1</v>
      </c>
      <c r="P182" s="12"/>
      <c r="Q182" s="10">
        <f ca="1">IF(L182="","",VLOOKUP(R182&amp;"_"&amp;S182&amp;"_"&amp;T182,[1]挑战模式!$A:$AS,38+U182,FALSE))</f>
        <v>6</v>
      </c>
      <c r="R182" s="10">
        <v>0</v>
      </c>
      <c r="S182" s="10">
        <v>4</v>
      </c>
      <c r="T182" s="10">
        <v>6</v>
      </c>
      <c r="U182" s="10">
        <v>1</v>
      </c>
    </row>
    <row r="183" spans="2:21" s="11" customFormat="1" x14ac:dyDescent="0.2">
      <c r="B183" s="10" t="str">
        <f t="shared" si="14"/>
        <v/>
      </c>
      <c r="C183" s="10" t="str">
        <f>IF(ISNA(VLOOKUP(R183&amp;"_"&amp;S183&amp;"_"&amp;T183,[1]挑战模式!$A:$AS,1,FALSE)),"",IF(T183-T182=0,"",T183))</f>
        <v/>
      </c>
      <c r="D183" s="10" t="str">
        <f t="shared" si="15"/>
        <v/>
      </c>
      <c r="E183" s="10" t="str">
        <f>""</f>
        <v/>
      </c>
      <c r="F183" s="10" t="str">
        <f>IF(C183="","",VLOOKUP(R183&amp;"_"&amp;S183&amp;"_"&amp;T183,[1]挑战模式!$A:$AS,13,FALSE)-VLOOKUP(R183&amp;"_"&amp;S183&amp;"_"&amp;T183,[1]挑战模式!$A:$AS,14,FALSE))</f>
        <v/>
      </c>
      <c r="G183" s="10" t="str">
        <f t="shared" si="16"/>
        <v/>
      </c>
      <c r="H183" s="10" t="str">
        <f>IF(C183="","",VLOOKUP(R183&amp;"_"&amp;S183&amp;"_"&amp;T183,[1]挑战模式!$A:$BG,58,FALSE))</f>
        <v/>
      </c>
      <c r="I183" s="10" t="str">
        <f>IF(C183="","",VLOOKUP(R183&amp;"_"&amp;S183&amp;"_"&amp;T183,[1]挑战模式!$A:$BG,59,FALSE))</f>
        <v/>
      </c>
      <c r="J183" s="10" t="str">
        <f t="shared" si="17"/>
        <v/>
      </c>
      <c r="K183" s="10">
        <f ca="1">IF(ISNA(VLOOKUP(R183&amp;"_"&amp;S183&amp;"_"&amp;T183,[1]挑战模式!$A:$AS,1,FALSE)),"",IF(VLOOKUP(R183&amp;"_"&amp;S183&amp;"_"&amp;T183,[1]挑战模式!$A:$AS,14+U183,FALSE)="","",INT(VLOOKUP(R183&amp;"_"&amp;S183&amp;"_"&amp;T183,[1]挑战模式!$A:$AS,20+U183,FALSE))))</f>
        <v>8</v>
      </c>
      <c r="L183" s="10">
        <f ca="1">IF(ISNA(VLOOKUP(R183&amp;"_"&amp;S183&amp;"_"&amp;T183,[1]挑战模式!$A:$AS,1,FALSE)),"",IF(VLOOKUP(R183&amp;"_"&amp;S183&amp;"_"&amp;T183,[1]挑战模式!$A:$AS,14+U183,FALSE)="","",ROUND(VLOOKUP(R183&amp;"_"&amp;S183&amp;"_"&amp;T183,[1]挑战模式!$A:$AS,5,FALSE)/K183,2)))</f>
        <v>3.75</v>
      </c>
      <c r="M183" s="10">
        <f t="shared" ca="1" si="18"/>
        <v>1</v>
      </c>
      <c r="N183" s="10" t="str">
        <f t="shared" ca="1" si="19"/>
        <v>Monster_Season0_Challenge4_6_2</v>
      </c>
      <c r="O183" s="10">
        <f t="shared" ca="1" si="20"/>
        <v>1</v>
      </c>
      <c r="P183" s="12"/>
      <c r="Q183" s="10">
        <f ca="1">IF(L183="","",VLOOKUP(R183&amp;"_"&amp;S183&amp;"_"&amp;T183,[1]挑战模式!$A:$AS,38+U183,FALSE))</f>
        <v>6</v>
      </c>
      <c r="R183" s="10">
        <v>0</v>
      </c>
      <c r="S183" s="10">
        <v>4</v>
      </c>
      <c r="T183" s="10">
        <v>6</v>
      </c>
      <c r="U183" s="10">
        <v>2</v>
      </c>
    </row>
    <row r="184" spans="2:21" s="11" customFormat="1" x14ac:dyDescent="0.2">
      <c r="B184" s="10" t="str">
        <f t="shared" si="14"/>
        <v/>
      </c>
      <c r="C184" s="10" t="str">
        <f>IF(ISNA(VLOOKUP(R184&amp;"_"&amp;S184&amp;"_"&amp;T184,[1]挑战模式!$A:$AS,1,FALSE)),"",IF(T184-T183=0,"",T184))</f>
        <v/>
      </c>
      <c r="D184" s="10" t="str">
        <f t="shared" si="15"/>
        <v/>
      </c>
      <c r="E184" s="10" t="str">
        <f>""</f>
        <v/>
      </c>
      <c r="F184" s="10" t="str">
        <f>IF(C184="","",VLOOKUP(R184&amp;"_"&amp;S184&amp;"_"&amp;T184,[1]挑战模式!$A:$AS,13,FALSE)-VLOOKUP(R184&amp;"_"&amp;S184&amp;"_"&amp;T184,[1]挑战模式!$A:$AS,14,FALSE))</f>
        <v/>
      </c>
      <c r="G184" s="10" t="str">
        <f t="shared" si="16"/>
        <v/>
      </c>
      <c r="H184" s="10" t="str">
        <f>IF(C184="","",VLOOKUP(R184&amp;"_"&amp;S184&amp;"_"&amp;T184,[1]挑战模式!$A:$BG,58,FALSE))</f>
        <v/>
      </c>
      <c r="I184" s="10" t="str">
        <f>IF(C184="","",VLOOKUP(R184&amp;"_"&amp;S184&amp;"_"&amp;T184,[1]挑战模式!$A:$BG,59,FALSE))</f>
        <v/>
      </c>
      <c r="J184" s="10" t="str">
        <f t="shared" si="17"/>
        <v/>
      </c>
      <c r="K184" s="10">
        <f ca="1">IF(ISNA(VLOOKUP(R184&amp;"_"&amp;S184&amp;"_"&amp;T184,[1]挑战模式!$A:$AS,1,FALSE)),"",IF(VLOOKUP(R184&amp;"_"&amp;S184&amp;"_"&amp;T184,[1]挑战模式!$A:$AS,14+U184,FALSE)="","",INT(VLOOKUP(R184&amp;"_"&amp;S184&amp;"_"&amp;T184,[1]挑战模式!$A:$AS,20+U184,FALSE))))</f>
        <v>8</v>
      </c>
      <c r="L184" s="10">
        <f ca="1">IF(ISNA(VLOOKUP(R184&amp;"_"&amp;S184&amp;"_"&amp;T184,[1]挑战模式!$A:$AS,1,FALSE)),"",IF(VLOOKUP(R184&amp;"_"&amp;S184&amp;"_"&amp;T184,[1]挑战模式!$A:$AS,14+U184,FALSE)="","",ROUND(VLOOKUP(R184&amp;"_"&amp;S184&amp;"_"&amp;T184,[1]挑战模式!$A:$AS,5,FALSE)/K184,2)))</f>
        <v>3.75</v>
      </c>
      <c r="M184" s="10">
        <f t="shared" ca="1" si="18"/>
        <v>1</v>
      </c>
      <c r="N184" s="10" t="str">
        <f t="shared" ca="1" si="19"/>
        <v>Monster_Season0_Challenge4_6_3</v>
      </c>
      <c r="O184" s="10">
        <f t="shared" ca="1" si="20"/>
        <v>1</v>
      </c>
      <c r="P184" s="12"/>
      <c r="Q184" s="10">
        <f ca="1">IF(L184="","",VLOOKUP(R184&amp;"_"&amp;S184&amp;"_"&amp;T184,[1]挑战模式!$A:$AS,38+U184,FALSE))</f>
        <v>6</v>
      </c>
      <c r="R184" s="10">
        <v>0</v>
      </c>
      <c r="S184" s="10">
        <v>4</v>
      </c>
      <c r="T184" s="10">
        <v>6</v>
      </c>
      <c r="U184" s="10">
        <v>3</v>
      </c>
    </row>
    <row r="185" spans="2:21" s="11" customFormat="1" x14ac:dyDescent="0.2">
      <c r="B185" s="10" t="str">
        <f t="shared" si="14"/>
        <v/>
      </c>
      <c r="C185" s="10" t="str">
        <f>IF(ISNA(VLOOKUP(R185&amp;"_"&amp;S185&amp;"_"&amp;T185,[1]挑战模式!$A:$AS,1,FALSE)),"",IF(T185-T184=0,"",T185))</f>
        <v/>
      </c>
      <c r="D185" s="10" t="str">
        <f t="shared" si="15"/>
        <v/>
      </c>
      <c r="E185" s="10" t="str">
        <f>""</f>
        <v/>
      </c>
      <c r="F185" s="10" t="str">
        <f>IF(C185="","",VLOOKUP(R185&amp;"_"&amp;S185&amp;"_"&amp;T185,[1]挑战模式!$A:$AS,13,FALSE)-VLOOKUP(R185&amp;"_"&amp;S185&amp;"_"&amp;T185,[1]挑战模式!$A:$AS,14,FALSE))</f>
        <v/>
      </c>
      <c r="G185" s="10" t="str">
        <f t="shared" si="16"/>
        <v/>
      </c>
      <c r="H185" s="10" t="str">
        <f>IF(C185="","",VLOOKUP(R185&amp;"_"&amp;S185&amp;"_"&amp;T185,[1]挑战模式!$A:$BG,58,FALSE))</f>
        <v/>
      </c>
      <c r="I185" s="10" t="str">
        <f>IF(C185="","",VLOOKUP(R185&amp;"_"&amp;S185&amp;"_"&amp;T185,[1]挑战模式!$A:$BG,59,FALSE))</f>
        <v/>
      </c>
      <c r="J185" s="10" t="str">
        <f t="shared" si="17"/>
        <v/>
      </c>
      <c r="K185" s="10">
        <f ca="1">IF(ISNA(VLOOKUP(R185&amp;"_"&amp;S185&amp;"_"&amp;T185,[1]挑战模式!$A:$AS,1,FALSE)),"",IF(VLOOKUP(R185&amp;"_"&amp;S185&amp;"_"&amp;T185,[1]挑战模式!$A:$AS,14+U185,FALSE)="","",INT(VLOOKUP(R185&amp;"_"&amp;S185&amp;"_"&amp;T185,[1]挑战模式!$A:$AS,20+U185,FALSE))))</f>
        <v>5</v>
      </c>
      <c r="L185" s="10">
        <f ca="1">IF(ISNA(VLOOKUP(R185&amp;"_"&amp;S185&amp;"_"&amp;T185,[1]挑战模式!$A:$AS,1,FALSE)),"",IF(VLOOKUP(R185&amp;"_"&amp;S185&amp;"_"&amp;T185,[1]挑战模式!$A:$AS,14+U185,FALSE)="","",ROUND(VLOOKUP(R185&amp;"_"&amp;S185&amp;"_"&amp;T185,[1]挑战模式!$A:$AS,5,FALSE)/K185,2)))</f>
        <v>6</v>
      </c>
      <c r="M185" s="10">
        <f t="shared" ca="1" si="18"/>
        <v>1</v>
      </c>
      <c r="N185" s="10" t="str">
        <f t="shared" ca="1" si="19"/>
        <v>Monster_Season0_Challenge4_6_4</v>
      </c>
      <c r="O185" s="10">
        <f t="shared" ca="1" si="20"/>
        <v>1</v>
      </c>
      <c r="P185" s="12"/>
      <c r="Q185" s="10">
        <f ca="1">IF(L185="","",VLOOKUP(R185&amp;"_"&amp;S185&amp;"_"&amp;T185,[1]挑战模式!$A:$AS,38+U185,FALSE))</f>
        <v>6</v>
      </c>
      <c r="R185" s="10">
        <v>0</v>
      </c>
      <c r="S185" s="10">
        <v>4</v>
      </c>
      <c r="T185" s="10">
        <v>6</v>
      </c>
      <c r="U185" s="10">
        <v>4</v>
      </c>
    </row>
    <row r="186" spans="2:21" s="11" customFormat="1" x14ac:dyDescent="0.2">
      <c r="B186" s="10" t="str">
        <f t="shared" si="14"/>
        <v/>
      </c>
      <c r="C186" s="10" t="str">
        <f>IF(ISNA(VLOOKUP(R186&amp;"_"&amp;S186&amp;"_"&amp;T186,[1]挑战模式!$A:$AS,1,FALSE)),"",IF(T186-T185=0,"",T186))</f>
        <v/>
      </c>
      <c r="D186" s="10" t="str">
        <f t="shared" si="15"/>
        <v/>
      </c>
      <c r="E186" s="10" t="str">
        <f>""</f>
        <v/>
      </c>
      <c r="F186" s="10" t="str">
        <f>IF(C186="","",VLOOKUP(R186&amp;"_"&amp;S186&amp;"_"&amp;T186,[1]挑战模式!$A:$AS,13,FALSE)-VLOOKUP(R186&amp;"_"&amp;S186&amp;"_"&amp;T186,[1]挑战模式!$A:$AS,14,FALSE))</f>
        <v/>
      </c>
      <c r="G186" s="10" t="str">
        <f t="shared" si="16"/>
        <v/>
      </c>
      <c r="H186" s="10" t="str">
        <f>IF(C186="","",VLOOKUP(R186&amp;"_"&amp;S186&amp;"_"&amp;T186,[1]挑战模式!$A:$BG,58,FALSE))</f>
        <v/>
      </c>
      <c r="I186" s="10" t="str">
        <f>IF(C186="","",VLOOKUP(R186&amp;"_"&amp;S186&amp;"_"&amp;T186,[1]挑战模式!$A:$BG,59,FALSE))</f>
        <v/>
      </c>
      <c r="J186" s="10" t="str">
        <f t="shared" si="17"/>
        <v/>
      </c>
      <c r="K186" s="10" t="str">
        <f ca="1">IF(ISNA(VLOOKUP(R186&amp;"_"&amp;S186&amp;"_"&amp;T186,[1]挑战模式!$A:$AS,1,FALSE)),"",IF(VLOOKUP(R186&amp;"_"&amp;S186&amp;"_"&amp;T186,[1]挑战模式!$A:$AS,14+U186,FALSE)="","",INT(VLOOKUP(R186&amp;"_"&amp;S186&amp;"_"&amp;T186,[1]挑战模式!$A:$AS,20+U186,FALSE))))</f>
        <v/>
      </c>
      <c r="L186" s="10" t="str">
        <f ca="1">IF(ISNA(VLOOKUP(R186&amp;"_"&amp;S186&amp;"_"&amp;T186,[1]挑战模式!$A:$AS,1,FALSE)),"",IF(VLOOKUP(R186&amp;"_"&amp;S186&amp;"_"&amp;T186,[1]挑战模式!$A:$AS,14+U186,FALSE)="","",ROUND(VLOOKUP(R186&amp;"_"&amp;S186&amp;"_"&amp;T186,[1]挑战模式!$A:$AS,5,FALSE)/K186,2)))</f>
        <v/>
      </c>
      <c r="M186" s="10" t="str">
        <f t="shared" ca="1" si="18"/>
        <v/>
      </c>
      <c r="N186" s="10" t="str">
        <f t="shared" ca="1" si="19"/>
        <v/>
      </c>
      <c r="O186" s="10" t="str">
        <f t="shared" ca="1" si="20"/>
        <v/>
      </c>
      <c r="P186" s="12"/>
      <c r="Q186" s="10" t="str">
        <f ca="1">IF(L186="","",VLOOKUP(R186&amp;"_"&amp;S186&amp;"_"&amp;T186,[1]挑战模式!$A:$AS,38+U186,FALSE))</f>
        <v/>
      </c>
      <c r="R186" s="10">
        <v>0</v>
      </c>
      <c r="S186" s="10">
        <v>4</v>
      </c>
      <c r="T186" s="10">
        <v>6</v>
      </c>
      <c r="U186" s="10">
        <v>5</v>
      </c>
    </row>
    <row r="187" spans="2:21" s="11" customFormat="1" x14ac:dyDescent="0.2">
      <c r="B187" s="10" t="str">
        <f t="shared" si="14"/>
        <v/>
      </c>
      <c r="C187" s="10" t="str">
        <f>IF(ISNA(VLOOKUP(R187&amp;"_"&amp;S187&amp;"_"&amp;T187,[1]挑战模式!$A:$AS,1,FALSE)),"",IF(T187-T186=0,"",T187))</f>
        <v/>
      </c>
      <c r="D187" s="10" t="str">
        <f t="shared" si="15"/>
        <v/>
      </c>
      <c r="E187" s="10" t="str">
        <f>""</f>
        <v/>
      </c>
      <c r="F187" s="10" t="str">
        <f>IF(C187="","",VLOOKUP(R187&amp;"_"&amp;S187&amp;"_"&amp;T187,[1]挑战模式!$A:$AS,13,FALSE)-VLOOKUP(R187&amp;"_"&amp;S187&amp;"_"&amp;T187,[1]挑战模式!$A:$AS,14,FALSE))</f>
        <v/>
      </c>
      <c r="G187" s="10" t="str">
        <f t="shared" si="16"/>
        <v/>
      </c>
      <c r="H187" s="10" t="str">
        <f>IF(C187="","",VLOOKUP(R187&amp;"_"&amp;S187&amp;"_"&amp;T187,[1]挑战模式!$A:$BG,58,FALSE))</f>
        <v/>
      </c>
      <c r="I187" s="10" t="str">
        <f>IF(C187="","",VLOOKUP(R187&amp;"_"&amp;S187&amp;"_"&amp;T187,[1]挑战模式!$A:$BG,59,FALSE))</f>
        <v/>
      </c>
      <c r="J187" s="10" t="str">
        <f t="shared" si="17"/>
        <v/>
      </c>
      <c r="K187" s="10" t="str">
        <f ca="1">IF(ISNA(VLOOKUP(R187&amp;"_"&amp;S187&amp;"_"&amp;T187,[1]挑战模式!$A:$AS,1,FALSE)),"",IF(VLOOKUP(R187&amp;"_"&amp;S187&amp;"_"&amp;T187,[1]挑战模式!$A:$AS,14+U187,FALSE)="","",INT(VLOOKUP(R187&amp;"_"&amp;S187&amp;"_"&amp;T187,[1]挑战模式!$A:$AS,20+U187,FALSE))))</f>
        <v/>
      </c>
      <c r="L187" s="10" t="str">
        <f ca="1">IF(ISNA(VLOOKUP(R187&amp;"_"&amp;S187&amp;"_"&amp;T187,[1]挑战模式!$A:$AS,1,FALSE)),"",IF(VLOOKUP(R187&amp;"_"&amp;S187&amp;"_"&amp;T187,[1]挑战模式!$A:$AS,14+U187,FALSE)="","",ROUND(VLOOKUP(R187&amp;"_"&amp;S187&amp;"_"&amp;T187,[1]挑战模式!$A:$AS,5,FALSE)/K187,2)))</f>
        <v/>
      </c>
      <c r="M187" s="10" t="str">
        <f t="shared" ca="1" si="18"/>
        <v/>
      </c>
      <c r="N187" s="10" t="str">
        <f t="shared" ca="1" si="19"/>
        <v/>
      </c>
      <c r="O187" s="10" t="str">
        <f t="shared" ca="1" si="20"/>
        <v/>
      </c>
      <c r="P187" s="12"/>
      <c r="Q187" s="10" t="str">
        <f ca="1">IF(L187="","",VLOOKUP(R187&amp;"_"&amp;S187&amp;"_"&amp;T187,[1]挑战模式!$A:$AS,38+U187,FALSE))</f>
        <v/>
      </c>
      <c r="R187" s="10">
        <v>0</v>
      </c>
      <c r="S187" s="10">
        <v>4</v>
      </c>
      <c r="T187" s="10">
        <v>6</v>
      </c>
      <c r="U187" s="10">
        <v>6</v>
      </c>
    </row>
    <row r="188" spans="2:21" s="11" customFormat="1" x14ac:dyDescent="0.2">
      <c r="B188" s="10" t="str">
        <f t="shared" si="14"/>
        <v/>
      </c>
      <c r="C188" s="10" t="str">
        <f>IF(ISNA(VLOOKUP(R188&amp;"_"&amp;S188&amp;"_"&amp;T188,[1]挑战模式!$A:$AS,1,FALSE)),"",IF(T188-T187=0,"",T188))</f>
        <v/>
      </c>
      <c r="D188" s="10" t="str">
        <f t="shared" si="15"/>
        <v/>
      </c>
      <c r="E188" s="10" t="str">
        <f>""</f>
        <v/>
      </c>
      <c r="F188" s="10" t="str">
        <f>IF(C188="","",VLOOKUP(R188&amp;"_"&amp;S188&amp;"_"&amp;T188,[1]挑战模式!$A:$AS,13,FALSE)-VLOOKUP(R188&amp;"_"&amp;S188&amp;"_"&amp;T188,[1]挑战模式!$A:$AS,14,FALSE))</f>
        <v/>
      </c>
      <c r="G188" s="10" t="str">
        <f t="shared" si="16"/>
        <v/>
      </c>
      <c r="H188" s="10" t="str">
        <f>IF(C188="","",VLOOKUP(R188&amp;"_"&amp;S188&amp;"_"&amp;T188,[1]挑战模式!$A:$BG,58,FALSE))</f>
        <v/>
      </c>
      <c r="I188" s="10" t="str">
        <f>IF(C188="","",VLOOKUP(R188&amp;"_"&amp;S188&amp;"_"&amp;T188,[1]挑战模式!$A:$BG,59,FALSE))</f>
        <v/>
      </c>
      <c r="J188" s="10" t="str">
        <f t="shared" si="17"/>
        <v/>
      </c>
      <c r="K188" s="10" t="str">
        <f>IF(ISNA(VLOOKUP(R188&amp;"_"&amp;S188&amp;"_"&amp;T188,[1]挑战模式!$A:$AS,1,FALSE)),"",IF(VLOOKUP(R188&amp;"_"&amp;S188&amp;"_"&amp;T188,[1]挑战模式!$A:$AS,14+U188,FALSE)="","",INT(VLOOKUP(R188&amp;"_"&amp;S188&amp;"_"&amp;T188,[1]挑战模式!$A:$AS,20+U188,FALSE))))</f>
        <v/>
      </c>
      <c r="L188" s="10" t="str">
        <f>IF(ISNA(VLOOKUP(R188&amp;"_"&amp;S188&amp;"_"&amp;T188,[1]挑战模式!$A:$AS,1,FALSE)),"",IF(VLOOKUP(R188&amp;"_"&amp;S188&amp;"_"&amp;T188,[1]挑战模式!$A:$AS,14+U188,FALSE)="","",ROUND(VLOOKUP(R188&amp;"_"&amp;S188&amp;"_"&amp;T188,[1]挑战模式!$A:$AS,5,FALSE)/K188,2)))</f>
        <v/>
      </c>
      <c r="M188" s="10" t="str">
        <f t="shared" si="18"/>
        <v/>
      </c>
      <c r="N188" s="10" t="str">
        <f t="shared" si="19"/>
        <v/>
      </c>
      <c r="O188" s="10" t="str">
        <f t="shared" si="20"/>
        <v/>
      </c>
      <c r="P188" s="12"/>
      <c r="Q188" s="10" t="str">
        <f>IF(L188="","",VLOOKUP(R188&amp;"_"&amp;S188&amp;"_"&amp;T188,[1]挑战模式!$A:$AS,38+U188,FALSE))</f>
        <v/>
      </c>
      <c r="R188" s="10">
        <v>0</v>
      </c>
      <c r="S188" s="10">
        <v>4</v>
      </c>
      <c r="T188" s="10">
        <v>7</v>
      </c>
      <c r="U188" s="10">
        <v>1</v>
      </c>
    </row>
    <row r="189" spans="2:21" s="11" customFormat="1" x14ac:dyDescent="0.2">
      <c r="B189" s="10" t="str">
        <f t="shared" si="14"/>
        <v/>
      </c>
      <c r="C189" s="10" t="str">
        <f>IF(ISNA(VLOOKUP(R189&amp;"_"&amp;S189&amp;"_"&amp;T189,[1]挑战模式!$A:$AS,1,FALSE)),"",IF(T189-T188=0,"",T189))</f>
        <v/>
      </c>
      <c r="D189" s="10" t="str">
        <f t="shared" si="15"/>
        <v/>
      </c>
      <c r="E189" s="10" t="str">
        <f>""</f>
        <v/>
      </c>
      <c r="F189" s="10" t="str">
        <f>IF(C189="","",VLOOKUP(R189&amp;"_"&amp;S189&amp;"_"&amp;T189,[1]挑战模式!$A:$AS,13,FALSE)-VLOOKUP(R189&amp;"_"&amp;S189&amp;"_"&amp;T189,[1]挑战模式!$A:$AS,14,FALSE))</f>
        <v/>
      </c>
      <c r="G189" s="10" t="str">
        <f t="shared" si="16"/>
        <v/>
      </c>
      <c r="H189" s="10" t="str">
        <f>IF(C189="","",VLOOKUP(R189&amp;"_"&amp;S189&amp;"_"&amp;T189,[1]挑战模式!$A:$BG,58,FALSE))</f>
        <v/>
      </c>
      <c r="I189" s="10" t="str">
        <f>IF(C189="","",VLOOKUP(R189&amp;"_"&amp;S189&amp;"_"&amp;T189,[1]挑战模式!$A:$BG,59,FALSE))</f>
        <v/>
      </c>
      <c r="J189" s="10" t="str">
        <f t="shared" si="17"/>
        <v/>
      </c>
      <c r="K189" s="10" t="str">
        <f>IF(ISNA(VLOOKUP(R189&amp;"_"&amp;S189&amp;"_"&amp;T189,[1]挑战模式!$A:$AS,1,FALSE)),"",IF(VLOOKUP(R189&amp;"_"&amp;S189&amp;"_"&amp;T189,[1]挑战模式!$A:$AS,14+U189,FALSE)="","",INT(VLOOKUP(R189&amp;"_"&amp;S189&amp;"_"&amp;T189,[1]挑战模式!$A:$AS,20+U189,FALSE))))</f>
        <v/>
      </c>
      <c r="L189" s="10" t="str">
        <f>IF(ISNA(VLOOKUP(R189&amp;"_"&amp;S189&amp;"_"&amp;T189,[1]挑战模式!$A:$AS,1,FALSE)),"",IF(VLOOKUP(R189&amp;"_"&amp;S189&amp;"_"&amp;T189,[1]挑战模式!$A:$AS,14+U189,FALSE)="","",ROUND(VLOOKUP(R189&amp;"_"&amp;S189&amp;"_"&amp;T189,[1]挑战模式!$A:$AS,5,FALSE)/K189,2)))</f>
        <v/>
      </c>
      <c r="M189" s="10" t="str">
        <f t="shared" si="18"/>
        <v/>
      </c>
      <c r="N189" s="10" t="str">
        <f t="shared" si="19"/>
        <v/>
      </c>
      <c r="O189" s="10" t="str">
        <f t="shared" si="20"/>
        <v/>
      </c>
      <c r="P189" s="12"/>
      <c r="Q189" s="10" t="str">
        <f>IF(L189="","",VLOOKUP(R189&amp;"_"&amp;S189&amp;"_"&amp;T189,[1]挑战模式!$A:$AS,38+U189,FALSE))</f>
        <v/>
      </c>
      <c r="R189" s="10">
        <v>0</v>
      </c>
      <c r="S189" s="10">
        <v>4</v>
      </c>
      <c r="T189" s="10">
        <v>7</v>
      </c>
      <c r="U189" s="10">
        <v>2</v>
      </c>
    </row>
    <row r="190" spans="2:21" s="11" customFormat="1" x14ac:dyDescent="0.2">
      <c r="B190" s="10" t="str">
        <f t="shared" si="14"/>
        <v/>
      </c>
      <c r="C190" s="10" t="str">
        <f>IF(ISNA(VLOOKUP(R190&amp;"_"&amp;S190&amp;"_"&amp;T190,[1]挑战模式!$A:$AS,1,FALSE)),"",IF(T190-T189=0,"",T190))</f>
        <v/>
      </c>
      <c r="D190" s="10" t="str">
        <f t="shared" si="15"/>
        <v/>
      </c>
      <c r="E190" s="10" t="str">
        <f>""</f>
        <v/>
      </c>
      <c r="F190" s="10" t="str">
        <f>IF(C190="","",VLOOKUP(R190&amp;"_"&amp;S190&amp;"_"&amp;T190,[1]挑战模式!$A:$AS,13,FALSE)-VLOOKUP(R190&amp;"_"&amp;S190&amp;"_"&amp;T190,[1]挑战模式!$A:$AS,14,FALSE))</f>
        <v/>
      </c>
      <c r="G190" s="10" t="str">
        <f t="shared" si="16"/>
        <v/>
      </c>
      <c r="H190" s="10" t="str">
        <f>IF(C190="","",VLOOKUP(R190&amp;"_"&amp;S190&amp;"_"&amp;T190,[1]挑战模式!$A:$BG,58,FALSE))</f>
        <v/>
      </c>
      <c r="I190" s="10" t="str">
        <f>IF(C190="","",VLOOKUP(R190&amp;"_"&amp;S190&amp;"_"&amp;T190,[1]挑战模式!$A:$BG,59,FALSE))</f>
        <v/>
      </c>
      <c r="J190" s="10" t="str">
        <f t="shared" si="17"/>
        <v/>
      </c>
      <c r="K190" s="10" t="str">
        <f>IF(ISNA(VLOOKUP(R190&amp;"_"&amp;S190&amp;"_"&amp;T190,[1]挑战模式!$A:$AS,1,FALSE)),"",IF(VLOOKUP(R190&amp;"_"&amp;S190&amp;"_"&amp;T190,[1]挑战模式!$A:$AS,14+U190,FALSE)="","",INT(VLOOKUP(R190&amp;"_"&amp;S190&amp;"_"&amp;T190,[1]挑战模式!$A:$AS,20+U190,FALSE))))</f>
        <v/>
      </c>
      <c r="L190" s="10" t="str">
        <f>IF(ISNA(VLOOKUP(R190&amp;"_"&amp;S190&amp;"_"&amp;T190,[1]挑战模式!$A:$AS,1,FALSE)),"",IF(VLOOKUP(R190&amp;"_"&amp;S190&amp;"_"&amp;T190,[1]挑战模式!$A:$AS,14+U190,FALSE)="","",ROUND(VLOOKUP(R190&amp;"_"&amp;S190&amp;"_"&amp;T190,[1]挑战模式!$A:$AS,5,FALSE)/K190,2)))</f>
        <v/>
      </c>
      <c r="M190" s="10" t="str">
        <f t="shared" si="18"/>
        <v/>
      </c>
      <c r="N190" s="10" t="str">
        <f t="shared" si="19"/>
        <v/>
      </c>
      <c r="O190" s="10" t="str">
        <f t="shared" si="20"/>
        <v/>
      </c>
      <c r="P190" s="12"/>
      <c r="Q190" s="10" t="str">
        <f>IF(L190="","",VLOOKUP(R190&amp;"_"&amp;S190&amp;"_"&amp;T190,[1]挑战模式!$A:$AS,38+U190,FALSE))</f>
        <v/>
      </c>
      <c r="R190" s="10">
        <v>0</v>
      </c>
      <c r="S190" s="10">
        <v>4</v>
      </c>
      <c r="T190" s="10">
        <v>7</v>
      </c>
      <c r="U190" s="10">
        <v>3</v>
      </c>
    </row>
    <row r="191" spans="2:21" s="11" customFormat="1" x14ac:dyDescent="0.2">
      <c r="B191" s="10" t="str">
        <f t="shared" si="14"/>
        <v/>
      </c>
      <c r="C191" s="10" t="str">
        <f>IF(ISNA(VLOOKUP(R191&amp;"_"&amp;S191&amp;"_"&amp;T191,[1]挑战模式!$A:$AS,1,FALSE)),"",IF(T191-T190=0,"",T191))</f>
        <v/>
      </c>
      <c r="D191" s="10" t="str">
        <f t="shared" si="15"/>
        <v/>
      </c>
      <c r="E191" s="10" t="str">
        <f>""</f>
        <v/>
      </c>
      <c r="F191" s="10" t="str">
        <f>IF(C191="","",VLOOKUP(R191&amp;"_"&amp;S191&amp;"_"&amp;T191,[1]挑战模式!$A:$AS,13,FALSE)-VLOOKUP(R191&amp;"_"&amp;S191&amp;"_"&amp;T191,[1]挑战模式!$A:$AS,14,FALSE))</f>
        <v/>
      </c>
      <c r="G191" s="10" t="str">
        <f t="shared" si="16"/>
        <v/>
      </c>
      <c r="H191" s="10" t="str">
        <f>IF(C191="","",VLOOKUP(R191&amp;"_"&amp;S191&amp;"_"&amp;T191,[1]挑战模式!$A:$BG,58,FALSE))</f>
        <v/>
      </c>
      <c r="I191" s="10" t="str">
        <f>IF(C191="","",VLOOKUP(R191&amp;"_"&amp;S191&amp;"_"&amp;T191,[1]挑战模式!$A:$BG,59,FALSE))</f>
        <v/>
      </c>
      <c r="J191" s="10" t="str">
        <f t="shared" si="17"/>
        <v/>
      </c>
      <c r="K191" s="10" t="str">
        <f>IF(ISNA(VLOOKUP(R191&amp;"_"&amp;S191&amp;"_"&amp;T191,[1]挑战模式!$A:$AS,1,FALSE)),"",IF(VLOOKUP(R191&amp;"_"&amp;S191&amp;"_"&amp;T191,[1]挑战模式!$A:$AS,14+U191,FALSE)="","",INT(VLOOKUP(R191&amp;"_"&amp;S191&amp;"_"&amp;T191,[1]挑战模式!$A:$AS,20+U191,FALSE))))</f>
        <v/>
      </c>
      <c r="L191" s="10" t="str">
        <f>IF(ISNA(VLOOKUP(R191&amp;"_"&amp;S191&amp;"_"&amp;T191,[1]挑战模式!$A:$AS,1,FALSE)),"",IF(VLOOKUP(R191&amp;"_"&amp;S191&amp;"_"&amp;T191,[1]挑战模式!$A:$AS,14+U191,FALSE)="","",ROUND(VLOOKUP(R191&amp;"_"&amp;S191&amp;"_"&amp;T191,[1]挑战模式!$A:$AS,5,FALSE)/K191,2)))</f>
        <v/>
      </c>
      <c r="M191" s="10" t="str">
        <f t="shared" si="18"/>
        <v/>
      </c>
      <c r="N191" s="10" t="str">
        <f t="shared" si="19"/>
        <v/>
      </c>
      <c r="O191" s="10" t="str">
        <f t="shared" si="20"/>
        <v/>
      </c>
      <c r="P191" s="12"/>
      <c r="Q191" s="10" t="str">
        <f>IF(L191="","",VLOOKUP(R191&amp;"_"&amp;S191&amp;"_"&amp;T191,[1]挑战模式!$A:$AS,38+U191,FALSE))</f>
        <v/>
      </c>
      <c r="R191" s="10">
        <v>0</v>
      </c>
      <c r="S191" s="10">
        <v>4</v>
      </c>
      <c r="T191" s="10">
        <v>7</v>
      </c>
      <c r="U191" s="10">
        <v>4</v>
      </c>
    </row>
    <row r="192" spans="2:21" s="11" customFormat="1" x14ac:dyDescent="0.2">
      <c r="B192" s="10" t="str">
        <f t="shared" si="14"/>
        <v/>
      </c>
      <c r="C192" s="10" t="str">
        <f>IF(ISNA(VLOOKUP(R192&amp;"_"&amp;S192&amp;"_"&amp;T192,[1]挑战模式!$A:$AS,1,FALSE)),"",IF(T192-T191=0,"",T192))</f>
        <v/>
      </c>
      <c r="D192" s="10" t="str">
        <f t="shared" si="15"/>
        <v/>
      </c>
      <c r="E192" s="10" t="str">
        <f>""</f>
        <v/>
      </c>
      <c r="F192" s="10" t="str">
        <f>IF(C192="","",VLOOKUP(R192&amp;"_"&amp;S192&amp;"_"&amp;T192,[1]挑战模式!$A:$AS,13,FALSE)-VLOOKUP(R192&amp;"_"&amp;S192&amp;"_"&amp;T192,[1]挑战模式!$A:$AS,14,FALSE))</f>
        <v/>
      </c>
      <c r="G192" s="10" t="str">
        <f t="shared" si="16"/>
        <v/>
      </c>
      <c r="H192" s="10" t="str">
        <f>IF(C192="","",VLOOKUP(R192&amp;"_"&amp;S192&amp;"_"&amp;T192,[1]挑战模式!$A:$BG,58,FALSE))</f>
        <v/>
      </c>
      <c r="I192" s="10" t="str">
        <f>IF(C192="","",VLOOKUP(R192&amp;"_"&amp;S192&amp;"_"&amp;T192,[1]挑战模式!$A:$BG,59,FALSE))</f>
        <v/>
      </c>
      <c r="J192" s="10" t="str">
        <f t="shared" si="17"/>
        <v/>
      </c>
      <c r="K192" s="10" t="str">
        <f>IF(ISNA(VLOOKUP(R192&amp;"_"&amp;S192&amp;"_"&amp;T192,[1]挑战模式!$A:$AS,1,FALSE)),"",IF(VLOOKUP(R192&amp;"_"&amp;S192&amp;"_"&amp;T192,[1]挑战模式!$A:$AS,14+U192,FALSE)="","",INT(VLOOKUP(R192&amp;"_"&amp;S192&amp;"_"&amp;T192,[1]挑战模式!$A:$AS,20+U192,FALSE))))</f>
        <v/>
      </c>
      <c r="L192" s="10" t="str">
        <f>IF(ISNA(VLOOKUP(R192&amp;"_"&amp;S192&amp;"_"&amp;T192,[1]挑战模式!$A:$AS,1,FALSE)),"",IF(VLOOKUP(R192&amp;"_"&amp;S192&amp;"_"&amp;T192,[1]挑战模式!$A:$AS,14+U192,FALSE)="","",ROUND(VLOOKUP(R192&amp;"_"&amp;S192&amp;"_"&amp;T192,[1]挑战模式!$A:$AS,5,FALSE)/K192,2)))</f>
        <v/>
      </c>
      <c r="M192" s="10" t="str">
        <f t="shared" si="18"/>
        <v/>
      </c>
      <c r="N192" s="10" t="str">
        <f t="shared" si="19"/>
        <v/>
      </c>
      <c r="O192" s="10" t="str">
        <f t="shared" si="20"/>
        <v/>
      </c>
      <c r="P192" s="12"/>
      <c r="Q192" s="10" t="str">
        <f>IF(L192="","",VLOOKUP(R192&amp;"_"&amp;S192&amp;"_"&amp;T192,[1]挑战模式!$A:$AS,38+U192,FALSE))</f>
        <v/>
      </c>
      <c r="R192" s="10">
        <v>0</v>
      </c>
      <c r="S192" s="10">
        <v>4</v>
      </c>
      <c r="T192" s="10">
        <v>7</v>
      </c>
      <c r="U192" s="10">
        <v>5</v>
      </c>
    </row>
    <row r="193" spans="2:21" s="11" customFormat="1" x14ac:dyDescent="0.2">
      <c r="B193" s="10" t="str">
        <f t="shared" si="14"/>
        <v/>
      </c>
      <c r="C193" s="10" t="str">
        <f>IF(ISNA(VLOOKUP(R193&amp;"_"&amp;S193&amp;"_"&amp;T193,[1]挑战模式!$A:$AS,1,FALSE)),"",IF(T193-T192=0,"",T193))</f>
        <v/>
      </c>
      <c r="D193" s="10" t="str">
        <f t="shared" si="15"/>
        <v/>
      </c>
      <c r="E193" s="10" t="str">
        <f>""</f>
        <v/>
      </c>
      <c r="F193" s="10" t="str">
        <f>IF(C193="","",VLOOKUP(R193&amp;"_"&amp;S193&amp;"_"&amp;T193,[1]挑战模式!$A:$AS,13,FALSE)-VLOOKUP(R193&amp;"_"&amp;S193&amp;"_"&amp;T193,[1]挑战模式!$A:$AS,14,FALSE))</f>
        <v/>
      </c>
      <c r="G193" s="10" t="str">
        <f t="shared" si="16"/>
        <v/>
      </c>
      <c r="H193" s="10" t="str">
        <f>IF(C193="","",VLOOKUP(R193&amp;"_"&amp;S193&amp;"_"&amp;T193,[1]挑战模式!$A:$BG,58,FALSE))</f>
        <v/>
      </c>
      <c r="I193" s="10" t="str">
        <f>IF(C193="","",VLOOKUP(R193&amp;"_"&amp;S193&amp;"_"&amp;T193,[1]挑战模式!$A:$BG,59,FALSE))</f>
        <v/>
      </c>
      <c r="J193" s="10" t="str">
        <f t="shared" si="17"/>
        <v/>
      </c>
      <c r="K193" s="10" t="str">
        <f>IF(ISNA(VLOOKUP(R193&amp;"_"&amp;S193&amp;"_"&amp;T193,[1]挑战模式!$A:$AS,1,FALSE)),"",IF(VLOOKUP(R193&amp;"_"&amp;S193&amp;"_"&amp;T193,[1]挑战模式!$A:$AS,14+U193,FALSE)="","",INT(VLOOKUP(R193&amp;"_"&amp;S193&amp;"_"&amp;T193,[1]挑战模式!$A:$AS,20+U193,FALSE))))</f>
        <v/>
      </c>
      <c r="L193" s="10" t="str">
        <f>IF(ISNA(VLOOKUP(R193&amp;"_"&amp;S193&amp;"_"&amp;T193,[1]挑战模式!$A:$AS,1,FALSE)),"",IF(VLOOKUP(R193&amp;"_"&amp;S193&amp;"_"&amp;T193,[1]挑战模式!$A:$AS,14+U193,FALSE)="","",ROUND(VLOOKUP(R193&amp;"_"&amp;S193&amp;"_"&amp;T193,[1]挑战模式!$A:$AS,5,FALSE)/K193,2)))</f>
        <v/>
      </c>
      <c r="M193" s="10" t="str">
        <f t="shared" si="18"/>
        <v/>
      </c>
      <c r="N193" s="10" t="str">
        <f t="shared" si="19"/>
        <v/>
      </c>
      <c r="O193" s="10" t="str">
        <f t="shared" si="20"/>
        <v/>
      </c>
      <c r="P193" s="12"/>
      <c r="Q193" s="10" t="str">
        <f>IF(L193="","",VLOOKUP(R193&amp;"_"&amp;S193&amp;"_"&amp;T193,[1]挑战模式!$A:$AS,38+U193,FALSE))</f>
        <v/>
      </c>
      <c r="R193" s="10">
        <v>0</v>
      </c>
      <c r="S193" s="10">
        <v>4</v>
      </c>
      <c r="T193" s="10">
        <v>7</v>
      </c>
      <c r="U193" s="10">
        <v>6</v>
      </c>
    </row>
    <row r="194" spans="2:21" s="11" customFormat="1" x14ac:dyDescent="0.2">
      <c r="B194" s="10" t="str">
        <f t="shared" si="14"/>
        <v/>
      </c>
      <c r="C194" s="10" t="str">
        <f>IF(ISNA(VLOOKUP(R194&amp;"_"&amp;S194&amp;"_"&amp;T194,[1]挑战模式!$A:$AS,1,FALSE)),"",IF(T194-T193=0,"",T194))</f>
        <v/>
      </c>
      <c r="D194" s="10" t="str">
        <f t="shared" si="15"/>
        <v/>
      </c>
      <c r="E194" s="10" t="str">
        <f>""</f>
        <v/>
      </c>
      <c r="F194" s="10" t="str">
        <f>IF(C194="","",VLOOKUP(R194&amp;"_"&amp;S194&amp;"_"&amp;T194,[1]挑战模式!$A:$AS,13,FALSE)-VLOOKUP(R194&amp;"_"&amp;S194&amp;"_"&amp;T194,[1]挑战模式!$A:$AS,14,FALSE))</f>
        <v/>
      </c>
      <c r="G194" s="10" t="str">
        <f t="shared" si="16"/>
        <v/>
      </c>
      <c r="H194" s="10" t="str">
        <f>IF(C194="","",VLOOKUP(R194&amp;"_"&amp;S194&amp;"_"&amp;T194,[1]挑战模式!$A:$BG,58,FALSE))</f>
        <v/>
      </c>
      <c r="I194" s="10" t="str">
        <f>IF(C194="","",VLOOKUP(R194&amp;"_"&amp;S194&amp;"_"&amp;T194,[1]挑战模式!$A:$BG,59,FALSE))</f>
        <v/>
      </c>
      <c r="J194" s="10" t="str">
        <f t="shared" si="17"/>
        <v/>
      </c>
      <c r="K194" s="10" t="str">
        <f>IF(ISNA(VLOOKUP(R194&amp;"_"&amp;S194&amp;"_"&amp;T194,[1]挑战模式!$A:$AS,1,FALSE)),"",IF(VLOOKUP(R194&amp;"_"&amp;S194&amp;"_"&amp;T194,[1]挑战模式!$A:$AS,14+U194,FALSE)="","",INT(VLOOKUP(R194&amp;"_"&amp;S194&amp;"_"&amp;T194,[1]挑战模式!$A:$AS,20+U194,FALSE))))</f>
        <v/>
      </c>
      <c r="L194" s="10" t="str">
        <f>IF(ISNA(VLOOKUP(R194&amp;"_"&amp;S194&amp;"_"&amp;T194,[1]挑战模式!$A:$AS,1,FALSE)),"",IF(VLOOKUP(R194&amp;"_"&amp;S194&amp;"_"&amp;T194,[1]挑战模式!$A:$AS,14+U194,FALSE)="","",ROUND(VLOOKUP(R194&amp;"_"&amp;S194&amp;"_"&amp;T194,[1]挑战模式!$A:$AS,5,FALSE)/K194,2)))</f>
        <v/>
      </c>
      <c r="M194" s="10" t="str">
        <f t="shared" si="18"/>
        <v/>
      </c>
      <c r="N194" s="10" t="str">
        <f t="shared" si="19"/>
        <v/>
      </c>
      <c r="O194" s="10" t="str">
        <f t="shared" si="20"/>
        <v/>
      </c>
      <c r="P194" s="12"/>
      <c r="Q194" s="10" t="str">
        <f>IF(L194="","",VLOOKUP(R194&amp;"_"&amp;S194&amp;"_"&amp;T194,[1]挑战模式!$A:$AS,38+U194,FALSE))</f>
        <v/>
      </c>
      <c r="R194" s="10">
        <v>0</v>
      </c>
      <c r="S194" s="10">
        <v>4</v>
      </c>
      <c r="T194" s="10">
        <v>8</v>
      </c>
      <c r="U194" s="10">
        <v>1</v>
      </c>
    </row>
    <row r="195" spans="2:21" s="11" customFormat="1" x14ac:dyDescent="0.2">
      <c r="B195" s="10" t="str">
        <f t="shared" si="14"/>
        <v/>
      </c>
      <c r="C195" s="10" t="str">
        <f>IF(ISNA(VLOOKUP(R195&amp;"_"&amp;S195&amp;"_"&amp;T195,[1]挑战模式!$A:$AS,1,FALSE)),"",IF(T195-T194=0,"",T195))</f>
        <v/>
      </c>
      <c r="D195" s="10" t="str">
        <f t="shared" si="15"/>
        <v/>
      </c>
      <c r="E195" s="10" t="str">
        <f>""</f>
        <v/>
      </c>
      <c r="F195" s="10" t="str">
        <f>IF(C195="","",VLOOKUP(R195&amp;"_"&amp;S195&amp;"_"&amp;T195,[1]挑战模式!$A:$AS,13,FALSE)-VLOOKUP(R195&amp;"_"&amp;S195&amp;"_"&amp;T195,[1]挑战模式!$A:$AS,14,FALSE))</f>
        <v/>
      </c>
      <c r="G195" s="10" t="str">
        <f t="shared" si="16"/>
        <v/>
      </c>
      <c r="H195" s="10" t="str">
        <f>IF(C195="","",VLOOKUP(R195&amp;"_"&amp;S195&amp;"_"&amp;T195,[1]挑战模式!$A:$BG,58,FALSE))</f>
        <v/>
      </c>
      <c r="I195" s="10" t="str">
        <f>IF(C195="","",VLOOKUP(R195&amp;"_"&amp;S195&amp;"_"&amp;T195,[1]挑战模式!$A:$BG,59,FALSE))</f>
        <v/>
      </c>
      <c r="J195" s="10" t="str">
        <f t="shared" si="17"/>
        <v/>
      </c>
      <c r="K195" s="10" t="str">
        <f>IF(ISNA(VLOOKUP(R195&amp;"_"&amp;S195&amp;"_"&amp;T195,[1]挑战模式!$A:$AS,1,FALSE)),"",IF(VLOOKUP(R195&amp;"_"&amp;S195&amp;"_"&amp;T195,[1]挑战模式!$A:$AS,14+U195,FALSE)="","",INT(VLOOKUP(R195&amp;"_"&amp;S195&amp;"_"&amp;T195,[1]挑战模式!$A:$AS,20+U195,FALSE))))</f>
        <v/>
      </c>
      <c r="L195" s="10" t="str">
        <f>IF(ISNA(VLOOKUP(R195&amp;"_"&amp;S195&amp;"_"&amp;T195,[1]挑战模式!$A:$AS,1,FALSE)),"",IF(VLOOKUP(R195&amp;"_"&amp;S195&amp;"_"&amp;T195,[1]挑战模式!$A:$AS,14+U195,FALSE)="","",ROUND(VLOOKUP(R195&amp;"_"&amp;S195&amp;"_"&amp;T195,[1]挑战模式!$A:$AS,5,FALSE)/K195,2)))</f>
        <v/>
      </c>
      <c r="M195" s="10" t="str">
        <f t="shared" si="18"/>
        <v/>
      </c>
      <c r="N195" s="10" t="str">
        <f t="shared" si="19"/>
        <v/>
      </c>
      <c r="O195" s="10" t="str">
        <f t="shared" si="20"/>
        <v/>
      </c>
      <c r="P195" s="12"/>
      <c r="Q195" s="10" t="str">
        <f>IF(L195="","",VLOOKUP(R195&amp;"_"&amp;S195&amp;"_"&amp;T195,[1]挑战模式!$A:$AS,38+U195,FALSE))</f>
        <v/>
      </c>
      <c r="R195" s="10">
        <v>0</v>
      </c>
      <c r="S195" s="10">
        <v>4</v>
      </c>
      <c r="T195" s="10">
        <v>8</v>
      </c>
      <c r="U195" s="10">
        <v>2</v>
      </c>
    </row>
    <row r="196" spans="2:21" s="11" customFormat="1" x14ac:dyDescent="0.2">
      <c r="B196" s="10" t="str">
        <f t="shared" si="14"/>
        <v/>
      </c>
      <c r="C196" s="10" t="str">
        <f>IF(ISNA(VLOOKUP(R196&amp;"_"&amp;S196&amp;"_"&amp;T196,[1]挑战模式!$A:$AS,1,FALSE)),"",IF(T196-T195=0,"",T196))</f>
        <v/>
      </c>
      <c r="D196" s="10" t="str">
        <f t="shared" si="15"/>
        <v/>
      </c>
      <c r="E196" s="10" t="str">
        <f>""</f>
        <v/>
      </c>
      <c r="F196" s="10" t="str">
        <f>IF(C196="","",VLOOKUP(R196&amp;"_"&amp;S196&amp;"_"&amp;T196,[1]挑战模式!$A:$AS,13,FALSE)-VLOOKUP(R196&amp;"_"&amp;S196&amp;"_"&amp;T196,[1]挑战模式!$A:$AS,14,FALSE))</f>
        <v/>
      </c>
      <c r="G196" s="10" t="str">
        <f t="shared" si="16"/>
        <v/>
      </c>
      <c r="H196" s="10" t="str">
        <f>IF(C196="","",VLOOKUP(R196&amp;"_"&amp;S196&amp;"_"&amp;T196,[1]挑战模式!$A:$BG,58,FALSE))</f>
        <v/>
      </c>
      <c r="I196" s="10" t="str">
        <f>IF(C196="","",VLOOKUP(R196&amp;"_"&amp;S196&amp;"_"&amp;T196,[1]挑战模式!$A:$BG,59,FALSE))</f>
        <v/>
      </c>
      <c r="J196" s="10" t="str">
        <f t="shared" si="17"/>
        <v/>
      </c>
      <c r="K196" s="10" t="str">
        <f>IF(ISNA(VLOOKUP(R196&amp;"_"&amp;S196&amp;"_"&amp;T196,[1]挑战模式!$A:$AS,1,FALSE)),"",IF(VLOOKUP(R196&amp;"_"&amp;S196&amp;"_"&amp;T196,[1]挑战模式!$A:$AS,14+U196,FALSE)="","",INT(VLOOKUP(R196&amp;"_"&amp;S196&amp;"_"&amp;T196,[1]挑战模式!$A:$AS,20+U196,FALSE))))</f>
        <v/>
      </c>
      <c r="L196" s="10" t="str">
        <f>IF(ISNA(VLOOKUP(R196&amp;"_"&amp;S196&amp;"_"&amp;T196,[1]挑战模式!$A:$AS,1,FALSE)),"",IF(VLOOKUP(R196&amp;"_"&amp;S196&amp;"_"&amp;T196,[1]挑战模式!$A:$AS,14+U196,FALSE)="","",ROUND(VLOOKUP(R196&amp;"_"&amp;S196&amp;"_"&amp;T196,[1]挑战模式!$A:$AS,5,FALSE)/K196,2)))</f>
        <v/>
      </c>
      <c r="M196" s="10" t="str">
        <f t="shared" si="18"/>
        <v/>
      </c>
      <c r="N196" s="10" t="str">
        <f t="shared" si="19"/>
        <v/>
      </c>
      <c r="O196" s="10" t="str">
        <f t="shared" si="20"/>
        <v/>
      </c>
      <c r="P196" s="12"/>
      <c r="Q196" s="10" t="str">
        <f>IF(L196="","",VLOOKUP(R196&amp;"_"&amp;S196&amp;"_"&amp;T196,[1]挑战模式!$A:$AS,38+U196,FALSE))</f>
        <v/>
      </c>
      <c r="R196" s="10">
        <v>0</v>
      </c>
      <c r="S196" s="10">
        <v>4</v>
      </c>
      <c r="T196" s="10">
        <v>8</v>
      </c>
      <c r="U196" s="10">
        <v>3</v>
      </c>
    </row>
    <row r="197" spans="2:21" s="11" customFormat="1" x14ac:dyDescent="0.2">
      <c r="B197" s="10" t="str">
        <f t="shared" si="14"/>
        <v/>
      </c>
      <c r="C197" s="10" t="str">
        <f>IF(ISNA(VLOOKUP(R197&amp;"_"&amp;S197&amp;"_"&amp;T197,[1]挑战模式!$A:$AS,1,FALSE)),"",IF(T197-T196=0,"",T197))</f>
        <v/>
      </c>
      <c r="D197" s="10" t="str">
        <f t="shared" si="15"/>
        <v/>
      </c>
      <c r="E197" s="10" t="str">
        <f>""</f>
        <v/>
      </c>
      <c r="F197" s="10" t="str">
        <f>IF(C197="","",VLOOKUP(R197&amp;"_"&amp;S197&amp;"_"&amp;T197,[1]挑战模式!$A:$AS,13,FALSE)-VLOOKUP(R197&amp;"_"&amp;S197&amp;"_"&amp;T197,[1]挑战模式!$A:$AS,14,FALSE))</f>
        <v/>
      </c>
      <c r="G197" s="10" t="str">
        <f t="shared" si="16"/>
        <v/>
      </c>
      <c r="H197" s="10" t="str">
        <f>IF(C197="","",VLOOKUP(R197&amp;"_"&amp;S197&amp;"_"&amp;T197,[1]挑战模式!$A:$BG,58,FALSE))</f>
        <v/>
      </c>
      <c r="I197" s="10" t="str">
        <f>IF(C197="","",VLOOKUP(R197&amp;"_"&amp;S197&amp;"_"&amp;T197,[1]挑战模式!$A:$BG,59,FALSE))</f>
        <v/>
      </c>
      <c r="J197" s="10" t="str">
        <f t="shared" si="17"/>
        <v/>
      </c>
      <c r="K197" s="10" t="str">
        <f>IF(ISNA(VLOOKUP(R197&amp;"_"&amp;S197&amp;"_"&amp;T197,[1]挑战模式!$A:$AS,1,FALSE)),"",IF(VLOOKUP(R197&amp;"_"&amp;S197&amp;"_"&amp;T197,[1]挑战模式!$A:$AS,14+U197,FALSE)="","",INT(VLOOKUP(R197&amp;"_"&amp;S197&amp;"_"&amp;T197,[1]挑战模式!$A:$AS,20+U197,FALSE))))</f>
        <v/>
      </c>
      <c r="L197" s="10" t="str">
        <f>IF(ISNA(VLOOKUP(R197&amp;"_"&amp;S197&amp;"_"&amp;T197,[1]挑战模式!$A:$AS,1,FALSE)),"",IF(VLOOKUP(R197&amp;"_"&amp;S197&amp;"_"&amp;T197,[1]挑战模式!$A:$AS,14+U197,FALSE)="","",ROUND(VLOOKUP(R197&amp;"_"&amp;S197&amp;"_"&amp;T197,[1]挑战模式!$A:$AS,5,FALSE)/K197,2)))</f>
        <v/>
      </c>
      <c r="M197" s="10" t="str">
        <f t="shared" si="18"/>
        <v/>
      </c>
      <c r="N197" s="10" t="str">
        <f t="shared" si="19"/>
        <v/>
      </c>
      <c r="O197" s="10" t="str">
        <f t="shared" si="20"/>
        <v/>
      </c>
      <c r="P197" s="12"/>
      <c r="Q197" s="10" t="str">
        <f>IF(L197="","",VLOOKUP(R197&amp;"_"&amp;S197&amp;"_"&amp;T197,[1]挑战模式!$A:$AS,38+U197,FALSE))</f>
        <v/>
      </c>
      <c r="R197" s="10">
        <v>0</v>
      </c>
      <c r="S197" s="10">
        <v>4</v>
      </c>
      <c r="T197" s="10">
        <v>8</v>
      </c>
      <c r="U197" s="10">
        <v>4</v>
      </c>
    </row>
    <row r="198" spans="2:21" s="11" customFormat="1" x14ac:dyDescent="0.2">
      <c r="B198" s="10" t="str">
        <f t="shared" si="14"/>
        <v/>
      </c>
      <c r="C198" s="10" t="str">
        <f>IF(ISNA(VLOOKUP(R198&amp;"_"&amp;S198&amp;"_"&amp;T198,[1]挑战模式!$A:$AS,1,FALSE)),"",IF(T198-T197=0,"",T198))</f>
        <v/>
      </c>
      <c r="D198" s="10" t="str">
        <f t="shared" si="15"/>
        <v/>
      </c>
      <c r="E198" s="10" t="str">
        <f>""</f>
        <v/>
      </c>
      <c r="F198" s="10" t="str">
        <f>IF(C198="","",VLOOKUP(R198&amp;"_"&amp;S198&amp;"_"&amp;T198,[1]挑战模式!$A:$AS,13,FALSE)-VLOOKUP(R198&amp;"_"&amp;S198&amp;"_"&amp;T198,[1]挑战模式!$A:$AS,14,FALSE))</f>
        <v/>
      </c>
      <c r="G198" s="10" t="str">
        <f t="shared" si="16"/>
        <v/>
      </c>
      <c r="H198" s="10" t="str">
        <f>IF(C198="","",VLOOKUP(R198&amp;"_"&amp;S198&amp;"_"&amp;T198,[1]挑战模式!$A:$BG,58,FALSE))</f>
        <v/>
      </c>
      <c r="I198" s="10" t="str">
        <f>IF(C198="","",VLOOKUP(R198&amp;"_"&amp;S198&amp;"_"&amp;T198,[1]挑战模式!$A:$BG,59,FALSE))</f>
        <v/>
      </c>
      <c r="J198" s="10" t="str">
        <f t="shared" si="17"/>
        <v/>
      </c>
      <c r="K198" s="10" t="str">
        <f>IF(ISNA(VLOOKUP(R198&amp;"_"&amp;S198&amp;"_"&amp;T198,[1]挑战模式!$A:$AS,1,FALSE)),"",IF(VLOOKUP(R198&amp;"_"&amp;S198&amp;"_"&amp;T198,[1]挑战模式!$A:$AS,14+U198,FALSE)="","",INT(VLOOKUP(R198&amp;"_"&amp;S198&amp;"_"&amp;T198,[1]挑战模式!$A:$AS,20+U198,FALSE))))</f>
        <v/>
      </c>
      <c r="L198" s="10" t="str">
        <f>IF(ISNA(VLOOKUP(R198&amp;"_"&amp;S198&amp;"_"&amp;T198,[1]挑战模式!$A:$AS,1,FALSE)),"",IF(VLOOKUP(R198&amp;"_"&amp;S198&amp;"_"&amp;T198,[1]挑战模式!$A:$AS,14+U198,FALSE)="","",ROUND(VLOOKUP(R198&amp;"_"&amp;S198&amp;"_"&amp;T198,[1]挑战模式!$A:$AS,5,FALSE)/K198,2)))</f>
        <v/>
      </c>
      <c r="M198" s="10" t="str">
        <f t="shared" si="18"/>
        <v/>
      </c>
      <c r="N198" s="10" t="str">
        <f t="shared" si="19"/>
        <v/>
      </c>
      <c r="O198" s="10" t="str">
        <f t="shared" si="20"/>
        <v/>
      </c>
      <c r="P198" s="12"/>
      <c r="Q198" s="10" t="str">
        <f>IF(L198="","",VLOOKUP(R198&amp;"_"&amp;S198&amp;"_"&amp;T198,[1]挑战模式!$A:$AS,38+U198,FALSE))</f>
        <v/>
      </c>
      <c r="R198" s="10">
        <v>0</v>
      </c>
      <c r="S198" s="10">
        <v>4</v>
      </c>
      <c r="T198" s="10">
        <v>8</v>
      </c>
      <c r="U198" s="10">
        <v>5</v>
      </c>
    </row>
    <row r="199" spans="2:21" s="11" customFormat="1" x14ac:dyDescent="0.2">
      <c r="B199" s="10" t="str">
        <f t="shared" si="14"/>
        <v/>
      </c>
      <c r="C199" s="10" t="str">
        <f>IF(ISNA(VLOOKUP(R199&amp;"_"&amp;S199&amp;"_"&amp;T199,[1]挑战模式!$A:$AS,1,FALSE)),"",IF(T199-T198=0,"",T199))</f>
        <v/>
      </c>
      <c r="D199" s="10" t="str">
        <f t="shared" si="15"/>
        <v/>
      </c>
      <c r="E199" s="10" t="str">
        <f>""</f>
        <v/>
      </c>
      <c r="F199" s="10" t="str">
        <f>IF(C199="","",VLOOKUP(R199&amp;"_"&amp;S199&amp;"_"&amp;T199,[1]挑战模式!$A:$AS,13,FALSE)-VLOOKUP(R199&amp;"_"&amp;S199&amp;"_"&amp;T199,[1]挑战模式!$A:$AS,14,FALSE))</f>
        <v/>
      </c>
      <c r="G199" s="10" t="str">
        <f t="shared" si="16"/>
        <v/>
      </c>
      <c r="H199" s="10" t="str">
        <f>IF(C199="","",VLOOKUP(R199&amp;"_"&amp;S199&amp;"_"&amp;T199,[1]挑战模式!$A:$BG,58,FALSE))</f>
        <v/>
      </c>
      <c r="I199" s="10" t="str">
        <f>IF(C199="","",VLOOKUP(R199&amp;"_"&amp;S199&amp;"_"&amp;T199,[1]挑战模式!$A:$BG,59,FALSE))</f>
        <v/>
      </c>
      <c r="J199" s="10" t="str">
        <f t="shared" si="17"/>
        <v/>
      </c>
      <c r="K199" s="10" t="str">
        <f>IF(ISNA(VLOOKUP(R199&amp;"_"&amp;S199&amp;"_"&amp;T199,[1]挑战模式!$A:$AS,1,FALSE)),"",IF(VLOOKUP(R199&amp;"_"&amp;S199&amp;"_"&amp;T199,[1]挑战模式!$A:$AS,14+U199,FALSE)="","",INT(VLOOKUP(R199&amp;"_"&amp;S199&amp;"_"&amp;T199,[1]挑战模式!$A:$AS,20+U199,FALSE))))</f>
        <v/>
      </c>
      <c r="L199" s="10" t="str">
        <f>IF(ISNA(VLOOKUP(R199&amp;"_"&amp;S199&amp;"_"&amp;T199,[1]挑战模式!$A:$AS,1,FALSE)),"",IF(VLOOKUP(R199&amp;"_"&amp;S199&amp;"_"&amp;T199,[1]挑战模式!$A:$AS,14+U199,FALSE)="","",ROUND(VLOOKUP(R199&amp;"_"&amp;S199&amp;"_"&amp;T199,[1]挑战模式!$A:$AS,5,FALSE)/K199,2)))</f>
        <v/>
      </c>
      <c r="M199" s="10" t="str">
        <f t="shared" si="18"/>
        <v/>
      </c>
      <c r="N199" s="10" t="str">
        <f t="shared" si="19"/>
        <v/>
      </c>
      <c r="O199" s="10" t="str">
        <f t="shared" si="20"/>
        <v/>
      </c>
      <c r="P199" s="12"/>
      <c r="Q199" s="10" t="str">
        <f>IF(L199="","",VLOOKUP(R199&amp;"_"&amp;S199&amp;"_"&amp;T199,[1]挑战模式!$A:$AS,38+U199,FALSE))</f>
        <v/>
      </c>
      <c r="R199" s="10">
        <v>0</v>
      </c>
      <c r="S199" s="10">
        <v>4</v>
      </c>
      <c r="T199" s="10">
        <v>8</v>
      </c>
      <c r="U199" s="10">
        <v>6</v>
      </c>
    </row>
    <row r="200" spans="2:21" s="11" customFormat="1" x14ac:dyDescent="0.2">
      <c r="B200" s="10" t="str">
        <f t="shared" si="14"/>
        <v>MonsterWaveCallRule_Season0_Challenge5</v>
      </c>
      <c r="C200" s="10">
        <f>IF(ISNA(VLOOKUP(R200&amp;"_"&amp;S200&amp;"_"&amp;T200,[1]挑战模式!$A:$AS,1,FALSE)),"",IF(T200-T199=0,"",T200))</f>
        <v>1</v>
      </c>
      <c r="D200" s="10" t="str">
        <f t="shared" si="15"/>
        <v>赛季0挑战关卡5波次1</v>
      </c>
      <c r="E200" s="10" t="str">
        <f>""</f>
        <v/>
      </c>
      <c r="F200" s="10">
        <f>IF(C200="","",VLOOKUP(R200&amp;"_"&amp;S200&amp;"_"&amp;T200,[1]挑战模式!$A:$AS,13,FALSE)-VLOOKUP(R200&amp;"_"&amp;S200&amp;"_"&amp;T200,[1]挑战模式!$A:$AS,14,FALSE))</f>
        <v>100</v>
      </c>
      <c r="G200" s="10">
        <f t="shared" si="16"/>
        <v>180</v>
      </c>
      <c r="H200" s="10" t="str">
        <f>IF(C200="","",VLOOKUP(R200&amp;"_"&amp;S200&amp;"_"&amp;T200,[1]挑战模式!$A:$BG,58,FALSE))</f>
        <v>ResAudio_Music_game1;0.9</v>
      </c>
      <c r="I200" s="10" t="str">
        <f>IF(C200="","",VLOOKUP(R200&amp;"_"&amp;S200&amp;"_"&amp;T200,[1]挑战模式!$A:$BG,59,FALSE))</f>
        <v>ResAudio_Music_game1;1.2</v>
      </c>
      <c r="J200" s="10">
        <f t="shared" si="17"/>
        <v>0</v>
      </c>
      <c r="K200" s="10">
        <f ca="1">IF(ISNA(VLOOKUP(R200&amp;"_"&amp;S200&amp;"_"&amp;T200,[1]挑战模式!$A:$AS,1,FALSE)),"",IF(VLOOKUP(R200&amp;"_"&amp;S200&amp;"_"&amp;T200,[1]挑战模式!$A:$AS,14+U200,FALSE)="","",INT(VLOOKUP(R200&amp;"_"&amp;S200&amp;"_"&amp;T200,[1]挑战模式!$A:$AS,20+U200,FALSE))))</f>
        <v>5</v>
      </c>
      <c r="L200" s="10">
        <f ca="1">IF(ISNA(VLOOKUP(R200&amp;"_"&amp;S200&amp;"_"&amp;T200,[1]挑战模式!$A:$AS,1,FALSE)),"",IF(VLOOKUP(R200&amp;"_"&amp;S200&amp;"_"&amp;T200,[1]挑战模式!$A:$AS,14+U200,FALSE)="","",ROUND(VLOOKUP(R200&amp;"_"&amp;S200&amp;"_"&amp;T200,[1]挑战模式!$A:$AS,5,FALSE)/K200,2)))</f>
        <v>2</v>
      </c>
      <c r="M200" s="10">
        <f t="shared" ca="1" si="18"/>
        <v>1</v>
      </c>
      <c r="N200" s="10" t="str">
        <f t="shared" ca="1" si="19"/>
        <v>Monster_Season0_Challenge5_1_1</v>
      </c>
      <c r="O200" s="10">
        <f t="shared" ca="1" si="20"/>
        <v>1</v>
      </c>
      <c r="P200" s="12"/>
      <c r="Q200" s="10">
        <f ca="1">IF(L200="","",VLOOKUP(R200&amp;"_"&amp;S200&amp;"_"&amp;T200,[1]挑战模式!$A:$AS,38+U200,FALSE))</f>
        <v>40</v>
      </c>
      <c r="R200" s="10">
        <v>0</v>
      </c>
      <c r="S200" s="10">
        <v>5</v>
      </c>
      <c r="T200" s="10">
        <v>1</v>
      </c>
      <c r="U200" s="10">
        <v>1</v>
      </c>
    </row>
    <row r="201" spans="2:21" s="11" customFormat="1" x14ac:dyDescent="0.2">
      <c r="B201" s="10" t="str">
        <f t="shared" ref="B201:B264" si="21">IF(C201="","","MonsterWaveCallRule_Season"&amp;R201&amp;"_Challenge"&amp;S201)</f>
        <v/>
      </c>
      <c r="C201" s="10" t="str">
        <f>IF(ISNA(VLOOKUP(R201&amp;"_"&amp;S201&amp;"_"&amp;T201,[1]挑战模式!$A:$AS,1,FALSE)),"",IF(T201-T200=0,"",T201))</f>
        <v/>
      </c>
      <c r="D201" s="10" t="str">
        <f t="shared" ref="D201:D264" si="22">IF(C201="","","赛季"&amp;R201&amp;"挑战关卡"&amp;S201&amp;"波次"&amp;T201)</f>
        <v/>
      </c>
      <c r="E201" s="10" t="str">
        <f>""</f>
        <v/>
      </c>
      <c r="F201" s="10" t="str">
        <f>IF(C201="","",VLOOKUP(R201&amp;"_"&amp;S201&amp;"_"&amp;T201,[1]挑战模式!$A:$AS,13,FALSE)-VLOOKUP(R201&amp;"_"&amp;S201&amp;"_"&amp;T201,[1]挑战模式!$A:$AS,14,FALSE))</f>
        <v/>
      </c>
      <c r="G201" s="10" t="str">
        <f t="shared" ref="G201:G264" si="23">IF(C201="","",180)</f>
        <v/>
      </c>
      <c r="H201" s="10" t="str">
        <f>IF(C201="","",VLOOKUP(R201&amp;"_"&amp;S201&amp;"_"&amp;T201,[1]挑战模式!$A:$BG,58,FALSE))</f>
        <v/>
      </c>
      <c r="I201" s="10" t="str">
        <f>IF(C201="","",VLOOKUP(R201&amp;"_"&amp;S201&amp;"_"&amp;T201,[1]挑战模式!$A:$BG,59,FALSE))</f>
        <v/>
      </c>
      <c r="J201" s="10" t="str">
        <f t="shared" ref="J201:J219" si="24">IF(C201="","",0)</f>
        <v/>
      </c>
      <c r="K201" s="10" t="str">
        <f ca="1">IF(ISNA(VLOOKUP(R201&amp;"_"&amp;S201&amp;"_"&amp;T201,[1]挑战模式!$A:$AS,1,FALSE)),"",IF(VLOOKUP(R201&amp;"_"&amp;S201&amp;"_"&amp;T201,[1]挑战模式!$A:$AS,14+U201,FALSE)="","",INT(VLOOKUP(R201&amp;"_"&amp;S201&amp;"_"&amp;T201,[1]挑战模式!$A:$AS,20+U201,FALSE))))</f>
        <v/>
      </c>
      <c r="L201" s="10" t="str">
        <f ca="1">IF(ISNA(VLOOKUP(R201&amp;"_"&amp;S201&amp;"_"&amp;T201,[1]挑战模式!$A:$AS,1,FALSE)),"",IF(VLOOKUP(R201&amp;"_"&amp;S201&amp;"_"&amp;T201,[1]挑战模式!$A:$AS,14+U201,FALSE)="","",ROUND(VLOOKUP(R201&amp;"_"&amp;S201&amp;"_"&amp;T201,[1]挑战模式!$A:$AS,5,FALSE)/K201,2)))</f>
        <v/>
      </c>
      <c r="M201" s="10" t="str">
        <f t="shared" ref="M201:M264" ca="1" si="25">IF(L201="","",1)</f>
        <v/>
      </c>
      <c r="N201" s="10" t="str">
        <f t="shared" ref="N201:N264" ca="1" si="26">IF(L201="","","Monster_Season"&amp;R201&amp;"_Challenge"&amp;S201&amp;"_"&amp;T201&amp;"_"&amp;U201)</f>
        <v/>
      </c>
      <c r="O201" s="10" t="str">
        <f t="shared" ref="O201:O264" ca="1" si="27">IF(L201="","",1)</f>
        <v/>
      </c>
      <c r="P201" s="12"/>
      <c r="Q201" s="10" t="str">
        <f ca="1">IF(L201="","",VLOOKUP(R201&amp;"_"&amp;S201&amp;"_"&amp;T201,[1]挑战模式!$A:$AS,38+U201,FALSE))</f>
        <v/>
      </c>
      <c r="R201" s="10">
        <v>0</v>
      </c>
      <c r="S201" s="10">
        <v>5</v>
      </c>
      <c r="T201" s="10">
        <v>1</v>
      </c>
      <c r="U201" s="10">
        <v>2</v>
      </c>
    </row>
    <row r="202" spans="2:21" s="11" customFormat="1" x14ac:dyDescent="0.2">
      <c r="B202" s="10" t="str">
        <f t="shared" si="21"/>
        <v/>
      </c>
      <c r="C202" s="10" t="str">
        <f>IF(ISNA(VLOOKUP(R202&amp;"_"&amp;S202&amp;"_"&amp;T202,[1]挑战模式!$A:$AS,1,FALSE)),"",IF(T202-T201=0,"",T202))</f>
        <v/>
      </c>
      <c r="D202" s="10" t="str">
        <f t="shared" si="22"/>
        <v/>
      </c>
      <c r="E202" s="10" t="str">
        <f>""</f>
        <v/>
      </c>
      <c r="F202" s="10" t="str">
        <f>IF(C202="","",VLOOKUP(R202&amp;"_"&amp;S202&amp;"_"&amp;T202,[1]挑战模式!$A:$AS,13,FALSE)-VLOOKUP(R202&amp;"_"&amp;S202&amp;"_"&amp;T202,[1]挑战模式!$A:$AS,14,FALSE))</f>
        <v/>
      </c>
      <c r="G202" s="10" t="str">
        <f t="shared" si="23"/>
        <v/>
      </c>
      <c r="H202" s="10" t="str">
        <f>IF(C202="","",VLOOKUP(R202&amp;"_"&amp;S202&amp;"_"&amp;T202,[1]挑战模式!$A:$BG,58,FALSE))</f>
        <v/>
      </c>
      <c r="I202" s="10" t="str">
        <f>IF(C202="","",VLOOKUP(R202&amp;"_"&amp;S202&amp;"_"&amp;T202,[1]挑战模式!$A:$BG,59,FALSE))</f>
        <v/>
      </c>
      <c r="J202" s="10" t="str">
        <f t="shared" si="24"/>
        <v/>
      </c>
      <c r="K202" s="10" t="str">
        <f ca="1">IF(ISNA(VLOOKUP(R202&amp;"_"&amp;S202&amp;"_"&amp;T202,[1]挑战模式!$A:$AS,1,FALSE)),"",IF(VLOOKUP(R202&amp;"_"&amp;S202&amp;"_"&amp;T202,[1]挑战模式!$A:$AS,14+U202,FALSE)="","",INT(VLOOKUP(R202&amp;"_"&amp;S202&amp;"_"&amp;T202,[1]挑战模式!$A:$AS,20+U202,FALSE))))</f>
        <v/>
      </c>
      <c r="L202" s="10" t="str">
        <f ca="1">IF(ISNA(VLOOKUP(R202&amp;"_"&amp;S202&amp;"_"&amp;T202,[1]挑战模式!$A:$AS,1,FALSE)),"",IF(VLOOKUP(R202&amp;"_"&amp;S202&amp;"_"&amp;T202,[1]挑战模式!$A:$AS,14+U202,FALSE)="","",ROUND(VLOOKUP(R202&amp;"_"&amp;S202&amp;"_"&amp;T202,[1]挑战模式!$A:$AS,5,FALSE)/K202,2)))</f>
        <v/>
      </c>
      <c r="M202" s="10" t="str">
        <f t="shared" ca="1" si="25"/>
        <v/>
      </c>
      <c r="N202" s="10" t="str">
        <f t="shared" ca="1" si="26"/>
        <v/>
      </c>
      <c r="O202" s="10" t="str">
        <f t="shared" ca="1" si="27"/>
        <v/>
      </c>
      <c r="P202" s="12"/>
      <c r="Q202" s="10" t="str">
        <f ca="1">IF(L202="","",VLOOKUP(R202&amp;"_"&amp;S202&amp;"_"&amp;T202,[1]挑战模式!$A:$AS,38+U202,FALSE))</f>
        <v/>
      </c>
      <c r="R202" s="10">
        <v>0</v>
      </c>
      <c r="S202" s="10">
        <v>5</v>
      </c>
      <c r="T202" s="10">
        <v>1</v>
      </c>
      <c r="U202" s="10">
        <v>3</v>
      </c>
    </row>
    <row r="203" spans="2:21" s="11" customFormat="1" x14ac:dyDescent="0.2">
      <c r="B203" s="10" t="str">
        <f t="shared" si="21"/>
        <v/>
      </c>
      <c r="C203" s="10" t="str">
        <f>IF(ISNA(VLOOKUP(R203&amp;"_"&amp;S203&amp;"_"&amp;T203,[1]挑战模式!$A:$AS,1,FALSE)),"",IF(T203-T202=0,"",T203))</f>
        <v/>
      </c>
      <c r="D203" s="10" t="str">
        <f t="shared" si="22"/>
        <v/>
      </c>
      <c r="E203" s="10" t="str">
        <f>""</f>
        <v/>
      </c>
      <c r="F203" s="10" t="str">
        <f>IF(C203="","",VLOOKUP(R203&amp;"_"&amp;S203&amp;"_"&amp;T203,[1]挑战模式!$A:$AS,13,FALSE)-VLOOKUP(R203&amp;"_"&amp;S203&amp;"_"&amp;T203,[1]挑战模式!$A:$AS,14,FALSE))</f>
        <v/>
      </c>
      <c r="G203" s="10" t="str">
        <f t="shared" si="23"/>
        <v/>
      </c>
      <c r="H203" s="10" t="str">
        <f>IF(C203="","",VLOOKUP(R203&amp;"_"&amp;S203&amp;"_"&amp;T203,[1]挑战模式!$A:$BG,58,FALSE))</f>
        <v/>
      </c>
      <c r="I203" s="10" t="str">
        <f>IF(C203="","",VLOOKUP(R203&amp;"_"&amp;S203&amp;"_"&amp;T203,[1]挑战模式!$A:$BG,59,FALSE))</f>
        <v/>
      </c>
      <c r="J203" s="10" t="str">
        <f t="shared" si="24"/>
        <v/>
      </c>
      <c r="K203" s="10" t="str">
        <f ca="1">IF(ISNA(VLOOKUP(R203&amp;"_"&amp;S203&amp;"_"&amp;T203,[1]挑战模式!$A:$AS,1,FALSE)),"",IF(VLOOKUP(R203&amp;"_"&amp;S203&amp;"_"&amp;T203,[1]挑战模式!$A:$AS,14+U203,FALSE)="","",INT(VLOOKUP(R203&amp;"_"&amp;S203&amp;"_"&amp;T203,[1]挑战模式!$A:$AS,20+U203,FALSE))))</f>
        <v/>
      </c>
      <c r="L203" s="10" t="str">
        <f ca="1">IF(ISNA(VLOOKUP(R203&amp;"_"&amp;S203&amp;"_"&amp;T203,[1]挑战模式!$A:$AS,1,FALSE)),"",IF(VLOOKUP(R203&amp;"_"&amp;S203&amp;"_"&amp;T203,[1]挑战模式!$A:$AS,14+U203,FALSE)="","",ROUND(VLOOKUP(R203&amp;"_"&amp;S203&amp;"_"&amp;T203,[1]挑战模式!$A:$AS,5,FALSE)/K203,2)))</f>
        <v/>
      </c>
      <c r="M203" s="10" t="str">
        <f t="shared" ca="1" si="25"/>
        <v/>
      </c>
      <c r="N203" s="10" t="str">
        <f t="shared" ca="1" si="26"/>
        <v/>
      </c>
      <c r="O203" s="10" t="str">
        <f t="shared" ca="1" si="27"/>
        <v/>
      </c>
      <c r="P203" s="12"/>
      <c r="Q203" s="10" t="str">
        <f ca="1">IF(L203="","",VLOOKUP(R203&amp;"_"&amp;S203&amp;"_"&amp;T203,[1]挑战模式!$A:$AS,38+U203,FALSE))</f>
        <v/>
      </c>
      <c r="R203" s="10">
        <v>0</v>
      </c>
      <c r="S203" s="10">
        <v>5</v>
      </c>
      <c r="T203" s="10">
        <v>1</v>
      </c>
      <c r="U203" s="10">
        <v>4</v>
      </c>
    </row>
    <row r="204" spans="2:21" s="11" customFormat="1" x14ac:dyDescent="0.2">
      <c r="B204" s="10" t="str">
        <f t="shared" si="21"/>
        <v/>
      </c>
      <c r="C204" s="10" t="str">
        <f>IF(ISNA(VLOOKUP(R204&amp;"_"&amp;S204&amp;"_"&amp;T204,[1]挑战模式!$A:$AS,1,FALSE)),"",IF(T204-T203=0,"",T204))</f>
        <v/>
      </c>
      <c r="D204" s="10" t="str">
        <f t="shared" si="22"/>
        <v/>
      </c>
      <c r="E204" s="10" t="str">
        <f>""</f>
        <v/>
      </c>
      <c r="F204" s="10" t="str">
        <f>IF(C204="","",VLOOKUP(R204&amp;"_"&amp;S204&amp;"_"&amp;T204,[1]挑战模式!$A:$AS,13,FALSE)-VLOOKUP(R204&amp;"_"&amp;S204&amp;"_"&amp;T204,[1]挑战模式!$A:$AS,14,FALSE))</f>
        <v/>
      </c>
      <c r="G204" s="10" t="str">
        <f t="shared" si="23"/>
        <v/>
      </c>
      <c r="H204" s="10" t="str">
        <f>IF(C204="","",VLOOKUP(R204&amp;"_"&amp;S204&amp;"_"&amp;T204,[1]挑战模式!$A:$BG,58,FALSE))</f>
        <v/>
      </c>
      <c r="I204" s="10" t="str">
        <f>IF(C204="","",VLOOKUP(R204&amp;"_"&amp;S204&amp;"_"&amp;T204,[1]挑战模式!$A:$BG,59,FALSE))</f>
        <v/>
      </c>
      <c r="J204" s="10" t="str">
        <f t="shared" si="24"/>
        <v/>
      </c>
      <c r="K204" s="10" t="str">
        <f ca="1">IF(ISNA(VLOOKUP(R204&amp;"_"&amp;S204&amp;"_"&amp;T204,[1]挑战模式!$A:$AS,1,FALSE)),"",IF(VLOOKUP(R204&amp;"_"&amp;S204&amp;"_"&amp;T204,[1]挑战模式!$A:$AS,14+U204,FALSE)="","",INT(VLOOKUP(R204&amp;"_"&amp;S204&amp;"_"&amp;T204,[1]挑战模式!$A:$AS,20+U204,FALSE))))</f>
        <v/>
      </c>
      <c r="L204" s="10" t="str">
        <f ca="1">IF(ISNA(VLOOKUP(R204&amp;"_"&amp;S204&amp;"_"&amp;T204,[1]挑战模式!$A:$AS,1,FALSE)),"",IF(VLOOKUP(R204&amp;"_"&amp;S204&amp;"_"&amp;T204,[1]挑战模式!$A:$AS,14+U204,FALSE)="","",ROUND(VLOOKUP(R204&amp;"_"&amp;S204&amp;"_"&amp;T204,[1]挑战模式!$A:$AS,5,FALSE)/K204,2)))</f>
        <v/>
      </c>
      <c r="M204" s="10" t="str">
        <f t="shared" ca="1" si="25"/>
        <v/>
      </c>
      <c r="N204" s="10" t="str">
        <f t="shared" ca="1" si="26"/>
        <v/>
      </c>
      <c r="O204" s="10" t="str">
        <f t="shared" ca="1" si="27"/>
        <v/>
      </c>
      <c r="P204" s="12"/>
      <c r="Q204" s="10" t="str">
        <f ca="1">IF(L204="","",VLOOKUP(R204&amp;"_"&amp;S204&amp;"_"&amp;T204,[1]挑战模式!$A:$AS,38+U204,FALSE))</f>
        <v/>
      </c>
      <c r="R204" s="10">
        <v>0</v>
      </c>
      <c r="S204" s="10">
        <v>5</v>
      </c>
      <c r="T204" s="10">
        <v>1</v>
      </c>
      <c r="U204" s="10">
        <v>5</v>
      </c>
    </row>
    <row r="205" spans="2:21" s="11" customFormat="1" x14ac:dyDescent="0.2">
      <c r="B205" s="10" t="str">
        <f t="shared" si="21"/>
        <v/>
      </c>
      <c r="C205" s="10" t="str">
        <f>IF(ISNA(VLOOKUP(R205&amp;"_"&amp;S205&amp;"_"&amp;T205,[1]挑战模式!$A:$AS,1,FALSE)),"",IF(T205-T204=0,"",T205))</f>
        <v/>
      </c>
      <c r="D205" s="10" t="str">
        <f t="shared" si="22"/>
        <v/>
      </c>
      <c r="E205" s="10" t="str">
        <f>""</f>
        <v/>
      </c>
      <c r="F205" s="10" t="str">
        <f>IF(C205="","",VLOOKUP(R205&amp;"_"&amp;S205&amp;"_"&amp;T205,[1]挑战模式!$A:$AS,13,FALSE)-VLOOKUP(R205&amp;"_"&amp;S205&amp;"_"&amp;T205,[1]挑战模式!$A:$AS,14,FALSE))</f>
        <v/>
      </c>
      <c r="G205" s="10" t="str">
        <f t="shared" si="23"/>
        <v/>
      </c>
      <c r="H205" s="10" t="str">
        <f>IF(C205="","",VLOOKUP(R205&amp;"_"&amp;S205&amp;"_"&amp;T205,[1]挑战模式!$A:$BG,58,FALSE))</f>
        <v/>
      </c>
      <c r="I205" s="10" t="str">
        <f>IF(C205="","",VLOOKUP(R205&amp;"_"&amp;S205&amp;"_"&amp;T205,[1]挑战模式!$A:$BG,59,FALSE))</f>
        <v/>
      </c>
      <c r="J205" s="10" t="str">
        <f t="shared" si="24"/>
        <v/>
      </c>
      <c r="K205" s="10" t="str">
        <f ca="1">IF(ISNA(VLOOKUP(R205&amp;"_"&amp;S205&amp;"_"&amp;T205,[1]挑战模式!$A:$AS,1,FALSE)),"",IF(VLOOKUP(R205&amp;"_"&amp;S205&amp;"_"&amp;T205,[1]挑战模式!$A:$AS,14+U205,FALSE)="","",INT(VLOOKUP(R205&amp;"_"&amp;S205&amp;"_"&amp;T205,[1]挑战模式!$A:$AS,20+U205,FALSE))))</f>
        <v/>
      </c>
      <c r="L205" s="10" t="str">
        <f ca="1">IF(ISNA(VLOOKUP(R205&amp;"_"&amp;S205&amp;"_"&amp;T205,[1]挑战模式!$A:$AS,1,FALSE)),"",IF(VLOOKUP(R205&amp;"_"&amp;S205&amp;"_"&amp;T205,[1]挑战模式!$A:$AS,14+U205,FALSE)="","",ROUND(VLOOKUP(R205&amp;"_"&amp;S205&amp;"_"&amp;T205,[1]挑战模式!$A:$AS,5,FALSE)/K205,2)))</f>
        <v/>
      </c>
      <c r="M205" s="10" t="str">
        <f t="shared" ca="1" si="25"/>
        <v/>
      </c>
      <c r="N205" s="10" t="str">
        <f t="shared" ca="1" si="26"/>
        <v/>
      </c>
      <c r="O205" s="10" t="str">
        <f t="shared" ca="1" si="27"/>
        <v/>
      </c>
      <c r="P205" s="12"/>
      <c r="Q205" s="10" t="str">
        <f ca="1">IF(L205="","",VLOOKUP(R205&amp;"_"&amp;S205&amp;"_"&amp;T205,[1]挑战模式!$A:$AS,38+U205,FALSE))</f>
        <v/>
      </c>
      <c r="R205" s="10">
        <v>0</v>
      </c>
      <c r="S205" s="10">
        <v>5</v>
      </c>
      <c r="T205" s="10">
        <v>1</v>
      </c>
      <c r="U205" s="10">
        <v>6</v>
      </c>
    </row>
    <row r="206" spans="2:21" s="11" customFormat="1" x14ac:dyDescent="0.2">
      <c r="B206" s="10" t="str">
        <f t="shared" si="21"/>
        <v>MonsterWaveCallRule_Season0_Challenge5</v>
      </c>
      <c r="C206" s="10">
        <f>IF(ISNA(VLOOKUP(R206&amp;"_"&amp;S206&amp;"_"&amp;T206,[1]挑战模式!$A:$AS,1,FALSE)),"",IF(T206-T205=0,"",T206))</f>
        <v>2</v>
      </c>
      <c r="D206" s="10" t="str">
        <f t="shared" si="22"/>
        <v>赛季0挑战关卡5波次2</v>
      </c>
      <c r="E206" s="10" t="str">
        <f>""</f>
        <v/>
      </c>
      <c r="F206" s="10">
        <f>IF(C206="","",VLOOKUP(R206&amp;"_"&amp;S206&amp;"_"&amp;T206,[1]挑战模式!$A:$AS,13,FALSE)-VLOOKUP(R206&amp;"_"&amp;S206&amp;"_"&amp;T206,[1]挑战模式!$A:$AS,14,FALSE))</f>
        <v>100</v>
      </c>
      <c r="G206" s="10">
        <f t="shared" si="23"/>
        <v>180</v>
      </c>
      <c r="H206" s="10" t="str">
        <f>IF(C206="","",VLOOKUP(R206&amp;"_"&amp;S206&amp;"_"&amp;T206,[1]挑战模式!$A:$BG,58,FALSE))</f>
        <v>ResAudio_Music_game1;0.9</v>
      </c>
      <c r="I206" s="10" t="str">
        <f>IF(C206="","",VLOOKUP(R206&amp;"_"&amp;S206&amp;"_"&amp;T206,[1]挑战模式!$A:$BG,59,FALSE))</f>
        <v>ResAudio_Music_game1;1.2</v>
      </c>
      <c r="J206" s="10">
        <f t="shared" si="24"/>
        <v>0</v>
      </c>
      <c r="K206" s="10">
        <f ca="1">IF(ISNA(VLOOKUP(R206&amp;"_"&amp;S206&amp;"_"&amp;T206,[1]挑战模式!$A:$AS,1,FALSE)),"",IF(VLOOKUP(R206&amp;"_"&amp;S206&amp;"_"&amp;T206,[1]挑战模式!$A:$AS,14+U206,FALSE)="","",INT(VLOOKUP(R206&amp;"_"&amp;S206&amp;"_"&amp;T206,[1]挑战模式!$A:$AS,20+U206,FALSE))))</f>
        <v>5</v>
      </c>
      <c r="L206" s="10">
        <f ca="1">IF(ISNA(VLOOKUP(R206&amp;"_"&amp;S206&amp;"_"&amp;T206,[1]挑战模式!$A:$AS,1,FALSE)),"",IF(VLOOKUP(R206&amp;"_"&amp;S206&amp;"_"&amp;T206,[1]挑战模式!$A:$AS,14+U206,FALSE)="","",ROUND(VLOOKUP(R206&amp;"_"&amp;S206&amp;"_"&amp;T206,[1]挑战模式!$A:$AS,5,FALSE)/K206,2)))</f>
        <v>3</v>
      </c>
      <c r="M206" s="10">
        <f t="shared" ca="1" si="25"/>
        <v>1</v>
      </c>
      <c r="N206" s="10" t="str">
        <f t="shared" ca="1" si="26"/>
        <v>Monster_Season0_Challenge5_2_1</v>
      </c>
      <c r="O206" s="10">
        <f t="shared" ca="1" si="27"/>
        <v>1</v>
      </c>
      <c r="P206" s="12"/>
      <c r="Q206" s="10">
        <f ca="1">IF(L206="","",VLOOKUP(R206&amp;"_"&amp;S206&amp;"_"&amp;T206,[1]挑战模式!$A:$AS,38+U206,FALSE))</f>
        <v>27</v>
      </c>
      <c r="R206" s="10">
        <v>0</v>
      </c>
      <c r="S206" s="10">
        <v>5</v>
      </c>
      <c r="T206" s="10">
        <v>2</v>
      </c>
      <c r="U206" s="10">
        <v>1</v>
      </c>
    </row>
    <row r="207" spans="2:21" s="11" customFormat="1" x14ac:dyDescent="0.2">
      <c r="B207" s="10" t="str">
        <f t="shared" si="21"/>
        <v/>
      </c>
      <c r="C207" s="10" t="str">
        <f>IF(ISNA(VLOOKUP(R207&amp;"_"&amp;S207&amp;"_"&amp;T207,[1]挑战模式!$A:$AS,1,FALSE)),"",IF(T207-T206=0,"",T207))</f>
        <v/>
      </c>
      <c r="D207" s="10" t="str">
        <f t="shared" si="22"/>
        <v/>
      </c>
      <c r="E207" s="10" t="str">
        <f>""</f>
        <v/>
      </c>
      <c r="F207" s="10" t="str">
        <f>IF(C207="","",VLOOKUP(R207&amp;"_"&amp;S207&amp;"_"&amp;T207,[1]挑战模式!$A:$AS,13,FALSE)-VLOOKUP(R207&amp;"_"&amp;S207&amp;"_"&amp;T207,[1]挑战模式!$A:$AS,14,FALSE))</f>
        <v/>
      </c>
      <c r="G207" s="10" t="str">
        <f t="shared" si="23"/>
        <v/>
      </c>
      <c r="H207" s="10" t="str">
        <f>IF(C207="","",VLOOKUP(R207&amp;"_"&amp;S207&amp;"_"&amp;T207,[1]挑战模式!$A:$BG,58,FALSE))</f>
        <v/>
      </c>
      <c r="I207" s="10" t="str">
        <f>IF(C207="","",VLOOKUP(R207&amp;"_"&amp;S207&amp;"_"&amp;T207,[1]挑战模式!$A:$BG,59,FALSE))</f>
        <v/>
      </c>
      <c r="J207" s="10" t="str">
        <f t="shared" si="24"/>
        <v/>
      </c>
      <c r="K207" s="10">
        <f ca="1">IF(ISNA(VLOOKUP(R207&amp;"_"&amp;S207&amp;"_"&amp;T207,[1]挑战模式!$A:$AS,1,FALSE)),"",IF(VLOOKUP(R207&amp;"_"&amp;S207&amp;"_"&amp;T207,[1]挑战模式!$A:$AS,14+U207,FALSE)="","",INT(VLOOKUP(R207&amp;"_"&amp;S207&amp;"_"&amp;T207,[1]挑战模式!$A:$AS,20+U207,FALSE))))</f>
        <v>5</v>
      </c>
      <c r="L207" s="10">
        <f ca="1">IF(ISNA(VLOOKUP(R207&amp;"_"&amp;S207&amp;"_"&amp;T207,[1]挑战模式!$A:$AS,1,FALSE)),"",IF(VLOOKUP(R207&amp;"_"&amp;S207&amp;"_"&amp;T207,[1]挑战模式!$A:$AS,14+U207,FALSE)="","",ROUND(VLOOKUP(R207&amp;"_"&amp;S207&amp;"_"&amp;T207,[1]挑战模式!$A:$AS,5,FALSE)/K207,2)))</f>
        <v>3</v>
      </c>
      <c r="M207" s="10">
        <f t="shared" ca="1" si="25"/>
        <v>1</v>
      </c>
      <c r="N207" s="10" t="str">
        <f t="shared" ca="1" si="26"/>
        <v>Monster_Season0_Challenge5_2_2</v>
      </c>
      <c r="O207" s="10">
        <f t="shared" ca="1" si="27"/>
        <v>1</v>
      </c>
      <c r="P207" s="12"/>
      <c r="Q207" s="10">
        <f ca="1">IF(L207="","",VLOOKUP(R207&amp;"_"&amp;S207&amp;"_"&amp;T207,[1]挑战模式!$A:$AS,38+U207,FALSE))</f>
        <v>13</v>
      </c>
      <c r="R207" s="10">
        <v>0</v>
      </c>
      <c r="S207" s="10">
        <v>5</v>
      </c>
      <c r="T207" s="10">
        <v>2</v>
      </c>
      <c r="U207" s="10">
        <v>2</v>
      </c>
    </row>
    <row r="208" spans="2:21" s="11" customFormat="1" x14ac:dyDescent="0.2">
      <c r="B208" s="10" t="str">
        <f t="shared" si="21"/>
        <v/>
      </c>
      <c r="C208" s="10" t="str">
        <f>IF(ISNA(VLOOKUP(R208&amp;"_"&amp;S208&amp;"_"&amp;T208,[1]挑战模式!$A:$AS,1,FALSE)),"",IF(T208-T207=0,"",T208))</f>
        <v/>
      </c>
      <c r="D208" s="10" t="str">
        <f t="shared" si="22"/>
        <v/>
      </c>
      <c r="E208" s="10" t="str">
        <f>""</f>
        <v/>
      </c>
      <c r="F208" s="10" t="str">
        <f>IF(C208="","",VLOOKUP(R208&amp;"_"&amp;S208&amp;"_"&amp;T208,[1]挑战模式!$A:$AS,13,FALSE)-VLOOKUP(R208&amp;"_"&amp;S208&amp;"_"&amp;T208,[1]挑战模式!$A:$AS,14,FALSE))</f>
        <v/>
      </c>
      <c r="G208" s="10" t="str">
        <f t="shared" si="23"/>
        <v/>
      </c>
      <c r="H208" s="10" t="str">
        <f>IF(C208="","",VLOOKUP(R208&amp;"_"&amp;S208&amp;"_"&amp;T208,[1]挑战模式!$A:$BG,58,FALSE))</f>
        <v/>
      </c>
      <c r="I208" s="10" t="str">
        <f>IF(C208="","",VLOOKUP(R208&amp;"_"&amp;S208&amp;"_"&amp;T208,[1]挑战模式!$A:$BG,59,FALSE))</f>
        <v/>
      </c>
      <c r="J208" s="10" t="str">
        <f t="shared" si="24"/>
        <v/>
      </c>
      <c r="K208" s="10" t="str">
        <f ca="1">IF(ISNA(VLOOKUP(R208&amp;"_"&amp;S208&amp;"_"&amp;T208,[1]挑战模式!$A:$AS,1,FALSE)),"",IF(VLOOKUP(R208&amp;"_"&amp;S208&amp;"_"&amp;T208,[1]挑战模式!$A:$AS,14+U208,FALSE)="","",INT(VLOOKUP(R208&amp;"_"&amp;S208&amp;"_"&amp;T208,[1]挑战模式!$A:$AS,20+U208,FALSE))))</f>
        <v/>
      </c>
      <c r="L208" s="10" t="str">
        <f ca="1">IF(ISNA(VLOOKUP(R208&amp;"_"&amp;S208&amp;"_"&amp;T208,[1]挑战模式!$A:$AS,1,FALSE)),"",IF(VLOOKUP(R208&amp;"_"&amp;S208&amp;"_"&amp;T208,[1]挑战模式!$A:$AS,14+U208,FALSE)="","",ROUND(VLOOKUP(R208&amp;"_"&amp;S208&amp;"_"&amp;T208,[1]挑战模式!$A:$AS,5,FALSE)/K208,2)))</f>
        <v/>
      </c>
      <c r="M208" s="10" t="str">
        <f t="shared" ca="1" si="25"/>
        <v/>
      </c>
      <c r="N208" s="10" t="str">
        <f t="shared" ca="1" si="26"/>
        <v/>
      </c>
      <c r="O208" s="10" t="str">
        <f t="shared" ca="1" si="27"/>
        <v/>
      </c>
      <c r="P208" s="12"/>
      <c r="Q208" s="10" t="str">
        <f ca="1">IF(L208="","",VLOOKUP(R208&amp;"_"&amp;S208&amp;"_"&amp;T208,[1]挑战模式!$A:$AS,38+U208,FALSE))</f>
        <v/>
      </c>
      <c r="R208" s="10">
        <v>0</v>
      </c>
      <c r="S208" s="10">
        <v>5</v>
      </c>
      <c r="T208" s="10">
        <v>2</v>
      </c>
      <c r="U208" s="10">
        <v>3</v>
      </c>
    </row>
    <row r="209" spans="2:21" s="11" customFormat="1" x14ac:dyDescent="0.2">
      <c r="B209" s="10" t="str">
        <f t="shared" si="21"/>
        <v/>
      </c>
      <c r="C209" s="10" t="str">
        <f>IF(ISNA(VLOOKUP(R209&amp;"_"&amp;S209&amp;"_"&amp;T209,[1]挑战模式!$A:$AS,1,FALSE)),"",IF(T209-T208=0,"",T209))</f>
        <v/>
      </c>
      <c r="D209" s="10" t="str">
        <f t="shared" si="22"/>
        <v/>
      </c>
      <c r="E209" s="10" t="str">
        <f>""</f>
        <v/>
      </c>
      <c r="F209" s="10" t="str">
        <f>IF(C209="","",VLOOKUP(R209&amp;"_"&amp;S209&amp;"_"&amp;T209,[1]挑战模式!$A:$AS,13,FALSE)-VLOOKUP(R209&amp;"_"&amp;S209&amp;"_"&amp;T209,[1]挑战模式!$A:$AS,14,FALSE))</f>
        <v/>
      </c>
      <c r="G209" s="10" t="str">
        <f t="shared" si="23"/>
        <v/>
      </c>
      <c r="H209" s="10" t="str">
        <f>IF(C209="","",VLOOKUP(R209&amp;"_"&amp;S209&amp;"_"&amp;T209,[1]挑战模式!$A:$BG,58,FALSE))</f>
        <v/>
      </c>
      <c r="I209" s="10" t="str">
        <f>IF(C209="","",VLOOKUP(R209&amp;"_"&amp;S209&amp;"_"&amp;T209,[1]挑战模式!$A:$BG,59,FALSE))</f>
        <v/>
      </c>
      <c r="J209" s="10" t="str">
        <f t="shared" si="24"/>
        <v/>
      </c>
      <c r="K209" s="10" t="str">
        <f ca="1">IF(ISNA(VLOOKUP(R209&amp;"_"&amp;S209&amp;"_"&amp;T209,[1]挑战模式!$A:$AS,1,FALSE)),"",IF(VLOOKUP(R209&amp;"_"&amp;S209&amp;"_"&amp;T209,[1]挑战模式!$A:$AS,14+U209,FALSE)="","",INT(VLOOKUP(R209&amp;"_"&amp;S209&amp;"_"&amp;T209,[1]挑战模式!$A:$AS,20+U209,FALSE))))</f>
        <v/>
      </c>
      <c r="L209" s="10" t="str">
        <f ca="1">IF(ISNA(VLOOKUP(R209&amp;"_"&amp;S209&amp;"_"&amp;T209,[1]挑战模式!$A:$AS,1,FALSE)),"",IF(VLOOKUP(R209&amp;"_"&amp;S209&amp;"_"&amp;T209,[1]挑战模式!$A:$AS,14+U209,FALSE)="","",ROUND(VLOOKUP(R209&amp;"_"&amp;S209&amp;"_"&amp;T209,[1]挑战模式!$A:$AS,5,FALSE)/K209,2)))</f>
        <v/>
      </c>
      <c r="M209" s="10" t="str">
        <f t="shared" ca="1" si="25"/>
        <v/>
      </c>
      <c r="N209" s="10" t="str">
        <f t="shared" ca="1" si="26"/>
        <v/>
      </c>
      <c r="O209" s="10" t="str">
        <f t="shared" ca="1" si="27"/>
        <v/>
      </c>
      <c r="P209" s="12"/>
      <c r="Q209" s="10" t="str">
        <f ca="1">IF(L209="","",VLOOKUP(R209&amp;"_"&amp;S209&amp;"_"&amp;T209,[1]挑战模式!$A:$AS,38+U209,FALSE))</f>
        <v/>
      </c>
      <c r="R209" s="10">
        <v>0</v>
      </c>
      <c r="S209" s="10">
        <v>5</v>
      </c>
      <c r="T209" s="10">
        <v>2</v>
      </c>
      <c r="U209" s="10">
        <v>4</v>
      </c>
    </row>
    <row r="210" spans="2:21" s="11" customFormat="1" x14ac:dyDescent="0.2">
      <c r="B210" s="10" t="str">
        <f t="shared" si="21"/>
        <v/>
      </c>
      <c r="C210" s="10" t="str">
        <f>IF(ISNA(VLOOKUP(R210&amp;"_"&amp;S210&amp;"_"&amp;T210,[1]挑战模式!$A:$AS,1,FALSE)),"",IF(T210-T209=0,"",T210))</f>
        <v/>
      </c>
      <c r="D210" s="10" t="str">
        <f t="shared" si="22"/>
        <v/>
      </c>
      <c r="E210" s="10" t="str">
        <f>""</f>
        <v/>
      </c>
      <c r="F210" s="10" t="str">
        <f>IF(C210="","",VLOOKUP(R210&amp;"_"&amp;S210&amp;"_"&amp;T210,[1]挑战模式!$A:$AS,13,FALSE)-VLOOKUP(R210&amp;"_"&amp;S210&amp;"_"&amp;T210,[1]挑战模式!$A:$AS,14,FALSE))</f>
        <v/>
      </c>
      <c r="G210" s="10" t="str">
        <f t="shared" si="23"/>
        <v/>
      </c>
      <c r="H210" s="10" t="str">
        <f>IF(C210="","",VLOOKUP(R210&amp;"_"&amp;S210&amp;"_"&amp;T210,[1]挑战模式!$A:$BG,58,FALSE))</f>
        <v/>
      </c>
      <c r="I210" s="10" t="str">
        <f>IF(C210="","",VLOOKUP(R210&amp;"_"&amp;S210&amp;"_"&amp;T210,[1]挑战模式!$A:$BG,59,FALSE))</f>
        <v/>
      </c>
      <c r="J210" s="10" t="str">
        <f t="shared" si="24"/>
        <v/>
      </c>
      <c r="K210" s="10" t="str">
        <f ca="1">IF(ISNA(VLOOKUP(R210&amp;"_"&amp;S210&amp;"_"&amp;T210,[1]挑战模式!$A:$AS,1,FALSE)),"",IF(VLOOKUP(R210&amp;"_"&amp;S210&amp;"_"&amp;T210,[1]挑战模式!$A:$AS,14+U210,FALSE)="","",INT(VLOOKUP(R210&amp;"_"&amp;S210&amp;"_"&amp;T210,[1]挑战模式!$A:$AS,20+U210,FALSE))))</f>
        <v/>
      </c>
      <c r="L210" s="10" t="str">
        <f ca="1">IF(ISNA(VLOOKUP(R210&amp;"_"&amp;S210&amp;"_"&amp;T210,[1]挑战模式!$A:$AS,1,FALSE)),"",IF(VLOOKUP(R210&amp;"_"&amp;S210&amp;"_"&amp;T210,[1]挑战模式!$A:$AS,14+U210,FALSE)="","",ROUND(VLOOKUP(R210&amp;"_"&amp;S210&amp;"_"&amp;T210,[1]挑战模式!$A:$AS,5,FALSE)/K210,2)))</f>
        <v/>
      </c>
      <c r="M210" s="10" t="str">
        <f t="shared" ca="1" si="25"/>
        <v/>
      </c>
      <c r="N210" s="10" t="str">
        <f t="shared" ca="1" si="26"/>
        <v/>
      </c>
      <c r="O210" s="10" t="str">
        <f t="shared" ca="1" si="27"/>
        <v/>
      </c>
      <c r="P210" s="12"/>
      <c r="Q210" s="10" t="str">
        <f ca="1">IF(L210="","",VLOOKUP(R210&amp;"_"&amp;S210&amp;"_"&amp;T210,[1]挑战模式!$A:$AS,38+U210,FALSE))</f>
        <v/>
      </c>
      <c r="R210" s="10">
        <v>0</v>
      </c>
      <c r="S210" s="10">
        <v>5</v>
      </c>
      <c r="T210" s="10">
        <v>2</v>
      </c>
      <c r="U210" s="10">
        <v>5</v>
      </c>
    </row>
    <row r="211" spans="2:21" s="11" customFormat="1" x14ac:dyDescent="0.2">
      <c r="B211" s="10" t="str">
        <f t="shared" si="21"/>
        <v/>
      </c>
      <c r="C211" s="10" t="str">
        <f>IF(ISNA(VLOOKUP(R211&amp;"_"&amp;S211&amp;"_"&amp;T211,[1]挑战模式!$A:$AS,1,FALSE)),"",IF(T211-T210=0,"",T211))</f>
        <v/>
      </c>
      <c r="D211" s="10" t="str">
        <f t="shared" si="22"/>
        <v/>
      </c>
      <c r="E211" s="10" t="str">
        <f>""</f>
        <v/>
      </c>
      <c r="F211" s="10" t="str">
        <f>IF(C211="","",VLOOKUP(R211&amp;"_"&amp;S211&amp;"_"&amp;T211,[1]挑战模式!$A:$AS,13,FALSE)-VLOOKUP(R211&amp;"_"&amp;S211&amp;"_"&amp;T211,[1]挑战模式!$A:$AS,14,FALSE))</f>
        <v/>
      </c>
      <c r="G211" s="10" t="str">
        <f t="shared" si="23"/>
        <v/>
      </c>
      <c r="H211" s="10" t="str">
        <f>IF(C211="","",VLOOKUP(R211&amp;"_"&amp;S211&amp;"_"&amp;T211,[1]挑战模式!$A:$BG,58,FALSE))</f>
        <v/>
      </c>
      <c r="I211" s="10" t="str">
        <f>IF(C211="","",VLOOKUP(R211&amp;"_"&amp;S211&amp;"_"&amp;T211,[1]挑战模式!$A:$BG,59,FALSE))</f>
        <v/>
      </c>
      <c r="J211" s="10" t="str">
        <f t="shared" si="24"/>
        <v/>
      </c>
      <c r="K211" s="10" t="str">
        <f ca="1">IF(ISNA(VLOOKUP(R211&amp;"_"&amp;S211&amp;"_"&amp;T211,[1]挑战模式!$A:$AS,1,FALSE)),"",IF(VLOOKUP(R211&amp;"_"&amp;S211&amp;"_"&amp;T211,[1]挑战模式!$A:$AS,14+U211,FALSE)="","",INT(VLOOKUP(R211&amp;"_"&amp;S211&amp;"_"&amp;T211,[1]挑战模式!$A:$AS,20+U211,FALSE))))</f>
        <v/>
      </c>
      <c r="L211" s="10" t="str">
        <f ca="1">IF(ISNA(VLOOKUP(R211&amp;"_"&amp;S211&amp;"_"&amp;T211,[1]挑战模式!$A:$AS,1,FALSE)),"",IF(VLOOKUP(R211&amp;"_"&amp;S211&amp;"_"&amp;T211,[1]挑战模式!$A:$AS,14+U211,FALSE)="","",ROUND(VLOOKUP(R211&amp;"_"&amp;S211&amp;"_"&amp;T211,[1]挑战模式!$A:$AS,5,FALSE)/K211,2)))</f>
        <v/>
      </c>
      <c r="M211" s="10" t="str">
        <f t="shared" ca="1" si="25"/>
        <v/>
      </c>
      <c r="N211" s="10" t="str">
        <f t="shared" ca="1" si="26"/>
        <v/>
      </c>
      <c r="O211" s="10" t="str">
        <f t="shared" ca="1" si="27"/>
        <v/>
      </c>
      <c r="P211" s="12"/>
      <c r="Q211" s="10" t="str">
        <f ca="1">IF(L211="","",VLOOKUP(R211&amp;"_"&amp;S211&amp;"_"&amp;T211,[1]挑战模式!$A:$AS,38+U211,FALSE))</f>
        <v/>
      </c>
      <c r="R211" s="10">
        <v>0</v>
      </c>
      <c r="S211" s="10">
        <v>5</v>
      </c>
      <c r="T211" s="10">
        <v>2</v>
      </c>
      <c r="U211" s="10">
        <v>6</v>
      </c>
    </row>
    <row r="212" spans="2:21" s="11" customFormat="1" x14ac:dyDescent="0.2">
      <c r="B212" s="10" t="str">
        <f t="shared" si="21"/>
        <v>MonsterWaveCallRule_Season0_Challenge5</v>
      </c>
      <c r="C212" s="10">
        <f>IF(ISNA(VLOOKUP(R212&amp;"_"&amp;S212&amp;"_"&amp;T212,[1]挑战模式!$A:$AS,1,FALSE)),"",IF(T212-T211=0,"",T212))</f>
        <v>3</v>
      </c>
      <c r="D212" s="10" t="str">
        <f t="shared" si="22"/>
        <v>赛季0挑战关卡5波次3</v>
      </c>
      <c r="E212" s="10" t="str">
        <f>""</f>
        <v/>
      </c>
      <c r="F212" s="10">
        <f>IF(C212="","",VLOOKUP(R212&amp;"_"&amp;S212&amp;"_"&amp;T212,[1]挑战模式!$A:$AS,13,FALSE)-VLOOKUP(R212&amp;"_"&amp;S212&amp;"_"&amp;T212,[1]挑战模式!$A:$AS,14,FALSE))</f>
        <v>100</v>
      </c>
      <c r="G212" s="10">
        <f t="shared" si="23"/>
        <v>180</v>
      </c>
      <c r="H212" s="10" t="str">
        <f>IF(C212="","",VLOOKUP(R212&amp;"_"&amp;S212&amp;"_"&amp;T212,[1]挑战模式!$A:$BG,58,FALSE))</f>
        <v>ResAudio_Music_game1;0.9</v>
      </c>
      <c r="I212" s="10" t="str">
        <f>IF(C212="","",VLOOKUP(R212&amp;"_"&amp;S212&amp;"_"&amp;T212,[1]挑战模式!$A:$BG,59,FALSE))</f>
        <v>ResAudio_Music_game1;1.2</v>
      </c>
      <c r="J212" s="10">
        <f t="shared" si="24"/>
        <v>0</v>
      </c>
      <c r="K212" s="10">
        <f ca="1">IF(ISNA(VLOOKUP(R212&amp;"_"&amp;S212&amp;"_"&amp;T212,[1]挑战模式!$A:$AS,1,FALSE)),"",IF(VLOOKUP(R212&amp;"_"&amp;S212&amp;"_"&amp;T212,[1]挑战模式!$A:$AS,14+U212,FALSE)="","",INT(VLOOKUP(R212&amp;"_"&amp;S212&amp;"_"&amp;T212,[1]挑战模式!$A:$AS,20+U212,FALSE))))</f>
        <v>7</v>
      </c>
      <c r="L212" s="10">
        <f ca="1">IF(ISNA(VLOOKUP(R212&amp;"_"&amp;S212&amp;"_"&amp;T212,[1]挑战模式!$A:$AS,1,FALSE)),"",IF(VLOOKUP(R212&amp;"_"&amp;S212&amp;"_"&amp;T212,[1]挑战模式!$A:$AS,14+U212,FALSE)="","",ROUND(VLOOKUP(R212&amp;"_"&amp;S212&amp;"_"&amp;T212,[1]挑战模式!$A:$AS,5,FALSE)/K212,2)))</f>
        <v>2.86</v>
      </c>
      <c r="M212" s="10">
        <f t="shared" ca="1" si="25"/>
        <v>1</v>
      </c>
      <c r="N212" s="10" t="str">
        <f t="shared" ca="1" si="26"/>
        <v>Monster_Season0_Challenge5_3_1</v>
      </c>
      <c r="O212" s="10">
        <f t="shared" ca="1" si="27"/>
        <v>1</v>
      </c>
      <c r="P212" s="12"/>
      <c r="Q212" s="10">
        <f ca="1">IF(L212="","",VLOOKUP(R212&amp;"_"&amp;S212&amp;"_"&amp;T212,[1]挑战模式!$A:$AS,38+U212,FALSE))</f>
        <v>14</v>
      </c>
      <c r="R212" s="10">
        <v>0</v>
      </c>
      <c r="S212" s="10">
        <v>5</v>
      </c>
      <c r="T212" s="10">
        <v>3</v>
      </c>
      <c r="U212" s="10">
        <v>1</v>
      </c>
    </row>
    <row r="213" spans="2:21" s="11" customFormat="1" x14ac:dyDescent="0.2">
      <c r="B213" s="10" t="str">
        <f t="shared" si="21"/>
        <v/>
      </c>
      <c r="C213" s="10" t="str">
        <f>IF(ISNA(VLOOKUP(R213&amp;"_"&amp;S213&amp;"_"&amp;T213,[1]挑战模式!$A:$AS,1,FALSE)),"",IF(T213-T212=0,"",T213))</f>
        <v/>
      </c>
      <c r="D213" s="10" t="str">
        <f t="shared" si="22"/>
        <v/>
      </c>
      <c r="E213" s="10" t="str">
        <f>""</f>
        <v/>
      </c>
      <c r="F213" s="10" t="str">
        <f>IF(C213="","",VLOOKUP(R213&amp;"_"&amp;S213&amp;"_"&amp;T213,[1]挑战模式!$A:$AS,13,FALSE)-VLOOKUP(R213&amp;"_"&amp;S213&amp;"_"&amp;T213,[1]挑战模式!$A:$AS,14,FALSE))</f>
        <v/>
      </c>
      <c r="G213" s="10" t="str">
        <f t="shared" si="23"/>
        <v/>
      </c>
      <c r="H213" s="10" t="str">
        <f>IF(C213="","",VLOOKUP(R213&amp;"_"&amp;S213&amp;"_"&amp;T213,[1]挑战模式!$A:$BG,58,FALSE))</f>
        <v/>
      </c>
      <c r="I213" s="10" t="str">
        <f>IF(C213="","",VLOOKUP(R213&amp;"_"&amp;S213&amp;"_"&amp;T213,[1]挑战模式!$A:$BG,59,FALSE))</f>
        <v/>
      </c>
      <c r="J213" s="10" t="str">
        <f t="shared" si="24"/>
        <v/>
      </c>
      <c r="K213" s="10">
        <f ca="1">IF(ISNA(VLOOKUP(R213&amp;"_"&amp;S213&amp;"_"&amp;T213,[1]挑战模式!$A:$AS,1,FALSE)),"",IF(VLOOKUP(R213&amp;"_"&amp;S213&amp;"_"&amp;T213,[1]挑战模式!$A:$AS,14+U213,FALSE)="","",INT(VLOOKUP(R213&amp;"_"&amp;S213&amp;"_"&amp;T213,[1]挑战模式!$A:$AS,20+U213,FALSE))))</f>
        <v>7</v>
      </c>
      <c r="L213" s="10">
        <f ca="1">IF(ISNA(VLOOKUP(R213&amp;"_"&amp;S213&amp;"_"&amp;T213,[1]挑战模式!$A:$AS,1,FALSE)),"",IF(VLOOKUP(R213&amp;"_"&amp;S213&amp;"_"&amp;T213,[1]挑战模式!$A:$AS,14+U213,FALSE)="","",ROUND(VLOOKUP(R213&amp;"_"&amp;S213&amp;"_"&amp;T213,[1]挑战模式!$A:$AS,5,FALSE)/K213,2)))</f>
        <v>2.86</v>
      </c>
      <c r="M213" s="10">
        <f t="shared" ca="1" si="25"/>
        <v>1</v>
      </c>
      <c r="N213" s="10" t="str">
        <f t="shared" ca="1" si="26"/>
        <v>Monster_Season0_Challenge5_3_2</v>
      </c>
      <c r="O213" s="10">
        <f t="shared" ca="1" si="27"/>
        <v>1</v>
      </c>
      <c r="P213" s="12"/>
      <c r="Q213" s="10">
        <f ca="1">IF(L213="","",VLOOKUP(R213&amp;"_"&amp;S213&amp;"_"&amp;T213,[1]挑战模式!$A:$AS,38+U213,FALSE))</f>
        <v>14</v>
      </c>
      <c r="R213" s="10">
        <v>0</v>
      </c>
      <c r="S213" s="10">
        <v>5</v>
      </c>
      <c r="T213" s="10">
        <v>3</v>
      </c>
      <c r="U213" s="10">
        <v>2</v>
      </c>
    </row>
    <row r="214" spans="2:21" s="11" customFormat="1" x14ac:dyDescent="0.2">
      <c r="B214" s="10" t="str">
        <f t="shared" si="21"/>
        <v/>
      </c>
      <c r="C214" s="10" t="str">
        <f>IF(ISNA(VLOOKUP(R214&amp;"_"&amp;S214&amp;"_"&amp;T214,[1]挑战模式!$A:$AS,1,FALSE)),"",IF(T214-T213=0,"",T214))</f>
        <v/>
      </c>
      <c r="D214" s="10" t="str">
        <f t="shared" si="22"/>
        <v/>
      </c>
      <c r="E214" s="10" t="str">
        <f>""</f>
        <v/>
      </c>
      <c r="F214" s="10" t="str">
        <f>IF(C214="","",VLOOKUP(R214&amp;"_"&amp;S214&amp;"_"&amp;T214,[1]挑战模式!$A:$AS,13,FALSE)-VLOOKUP(R214&amp;"_"&amp;S214&amp;"_"&amp;T214,[1]挑战模式!$A:$AS,14,FALSE))</f>
        <v/>
      </c>
      <c r="G214" s="10" t="str">
        <f t="shared" si="23"/>
        <v/>
      </c>
      <c r="H214" s="10" t="str">
        <f>IF(C214="","",VLOOKUP(R214&amp;"_"&amp;S214&amp;"_"&amp;T214,[1]挑战模式!$A:$BG,58,FALSE))</f>
        <v/>
      </c>
      <c r="I214" s="10" t="str">
        <f>IF(C214="","",VLOOKUP(R214&amp;"_"&amp;S214&amp;"_"&amp;T214,[1]挑战模式!$A:$BG,59,FALSE))</f>
        <v/>
      </c>
      <c r="J214" s="10" t="str">
        <f t="shared" si="24"/>
        <v/>
      </c>
      <c r="K214" s="10" t="str">
        <f ca="1">IF(ISNA(VLOOKUP(R214&amp;"_"&amp;S214&amp;"_"&amp;T214,[1]挑战模式!$A:$AS,1,FALSE)),"",IF(VLOOKUP(R214&amp;"_"&amp;S214&amp;"_"&amp;T214,[1]挑战模式!$A:$AS,14+U214,FALSE)="","",INT(VLOOKUP(R214&amp;"_"&amp;S214&amp;"_"&amp;T214,[1]挑战模式!$A:$AS,20+U214,FALSE))))</f>
        <v/>
      </c>
      <c r="L214" s="10" t="str">
        <f ca="1">IF(ISNA(VLOOKUP(R214&amp;"_"&amp;S214&amp;"_"&amp;T214,[1]挑战模式!$A:$AS,1,FALSE)),"",IF(VLOOKUP(R214&amp;"_"&amp;S214&amp;"_"&amp;T214,[1]挑战模式!$A:$AS,14+U214,FALSE)="","",ROUND(VLOOKUP(R214&amp;"_"&amp;S214&amp;"_"&amp;T214,[1]挑战模式!$A:$AS,5,FALSE)/K214,2)))</f>
        <v/>
      </c>
      <c r="M214" s="10" t="str">
        <f t="shared" ca="1" si="25"/>
        <v/>
      </c>
      <c r="N214" s="10" t="str">
        <f t="shared" ca="1" si="26"/>
        <v/>
      </c>
      <c r="O214" s="10" t="str">
        <f t="shared" ca="1" si="27"/>
        <v/>
      </c>
      <c r="P214" s="12"/>
      <c r="Q214" s="10" t="str">
        <f ca="1">IF(L214="","",VLOOKUP(R214&amp;"_"&amp;S214&amp;"_"&amp;T214,[1]挑战模式!$A:$AS,38+U214,FALSE))</f>
        <v/>
      </c>
      <c r="R214" s="10">
        <v>0</v>
      </c>
      <c r="S214" s="10">
        <v>5</v>
      </c>
      <c r="T214" s="10">
        <v>3</v>
      </c>
      <c r="U214" s="10">
        <v>3</v>
      </c>
    </row>
    <row r="215" spans="2:21" s="11" customFormat="1" x14ac:dyDescent="0.2">
      <c r="B215" s="10" t="str">
        <f t="shared" si="21"/>
        <v/>
      </c>
      <c r="C215" s="10" t="str">
        <f>IF(ISNA(VLOOKUP(R215&amp;"_"&amp;S215&amp;"_"&amp;T215,[1]挑战模式!$A:$AS,1,FALSE)),"",IF(T215-T214=0,"",T215))</f>
        <v/>
      </c>
      <c r="D215" s="10" t="str">
        <f t="shared" si="22"/>
        <v/>
      </c>
      <c r="E215" s="10" t="str">
        <f>""</f>
        <v/>
      </c>
      <c r="F215" s="10" t="str">
        <f>IF(C215="","",VLOOKUP(R215&amp;"_"&amp;S215&amp;"_"&amp;T215,[1]挑战模式!$A:$AS,13,FALSE)-VLOOKUP(R215&amp;"_"&amp;S215&amp;"_"&amp;T215,[1]挑战模式!$A:$AS,14,FALSE))</f>
        <v/>
      </c>
      <c r="G215" s="10" t="str">
        <f t="shared" si="23"/>
        <v/>
      </c>
      <c r="H215" s="10" t="str">
        <f>IF(C215="","",VLOOKUP(R215&amp;"_"&amp;S215&amp;"_"&amp;T215,[1]挑战模式!$A:$BG,58,FALSE))</f>
        <v/>
      </c>
      <c r="I215" s="10" t="str">
        <f>IF(C215="","",VLOOKUP(R215&amp;"_"&amp;S215&amp;"_"&amp;T215,[1]挑战模式!$A:$BG,59,FALSE))</f>
        <v/>
      </c>
      <c r="J215" s="10" t="str">
        <f t="shared" si="24"/>
        <v/>
      </c>
      <c r="K215" s="10" t="str">
        <f ca="1">IF(ISNA(VLOOKUP(R215&amp;"_"&amp;S215&amp;"_"&amp;T215,[1]挑战模式!$A:$AS,1,FALSE)),"",IF(VLOOKUP(R215&amp;"_"&amp;S215&amp;"_"&amp;T215,[1]挑战模式!$A:$AS,14+U215,FALSE)="","",INT(VLOOKUP(R215&amp;"_"&amp;S215&amp;"_"&amp;T215,[1]挑战模式!$A:$AS,20+U215,FALSE))))</f>
        <v/>
      </c>
      <c r="L215" s="10" t="str">
        <f ca="1">IF(ISNA(VLOOKUP(R215&amp;"_"&amp;S215&amp;"_"&amp;T215,[1]挑战模式!$A:$AS,1,FALSE)),"",IF(VLOOKUP(R215&amp;"_"&amp;S215&amp;"_"&amp;T215,[1]挑战模式!$A:$AS,14+U215,FALSE)="","",ROUND(VLOOKUP(R215&amp;"_"&amp;S215&amp;"_"&amp;T215,[1]挑战模式!$A:$AS,5,FALSE)/K215,2)))</f>
        <v/>
      </c>
      <c r="M215" s="10" t="str">
        <f t="shared" ca="1" si="25"/>
        <v/>
      </c>
      <c r="N215" s="10" t="str">
        <f t="shared" ca="1" si="26"/>
        <v/>
      </c>
      <c r="O215" s="10" t="str">
        <f t="shared" ca="1" si="27"/>
        <v/>
      </c>
      <c r="P215" s="12"/>
      <c r="Q215" s="10" t="str">
        <f ca="1">IF(L215="","",VLOOKUP(R215&amp;"_"&amp;S215&amp;"_"&amp;T215,[1]挑战模式!$A:$AS,38+U215,FALSE))</f>
        <v/>
      </c>
      <c r="R215" s="10">
        <v>0</v>
      </c>
      <c r="S215" s="10">
        <v>5</v>
      </c>
      <c r="T215" s="10">
        <v>3</v>
      </c>
      <c r="U215" s="10">
        <v>4</v>
      </c>
    </row>
    <row r="216" spans="2:21" s="11" customFormat="1" x14ac:dyDescent="0.2">
      <c r="B216" s="10" t="str">
        <f t="shared" si="21"/>
        <v/>
      </c>
      <c r="C216" s="10" t="str">
        <f>IF(ISNA(VLOOKUP(R216&amp;"_"&amp;S216&amp;"_"&amp;T216,[1]挑战模式!$A:$AS,1,FALSE)),"",IF(T216-T215=0,"",T216))</f>
        <v/>
      </c>
      <c r="D216" s="10" t="str">
        <f t="shared" si="22"/>
        <v/>
      </c>
      <c r="E216" s="10" t="str">
        <f>""</f>
        <v/>
      </c>
      <c r="F216" s="10" t="str">
        <f>IF(C216="","",VLOOKUP(R216&amp;"_"&amp;S216&amp;"_"&amp;T216,[1]挑战模式!$A:$AS,13,FALSE)-VLOOKUP(R216&amp;"_"&amp;S216&amp;"_"&amp;T216,[1]挑战模式!$A:$AS,14,FALSE))</f>
        <v/>
      </c>
      <c r="G216" s="10" t="str">
        <f t="shared" si="23"/>
        <v/>
      </c>
      <c r="H216" s="10" t="str">
        <f>IF(C216="","",VLOOKUP(R216&amp;"_"&amp;S216&amp;"_"&amp;T216,[1]挑战模式!$A:$BG,58,FALSE))</f>
        <v/>
      </c>
      <c r="I216" s="10" t="str">
        <f>IF(C216="","",VLOOKUP(R216&amp;"_"&amp;S216&amp;"_"&amp;T216,[1]挑战模式!$A:$BG,59,FALSE))</f>
        <v/>
      </c>
      <c r="J216" s="10" t="str">
        <f t="shared" si="24"/>
        <v/>
      </c>
      <c r="K216" s="10" t="str">
        <f ca="1">IF(ISNA(VLOOKUP(R216&amp;"_"&amp;S216&amp;"_"&amp;T216,[1]挑战模式!$A:$AS,1,FALSE)),"",IF(VLOOKUP(R216&amp;"_"&amp;S216&amp;"_"&amp;T216,[1]挑战模式!$A:$AS,14+U216,FALSE)="","",INT(VLOOKUP(R216&amp;"_"&amp;S216&amp;"_"&amp;T216,[1]挑战模式!$A:$AS,20+U216,FALSE))))</f>
        <v/>
      </c>
      <c r="L216" s="10" t="str">
        <f ca="1">IF(ISNA(VLOOKUP(R216&amp;"_"&amp;S216&amp;"_"&amp;T216,[1]挑战模式!$A:$AS,1,FALSE)),"",IF(VLOOKUP(R216&amp;"_"&amp;S216&amp;"_"&amp;T216,[1]挑战模式!$A:$AS,14+U216,FALSE)="","",ROUND(VLOOKUP(R216&amp;"_"&amp;S216&amp;"_"&amp;T216,[1]挑战模式!$A:$AS,5,FALSE)/K216,2)))</f>
        <v/>
      </c>
      <c r="M216" s="10" t="str">
        <f t="shared" ca="1" si="25"/>
        <v/>
      </c>
      <c r="N216" s="10" t="str">
        <f t="shared" ca="1" si="26"/>
        <v/>
      </c>
      <c r="O216" s="10" t="str">
        <f t="shared" ca="1" si="27"/>
        <v/>
      </c>
      <c r="P216" s="12"/>
      <c r="Q216" s="10" t="str">
        <f ca="1">IF(L216="","",VLOOKUP(R216&amp;"_"&amp;S216&amp;"_"&amp;T216,[1]挑战模式!$A:$AS,38+U216,FALSE))</f>
        <v/>
      </c>
      <c r="R216" s="10">
        <v>0</v>
      </c>
      <c r="S216" s="10">
        <v>5</v>
      </c>
      <c r="T216" s="10">
        <v>3</v>
      </c>
      <c r="U216" s="10">
        <v>5</v>
      </c>
    </row>
    <row r="217" spans="2:21" s="11" customFormat="1" x14ac:dyDescent="0.2">
      <c r="B217" s="10" t="str">
        <f t="shared" si="21"/>
        <v/>
      </c>
      <c r="C217" s="10" t="str">
        <f>IF(ISNA(VLOOKUP(R217&amp;"_"&amp;S217&amp;"_"&amp;T217,[1]挑战模式!$A:$AS,1,FALSE)),"",IF(T217-T216=0,"",T217))</f>
        <v/>
      </c>
      <c r="D217" s="10" t="str">
        <f t="shared" si="22"/>
        <v/>
      </c>
      <c r="E217" s="10" t="str">
        <f>""</f>
        <v/>
      </c>
      <c r="F217" s="10" t="str">
        <f>IF(C217="","",VLOOKUP(R217&amp;"_"&amp;S217&amp;"_"&amp;T217,[1]挑战模式!$A:$AS,13,FALSE)-VLOOKUP(R217&amp;"_"&amp;S217&amp;"_"&amp;T217,[1]挑战模式!$A:$AS,14,FALSE))</f>
        <v/>
      </c>
      <c r="G217" s="10" t="str">
        <f t="shared" si="23"/>
        <v/>
      </c>
      <c r="H217" s="10" t="str">
        <f>IF(C217="","",VLOOKUP(R217&amp;"_"&amp;S217&amp;"_"&amp;T217,[1]挑战模式!$A:$BG,58,FALSE))</f>
        <v/>
      </c>
      <c r="I217" s="10" t="str">
        <f>IF(C217="","",VLOOKUP(R217&amp;"_"&amp;S217&amp;"_"&amp;T217,[1]挑战模式!$A:$BG,59,FALSE))</f>
        <v/>
      </c>
      <c r="J217" s="10" t="str">
        <f t="shared" si="24"/>
        <v/>
      </c>
      <c r="K217" s="10" t="str">
        <f ca="1">IF(ISNA(VLOOKUP(R217&amp;"_"&amp;S217&amp;"_"&amp;T217,[1]挑战模式!$A:$AS,1,FALSE)),"",IF(VLOOKUP(R217&amp;"_"&amp;S217&amp;"_"&amp;T217,[1]挑战模式!$A:$AS,14+U217,FALSE)="","",INT(VLOOKUP(R217&amp;"_"&amp;S217&amp;"_"&amp;T217,[1]挑战模式!$A:$AS,20+U217,FALSE))))</f>
        <v/>
      </c>
      <c r="L217" s="10" t="str">
        <f ca="1">IF(ISNA(VLOOKUP(R217&amp;"_"&amp;S217&amp;"_"&amp;T217,[1]挑战模式!$A:$AS,1,FALSE)),"",IF(VLOOKUP(R217&amp;"_"&amp;S217&amp;"_"&amp;T217,[1]挑战模式!$A:$AS,14+U217,FALSE)="","",ROUND(VLOOKUP(R217&amp;"_"&amp;S217&amp;"_"&amp;T217,[1]挑战模式!$A:$AS,5,FALSE)/K217,2)))</f>
        <v/>
      </c>
      <c r="M217" s="10" t="str">
        <f t="shared" ca="1" si="25"/>
        <v/>
      </c>
      <c r="N217" s="10" t="str">
        <f t="shared" ca="1" si="26"/>
        <v/>
      </c>
      <c r="O217" s="10" t="str">
        <f t="shared" ca="1" si="27"/>
        <v/>
      </c>
      <c r="P217" s="12"/>
      <c r="Q217" s="10" t="str">
        <f ca="1">IF(L217="","",VLOOKUP(R217&amp;"_"&amp;S217&amp;"_"&amp;T217,[1]挑战模式!$A:$AS,38+U217,FALSE))</f>
        <v/>
      </c>
      <c r="R217" s="10">
        <v>0</v>
      </c>
      <c r="S217" s="10">
        <v>5</v>
      </c>
      <c r="T217" s="10">
        <v>3</v>
      </c>
      <c r="U217" s="10">
        <v>6</v>
      </c>
    </row>
    <row r="218" spans="2:21" s="11" customFormat="1" x14ac:dyDescent="0.2">
      <c r="B218" s="10" t="str">
        <f t="shared" si="21"/>
        <v>MonsterWaveCallRule_Season0_Challenge5</v>
      </c>
      <c r="C218" s="10">
        <f>IF(ISNA(VLOOKUP(R218&amp;"_"&amp;S218&amp;"_"&amp;T218,[1]挑战模式!$A:$AS,1,FALSE)),"",IF(T218-T217=0,"",T218))</f>
        <v>4</v>
      </c>
      <c r="D218" s="10" t="str">
        <f t="shared" si="22"/>
        <v>赛季0挑战关卡5波次4</v>
      </c>
      <c r="E218" s="10" t="str">
        <f>""</f>
        <v/>
      </c>
      <c r="F218" s="10">
        <f>IF(C218="","",VLOOKUP(R218&amp;"_"&amp;S218&amp;"_"&amp;T218,[1]挑战模式!$A:$AS,13,FALSE)-VLOOKUP(R218&amp;"_"&amp;S218&amp;"_"&amp;T218,[1]挑战模式!$A:$AS,14,FALSE))</f>
        <v>100</v>
      </c>
      <c r="G218" s="10">
        <f t="shared" si="23"/>
        <v>180</v>
      </c>
      <c r="H218" s="10" t="str">
        <f>IF(C218="","",VLOOKUP(R218&amp;"_"&amp;S218&amp;"_"&amp;T218,[1]挑战模式!$A:$BG,58,FALSE))</f>
        <v>ResAudio_Music_game1;0.9</v>
      </c>
      <c r="I218" s="10" t="str">
        <f>IF(C218="","",VLOOKUP(R218&amp;"_"&amp;S218&amp;"_"&amp;T218,[1]挑战模式!$A:$BG,59,FALSE))</f>
        <v>ResAudio_Music_game1;1.2</v>
      </c>
      <c r="J218" s="10">
        <f t="shared" si="24"/>
        <v>0</v>
      </c>
      <c r="K218" s="10">
        <f ca="1">IF(ISNA(VLOOKUP(R218&amp;"_"&amp;S218&amp;"_"&amp;T218,[1]挑战模式!$A:$AS,1,FALSE)),"",IF(VLOOKUP(R218&amp;"_"&amp;S218&amp;"_"&amp;T218,[1]挑战模式!$A:$AS,14+U218,FALSE)="","",INT(VLOOKUP(R218&amp;"_"&amp;S218&amp;"_"&amp;T218,[1]挑战模式!$A:$AS,20+U218,FALSE))))</f>
        <v>9</v>
      </c>
      <c r="L218" s="10">
        <f ca="1">IF(ISNA(VLOOKUP(R218&amp;"_"&amp;S218&amp;"_"&amp;T218,[1]挑战模式!$A:$AS,1,FALSE)),"",IF(VLOOKUP(R218&amp;"_"&amp;S218&amp;"_"&amp;T218,[1]挑战模式!$A:$AS,14+U218,FALSE)="","",ROUND(VLOOKUP(R218&amp;"_"&amp;S218&amp;"_"&amp;T218,[1]挑战模式!$A:$AS,5,FALSE)/K218,2)))</f>
        <v>2.78</v>
      </c>
      <c r="M218" s="10">
        <f t="shared" ca="1" si="25"/>
        <v>1</v>
      </c>
      <c r="N218" s="10" t="str">
        <f t="shared" ca="1" si="26"/>
        <v>Monster_Season0_Challenge5_4_1</v>
      </c>
      <c r="O218" s="10">
        <f t="shared" ca="1" si="27"/>
        <v>1</v>
      </c>
      <c r="P218" s="12"/>
      <c r="Q218" s="10">
        <f ca="1">IF(L218="","",VLOOKUP(R218&amp;"_"&amp;S218&amp;"_"&amp;T218,[1]挑战模式!$A:$AS,38+U218,FALSE))</f>
        <v>9</v>
      </c>
      <c r="R218" s="10">
        <v>0</v>
      </c>
      <c r="S218" s="10">
        <v>5</v>
      </c>
      <c r="T218" s="10">
        <v>4</v>
      </c>
      <c r="U218" s="10">
        <v>1</v>
      </c>
    </row>
    <row r="219" spans="2:21" s="11" customFormat="1" x14ac:dyDescent="0.2">
      <c r="B219" s="10" t="str">
        <f t="shared" si="21"/>
        <v/>
      </c>
      <c r="C219" s="10" t="str">
        <f>IF(ISNA(VLOOKUP(R219&amp;"_"&amp;S219&amp;"_"&amp;T219,[1]挑战模式!$A:$AS,1,FALSE)),"",IF(T219-T218=0,"",T219))</f>
        <v/>
      </c>
      <c r="D219" s="10" t="str">
        <f t="shared" si="22"/>
        <v/>
      </c>
      <c r="E219" s="10" t="str">
        <f>""</f>
        <v/>
      </c>
      <c r="F219" s="10" t="str">
        <f>IF(C219="","",VLOOKUP(R219&amp;"_"&amp;S219&amp;"_"&amp;T219,[1]挑战模式!$A:$AS,13,FALSE)-VLOOKUP(R219&amp;"_"&amp;S219&amp;"_"&amp;T219,[1]挑战模式!$A:$AS,14,FALSE))</f>
        <v/>
      </c>
      <c r="G219" s="10" t="str">
        <f t="shared" si="23"/>
        <v/>
      </c>
      <c r="H219" s="10" t="str">
        <f>IF(C219="","",VLOOKUP(R219&amp;"_"&amp;S219&amp;"_"&amp;T219,[1]挑战模式!$A:$BG,58,FALSE))</f>
        <v/>
      </c>
      <c r="I219" s="10" t="str">
        <f>IF(C219="","",VLOOKUP(R219&amp;"_"&amp;S219&amp;"_"&amp;T219,[1]挑战模式!$A:$BG,59,FALSE))</f>
        <v/>
      </c>
      <c r="J219" s="10" t="str">
        <f t="shared" si="24"/>
        <v/>
      </c>
      <c r="K219" s="10">
        <f ca="1">IF(ISNA(VLOOKUP(R219&amp;"_"&amp;S219&amp;"_"&amp;T219,[1]挑战模式!$A:$AS,1,FALSE)),"",IF(VLOOKUP(R219&amp;"_"&amp;S219&amp;"_"&amp;T219,[1]挑战模式!$A:$AS,14+U219,FALSE)="","",INT(VLOOKUP(R219&amp;"_"&amp;S219&amp;"_"&amp;T219,[1]挑战模式!$A:$AS,20+U219,FALSE))))</f>
        <v>9</v>
      </c>
      <c r="L219" s="10">
        <f ca="1">IF(ISNA(VLOOKUP(R219&amp;"_"&amp;S219&amp;"_"&amp;T219,[1]挑战模式!$A:$AS,1,FALSE)),"",IF(VLOOKUP(R219&amp;"_"&amp;S219&amp;"_"&amp;T219,[1]挑战模式!$A:$AS,14+U219,FALSE)="","",ROUND(VLOOKUP(R219&amp;"_"&amp;S219&amp;"_"&amp;T219,[1]挑战模式!$A:$AS,5,FALSE)/K219,2)))</f>
        <v>2.78</v>
      </c>
      <c r="M219" s="10">
        <f t="shared" ca="1" si="25"/>
        <v>1</v>
      </c>
      <c r="N219" s="10" t="str">
        <f t="shared" ca="1" si="26"/>
        <v>Monster_Season0_Challenge5_4_2</v>
      </c>
      <c r="O219" s="10">
        <f t="shared" ca="1" si="27"/>
        <v>1</v>
      </c>
      <c r="P219" s="12"/>
      <c r="Q219" s="10">
        <f ca="1">IF(L219="","",VLOOKUP(R219&amp;"_"&amp;S219&amp;"_"&amp;T219,[1]挑战模式!$A:$AS,38+U219,FALSE))</f>
        <v>9</v>
      </c>
      <c r="R219" s="10">
        <v>0</v>
      </c>
      <c r="S219" s="10">
        <v>5</v>
      </c>
      <c r="T219" s="10">
        <v>4</v>
      </c>
      <c r="U219" s="10">
        <v>2</v>
      </c>
    </row>
    <row r="220" spans="2:21" s="10" customFormat="1" x14ac:dyDescent="0.2">
      <c r="B220" s="10" t="str">
        <f t="shared" si="21"/>
        <v/>
      </c>
      <c r="C220" s="10" t="str">
        <f>IF(ISNA(VLOOKUP(R220&amp;"_"&amp;S220&amp;"_"&amp;T220,[1]挑战模式!$A:$AS,1,FALSE)),"",IF(T220-T219=0,"",T220))</f>
        <v/>
      </c>
      <c r="D220" s="10" t="str">
        <f t="shared" si="22"/>
        <v/>
      </c>
      <c r="E220" s="10" t="str">
        <f>""</f>
        <v/>
      </c>
      <c r="F220" s="10" t="str">
        <f>IF(C220="","",VLOOKUP(R220&amp;"_"&amp;S220&amp;"_"&amp;T220,[1]挑战模式!$A:$AS,13,FALSE)-VLOOKUP(R220&amp;"_"&amp;S220&amp;"_"&amp;T220,[1]挑战模式!$A:$AS,14,FALSE))</f>
        <v/>
      </c>
      <c r="G220" s="10" t="str">
        <f t="shared" si="23"/>
        <v/>
      </c>
      <c r="H220" s="10" t="str">
        <f>IF(C220="","",VLOOKUP(R220&amp;"_"&amp;S220&amp;"_"&amp;T220,[1]挑战模式!$A:$BG,58,FALSE))</f>
        <v/>
      </c>
      <c r="I220" s="10" t="str">
        <f>IF(C220="","",VLOOKUP(R220&amp;"_"&amp;S220&amp;"_"&amp;T220,[1]挑战模式!$A:$BG,59,FALSE))</f>
        <v/>
      </c>
      <c r="J220" s="10" t="str">
        <f>IF(C220="","",0)</f>
        <v/>
      </c>
      <c r="K220" s="10">
        <f ca="1">IF(ISNA(VLOOKUP(R220&amp;"_"&amp;S220&amp;"_"&amp;T220,[1]挑战模式!$A:$AS,1,FALSE)),"",IF(VLOOKUP(R220&amp;"_"&amp;S220&amp;"_"&amp;T220,[1]挑战模式!$A:$AS,14+U220,FALSE)="","",INT(VLOOKUP(R220&amp;"_"&amp;S220&amp;"_"&amp;T220,[1]挑战模式!$A:$AS,20+U220,FALSE))))</f>
        <v>4</v>
      </c>
      <c r="L220" s="10">
        <f ca="1">IF(ISNA(VLOOKUP(R220&amp;"_"&amp;S220&amp;"_"&amp;T220,[1]挑战模式!$A:$AS,1,FALSE)),"",IF(VLOOKUP(R220&amp;"_"&amp;S220&amp;"_"&amp;T220,[1]挑战模式!$A:$AS,14+U220,FALSE)="","",ROUND(VLOOKUP(R220&amp;"_"&amp;S220&amp;"_"&amp;T220,[1]挑战模式!$A:$AS,5,FALSE)/K220,2)))</f>
        <v>6.25</v>
      </c>
      <c r="M220" s="10">
        <f t="shared" ca="1" si="25"/>
        <v>1</v>
      </c>
      <c r="N220" s="10" t="str">
        <f t="shared" ca="1" si="26"/>
        <v>Monster_Season0_Challenge5_4_3</v>
      </c>
      <c r="O220" s="10">
        <f t="shared" ca="1" si="27"/>
        <v>1</v>
      </c>
      <c r="Q220" s="10">
        <f ca="1">IF(L220="","",VLOOKUP(R220&amp;"_"&amp;S220&amp;"_"&amp;T220,[1]挑战模式!$A:$AS,38+U220,FALSE))</f>
        <v>9</v>
      </c>
      <c r="R220" s="10">
        <v>0</v>
      </c>
      <c r="S220" s="10">
        <v>5</v>
      </c>
      <c r="T220" s="10">
        <v>4</v>
      </c>
      <c r="U220" s="10">
        <v>3</v>
      </c>
    </row>
    <row r="221" spans="2:21" s="10" customFormat="1" x14ac:dyDescent="0.2">
      <c r="B221" s="10" t="str">
        <f t="shared" si="21"/>
        <v/>
      </c>
      <c r="C221" s="10" t="str">
        <f>IF(ISNA(VLOOKUP(R221&amp;"_"&amp;S221&amp;"_"&amp;T221,[1]挑战模式!$A:$AS,1,FALSE)),"",IF(T221-T220=0,"",T221))</f>
        <v/>
      </c>
      <c r="D221" s="10" t="str">
        <f t="shared" si="22"/>
        <v/>
      </c>
      <c r="E221" s="10" t="str">
        <f>""</f>
        <v/>
      </c>
      <c r="F221" s="10" t="str">
        <f>IF(C221="","",VLOOKUP(R221&amp;"_"&amp;S221&amp;"_"&amp;T221,[1]挑战模式!$A:$AS,13,FALSE)-VLOOKUP(R221&amp;"_"&amp;S221&amp;"_"&amp;T221,[1]挑战模式!$A:$AS,14,FALSE))</f>
        <v/>
      </c>
      <c r="G221" s="10" t="str">
        <f t="shared" si="23"/>
        <v/>
      </c>
      <c r="H221" s="10" t="str">
        <f>IF(C221="","",VLOOKUP(R221&amp;"_"&amp;S221&amp;"_"&amp;T221,[1]挑战模式!$A:$BG,58,FALSE))</f>
        <v/>
      </c>
      <c r="I221" s="10" t="str">
        <f>IF(C221="","",VLOOKUP(R221&amp;"_"&amp;S221&amp;"_"&amp;T221,[1]挑战模式!$A:$BG,59,FALSE))</f>
        <v/>
      </c>
      <c r="J221" s="10" t="str">
        <f t="shared" ref="J221:J284" si="28">IF(C221="","",0)</f>
        <v/>
      </c>
      <c r="K221" s="10" t="str">
        <f ca="1">IF(ISNA(VLOOKUP(R221&amp;"_"&amp;S221&amp;"_"&amp;T221,[1]挑战模式!$A:$AS,1,FALSE)),"",IF(VLOOKUP(R221&amp;"_"&amp;S221&amp;"_"&amp;T221,[1]挑战模式!$A:$AS,14+U221,FALSE)="","",INT(VLOOKUP(R221&amp;"_"&amp;S221&amp;"_"&amp;T221,[1]挑战模式!$A:$AS,20+U221,FALSE))))</f>
        <v/>
      </c>
      <c r="L221" s="10" t="str">
        <f ca="1">IF(ISNA(VLOOKUP(R221&amp;"_"&amp;S221&amp;"_"&amp;T221,[1]挑战模式!$A:$AS,1,FALSE)),"",IF(VLOOKUP(R221&amp;"_"&amp;S221&amp;"_"&amp;T221,[1]挑战模式!$A:$AS,14+U221,FALSE)="","",ROUND(VLOOKUP(R221&amp;"_"&amp;S221&amp;"_"&amp;T221,[1]挑战模式!$A:$AS,5,FALSE)/K221,2)))</f>
        <v/>
      </c>
      <c r="M221" s="10" t="str">
        <f t="shared" ca="1" si="25"/>
        <v/>
      </c>
      <c r="N221" s="10" t="str">
        <f t="shared" ca="1" si="26"/>
        <v/>
      </c>
      <c r="O221" s="10" t="str">
        <f t="shared" ca="1" si="27"/>
        <v/>
      </c>
      <c r="Q221" s="10" t="str">
        <f ca="1">IF(L221="","",VLOOKUP(R221&amp;"_"&amp;S221&amp;"_"&amp;T221,[1]挑战模式!$A:$AS,38+U221,FALSE))</f>
        <v/>
      </c>
      <c r="R221" s="10">
        <v>0</v>
      </c>
      <c r="S221" s="10">
        <v>5</v>
      </c>
      <c r="T221" s="10">
        <v>4</v>
      </c>
      <c r="U221" s="10">
        <v>4</v>
      </c>
    </row>
    <row r="222" spans="2:21" s="10" customFormat="1" x14ac:dyDescent="0.2">
      <c r="B222" s="10" t="str">
        <f t="shared" si="21"/>
        <v/>
      </c>
      <c r="C222" s="10" t="str">
        <f>IF(ISNA(VLOOKUP(R222&amp;"_"&amp;S222&amp;"_"&amp;T222,[1]挑战模式!$A:$AS,1,FALSE)),"",IF(T222-T221=0,"",T222))</f>
        <v/>
      </c>
      <c r="D222" s="10" t="str">
        <f t="shared" si="22"/>
        <v/>
      </c>
      <c r="E222" s="10" t="str">
        <f>""</f>
        <v/>
      </c>
      <c r="F222" s="10" t="str">
        <f>IF(C222="","",VLOOKUP(R222&amp;"_"&amp;S222&amp;"_"&amp;T222,[1]挑战模式!$A:$AS,13,FALSE)-VLOOKUP(R222&amp;"_"&amp;S222&amp;"_"&amp;T222,[1]挑战模式!$A:$AS,14,FALSE))</f>
        <v/>
      </c>
      <c r="G222" s="10" t="str">
        <f t="shared" si="23"/>
        <v/>
      </c>
      <c r="H222" s="10" t="str">
        <f>IF(C222="","",VLOOKUP(R222&amp;"_"&amp;S222&amp;"_"&amp;T222,[1]挑战模式!$A:$BG,58,FALSE))</f>
        <v/>
      </c>
      <c r="I222" s="10" t="str">
        <f>IF(C222="","",VLOOKUP(R222&amp;"_"&amp;S222&amp;"_"&amp;T222,[1]挑战模式!$A:$BG,59,FALSE))</f>
        <v/>
      </c>
      <c r="J222" s="10" t="str">
        <f t="shared" si="28"/>
        <v/>
      </c>
      <c r="K222" s="10" t="str">
        <f ca="1">IF(ISNA(VLOOKUP(R222&amp;"_"&amp;S222&amp;"_"&amp;T222,[1]挑战模式!$A:$AS,1,FALSE)),"",IF(VLOOKUP(R222&amp;"_"&amp;S222&amp;"_"&amp;T222,[1]挑战模式!$A:$AS,14+U222,FALSE)="","",INT(VLOOKUP(R222&amp;"_"&amp;S222&amp;"_"&amp;T222,[1]挑战模式!$A:$AS,20+U222,FALSE))))</f>
        <v/>
      </c>
      <c r="L222" s="10" t="str">
        <f ca="1">IF(ISNA(VLOOKUP(R222&amp;"_"&amp;S222&amp;"_"&amp;T222,[1]挑战模式!$A:$AS,1,FALSE)),"",IF(VLOOKUP(R222&amp;"_"&amp;S222&amp;"_"&amp;T222,[1]挑战模式!$A:$AS,14+U222,FALSE)="","",ROUND(VLOOKUP(R222&amp;"_"&amp;S222&amp;"_"&amp;T222,[1]挑战模式!$A:$AS,5,FALSE)/K222,2)))</f>
        <v/>
      </c>
      <c r="M222" s="10" t="str">
        <f t="shared" ca="1" si="25"/>
        <v/>
      </c>
      <c r="N222" s="10" t="str">
        <f t="shared" ca="1" si="26"/>
        <v/>
      </c>
      <c r="O222" s="10" t="str">
        <f t="shared" ca="1" si="27"/>
        <v/>
      </c>
      <c r="Q222" s="10" t="str">
        <f ca="1">IF(L222="","",VLOOKUP(R222&amp;"_"&amp;S222&amp;"_"&amp;T222,[1]挑战模式!$A:$AS,38+U222,FALSE))</f>
        <v/>
      </c>
      <c r="R222" s="10">
        <v>0</v>
      </c>
      <c r="S222" s="10">
        <v>5</v>
      </c>
      <c r="T222" s="10">
        <v>4</v>
      </c>
      <c r="U222" s="10">
        <v>5</v>
      </c>
    </row>
    <row r="223" spans="2:21" s="10" customFormat="1" x14ac:dyDescent="0.2">
      <c r="B223" s="10" t="str">
        <f t="shared" si="21"/>
        <v/>
      </c>
      <c r="C223" s="10" t="str">
        <f>IF(ISNA(VLOOKUP(R223&amp;"_"&amp;S223&amp;"_"&amp;T223,[1]挑战模式!$A:$AS,1,FALSE)),"",IF(T223-T222=0,"",T223))</f>
        <v/>
      </c>
      <c r="D223" s="10" t="str">
        <f t="shared" si="22"/>
        <v/>
      </c>
      <c r="E223" s="10" t="str">
        <f>""</f>
        <v/>
      </c>
      <c r="F223" s="10" t="str">
        <f>IF(C223="","",VLOOKUP(R223&amp;"_"&amp;S223&amp;"_"&amp;T223,[1]挑战模式!$A:$AS,13,FALSE)-VLOOKUP(R223&amp;"_"&amp;S223&amp;"_"&amp;T223,[1]挑战模式!$A:$AS,14,FALSE))</f>
        <v/>
      </c>
      <c r="G223" s="10" t="str">
        <f t="shared" si="23"/>
        <v/>
      </c>
      <c r="H223" s="10" t="str">
        <f>IF(C223="","",VLOOKUP(R223&amp;"_"&amp;S223&amp;"_"&amp;T223,[1]挑战模式!$A:$BG,58,FALSE))</f>
        <v/>
      </c>
      <c r="I223" s="10" t="str">
        <f>IF(C223="","",VLOOKUP(R223&amp;"_"&amp;S223&amp;"_"&amp;T223,[1]挑战模式!$A:$BG,59,FALSE))</f>
        <v/>
      </c>
      <c r="J223" s="10" t="str">
        <f t="shared" si="28"/>
        <v/>
      </c>
      <c r="K223" s="10" t="str">
        <f ca="1">IF(ISNA(VLOOKUP(R223&amp;"_"&amp;S223&amp;"_"&amp;T223,[1]挑战模式!$A:$AS,1,FALSE)),"",IF(VLOOKUP(R223&amp;"_"&amp;S223&amp;"_"&amp;T223,[1]挑战模式!$A:$AS,14+U223,FALSE)="","",INT(VLOOKUP(R223&amp;"_"&amp;S223&amp;"_"&amp;T223,[1]挑战模式!$A:$AS,20+U223,FALSE))))</f>
        <v/>
      </c>
      <c r="L223" s="10" t="str">
        <f ca="1">IF(ISNA(VLOOKUP(R223&amp;"_"&amp;S223&amp;"_"&amp;T223,[1]挑战模式!$A:$AS,1,FALSE)),"",IF(VLOOKUP(R223&amp;"_"&amp;S223&amp;"_"&amp;T223,[1]挑战模式!$A:$AS,14+U223,FALSE)="","",ROUND(VLOOKUP(R223&amp;"_"&amp;S223&amp;"_"&amp;T223,[1]挑战模式!$A:$AS,5,FALSE)/K223,2)))</f>
        <v/>
      </c>
      <c r="M223" s="10" t="str">
        <f t="shared" ca="1" si="25"/>
        <v/>
      </c>
      <c r="N223" s="10" t="str">
        <f t="shared" ca="1" si="26"/>
        <v/>
      </c>
      <c r="O223" s="10" t="str">
        <f t="shared" ca="1" si="27"/>
        <v/>
      </c>
      <c r="Q223" s="10" t="str">
        <f ca="1">IF(L223="","",VLOOKUP(R223&amp;"_"&amp;S223&amp;"_"&amp;T223,[1]挑战模式!$A:$AS,38+U223,FALSE))</f>
        <v/>
      </c>
      <c r="R223" s="10">
        <v>0</v>
      </c>
      <c r="S223" s="10">
        <v>5</v>
      </c>
      <c r="T223" s="10">
        <v>4</v>
      </c>
      <c r="U223" s="10">
        <v>6</v>
      </c>
    </row>
    <row r="224" spans="2:21" s="10" customFormat="1" x14ac:dyDescent="0.2">
      <c r="B224" s="10" t="str">
        <f t="shared" si="21"/>
        <v>MonsterWaveCallRule_Season0_Challenge5</v>
      </c>
      <c r="C224" s="10">
        <f>IF(ISNA(VLOOKUP(R224&amp;"_"&amp;S224&amp;"_"&amp;T224,[1]挑战模式!$A:$AS,1,FALSE)),"",IF(T224-T223=0,"",T224))</f>
        <v>5</v>
      </c>
      <c r="D224" s="10" t="str">
        <f t="shared" si="22"/>
        <v>赛季0挑战关卡5波次5</v>
      </c>
      <c r="E224" s="10" t="str">
        <f>""</f>
        <v/>
      </c>
      <c r="F224" s="10">
        <f>IF(C224="","",VLOOKUP(R224&amp;"_"&amp;S224&amp;"_"&amp;T224,[1]挑战模式!$A:$AS,13,FALSE)-VLOOKUP(R224&amp;"_"&amp;S224&amp;"_"&amp;T224,[1]挑战模式!$A:$AS,14,FALSE))</f>
        <v>100</v>
      </c>
      <c r="G224" s="10">
        <f t="shared" si="23"/>
        <v>180</v>
      </c>
      <c r="H224" s="10" t="str">
        <f>IF(C224="","",VLOOKUP(R224&amp;"_"&amp;S224&amp;"_"&amp;T224,[1]挑战模式!$A:$BG,58,FALSE))</f>
        <v>ResAudio_Music_game1;0.9</v>
      </c>
      <c r="I224" s="10" t="str">
        <f>IF(C224="","",VLOOKUP(R224&amp;"_"&amp;S224&amp;"_"&amp;T224,[1]挑战模式!$A:$BG,59,FALSE))</f>
        <v>ResAudio_Music_game1;1.2</v>
      </c>
      <c r="J224" s="10">
        <f t="shared" si="28"/>
        <v>0</v>
      </c>
      <c r="K224" s="10">
        <f ca="1">IF(ISNA(VLOOKUP(R224&amp;"_"&amp;S224&amp;"_"&amp;T224,[1]挑战模式!$A:$AS,1,FALSE)),"",IF(VLOOKUP(R224&amp;"_"&amp;S224&amp;"_"&amp;T224,[1]挑战模式!$A:$AS,14+U224,FALSE)="","",INT(VLOOKUP(R224&amp;"_"&amp;S224&amp;"_"&amp;T224,[1]挑战模式!$A:$AS,20+U224,FALSE))))</f>
        <v>12</v>
      </c>
      <c r="L224" s="10">
        <f ca="1">IF(ISNA(VLOOKUP(R224&amp;"_"&amp;S224&amp;"_"&amp;T224,[1]挑战模式!$A:$AS,1,FALSE)),"",IF(VLOOKUP(R224&amp;"_"&amp;S224&amp;"_"&amp;T224,[1]挑战模式!$A:$AS,14+U224,FALSE)="","",ROUND(VLOOKUP(R224&amp;"_"&amp;S224&amp;"_"&amp;T224,[1]挑战模式!$A:$AS,5,FALSE)/K224,2)))</f>
        <v>2.5</v>
      </c>
      <c r="M224" s="10">
        <f t="shared" ca="1" si="25"/>
        <v>1</v>
      </c>
      <c r="N224" s="10" t="str">
        <f t="shared" ca="1" si="26"/>
        <v>Monster_Season0_Challenge5_5_1</v>
      </c>
      <c r="O224" s="10">
        <f t="shared" ca="1" si="27"/>
        <v>1</v>
      </c>
      <c r="Q224" s="10">
        <f ca="1">IF(L224="","",VLOOKUP(R224&amp;"_"&amp;S224&amp;"_"&amp;T224,[1]挑战模式!$A:$AS,38+U224,FALSE))</f>
        <v>6</v>
      </c>
      <c r="R224" s="10">
        <v>0</v>
      </c>
      <c r="S224" s="10">
        <v>5</v>
      </c>
      <c r="T224" s="10">
        <v>5</v>
      </c>
      <c r="U224" s="10">
        <v>1</v>
      </c>
    </row>
    <row r="225" spans="2:21" s="10" customFormat="1" x14ac:dyDescent="0.2">
      <c r="B225" s="10" t="str">
        <f t="shared" si="21"/>
        <v/>
      </c>
      <c r="C225" s="10" t="str">
        <f>IF(ISNA(VLOOKUP(R225&amp;"_"&amp;S225&amp;"_"&amp;T225,[1]挑战模式!$A:$AS,1,FALSE)),"",IF(T225-T224=0,"",T225))</f>
        <v/>
      </c>
      <c r="D225" s="10" t="str">
        <f t="shared" si="22"/>
        <v/>
      </c>
      <c r="E225" s="10" t="str">
        <f>""</f>
        <v/>
      </c>
      <c r="F225" s="10" t="str">
        <f>IF(C225="","",VLOOKUP(R225&amp;"_"&amp;S225&amp;"_"&amp;T225,[1]挑战模式!$A:$AS,13,FALSE)-VLOOKUP(R225&amp;"_"&amp;S225&amp;"_"&amp;T225,[1]挑战模式!$A:$AS,14,FALSE))</f>
        <v/>
      </c>
      <c r="G225" s="10" t="str">
        <f t="shared" si="23"/>
        <v/>
      </c>
      <c r="H225" s="10" t="str">
        <f>IF(C225="","",VLOOKUP(R225&amp;"_"&amp;S225&amp;"_"&amp;T225,[1]挑战模式!$A:$BG,58,FALSE))</f>
        <v/>
      </c>
      <c r="I225" s="10" t="str">
        <f>IF(C225="","",VLOOKUP(R225&amp;"_"&amp;S225&amp;"_"&amp;T225,[1]挑战模式!$A:$BG,59,FALSE))</f>
        <v/>
      </c>
      <c r="J225" s="10" t="str">
        <f t="shared" si="28"/>
        <v/>
      </c>
      <c r="K225" s="10">
        <f ca="1">IF(ISNA(VLOOKUP(R225&amp;"_"&amp;S225&amp;"_"&amp;T225,[1]挑战模式!$A:$AS,1,FALSE)),"",IF(VLOOKUP(R225&amp;"_"&amp;S225&amp;"_"&amp;T225,[1]挑战模式!$A:$AS,14+U225,FALSE)="","",INT(VLOOKUP(R225&amp;"_"&amp;S225&amp;"_"&amp;T225,[1]挑战模式!$A:$AS,20+U225,FALSE))))</f>
        <v>12</v>
      </c>
      <c r="L225" s="10">
        <f ca="1">IF(ISNA(VLOOKUP(R225&amp;"_"&amp;S225&amp;"_"&amp;T225,[1]挑战模式!$A:$AS,1,FALSE)),"",IF(VLOOKUP(R225&amp;"_"&amp;S225&amp;"_"&amp;T225,[1]挑战模式!$A:$AS,14+U225,FALSE)="","",ROUND(VLOOKUP(R225&amp;"_"&amp;S225&amp;"_"&amp;T225,[1]挑战模式!$A:$AS,5,FALSE)/K225,2)))</f>
        <v>2.5</v>
      </c>
      <c r="M225" s="10">
        <f t="shared" ca="1" si="25"/>
        <v>1</v>
      </c>
      <c r="N225" s="10" t="str">
        <f t="shared" ca="1" si="26"/>
        <v>Monster_Season0_Challenge5_5_2</v>
      </c>
      <c r="O225" s="10">
        <f t="shared" ca="1" si="27"/>
        <v>1</v>
      </c>
      <c r="Q225" s="10">
        <f ca="1">IF(L225="","",VLOOKUP(R225&amp;"_"&amp;S225&amp;"_"&amp;T225,[1]挑战模式!$A:$AS,38+U225,FALSE))</f>
        <v>6</v>
      </c>
      <c r="R225" s="10">
        <v>0</v>
      </c>
      <c r="S225" s="10">
        <v>5</v>
      </c>
      <c r="T225" s="10">
        <v>5</v>
      </c>
      <c r="U225" s="10">
        <v>2</v>
      </c>
    </row>
    <row r="226" spans="2:21" s="10" customFormat="1" x14ac:dyDescent="0.2">
      <c r="B226" s="10" t="str">
        <f t="shared" si="21"/>
        <v/>
      </c>
      <c r="C226" s="10" t="str">
        <f>IF(ISNA(VLOOKUP(R226&amp;"_"&amp;S226&amp;"_"&amp;T226,[1]挑战模式!$A:$AS,1,FALSE)),"",IF(T226-T225=0,"",T226))</f>
        <v/>
      </c>
      <c r="D226" s="10" t="str">
        <f t="shared" si="22"/>
        <v/>
      </c>
      <c r="E226" s="10" t="str">
        <f>""</f>
        <v/>
      </c>
      <c r="F226" s="10" t="str">
        <f>IF(C226="","",VLOOKUP(R226&amp;"_"&amp;S226&amp;"_"&amp;T226,[1]挑战模式!$A:$AS,13,FALSE)-VLOOKUP(R226&amp;"_"&amp;S226&amp;"_"&amp;T226,[1]挑战模式!$A:$AS,14,FALSE))</f>
        <v/>
      </c>
      <c r="G226" s="10" t="str">
        <f t="shared" si="23"/>
        <v/>
      </c>
      <c r="H226" s="10" t="str">
        <f>IF(C226="","",VLOOKUP(R226&amp;"_"&amp;S226&amp;"_"&amp;T226,[1]挑战模式!$A:$BG,58,FALSE))</f>
        <v/>
      </c>
      <c r="I226" s="10" t="str">
        <f>IF(C226="","",VLOOKUP(R226&amp;"_"&amp;S226&amp;"_"&amp;T226,[1]挑战模式!$A:$BG,59,FALSE))</f>
        <v/>
      </c>
      <c r="J226" s="10" t="str">
        <f t="shared" si="28"/>
        <v/>
      </c>
      <c r="K226" s="10">
        <f ca="1">IF(ISNA(VLOOKUP(R226&amp;"_"&amp;S226&amp;"_"&amp;T226,[1]挑战模式!$A:$AS,1,FALSE)),"",IF(VLOOKUP(R226&amp;"_"&amp;S226&amp;"_"&amp;T226,[1]挑战模式!$A:$AS,14+U226,FALSE)="","",INT(VLOOKUP(R226&amp;"_"&amp;S226&amp;"_"&amp;T226,[1]挑战模式!$A:$AS,20+U226,FALSE))))</f>
        <v>6</v>
      </c>
      <c r="L226" s="10">
        <f ca="1">IF(ISNA(VLOOKUP(R226&amp;"_"&amp;S226&amp;"_"&amp;T226,[1]挑战模式!$A:$AS,1,FALSE)),"",IF(VLOOKUP(R226&amp;"_"&amp;S226&amp;"_"&amp;T226,[1]挑战模式!$A:$AS,14+U226,FALSE)="","",ROUND(VLOOKUP(R226&amp;"_"&amp;S226&amp;"_"&amp;T226,[1]挑战模式!$A:$AS,5,FALSE)/K226,2)))</f>
        <v>5</v>
      </c>
      <c r="M226" s="10">
        <f t="shared" ca="1" si="25"/>
        <v>1</v>
      </c>
      <c r="N226" s="10" t="str">
        <f t="shared" ca="1" si="26"/>
        <v>Monster_Season0_Challenge5_5_3</v>
      </c>
      <c r="O226" s="10">
        <f t="shared" ca="1" si="27"/>
        <v>1</v>
      </c>
      <c r="Q226" s="10">
        <f ca="1">IF(L226="","",VLOOKUP(R226&amp;"_"&amp;S226&amp;"_"&amp;T226,[1]挑战模式!$A:$AS,38+U226,FALSE))</f>
        <v>11</v>
      </c>
      <c r="R226" s="10">
        <v>0</v>
      </c>
      <c r="S226" s="10">
        <v>5</v>
      </c>
      <c r="T226" s="10">
        <v>5</v>
      </c>
      <c r="U226" s="10">
        <v>3</v>
      </c>
    </row>
    <row r="227" spans="2:21" s="10" customFormat="1" x14ac:dyDescent="0.2">
      <c r="B227" s="10" t="str">
        <f t="shared" si="21"/>
        <v/>
      </c>
      <c r="C227" s="10" t="str">
        <f>IF(ISNA(VLOOKUP(R227&amp;"_"&amp;S227&amp;"_"&amp;T227,[1]挑战模式!$A:$AS,1,FALSE)),"",IF(T227-T226=0,"",T227))</f>
        <v/>
      </c>
      <c r="D227" s="10" t="str">
        <f t="shared" si="22"/>
        <v/>
      </c>
      <c r="E227" s="10" t="str">
        <f>""</f>
        <v/>
      </c>
      <c r="F227" s="10" t="str">
        <f>IF(C227="","",VLOOKUP(R227&amp;"_"&amp;S227&amp;"_"&amp;T227,[1]挑战模式!$A:$AS,13,FALSE)-VLOOKUP(R227&amp;"_"&amp;S227&amp;"_"&amp;T227,[1]挑战模式!$A:$AS,14,FALSE))</f>
        <v/>
      </c>
      <c r="G227" s="10" t="str">
        <f t="shared" si="23"/>
        <v/>
      </c>
      <c r="H227" s="10" t="str">
        <f>IF(C227="","",VLOOKUP(R227&amp;"_"&amp;S227&amp;"_"&amp;T227,[1]挑战模式!$A:$BG,58,FALSE))</f>
        <v/>
      </c>
      <c r="I227" s="10" t="str">
        <f>IF(C227="","",VLOOKUP(R227&amp;"_"&amp;S227&amp;"_"&amp;T227,[1]挑战模式!$A:$BG,59,FALSE))</f>
        <v/>
      </c>
      <c r="J227" s="10" t="str">
        <f t="shared" si="28"/>
        <v/>
      </c>
      <c r="K227" s="10" t="str">
        <f ca="1">IF(ISNA(VLOOKUP(R227&amp;"_"&amp;S227&amp;"_"&amp;T227,[1]挑战模式!$A:$AS,1,FALSE)),"",IF(VLOOKUP(R227&amp;"_"&amp;S227&amp;"_"&amp;T227,[1]挑战模式!$A:$AS,14+U227,FALSE)="","",INT(VLOOKUP(R227&amp;"_"&amp;S227&amp;"_"&amp;T227,[1]挑战模式!$A:$AS,20+U227,FALSE))))</f>
        <v/>
      </c>
      <c r="L227" s="10" t="str">
        <f ca="1">IF(ISNA(VLOOKUP(R227&amp;"_"&amp;S227&amp;"_"&amp;T227,[1]挑战模式!$A:$AS,1,FALSE)),"",IF(VLOOKUP(R227&amp;"_"&amp;S227&amp;"_"&amp;T227,[1]挑战模式!$A:$AS,14+U227,FALSE)="","",ROUND(VLOOKUP(R227&amp;"_"&amp;S227&amp;"_"&amp;T227,[1]挑战模式!$A:$AS,5,FALSE)/K227,2)))</f>
        <v/>
      </c>
      <c r="M227" s="10" t="str">
        <f t="shared" ca="1" si="25"/>
        <v/>
      </c>
      <c r="N227" s="10" t="str">
        <f t="shared" ca="1" si="26"/>
        <v/>
      </c>
      <c r="O227" s="10" t="str">
        <f t="shared" ca="1" si="27"/>
        <v/>
      </c>
      <c r="Q227" s="10" t="str">
        <f ca="1">IF(L227="","",VLOOKUP(R227&amp;"_"&amp;S227&amp;"_"&amp;T227,[1]挑战模式!$A:$AS,38+U227,FALSE))</f>
        <v/>
      </c>
      <c r="R227" s="10">
        <v>0</v>
      </c>
      <c r="S227" s="10">
        <v>5</v>
      </c>
      <c r="T227" s="10">
        <v>5</v>
      </c>
      <c r="U227" s="10">
        <v>4</v>
      </c>
    </row>
    <row r="228" spans="2:21" s="10" customFormat="1" x14ac:dyDescent="0.2">
      <c r="B228" s="10" t="str">
        <f t="shared" si="21"/>
        <v/>
      </c>
      <c r="C228" s="10" t="str">
        <f>IF(ISNA(VLOOKUP(R228&amp;"_"&amp;S228&amp;"_"&amp;T228,[1]挑战模式!$A:$AS,1,FALSE)),"",IF(T228-T227=0,"",T228))</f>
        <v/>
      </c>
      <c r="D228" s="10" t="str">
        <f t="shared" si="22"/>
        <v/>
      </c>
      <c r="E228" s="10" t="str">
        <f>""</f>
        <v/>
      </c>
      <c r="F228" s="10" t="str">
        <f>IF(C228="","",VLOOKUP(R228&amp;"_"&amp;S228&amp;"_"&amp;T228,[1]挑战模式!$A:$AS,13,FALSE)-VLOOKUP(R228&amp;"_"&amp;S228&amp;"_"&amp;T228,[1]挑战模式!$A:$AS,14,FALSE))</f>
        <v/>
      </c>
      <c r="G228" s="10" t="str">
        <f t="shared" si="23"/>
        <v/>
      </c>
      <c r="H228" s="10" t="str">
        <f>IF(C228="","",VLOOKUP(R228&amp;"_"&amp;S228&amp;"_"&amp;T228,[1]挑战模式!$A:$BG,58,FALSE))</f>
        <v/>
      </c>
      <c r="I228" s="10" t="str">
        <f>IF(C228="","",VLOOKUP(R228&amp;"_"&amp;S228&amp;"_"&amp;T228,[1]挑战模式!$A:$BG,59,FALSE))</f>
        <v/>
      </c>
      <c r="J228" s="10" t="str">
        <f t="shared" si="28"/>
        <v/>
      </c>
      <c r="K228" s="10" t="str">
        <f ca="1">IF(ISNA(VLOOKUP(R228&amp;"_"&amp;S228&amp;"_"&amp;T228,[1]挑战模式!$A:$AS,1,FALSE)),"",IF(VLOOKUP(R228&amp;"_"&amp;S228&amp;"_"&amp;T228,[1]挑战模式!$A:$AS,14+U228,FALSE)="","",INT(VLOOKUP(R228&amp;"_"&amp;S228&amp;"_"&amp;T228,[1]挑战模式!$A:$AS,20+U228,FALSE))))</f>
        <v/>
      </c>
      <c r="L228" s="10" t="str">
        <f ca="1">IF(ISNA(VLOOKUP(R228&amp;"_"&amp;S228&amp;"_"&amp;T228,[1]挑战模式!$A:$AS,1,FALSE)),"",IF(VLOOKUP(R228&amp;"_"&amp;S228&amp;"_"&amp;T228,[1]挑战模式!$A:$AS,14+U228,FALSE)="","",ROUND(VLOOKUP(R228&amp;"_"&amp;S228&amp;"_"&amp;T228,[1]挑战模式!$A:$AS,5,FALSE)/K228,2)))</f>
        <v/>
      </c>
      <c r="M228" s="10" t="str">
        <f t="shared" ca="1" si="25"/>
        <v/>
      </c>
      <c r="N228" s="10" t="str">
        <f t="shared" ca="1" si="26"/>
        <v/>
      </c>
      <c r="O228" s="10" t="str">
        <f t="shared" ca="1" si="27"/>
        <v/>
      </c>
      <c r="Q228" s="10" t="str">
        <f ca="1">IF(L228="","",VLOOKUP(R228&amp;"_"&amp;S228&amp;"_"&amp;T228,[1]挑战模式!$A:$AS,38+U228,FALSE))</f>
        <v/>
      </c>
      <c r="R228" s="10">
        <v>0</v>
      </c>
      <c r="S228" s="10">
        <v>5</v>
      </c>
      <c r="T228" s="10">
        <v>5</v>
      </c>
      <c r="U228" s="10">
        <v>5</v>
      </c>
    </row>
    <row r="229" spans="2:21" s="10" customFormat="1" x14ac:dyDescent="0.2">
      <c r="B229" s="10" t="str">
        <f t="shared" si="21"/>
        <v/>
      </c>
      <c r="C229" s="10" t="str">
        <f>IF(ISNA(VLOOKUP(R229&amp;"_"&amp;S229&amp;"_"&amp;T229,[1]挑战模式!$A:$AS,1,FALSE)),"",IF(T229-T228=0,"",T229))</f>
        <v/>
      </c>
      <c r="D229" s="10" t="str">
        <f t="shared" si="22"/>
        <v/>
      </c>
      <c r="E229" s="10" t="str">
        <f>""</f>
        <v/>
      </c>
      <c r="F229" s="10" t="str">
        <f>IF(C229="","",VLOOKUP(R229&amp;"_"&amp;S229&amp;"_"&amp;T229,[1]挑战模式!$A:$AS,13,FALSE)-VLOOKUP(R229&amp;"_"&amp;S229&amp;"_"&amp;T229,[1]挑战模式!$A:$AS,14,FALSE))</f>
        <v/>
      </c>
      <c r="G229" s="10" t="str">
        <f t="shared" si="23"/>
        <v/>
      </c>
      <c r="H229" s="10" t="str">
        <f>IF(C229="","",VLOOKUP(R229&amp;"_"&amp;S229&amp;"_"&amp;T229,[1]挑战模式!$A:$BG,58,FALSE))</f>
        <v/>
      </c>
      <c r="I229" s="10" t="str">
        <f>IF(C229="","",VLOOKUP(R229&amp;"_"&amp;S229&amp;"_"&amp;T229,[1]挑战模式!$A:$BG,59,FALSE))</f>
        <v/>
      </c>
      <c r="J229" s="10" t="str">
        <f t="shared" si="28"/>
        <v/>
      </c>
      <c r="K229" s="10" t="str">
        <f ca="1">IF(ISNA(VLOOKUP(R229&amp;"_"&amp;S229&amp;"_"&amp;T229,[1]挑战模式!$A:$AS,1,FALSE)),"",IF(VLOOKUP(R229&amp;"_"&amp;S229&amp;"_"&amp;T229,[1]挑战模式!$A:$AS,14+U229,FALSE)="","",INT(VLOOKUP(R229&amp;"_"&amp;S229&amp;"_"&amp;T229,[1]挑战模式!$A:$AS,20+U229,FALSE))))</f>
        <v/>
      </c>
      <c r="L229" s="10" t="str">
        <f ca="1">IF(ISNA(VLOOKUP(R229&amp;"_"&amp;S229&amp;"_"&amp;T229,[1]挑战模式!$A:$AS,1,FALSE)),"",IF(VLOOKUP(R229&amp;"_"&amp;S229&amp;"_"&amp;T229,[1]挑战模式!$A:$AS,14+U229,FALSE)="","",ROUND(VLOOKUP(R229&amp;"_"&amp;S229&amp;"_"&amp;T229,[1]挑战模式!$A:$AS,5,FALSE)/K229,2)))</f>
        <v/>
      </c>
      <c r="M229" s="10" t="str">
        <f t="shared" ca="1" si="25"/>
        <v/>
      </c>
      <c r="N229" s="10" t="str">
        <f t="shared" ca="1" si="26"/>
        <v/>
      </c>
      <c r="O229" s="10" t="str">
        <f t="shared" ca="1" si="27"/>
        <v/>
      </c>
      <c r="Q229" s="10" t="str">
        <f ca="1">IF(L229="","",VLOOKUP(R229&amp;"_"&amp;S229&amp;"_"&amp;T229,[1]挑战模式!$A:$AS,38+U229,FALSE))</f>
        <v/>
      </c>
      <c r="R229" s="10">
        <v>0</v>
      </c>
      <c r="S229" s="10">
        <v>5</v>
      </c>
      <c r="T229" s="10">
        <v>5</v>
      </c>
      <c r="U229" s="10">
        <v>6</v>
      </c>
    </row>
    <row r="230" spans="2:21" s="10" customFormat="1" x14ac:dyDescent="0.2">
      <c r="B230" s="10" t="str">
        <f t="shared" si="21"/>
        <v>MonsterWaveCallRule_Season0_Challenge5</v>
      </c>
      <c r="C230" s="10">
        <f>IF(ISNA(VLOOKUP(R230&amp;"_"&amp;S230&amp;"_"&amp;T230,[1]挑战模式!$A:$AS,1,FALSE)),"",IF(T230-T229=0,"",T230))</f>
        <v>6</v>
      </c>
      <c r="D230" s="10" t="str">
        <f t="shared" si="22"/>
        <v>赛季0挑战关卡5波次6</v>
      </c>
      <c r="E230" s="10" t="str">
        <f>""</f>
        <v/>
      </c>
      <c r="F230" s="10">
        <f>IF(C230="","",VLOOKUP(R230&amp;"_"&amp;S230&amp;"_"&amp;T230,[1]挑战模式!$A:$AS,13,FALSE)-VLOOKUP(R230&amp;"_"&amp;S230&amp;"_"&amp;T230,[1]挑战模式!$A:$AS,14,FALSE))</f>
        <v>100</v>
      </c>
      <c r="G230" s="10">
        <f t="shared" si="23"/>
        <v>180</v>
      </c>
      <c r="H230" s="10" t="str">
        <f>IF(C230="","",VLOOKUP(R230&amp;"_"&amp;S230&amp;"_"&amp;T230,[1]挑战模式!$A:$BG,58,FALSE))</f>
        <v>ResAudio_Music_game1;0.9</v>
      </c>
      <c r="I230" s="10" t="str">
        <f>IF(C230="","",VLOOKUP(R230&amp;"_"&amp;S230&amp;"_"&amp;T230,[1]挑战模式!$A:$BG,59,FALSE))</f>
        <v>ResAudio_Music_battle_danger1;1</v>
      </c>
      <c r="J230" s="10">
        <f t="shared" si="28"/>
        <v>0</v>
      </c>
      <c r="K230" s="10">
        <f ca="1">IF(ISNA(VLOOKUP(R230&amp;"_"&amp;S230&amp;"_"&amp;T230,[1]挑战模式!$A:$AS,1,FALSE)),"",IF(VLOOKUP(R230&amp;"_"&amp;S230&amp;"_"&amp;T230,[1]挑战模式!$A:$AS,14+U230,FALSE)="","",INT(VLOOKUP(R230&amp;"_"&amp;S230&amp;"_"&amp;T230,[1]挑战模式!$A:$AS,20+U230,FALSE))))</f>
        <v>11</v>
      </c>
      <c r="L230" s="10">
        <f ca="1">IF(ISNA(VLOOKUP(R230&amp;"_"&amp;S230&amp;"_"&amp;T230,[1]挑战模式!$A:$AS,1,FALSE)),"",IF(VLOOKUP(R230&amp;"_"&amp;S230&amp;"_"&amp;T230,[1]挑战模式!$A:$AS,14+U230,FALSE)="","",ROUND(VLOOKUP(R230&amp;"_"&amp;S230&amp;"_"&amp;T230,[1]挑战模式!$A:$AS,5,FALSE)/K230,2)))</f>
        <v>2.73</v>
      </c>
      <c r="M230" s="10">
        <f t="shared" ca="1" si="25"/>
        <v>1</v>
      </c>
      <c r="N230" s="10" t="str">
        <f t="shared" ca="1" si="26"/>
        <v>Monster_Season0_Challenge5_6_1</v>
      </c>
      <c r="O230" s="10">
        <f t="shared" ca="1" si="27"/>
        <v>1</v>
      </c>
      <c r="Q230" s="10">
        <f ca="1">IF(L230="","",VLOOKUP(R230&amp;"_"&amp;S230&amp;"_"&amp;T230,[1]挑战模式!$A:$AS,38+U230,FALSE))</f>
        <v>5</v>
      </c>
      <c r="R230" s="10">
        <v>0</v>
      </c>
      <c r="S230" s="10">
        <v>5</v>
      </c>
      <c r="T230" s="10">
        <v>6</v>
      </c>
      <c r="U230" s="10">
        <v>1</v>
      </c>
    </row>
    <row r="231" spans="2:21" s="10" customFormat="1" x14ac:dyDescent="0.2">
      <c r="B231" s="10" t="str">
        <f t="shared" si="21"/>
        <v/>
      </c>
      <c r="C231" s="10" t="str">
        <f>IF(ISNA(VLOOKUP(R231&amp;"_"&amp;S231&amp;"_"&amp;T231,[1]挑战模式!$A:$AS,1,FALSE)),"",IF(T231-T230=0,"",T231))</f>
        <v/>
      </c>
      <c r="D231" s="10" t="str">
        <f t="shared" si="22"/>
        <v/>
      </c>
      <c r="E231" s="10" t="str">
        <f>""</f>
        <v/>
      </c>
      <c r="F231" s="10" t="str">
        <f>IF(C231="","",VLOOKUP(R231&amp;"_"&amp;S231&amp;"_"&amp;T231,[1]挑战模式!$A:$AS,13,FALSE)-VLOOKUP(R231&amp;"_"&amp;S231&amp;"_"&amp;T231,[1]挑战模式!$A:$AS,14,FALSE))</f>
        <v/>
      </c>
      <c r="G231" s="10" t="str">
        <f t="shared" si="23"/>
        <v/>
      </c>
      <c r="H231" s="10" t="str">
        <f>IF(C231="","",VLOOKUP(R231&amp;"_"&amp;S231&amp;"_"&amp;T231,[1]挑战模式!$A:$BG,58,FALSE))</f>
        <v/>
      </c>
      <c r="I231" s="10" t="str">
        <f>IF(C231="","",VLOOKUP(R231&amp;"_"&amp;S231&amp;"_"&amp;T231,[1]挑战模式!$A:$BG,59,FALSE))</f>
        <v/>
      </c>
      <c r="J231" s="10" t="str">
        <f t="shared" si="28"/>
        <v/>
      </c>
      <c r="K231" s="10">
        <f ca="1">IF(ISNA(VLOOKUP(R231&amp;"_"&amp;S231&amp;"_"&amp;T231,[1]挑战模式!$A:$AS,1,FALSE)),"",IF(VLOOKUP(R231&amp;"_"&amp;S231&amp;"_"&amp;T231,[1]挑战模式!$A:$AS,14+U231,FALSE)="","",INT(VLOOKUP(R231&amp;"_"&amp;S231&amp;"_"&amp;T231,[1]挑战模式!$A:$AS,20+U231,FALSE))))</f>
        <v>8</v>
      </c>
      <c r="L231" s="10">
        <f ca="1">IF(ISNA(VLOOKUP(R231&amp;"_"&amp;S231&amp;"_"&amp;T231,[1]挑战模式!$A:$AS,1,FALSE)),"",IF(VLOOKUP(R231&amp;"_"&amp;S231&amp;"_"&amp;T231,[1]挑战模式!$A:$AS,14+U231,FALSE)="","",ROUND(VLOOKUP(R231&amp;"_"&amp;S231&amp;"_"&amp;T231,[1]挑战模式!$A:$AS,5,FALSE)/K231,2)))</f>
        <v>3.75</v>
      </c>
      <c r="M231" s="10">
        <f t="shared" ca="1" si="25"/>
        <v>1</v>
      </c>
      <c r="N231" s="10" t="str">
        <f t="shared" ca="1" si="26"/>
        <v>Monster_Season0_Challenge5_6_2</v>
      </c>
      <c r="O231" s="10">
        <f t="shared" ca="1" si="27"/>
        <v>1</v>
      </c>
      <c r="Q231" s="10">
        <f ca="1">IF(L231="","",VLOOKUP(R231&amp;"_"&amp;S231&amp;"_"&amp;T231,[1]挑战模式!$A:$AS,38+U231,FALSE))</f>
        <v>5</v>
      </c>
      <c r="R231" s="10">
        <v>0</v>
      </c>
      <c r="S231" s="10">
        <v>5</v>
      </c>
      <c r="T231" s="10">
        <v>6</v>
      </c>
      <c r="U231" s="10">
        <v>2</v>
      </c>
    </row>
    <row r="232" spans="2:21" s="10" customFormat="1" x14ac:dyDescent="0.2">
      <c r="B232" s="10" t="str">
        <f t="shared" si="21"/>
        <v/>
      </c>
      <c r="C232" s="10" t="str">
        <f>IF(ISNA(VLOOKUP(R232&amp;"_"&amp;S232&amp;"_"&amp;T232,[1]挑战模式!$A:$AS,1,FALSE)),"",IF(T232-T231=0,"",T232))</f>
        <v/>
      </c>
      <c r="D232" s="10" t="str">
        <f t="shared" si="22"/>
        <v/>
      </c>
      <c r="E232" s="10" t="str">
        <f>""</f>
        <v/>
      </c>
      <c r="F232" s="10" t="str">
        <f>IF(C232="","",VLOOKUP(R232&amp;"_"&amp;S232&amp;"_"&amp;T232,[1]挑战模式!$A:$AS,13,FALSE)-VLOOKUP(R232&amp;"_"&amp;S232&amp;"_"&amp;T232,[1]挑战模式!$A:$AS,14,FALSE))</f>
        <v/>
      </c>
      <c r="G232" s="10" t="str">
        <f t="shared" si="23"/>
        <v/>
      </c>
      <c r="H232" s="10" t="str">
        <f>IF(C232="","",VLOOKUP(R232&amp;"_"&amp;S232&amp;"_"&amp;T232,[1]挑战模式!$A:$BG,58,FALSE))</f>
        <v/>
      </c>
      <c r="I232" s="10" t="str">
        <f>IF(C232="","",VLOOKUP(R232&amp;"_"&amp;S232&amp;"_"&amp;T232,[1]挑战模式!$A:$BG,59,FALSE))</f>
        <v/>
      </c>
      <c r="J232" s="10" t="str">
        <f t="shared" si="28"/>
        <v/>
      </c>
      <c r="K232" s="10">
        <f ca="1">IF(ISNA(VLOOKUP(R232&amp;"_"&amp;S232&amp;"_"&amp;T232,[1]挑战模式!$A:$AS,1,FALSE)),"",IF(VLOOKUP(R232&amp;"_"&amp;S232&amp;"_"&amp;T232,[1]挑战模式!$A:$AS,14+U232,FALSE)="","",INT(VLOOKUP(R232&amp;"_"&amp;S232&amp;"_"&amp;T232,[1]挑战模式!$A:$AS,20+U232,FALSE))))</f>
        <v>8</v>
      </c>
      <c r="L232" s="10">
        <f ca="1">IF(ISNA(VLOOKUP(R232&amp;"_"&amp;S232&amp;"_"&amp;T232,[1]挑战模式!$A:$AS,1,FALSE)),"",IF(VLOOKUP(R232&amp;"_"&amp;S232&amp;"_"&amp;T232,[1]挑战模式!$A:$AS,14+U232,FALSE)="","",ROUND(VLOOKUP(R232&amp;"_"&amp;S232&amp;"_"&amp;T232,[1]挑战模式!$A:$AS,5,FALSE)/K232,2)))</f>
        <v>3.75</v>
      </c>
      <c r="M232" s="10">
        <f t="shared" ca="1" si="25"/>
        <v>1</v>
      </c>
      <c r="N232" s="10" t="str">
        <f t="shared" ca="1" si="26"/>
        <v>Monster_Season0_Challenge5_6_3</v>
      </c>
      <c r="O232" s="10">
        <f t="shared" ca="1" si="27"/>
        <v>1</v>
      </c>
      <c r="Q232" s="10">
        <f ca="1">IF(L232="","",VLOOKUP(R232&amp;"_"&amp;S232&amp;"_"&amp;T232,[1]挑战模式!$A:$AS,38+U232,FALSE))</f>
        <v>5</v>
      </c>
      <c r="R232" s="10">
        <v>0</v>
      </c>
      <c r="S232" s="10">
        <v>5</v>
      </c>
      <c r="T232" s="10">
        <v>6</v>
      </c>
      <c r="U232" s="10">
        <v>3</v>
      </c>
    </row>
    <row r="233" spans="2:21" s="10" customFormat="1" x14ac:dyDescent="0.2">
      <c r="B233" s="10" t="str">
        <f t="shared" si="21"/>
        <v/>
      </c>
      <c r="C233" s="10" t="str">
        <f>IF(ISNA(VLOOKUP(R233&amp;"_"&amp;S233&amp;"_"&amp;T233,[1]挑战模式!$A:$AS,1,FALSE)),"",IF(T233-T232=0,"",T233))</f>
        <v/>
      </c>
      <c r="D233" s="10" t="str">
        <f t="shared" si="22"/>
        <v/>
      </c>
      <c r="E233" s="10" t="str">
        <f>""</f>
        <v/>
      </c>
      <c r="F233" s="10" t="str">
        <f>IF(C233="","",VLOOKUP(R233&amp;"_"&amp;S233&amp;"_"&amp;T233,[1]挑战模式!$A:$AS,13,FALSE)-VLOOKUP(R233&amp;"_"&amp;S233&amp;"_"&amp;T233,[1]挑战模式!$A:$AS,14,FALSE))</f>
        <v/>
      </c>
      <c r="G233" s="10" t="str">
        <f t="shared" si="23"/>
        <v/>
      </c>
      <c r="H233" s="10" t="str">
        <f>IF(C233="","",VLOOKUP(R233&amp;"_"&amp;S233&amp;"_"&amp;T233,[1]挑战模式!$A:$BG,58,FALSE))</f>
        <v/>
      </c>
      <c r="I233" s="10" t="str">
        <f>IF(C233="","",VLOOKUP(R233&amp;"_"&amp;S233&amp;"_"&amp;T233,[1]挑战模式!$A:$BG,59,FALSE))</f>
        <v/>
      </c>
      <c r="J233" s="10" t="str">
        <f t="shared" si="28"/>
        <v/>
      </c>
      <c r="K233" s="10">
        <f ca="1">IF(ISNA(VLOOKUP(R233&amp;"_"&amp;S233&amp;"_"&amp;T233,[1]挑战模式!$A:$AS,1,FALSE)),"",IF(VLOOKUP(R233&amp;"_"&amp;S233&amp;"_"&amp;T233,[1]挑战模式!$A:$AS,14+U233,FALSE)="","",INT(VLOOKUP(R233&amp;"_"&amp;S233&amp;"_"&amp;T233,[1]挑战模式!$A:$AS,20+U233,FALSE))))</f>
        <v>5</v>
      </c>
      <c r="L233" s="10">
        <f ca="1">IF(ISNA(VLOOKUP(R233&amp;"_"&amp;S233&amp;"_"&amp;T233,[1]挑战模式!$A:$AS,1,FALSE)),"",IF(VLOOKUP(R233&amp;"_"&amp;S233&amp;"_"&amp;T233,[1]挑战模式!$A:$AS,14+U233,FALSE)="","",ROUND(VLOOKUP(R233&amp;"_"&amp;S233&amp;"_"&amp;T233,[1]挑战模式!$A:$AS,5,FALSE)/K233,2)))</f>
        <v>6</v>
      </c>
      <c r="M233" s="10">
        <f t="shared" ca="1" si="25"/>
        <v>1</v>
      </c>
      <c r="N233" s="10" t="str">
        <f t="shared" ca="1" si="26"/>
        <v>Monster_Season0_Challenge5_6_4</v>
      </c>
      <c r="O233" s="10">
        <f t="shared" ca="1" si="27"/>
        <v>1</v>
      </c>
      <c r="Q233" s="10">
        <f ca="1">IF(L233="","",VLOOKUP(R233&amp;"_"&amp;S233&amp;"_"&amp;T233,[1]挑战模式!$A:$AS,38+U233,FALSE))</f>
        <v>11</v>
      </c>
      <c r="R233" s="10">
        <v>0</v>
      </c>
      <c r="S233" s="10">
        <v>5</v>
      </c>
      <c r="T233" s="10">
        <v>6</v>
      </c>
      <c r="U233" s="10">
        <v>4</v>
      </c>
    </row>
    <row r="234" spans="2:21" s="10" customFormat="1" x14ac:dyDescent="0.2">
      <c r="B234" s="10" t="str">
        <f t="shared" si="21"/>
        <v/>
      </c>
      <c r="C234" s="10" t="str">
        <f>IF(ISNA(VLOOKUP(R234&amp;"_"&amp;S234&amp;"_"&amp;T234,[1]挑战模式!$A:$AS,1,FALSE)),"",IF(T234-T233=0,"",T234))</f>
        <v/>
      </c>
      <c r="D234" s="10" t="str">
        <f t="shared" si="22"/>
        <v/>
      </c>
      <c r="E234" s="10" t="str">
        <f>""</f>
        <v/>
      </c>
      <c r="F234" s="10" t="str">
        <f>IF(C234="","",VLOOKUP(R234&amp;"_"&amp;S234&amp;"_"&amp;T234,[1]挑战模式!$A:$AS,13,FALSE)-VLOOKUP(R234&amp;"_"&amp;S234&amp;"_"&amp;T234,[1]挑战模式!$A:$AS,14,FALSE))</f>
        <v/>
      </c>
      <c r="G234" s="10" t="str">
        <f t="shared" si="23"/>
        <v/>
      </c>
      <c r="H234" s="10" t="str">
        <f>IF(C234="","",VLOOKUP(R234&amp;"_"&amp;S234&amp;"_"&amp;T234,[1]挑战模式!$A:$BG,58,FALSE))</f>
        <v/>
      </c>
      <c r="I234" s="10" t="str">
        <f>IF(C234="","",VLOOKUP(R234&amp;"_"&amp;S234&amp;"_"&amp;T234,[1]挑战模式!$A:$BG,59,FALSE))</f>
        <v/>
      </c>
      <c r="J234" s="10" t="str">
        <f t="shared" si="28"/>
        <v/>
      </c>
      <c r="K234" s="10" t="str">
        <f ca="1">IF(ISNA(VLOOKUP(R234&amp;"_"&amp;S234&amp;"_"&amp;T234,[1]挑战模式!$A:$AS,1,FALSE)),"",IF(VLOOKUP(R234&amp;"_"&amp;S234&amp;"_"&amp;T234,[1]挑战模式!$A:$AS,14+U234,FALSE)="","",INT(VLOOKUP(R234&amp;"_"&amp;S234&amp;"_"&amp;T234,[1]挑战模式!$A:$AS,20+U234,FALSE))))</f>
        <v/>
      </c>
      <c r="L234" s="10" t="str">
        <f ca="1">IF(ISNA(VLOOKUP(R234&amp;"_"&amp;S234&amp;"_"&amp;T234,[1]挑战模式!$A:$AS,1,FALSE)),"",IF(VLOOKUP(R234&amp;"_"&amp;S234&amp;"_"&amp;T234,[1]挑战模式!$A:$AS,14+U234,FALSE)="","",ROUND(VLOOKUP(R234&amp;"_"&amp;S234&amp;"_"&amp;T234,[1]挑战模式!$A:$AS,5,FALSE)/K234,2)))</f>
        <v/>
      </c>
      <c r="M234" s="10" t="str">
        <f t="shared" ca="1" si="25"/>
        <v/>
      </c>
      <c r="N234" s="10" t="str">
        <f t="shared" ca="1" si="26"/>
        <v/>
      </c>
      <c r="O234" s="10" t="str">
        <f t="shared" ca="1" si="27"/>
        <v/>
      </c>
      <c r="Q234" s="10" t="str">
        <f ca="1">IF(L234="","",VLOOKUP(R234&amp;"_"&amp;S234&amp;"_"&amp;T234,[1]挑战模式!$A:$AS,38+U234,FALSE))</f>
        <v/>
      </c>
      <c r="R234" s="10">
        <v>0</v>
      </c>
      <c r="S234" s="10">
        <v>5</v>
      </c>
      <c r="T234" s="10">
        <v>6</v>
      </c>
      <c r="U234" s="10">
        <v>5</v>
      </c>
    </row>
    <row r="235" spans="2:21" s="10" customFormat="1" x14ac:dyDescent="0.2">
      <c r="B235" s="10" t="str">
        <f t="shared" si="21"/>
        <v/>
      </c>
      <c r="C235" s="10" t="str">
        <f>IF(ISNA(VLOOKUP(R235&amp;"_"&amp;S235&amp;"_"&amp;T235,[1]挑战模式!$A:$AS,1,FALSE)),"",IF(T235-T234=0,"",T235))</f>
        <v/>
      </c>
      <c r="D235" s="10" t="str">
        <f t="shared" si="22"/>
        <v/>
      </c>
      <c r="E235" s="10" t="str">
        <f>""</f>
        <v/>
      </c>
      <c r="F235" s="10" t="str">
        <f>IF(C235="","",VLOOKUP(R235&amp;"_"&amp;S235&amp;"_"&amp;T235,[1]挑战模式!$A:$AS,13,FALSE)-VLOOKUP(R235&amp;"_"&amp;S235&amp;"_"&amp;T235,[1]挑战模式!$A:$AS,14,FALSE))</f>
        <v/>
      </c>
      <c r="G235" s="10" t="str">
        <f t="shared" si="23"/>
        <v/>
      </c>
      <c r="H235" s="10" t="str">
        <f>IF(C235="","",VLOOKUP(R235&amp;"_"&amp;S235&amp;"_"&amp;T235,[1]挑战模式!$A:$BG,58,FALSE))</f>
        <v/>
      </c>
      <c r="I235" s="10" t="str">
        <f>IF(C235="","",VLOOKUP(R235&amp;"_"&amp;S235&amp;"_"&amp;T235,[1]挑战模式!$A:$BG,59,FALSE))</f>
        <v/>
      </c>
      <c r="J235" s="10" t="str">
        <f t="shared" si="28"/>
        <v/>
      </c>
      <c r="K235" s="10" t="str">
        <f ca="1">IF(ISNA(VLOOKUP(R235&amp;"_"&amp;S235&amp;"_"&amp;T235,[1]挑战模式!$A:$AS,1,FALSE)),"",IF(VLOOKUP(R235&amp;"_"&amp;S235&amp;"_"&amp;T235,[1]挑战模式!$A:$AS,14+U235,FALSE)="","",INT(VLOOKUP(R235&amp;"_"&amp;S235&amp;"_"&amp;T235,[1]挑战模式!$A:$AS,20+U235,FALSE))))</f>
        <v/>
      </c>
      <c r="L235" s="10" t="str">
        <f ca="1">IF(ISNA(VLOOKUP(R235&amp;"_"&amp;S235&amp;"_"&amp;T235,[1]挑战模式!$A:$AS,1,FALSE)),"",IF(VLOOKUP(R235&amp;"_"&amp;S235&amp;"_"&amp;T235,[1]挑战模式!$A:$AS,14+U235,FALSE)="","",ROUND(VLOOKUP(R235&amp;"_"&amp;S235&amp;"_"&amp;T235,[1]挑战模式!$A:$AS,5,FALSE)/K235,2)))</f>
        <v/>
      </c>
      <c r="M235" s="10" t="str">
        <f t="shared" ca="1" si="25"/>
        <v/>
      </c>
      <c r="N235" s="10" t="str">
        <f t="shared" ca="1" si="26"/>
        <v/>
      </c>
      <c r="O235" s="10" t="str">
        <f t="shared" ca="1" si="27"/>
        <v/>
      </c>
      <c r="Q235" s="10" t="str">
        <f ca="1">IF(L235="","",VLOOKUP(R235&amp;"_"&amp;S235&amp;"_"&amp;T235,[1]挑战模式!$A:$AS,38+U235,FALSE))</f>
        <v/>
      </c>
      <c r="R235" s="10">
        <v>0</v>
      </c>
      <c r="S235" s="10">
        <v>5</v>
      </c>
      <c r="T235" s="10">
        <v>6</v>
      </c>
      <c r="U235" s="10">
        <v>6</v>
      </c>
    </row>
    <row r="236" spans="2:21" s="10" customFormat="1" x14ac:dyDescent="0.2">
      <c r="B236" s="10" t="str">
        <f t="shared" si="21"/>
        <v/>
      </c>
      <c r="C236" s="10" t="str">
        <f>IF(ISNA(VLOOKUP(R236&amp;"_"&amp;S236&amp;"_"&amp;T236,[1]挑战模式!$A:$AS,1,FALSE)),"",IF(T236-T235=0,"",T236))</f>
        <v/>
      </c>
      <c r="D236" s="10" t="str">
        <f t="shared" si="22"/>
        <v/>
      </c>
      <c r="E236" s="10" t="str">
        <f>""</f>
        <v/>
      </c>
      <c r="F236" s="10" t="str">
        <f>IF(C236="","",VLOOKUP(R236&amp;"_"&amp;S236&amp;"_"&amp;T236,[1]挑战模式!$A:$AS,13,FALSE)-VLOOKUP(R236&amp;"_"&amp;S236&amp;"_"&amp;T236,[1]挑战模式!$A:$AS,14,FALSE))</f>
        <v/>
      </c>
      <c r="G236" s="10" t="str">
        <f t="shared" si="23"/>
        <v/>
      </c>
      <c r="H236" s="10" t="str">
        <f>IF(C236="","",VLOOKUP(R236&amp;"_"&amp;S236&amp;"_"&amp;T236,[1]挑战模式!$A:$BG,58,FALSE))</f>
        <v/>
      </c>
      <c r="I236" s="10" t="str">
        <f>IF(C236="","",VLOOKUP(R236&amp;"_"&amp;S236&amp;"_"&amp;T236,[1]挑战模式!$A:$BG,59,FALSE))</f>
        <v/>
      </c>
      <c r="J236" s="10" t="str">
        <f t="shared" si="28"/>
        <v/>
      </c>
      <c r="K236" s="10" t="str">
        <f>IF(ISNA(VLOOKUP(R236&amp;"_"&amp;S236&amp;"_"&amp;T236,[1]挑战模式!$A:$AS,1,FALSE)),"",IF(VLOOKUP(R236&amp;"_"&amp;S236&amp;"_"&amp;T236,[1]挑战模式!$A:$AS,14+U236,FALSE)="","",INT(VLOOKUP(R236&amp;"_"&amp;S236&amp;"_"&amp;T236,[1]挑战模式!$A:$AS,20+U236,FALSE))))</f>
        <v/>
      </c>
      <c r="L236" s="10" t="str">
        <f>IF(ISNA(VLOOKUP(R236&amp;"_"&amp;S236&amp;"_"&amp;T236,[1]挑战模式!$A:$AS,1,FALSE)),"",IF(VLOOKUP(R236&amp;"_"&amp;S236&amp;"_"&amp;T236,[1]挑战模式!$A:$AS,14+U236,FALSE)="","",ROUND(VLOOKUP(R236&amp;"_"&amp;S236&amp;"_"&amp;T236,[1]挑战模式!$A:$AS,5,FALSE)/K236,2)))</f>
        <v/>
      </c>
      <c r="M236" s="10" t="str">
        <f t="shared" si="25"/>
        <v/>
      </c>
      <c r="N236" s="10" t="str">
        <f t="shared" si="26"/>
        <v/>
      </c>
      <c r="O236" s="10" t="str">
        <f t="shared" si="27"/>
        <v/>
      </c>
      <c r="Q236" s="10" t="str">
        <f>IF(L236="","",VLOOKUP(R236&amp;"_"&amp;S236&amp;"_"&amp;T236,[1]挑战模式!$A:$AS,38+U236,FALSE))</f>
        <v/>
      </c>
      <c r="R236" s="10">
        <v>0</v>
      </c>
      <c r="S236" s="10">
        <v>5</v>
      </c>
      <c r="T236" s="10">
        <v>7</v>
      </c>
      <c r="U236" s="10">
        <v>1</v>
      </c>
    </row>
    <row r="237" spans="2:21" s="10" customFormat="1" x14ac:dyDescent="0.2">
      <c r="B237" s="10" t="str">
        <f t="shared" si="21"/>
        <v/>
      </c>
      <c r="C237" s="10" t="str">
        <f>IF(ISNA(VLOOKUP(R237&amp;"_"&amp;S237&amp;"_"&amp;T237,[1]挑战模式!$A:$AS,1,FALSE)),"",IF(T237-T236=0,"",T237))</f>
        <v/>
      </c>
      <c r="D237" s="10" t="str">
        <f t="shared" si="22"/>
        <v/>
      </c>
      <c r="E237" s="10" t="str">
        <f>""</f>
        <v/>
      </c>
      <c r="F237" s="10" t="str">
        <f>IF(C237="","",VLOOKUP(R237&amp;"_"&amp;S237&amp;"_"&amp;T237,[1]挑战模式!$A:$AS,13,FALSE)-VLOOKUP(R237&amp;"_"&amp;S237&amp;"_"&amp;T237,[1]挑战模式!$A:$AS,14,FALSE))</f>
        <v/>
      </c>
      <c r="G237" s="10" t="str">
        <f t="shared" si="23"/>
        <v/>
      </c>
      <c r="H237" s="10" t="str">
        <f>IF(C237="","",VLOOKUP(R237&amp;"_"&amp;S237&amp;"_"&amp;T237,[1]挑战模式!$A:$BG,58,FALSE))</f>
        <v/>
      </c>
      <c r="I237" s="10" t="str">
        <f>IF(C237="","",VLOOKUP(R237&amp;"_"&amp;S237&amp;"_"&amp;T237,[1]挑战模式!$A:$BG,59,FALSE))</f>
        <v/>
      </c>
      <c r="J237" s="10" t="str">
        <f t="shared" si="28"/>
        <v/>
      </c>
      <c r="K237" s="10" t="str">
        <f>IF(ISNA(VLOOKUP(R237&amp;"_"&amp;S237&amp;"_"&amp;T237,[1]挑战模式!$A:$AS,1,FALSE)),"",IF(VLOOKUP(R237&amp;"_"&amp;S237&amp;"_"&amp;T237,[1]挑战模式!$A:$AS,14+U237,FALSE)="","",INT(VLOOKUP(R237&amp;"_"&amp;S237&amp;"_"&amp;T237,[1]挑战模式!$A:$AS,20+U237,FALSE))))</f>
        <v/>
      </c>
      <c r="L237" s="10" t="str">
        <f>IF(ISNA(VLOOKUP(R237&amp;"_"&amp;S237&amp;"_"&amp;T237,[1]挑战模式!$A:$AS,1,FALSE)),"",IF(VLOOKUP(R237&amp;"_"&amp;S237&amp;"_"&amp;T237,[1]挑战模式!$A:$AS,14+U237,FALSE)="","",ROUND(VLOOKUP(R237&amp;"_"&amp;S237&amp;"_"&amp;T237,[1]挑战模式!$A:$AS,5,FALSE)/K237,2)))</f>
        <v/>
      </c>
      <c r="M237" s="10" t="str">
        <f t="shared" si="25"/>
        <v/>
      </c>
      <c r="N237" s="10" t="str">
        <f t="shared" si="26"/>
        <v/>
      </c>
      <c r="O237" s="10" t="str">
        <f t="shared" si="27"/>
        <v/>
      </c>
      <c r="Q237" s="10" t="str">
        <f>IF(L237="","",VLOOKUP(R237&amp;"_"&amp;S237&amp;"_"&amp;T237,[1]挑战模式!$A:$AS,38+U237,FALSE))</f>
        <v/>
      </c>
      <c r="R237" s="10">
        <v>0</v>
      </c>
      <c r="S237" s="10">
        <v>5</v>
      </c>
      <c r="T237" s="10">
        <v>7</v>
      </c>
      <c r="U237" s="10">
        <v>2</v>
      </c>
    </row>
    <row r="238" spans="2:21" s="10" customFormat="1" x14ac:dyDescent="0.2">
      <c r="B238" s="10" t="str">
        <f t="shared" si="21"/>
        <v/>
      </c>
      <c r="C238" s="10" t="str">
        <f>IF(ISNA(VLOOKUP(R238&amp;"_"&amp;S238&amp;"_"&amp;T238,[1]挑战模式!$A:$AS,1,FALSE)),"",IF(T238-T237=0,"",T238))</f>
        <v/>
      </c>
      <c r="D238" s="10" t="str">
        <f t="shared" si="22"/>
        <v/>
      </c>
      <c r="E238" s="10" t="str">
        <f>""</f>
        <v/>
      </c>
      <c r="F238" s="10" t="str">
        <f>IF(C238="","",VLOOKUP(R238&amp;"_"&amp;S238&amp;"_"&amp;T238,[1]挑战模式!$A:$AS,13,FALSE)-VLOOKUP(R238&amp;"_"&amp;S238&amp;"_"&amp;T238,[1]挑战模式!$A:$AS,14,FALSE))</f>
        <v/>
      </c>
      <c r="G238" s="10" t="str">
        <f t="shared" si="23"/>
        <v/>
      </c>
      <c r="H238" s="10" t="str">
        <f>IF(C238="","",VLOOKUP(R238&amp;"_"&amp;S238&amp;"_"&amp;T238,[1]挑战模式!$A:$BG,58,FALSE))</f>
        <v/>
      </c>
      <c r="I238" s="10" t="str">
        <f>IF(C238="","",VLOOKUP(R238&amp;"_"&amp;S238&amp;"_"&amp;T238,[1]挑战模式!$A:$BG,59,FALSE))</f>
        <v/>
      </c>
      <c r="J238" s="10" t="str">
        <f t="shared" si="28"/>
        <v/>
      </c>
      <c r="K238" s="10" t="str">
        <f>IF(ISNA(VLOOKUP(R238&amp;"_"&amp;S238&amp;"_"&amp;T238,[1]挑战模式!$A:$AS,1,FALSE)),"",IF(VLOOKUP(R238&amp;"_"&amp;S238&amp;"_"&amp;T238,[1]挑战模式!$A:$AS,14+U238,FALSE)="","",INT(VLOOKUP(R238&amp;"_"&amp;S238&amp;"_"&amp;T238,[1]挑战模式!$A:$AS,20+U238,FALSE))))</f>
        <v/>
      </c>
      <c r="L238" s="10" t="str">
        <f>IF(ISNA(VLOOKUP(R238&amp;"_"&amp;S238&amp;"_"&amp;T238,[1]挑战模式!$A:$AS,1,FALSE)),"",IF(VLOOKUP(R238&amp;"_"&amp;S238&amp;"_"&amp;T238,[1]挑战模式!$A:$AS,14+U238,FALSE)="","",ROUND(VLOOKUP(R238&amp;"_"&amp;S238&amp;"_"&amp;T238,[1]挑战模式!$A:$AS,5,FALSE)/K238,2)))</f>
        <v/>
      </c>
      <c r="M238" s="10" t="str">
        <f t="shared" si="25"/>
        <v/>
      </c>
      <c r="N238" s="10" t="str">
        <f t="shared" si="26"/>
        <v/>
      </c>
      <c r="O238" s="10" t="str">
        <f t="shared" si="27"/>
        <v/>
      </c>
      <c r="Q238" s="10" t="str">
        <f>IF(L238="","",VLOOKUP(R238&amp;"_"&amp;S238&amp;"_"&amp;T238,[1]挑战模式!$A:$AS,38+U238,FALSE))</f>
        <v/>
      </c>
      <c r="R238" s="10">
        <v>0</v>
      </c>
      <c r="S238" s="10">
        <v>5</v>
      </c>
      <c r="T238" s="10">
        <v>7</v>
      </c>
      <c r="U238" s="10">
        <v>3</v>
      </c>
    </row>
    <row r="239" spans="2:21" s="10" customFormat="1" x14ac:dyDescent="0.2">
      <c r="B239" s="10" t="str">
        <f t="shared" si="21"/>
        <v/>
      </c>
      <c r="C239" s="10" t="str">
        <f>IF(ISNA(VLOOKUP(R239&amp;"_"&amp;S239&amp;"_"&amp;T239,[1]挑战模式!$A:$AS,1,FALSE)),"",IF(T239-T238=0,"",T239))</f>
        <v/>
      </c>
      <c r="D239" s="10" t="str">
        <f t="shared" si="22"/>
        <v/>
      </c>
      <c r="E239" s="10" t="str">
        <f>""</f>
        <v/>
      </c>
      <c r="F239" s="10" t="str">
        <f>IF(C239="","",VLOOKUP(R239&amp;"_"&amp;S239&amp;"_"&amp;T239,[1]挑战模式!$A:$AS,13,FALSE)-VLOOKUP(R239&amp;"_"&amp;S239&amp;"_"&amp;T239,[1]挑战模式!$A:$AS,14,FALSE))</f>
        <v/>
      </c>
      <c r="G239" s="10" t="str">
        <f t="shared" si="23"/>
        <v/>
      </c>
      <c r="H239" s="10" t="str">
        <f>IF(C239="","",VLOOKUP(R239&amp;"_"&amp;S239&amp;"_"&amp;T239,[1]挑战模式!$A:$BG,58,FALSE))</f>
        <v/>
      </c>
      <c r="I239" s="10" t="str">
        <f>IF(C239="","",VLOOKUP(R239&amp;"_"&amp;S239&amp;"_"&amp;T239,[1]挑战模式!$A:$BG,59,FALSE))</f>
        <v/>
      </c>
      <c r="J239" s="10" t="str">
        <f t="shared" si="28"/>
        <v/>
      </c>
      <c r="K239" s="10" t="str">
        <f>IF(ISNA(VLOOKUP(R239&amp;"_"&amp;S239&amp;"_"&amp;T239,[1]挑战模式!$A:$AS,1,FALSE)),"",IF(VLOOKUP(R239&amp;"_"&amp;S239&amp;"_"&amp;T239,[1]挑战模式!$A:$AS,14+U239,FALSE)="","",INT(VLOOKUP(R239&amp;"_"&amp;S239&amp;"_"&amp;T239,[1]挑战模式!$A:$AS,20+U239,FALSE))))</f>
        <v/>
      </c>
      <c r="L239" s="10" t="str">
        <f>IF(ISNA(VLOOKUP(R239&amp;"_"&amp;S239&amp;"_"&amp;T239,[1]挑战模式!$A:$AS,1,FALSE)),"",IF(VLOOKUP(R239&amp;"_"&amp;S239&amp;"_"&amp;T239,[1]挑战模式!$A:$AS,14+U239,FALSE)="","",ROUND(VLOOKUP(R239&amp;"_"&amp;S239&amp;"_"&amp;T239,[1]挑战模式!$A:$AS,5,FALSE)/K239,2)))</f>
        <v/>
      </c>
      <c r="M239" s="10" t="str">
        <f t="shared" si="25"/>
        <v/>
      </c>
      <c r="N239" s="10" t="str">
        <f t="shared" si="26"/>
        <v/>
      </c>
      <c r="O239" s="10" t="str">
        <f t="shared" si="27"/>
        <v/>
      </c>
      <c r="Q239" s="10" t="str">
        <f>IF(L239="","",VLOOKUP(R239&amp;"_"&amp;S239&amp;"_"&amp;T239,[1]挑战模式!$A:$AS,38+U239,FALSE))</f>
        <v/>
      </c>
      <c r="R239" s="10">
        <v>0</v>
      </c>
      <c r="S239" s="10">
        <v>5</v>
      </c>
      <c r="T239" s="10">
        <v>7</v>
      </c>
      <c r="U239" s="10">
        <v>4</v>
      </c>
    </row>
    <row r="240" spans="2:21" s="10" customFormat="1" x14ac:dyDescent="0.2">
      <c r="B240" s="10" t="str">
        <f t="shared" si="21"/>
        <v/>
      </c>
      <c r="C240" s="10" t="str">
        <f>IF(ISNA(VLOOKUP(R240&amp;"_"&amp;S240&amp;"_"&amp;T240,[1]挑战模式!$A:$AS,1,FALSE)),"",IF(T240-T239=0,"",T240))</f>
        <v/>
      </c>
      <c r="D240" s="10" t="str">
        <f t="shared" si="22"/>
        <v/>
      </c>
      <c r="E240" s="10" t="str">
        <f>""</f>
        <v/>
      </c>
      <c r="F240" s="10" t="str">
        <f>IF(C240="","",VLOOKUP(R240&amp;"_"&amp;S240&amp;"_"&amp;T240,[1]挑战模式!$A:$AS,13,FALSE)-VLOOKUP(R240&amp;"_"&amp;S240&amp;"_"&amp;T240,[1]挑战模式!$A:$AS,14,FALSE))</f>
        <v/>
      </c>
      <c r="G240" s="10" t="str">
        <f t="shared" si="23"/>
        <v/>
      </c>
      <c r="H240" s="10" t="str">
        <f>IF(C240="","",VLOOKUP(R240&amp;"_"&amp;S240&amp;"_"&amp;T240,[1]挑战模式!$A:$BG,58,FALSE))</f>
        <v/>
      </c>
      <c r="I240" s="10" t="str">
        <f>IF(C240="","",VLOOKUP(R240&amp;"_"&amp;S240&amp;"_"&amp;T240,[1]挑战模式!$A:$BG,59,FALSE))</f>
        <v/>
      </c>
      <c r="J240" s="10" t="str">
        <f t="shared" si="28"/>
        <v/>
      </c>
      <c r="K240" s="10" t="str">
        <f>IF(ISNA(VLOOKUP(R240&amp;"_"&amp;S240&amp;"_"&amp;T240,[1]挑战模式!$A:$AS,1,FALSE)),"",IF(VLOOKUP(R240&amp;"_"&amp;S240&amp;"_"&amp;T240,[1]挑战模式!$A:$AS,14+U240,FALSE)="","",INT(VLOOKUP(R240&amp;"_"&amp;S240&amp;"_"&amp;T240,[1]挑战模式!$A:$AS,20+U240,FALSE))))</f>
        <v/>
      </c>
      <c r="L240" s="10" t="str">
        <f>IF(ISNA(VLOOKUP(R240&amp;"_"&amp;S240&amp;"_"&amp;T240,[1]挑战模式!$A:$AS,1,FALSE)),"",IF(VLOOKUP(R240&amp;"_"&amp;S240&amp;"_"&amp;T240,[1]挑战模式!$A:$AS,14+U240,FALSE)="","",ROUND(VLOOKUP(R240&amp;"_"&amp;S240&amp;"_"&amp;T240,[1]挑战模式!$A:$AS,5,FALSE)/K240,2)))</f>
        <v/>
      </c>
      <c r="M240" s="10" t="str">
        <f t="shared" si="25"/>
        <v/>
      </c>
      <c r="N240" s="10" t="str">
        <f t="shared" si="26"/>
        <v/>
      </c>
      <c r="O240" s="10" t="str">
        <f t="shared" si="27"/>
        <v/>
      </c>
      <c r="Q240" s="10" t="str">
        <f>IF(L240="","",VLOOKUP(R240&amp;"_"&amp;S240&amp;"_"&amp;T240,[1]挑战模式!$A:$AS,38+U240,FALSE))</f>
        <v/>
      </c>
      <c r="R240" s="10">
        <v>0</v>
      </c>
      <c r="S240" s="10">
        <v>5</v>
      </c>
      <c r="T240" s="10">
        <v>7</v>
      </c>
      <c r="U240" s="10">
        <v>5</v>
      </c>
    </row>
    <row r="241" spans="2:21" s="10" customFormat="1" x14ac:dyDescent="0.2">
      <c r="B241" s="10" t="str">
        <f t="shared" si="21"/>
        <v/>
      </c>
      <c r="C241" s="10" t="str">
        <f>IF(ISNA(VLOOKUP(R241&amp;"_"&amp;S241&amp;"_"&amp;T241,[1]挑战模式!$A:$AS,1,FALSE)),"",IF(T241-T240=0,"",T241))</f>
        <v/>
      </c>
      <c r="D241" s="10" t="str">
        <f t="shared" si="22"/>
        <v/>
      </c>
      <c r="E241" s="10" t="str">
        <f>""</f>
        <v/>
      </c>
      <c r="F241" s="10" t="str">
        <f>IF(C241="","",VLOOKUP(R241&amp;"_"&amp;S241&amp;"_"&amp;T241,[1]挑战模式!$A:$AS,13,FALSE)-VLOOKUP(R241&amp;"_"&amp;S241&amp;"_"&amp;T241,[1]挑战模式!$A:$AS,14,FALSE))</f>
        <v/>
      </c>
      <c r="G241" s="10" t="str">
        <f t="shared" si="23"/>
        <v/>
      </c>
      <c r="H241" s="10" t="str">
        <f>IF(C241="","",VLOOKUP(R241&amp;"_"&amp;S241&amp;"_"&amp;T241,[1]挑战模式!$A:$BG,58,FALSE))</f>
        <v/>
      </c>
      <c r="I241" s="10" t="str">
        <f>IF(C241="","",VLOOKUP(R241&amp;"_"&amp;S241&amp;"_"&amp;T241,[1]挑战模式!$A:$BG,59,FALSE))</f>
        <v/>
      </c>
      <c r="J241" s="10" t="str">
        <f t="shared" si="28"/>
        <v/>
      </c>
      <c r="K241" s="10" t="str">
        <f>IF(ISNA(VLOOKUP(R241&amp;"_"&amp;S241&amp;"_"&amp;T241,[1]挑战模式!$A:$AS,1,FALSE)),"",IF(VLOOKUP(R241&amp;"_"&amp;S241&amp;"_"&amp;T241,[1]挑战模式!$A:$AS,14+U241,FALSE)="","",INT(VLOOKUP(R241&amp;"_"&amp;S241&amp;"_"&amp;T241,[1]挑战模式!$A:$AS,20+U241,FALSE))))</f>
        <v/>
      </c>
      <c r="L241" s="10" t="str">
        <f>IF(ISNA(VLOOKUP(R241&amp;"_"&amp;S241&amp;"_"&amp;T241,[1]挑战模式!$A:$AS,1,FALSE)),"",IF(VLOOKUP(R241&amp;"_"&amp;S241&amp;"_"&amp;T241,[1]挑战模式!$A:$AS,14+U241,FALSE)="","",ROUND(VLOOKUP(R241&amp;"_"&amp;S241&amp;"_"&amp;T241,[1]挑战模式!$A:$AS,5,FALSE)/K241,2)))</f>
        <v/>
      </c>
      <c r="M241" s="10" t="str">
        <f t="shared" si="25"/>
        <v/>
      </c>
      <c r="N241" s="10" t="str">
        <f t="shared" si="26"/>
        <v/>
      </c>
      <c r="O241" s="10" t="str">
        <f t="shared" si="27"/>
        <v/>
      </c>
      <c r="Q241" s="10" t="str">
        <f>IF(L241="","",VLOOKUP(R241&amp;"_"&amp;S241&amp;"_"&amp;T241,[1]挑战模式!$A:$AS,38+U241,FALSE))</f>
        <v/>
      </c>
      <c r="R241" s="10">
        <v>0</v>
      </c>
      <c r="S241" s="10">
        <v>5</v>
      </c>
      <c r="T241" s="10">
        <v>7</v>
      </c>
      <c r="U241" s="10">
        <v>6</v>
      </c>
    </row>
    <row r="242" spans="2:21" s="10" customFormat="1" x14ac:dyDescent="0.2">
      <c r="B242" s="10" t="str">
        <f t="shared" si="21"/>
        <v/>
      </c>
      <c r="C242" s="10" t="str">
        <f>IF(ISNA(VLOOKUP(R242&amp;"_"&amp;S242&amp;"_"&amp;T242,[1]挑战模式!$A:$AS,1,FALSE)),"",IF(T242-T241=0,"",T242))</f>
        <v/>
      </c>
      <c r="D242" s="10" t="str">
        <f t="shared" si="22"/>
        <v/>
      </c>
      <c r="E242" s="10" t="str">
        <f>""</f>
        <v/>
      </c>
      <c r="F242" s="10" t="str">
        <f>IF(C242="","",VLOOKUP(R242&amp;"_"&amp;S242&amp;"_"&amp;T242,[1]挑战模式!$A:$AS,13,FALSE)-VLOOKUP(R242&amp;"_"&amp;S242&amp;"_"&amp;T242,[1]挑战模式!$A:$AS,14,FALSE))</f>
        <v/>
      </c>
      <c r="G242" s="10" t="str">
        <f t="shared" si="23"/>
        <v/>
      </c>
      <c r="H242" s="10" t="str">
        <f>IF(C242="","",VLOOKUP(R242&amp;"_"&amp;S242&amp;"_"&amp;T242,[1]挑战模式!$A:$BG,58,FALSE))</f>
        <v/>
      </c>
      <c r="I242" s="10" t="str">
        <f>IF(C242="","",VLOOKUP(R242&amp;"_"&amp;S242&amp;"_"&amp;T242,[1]挑战模式!$A:$BG,59,FALSE))</f>
        <v/>
      </c>
      <c r="J242" s="10" t="str">
        <f t="shared" si="28"/>
        <v/>
      </c>
      <c r="K242" s="10" t="str">
        <f>IF(ISNA(VLOOKUP(R242&amp;"_"&amp;S242&amp;"_"&amp;T242,[1]挑战模式!$A:$AS,1,FALSE)),"",IF(VLOOKUP(R242&amp;"_"&amp;S242&amp;"_"&amp;T242,[1]挑战模式!$A:$AS,14+U242,FALSE)="","",INT(VLOOKUP(R242&amp;"_"&amp;S242&amp;"_"&amp;T242,[1]挑战模式!$A:$AS,20+U242,FALSE))))</f>
        <v/>
      </c>
      <c r="L242" s="10" t="str">
        <f>IF(ISNA(VLOOKUP(R242&amp;"_"&amp;S242&amp;"_"&amp;T242,[1]挑战模式!$A:$AS,1,FALSE)),"",IF(VLOOKUP(R242&amp;"_"&amp;S242&amp;"_"&amp;T242,[1]挑战模式!$A:$AS,14+U242,FALSE)="","",ROUND(VLOOKUP(R242&amp;"_"&amp;S242&amp;"_"&amp;T242,[1]挑战模式!$A:$AS,5,FALSE)/K242,2)))</f>
        <v/>
      </c>
      <c r="M242" s="10" t="str">
        <f t="shared" si="25"/>
        <v/>
      </c>
      <c r="N242" s="10" t="str">
        <f t="shared" si="26"/>
        <v/>
      </c>
      <c r="O242" s="10" t="str">
        <f t="shared" si="27"/>
        <v/>
      </c>
      <c r="Q242" s="10" t="str">
        <f>IF(L242="","",VLOOKUP(R242&amp;"_"&amp;S242&amp;"_"&amp;T242,[1]挑战模式!$A:$AS,38+U242,FALSE))</f>
        <v/>
      </c>
      <c r="R242" s="10">
        <v>0</v>
      </c>
      <c r="S242" s="10">
        <v>5</v>
      </c>
      <c r="T242" s="10">
        <v>8</v>
      </c>
      <c r="U242" s="10">
        <v>1</v>
      </c>
    </row>
    <row r="243" spans="2:21" s="10" customFormat="1" x14ac:dyDescent="0.2">
      <c r="B243" s="10" t="str">
        <f t="shared" si="21"/>
        <v/>
      </c>
      <c r="C243" s="10" t="str">
        <f>IF(ISNA(VLOOKUP(R243&amp;"_"&amp;S243&amp;"_"&amp;T243,[1]挑战模式!$A:$AS,1,FALSE)),"",IF(T243-T242=0,"",T243))</f>
        <v/>
      </c>
      <c r="D243" s="10" t="str">
        <f t="shared" si="22"/>
        <v/>
      </c>
      <c r="E243" s="10" t="str">
        <f>""</f>
        <v/>
      </c>
      <c r="F243" s="10" t="str">
        <f>IF(C243="","",VLOOKUP(R243&amp;"_"&amp;S243&amp;"_"&amp;T243,[1]挑战模式!$A:$AS,13,FALSE)-VLOOKUP(R243&amp;"_"&amp;S243&amp;"_"&amp;T243,[1]挑战模式!$A:$AS,14,FALSE))</f>
        <v/>
      </c>
      <c r="G243" s="10" t="str">
        <f t="shared" si="23"/>
        <v/>
      </c>
      <c r="H243" s="10" t="str">
        <f>IF(C243="","",VLOOKUP(R243&amp;"_"&amp;S243&amp;"_"&amp;T243,[1]挑战模式!$A:$BG,58,FALSE))</f>
        <v/>
      </c>
      <c r="I243" s="10" t="str">
        <f>IF(C243="","",VLOOKUP(R243&amp;"_"&amp;S243&amp;"_"&amp;T243,[1]挑战模式!$A:$BG,59,FALSE))</f>
        <v/>
      </c>
      <c r="J243" s="10" t="str">
        <f t="shared" si="28"/>
        <v/>
      </c>
      <c r="K243" s="10" t="str">
        <f>IF(ISNA(VLOOKUP(R243&amp;"_"&amp;S243&amp;"_"&amp;T243,[1]挑战模式!$A:$AS,1,FALSE)),"",IF(VLOOKUP(R243&amp;"_"&amp;S243&amp;"_"&amp;T243,[1]挑战模式!$A:$AS,14+U243,FALSE)="","",INT(VLOOKUP(R243&amp;"_"&amp;S243&amp;"_"&amp;T243,[1]挑战模式!$A:$AS,20+U243,FALSE))))</f>
        <v/>
      </c>
      <c r="L243" s="10" t="str">
        <f>IF(ISNA(VLOOKUP(R243&amp;"_"&amp;S243&amp;"_"&amp;T243,[1]挑战模式!$A:$AS,1,FALSE)),"",IF(VLOOKUP(R243&amp;"_"&amp;S243&amp;"_"&amp;T243,[1]挑战模式!$A:$AS,14+U243,FALSE)="","",ROUND(VLOOKUP(R243&amp;"_"&amp;S243&amp;"_"&amp;T243,[1]挑战模式!$A:$AS,5,FALSE)/K243,2)))</f>
        <v/>
      </c>
      <c r="M243" s="10" t="str">
        <f t="shared" si="25"/>
        <v/>
      </c>
      <c r="N243" s="10" t="str">
        <f t="shared" si="26"/>
        <v/>
      </c>
      <c r="O243" s="10" t="str">
        <f t="shared" si="27"/>
        <v/>
      </c>
      <c r="Q243" s="10" t="str">
        <f>IF(L243="","",VLOOKUP(R243&amp;"_"&amp;S243&amp;"_"&amp;T243,[1]挑战模式!$A:$AS,38+U243,FALSE))</f>
        <v/>
      </c>
      <c r="R243" s="10">
        <v>0</v>
      </c>
      <c r="S243" s="10">
        <v>5</v>
      </c>
      <c r="T243" s="10">
        <v>8</v>
      </c>
      <c r="U243" s="10">
        <v>2</v>
      </c>
    </row>
    <row r="244" spans="2:21" s="10" customFormat="1" x14ac:dyDescent="0.2">
      <c r="B244" s="10" t="str">
        <f t="shared" si="21"/>
        <v/>
      </c>
      <c r="C244" s="10" t="str">
        <f>IF(ISNA(VLOOKUP(R244&amp;"_"&amp;S244&amp;"_"&amp;T244,[1]挑战模式!$A:$AS,1,FALSE)),"",IF(T244-T243=0,"",T244))</f>
        <v/>
      </c>
      <c r="D244" s="10" t="str">
        <f t="shared" si="22"/>
        <v/>
      </c>
      <c r="E244" s="10" t="str">
        <f>""</f>
        <v/>
      </c>
      <c r="F244" s="10" t="str">
        <f>IF(C244="","",VLOOKUP(R244&amp;"_"&amp;S244&amp;"_"&amp;T244,[1]挑战模式!$A:$AS,13,FALSE)-VLOOKUP(R244&amp;"_"&amp;S244&amp;"_"&amp;T244,[1]挑战模式!$A:$AS,14,FALSE))</f>
        <v/>
      </c>
      <c r="G244" s="10" t="str">
        <f t="shared" si="23"/>
        <v/>
      </c>
      <c r="H244" s="10" t="str">
        <f>IF(C244="","",VLOOKUP(R244&amp;"_"&amp;S244&amp;"_"&amp;T244,[1]挑战模式!$A:$BG,58,FALSE))</f>
        <v/>
      </c>
      <c r="I244" s="10" t="str">
        <f>IF(C244="","",VLOOKUP(R244&amp;"_"&amp;S244&amp;"_"&amp;T244,[1]挑战模式!$A:$BG,59,FALSE))</f>
        <v/>
      </c>
      <c r="J244" s="10" t="str">
        <f t="shared" si="28"/>
        <v/>
      </c>
      <c r="K244" s="10" t="str">
        <f>IF(ISNA(VLOOKUP(R244&amp;"_"&amp;S244&amp;"_"&amp;T244,[1]挑战模式!$A:$AS,1,FALSE)),"",IF(VLOOKUP(R244&amp;"_"&amp;S244&amp;"_"&amp;T244,[1]挑战模式!$A:$AS,14+U244,FALSE)="","",INT(VLOOKUP(R244&amp;"_"&amp;S244&amp;"_"&amp;T244,[1]挑战模式!$A:$AS,20+U244,FALSE))))</f>
        <v/>
      </c>
      <c r="L244" s="10" t="str">
        <f>IF(ISNA(VLOOKUP(R244&amp;"_"&amp;S244&amp;"_"&amp;T244,[1]挑战模式!$A:$AS,1,FALSE)),"",IF(VLOOKUP(R244&amp;"_"&amp;S244&amp;"_"&amp;T244,[1]挑战模式!$A:$AS,14+U244,FALSE)="","",ROUND(VLOOKUP(R244&amp;"_"&amp;S244&amp;"_"&amp;T244,[1]挑战模式!$A:$AS,5,FALSE)/K244,2)))</f>
        <v/>
      </c>
      <c r="M244" s="10" t="str">
        <f t="shared" si="25"/>
        <v/>
      </c>
      <c r="N244" s="10" t="str">
        <f t="shared" si="26"/>
        <v/>
      </c>
      <c r="O244" s="10" t="str">
        <f t="shared" si="27"/>
        <v/>
      </c>
      <c r="Q244" s="10" t="str">
        <f>IF(L244="","",VLOOKUP(R244&amp;"_"&amp;S244&amp;"_"&amp;T244,[1]挑战模式!$A:$AS,38+U244,FALSE))</f>
        <v/>
      </c>
      <c r="R244" s="10">
        <v>0</v>
      </c>
      <c r="S244" s="10">
        <v>5</v>
      </c>
      <c r="T244" s="10">
        <v>8</v>
      </c>
      <c r="U244" s="10">
        <v>3</v>
      </c>
    </row>
    <row r="245" spans="2:21" s="10" customFormat="1" x14ac:dyDescent="0.2">
      <c r="B245" s="10" t="str">
        <f t="shared" si="21"/>
        <v/>
      </c>
      <c r="C245" s="10" t="str">
        <f>IF(ISNA(VLOOKUP(R245&amp;"_"&amp;S245&amp;"_"&amp;T245,[1]挑战模式!$A:$AS,1,FALSE)),"",IF(T245-T244=0,"",T245))</f>
        <v/>
      </c>
      <c r="D245" s="10" t="str">
        <f t="shared" si="22"/>
        <v/>
      </c>
      <c r="E245" s="10" t="str">
        <f>""</f>
        <v/>
      </c>
      <c r="F245" s="10" t="str">
        <f>IF(C245="","",VLOOKUP(R245&amp;"_"&amp;S245&amp;"_"&amp;T245,[1]挑战模式!$A:$AS,13,FALSE)-VLOOKUP(R245&amp;"_"&amp;S245&amp;"_"&amp;T245,[1]挑战模式!$A:$AS,14,FALSE))</f>
        <v/>
      </c>
      <c r="G245" s="10" t="str">
        <f t="shared" si="23"/>
        <v/>
      </c>
      <c r="H245" s="10" t="str">
        <f>IF(C245="","",VLOOKUP(R245&amp;"_"&amp;S245&amp;"_"&amp;T245,[1]挑战模式!$A:$BG,58,FALSE))</f>
        <v/>
      </c>
      <c r="I245" s="10" t="str">
        <f>IF(C245="","",VLOOKUP(R245&amp;"_"&amp;S245&amp;"_"&amp;T245,[1]挑战模式!$A:$BG,59,FALSE))</f>
        <v/>
      </c>
      <c r="J245" s="10" t="str">
        <f t="shared" si="28"/>
        <v/>
      </c>
      <c r="K245" s="10" t="str">
        <f>IF(ISNA(VLOOKUP(R245&amp;"_"&amp;S245&amp;"_"&amp;T245,[1]挑战模式!$A:$AS,1,FALSE)),"",IF(VLOOKUP(R245&amp;"_"&amp;S245&amp;"_"&amp;T245,[1]挑战模式!$A:$AS,14+U245,FALSE)="","",INT(VLOOKUP(R245&amp;"_"&amp;S245&amp;"_"&amp;T245,[1]挑战模式!$A:$AS,20+U245,FALSE))))</f>
        <v/>
      </c>
      <c r="L245" s="10" t="str">
        <f>IF(ISNA(VLOOKUP(R245&amp;"_"&amp;S245&amp;"_"&amp;T245,[1]挑战模式!$A:$AS,1,FALSE)),"",IF(VLOOKUP(R245&amp;"_"&amp;S245&amp;"_"&amp;T245,[1]挑战模式!$A:$AS,14+U245,FALSE)="","",ROUND(VLOOKUP(R245&amp;"_"&amp;S245&amp;"_"&amp;T245,[1]挑战模式!$A:$AS,5,FALSE)/K245,2)))</f>
        <v/>
      </c>
      <c r="M245" s="10" t="str">
        <f t="shared" si="25"/>
        <v/>
      </c>
      <c r="N245" s="10" t="str">
        <f t="shared" si="26"/>
        <v/>
      </c>
      <c r="O245" s="10" t="str">
        <f t="shared" si="27"/>
        <v/>
      </c>
      <c r="Q245" s="10" t="str">
        <f>IF(L245="","",VLOOKUP(R245&amp;"_"&amp;S245&amp;"_"&amp;T245,[1]挑战模式!$A:$AS,38+U245,FALSE))</f>
        <v/>
      </c>
      <c r="R245" s="10">
        <v>0</v>
      </c>
      <c r="S245" s="10">
        <v>5</v>
      </c>
      <c r="T245" s="10">
        <v>8</v>
      </c>
      <c r="U245" s="10">
        <v>4</v>
      </c>
    </row>
    <row r="246" spans="2:21" s="10" customFormat="1" x14ac:dyDescent="0.2">
      <c r="B246" s="10" t="str">
        <f t="shared" si="21"/>
        <v/>
      </c>
      <c r="C246" s="10" t="str">
        <f>IF(ISNA(VLOOKUP(R246&amp;"_"&amp;S246&amp;"_"&amp;T246,[1]挑战模式!$A:$AS,1,FALSE)),"",IF(T246-T245=0,"",T246))</f>
        <v/>
      </c>
      <c r="D246" s="10" t="str">
        <f t="shared" si="22"/>
        <v/>
      </c>
      <c r="E246" s="10" t="str">
        <f>""</f>
        <v/>
      </c>
      <c r="F246" s="10" t="str">
        <f>IF(C246="","",VLOOKUP(R246&amp;"_"&amp;S246&amp;"_"&amp;T246,[1]挑战模式!$A:$AS,13,FALSE)-VLOOKUP(R246&amp;"_"&amp;S246&amp;"_"&amp;T246,[1]挑战模式!$A:$AS,14,FALSE))</f>
        <v/>
      </c>
      <c r="G246" s="10" t="str">
        <f t="shared" si="23"/>
        <v/>
      </c>
      <c r="H246" s="10" t="str">
        <f>IF(C246="","",VLOOKUP(R246&amp;"_"&amp;S246&amp;"_"&amp;T246,[1]挑战模式!$A:$BG,58,FALSE))</f>
        <v/>
      </c>
      <c r="I246" s="10" t="str">
        <f>IF(C246="","",VLOOKUP(R246&amp;"_"&amp;S246&amp;"_"&amp;T246,[1]挑战模式!$A:$BG,59,FALSE))</f>
        <v/>
      </c>
      <c r="J246" s="10" t="str">
        <f t="shared" si="28"/>
        <v/>
      </c>
      <c r="K246" s="10" t="str">
        <f>IF(ISNA(VLOOKUP(R246&amp;"_"&amp;S246&amp;"_"&amp;T246,[1]挑战模式!$A:$AS,1,FALSE)),"",IF(VLOOKUP(R246&amp;"_"&amp;S246&amp;"_"&amp;T246,[1]挑战模式!$A:$AS,14+U246,FALSE)="","",INT(VLOOKUP(R246&amp;"_"&amp;S246&amp;"_"&amp;T246,[1]挑战模式!$A:$AS,20+U246,FALSE))))</f>
        <v/>
      </c>
      <c r="L246" s="10" t="str">
        <f>IF(ISNA(VLOOKUP(R246&amp;"_"&amp;S246&amp;"_"&amp;T246,[1]挑战模式!$A:$AS,1,FALSE)),"",IF(VLOOKUP(R246&amp;"_"&amp;S246&amp;"_"&amp;T246,[1]挑战模式!$A:$AS,14+U246,FALSE)="","",ROUND(VLOOKUP(R246&amp;"_"&amp;S246&amp;"_"&amp;T246,[1]挑战模式!$A:$AS,5,FALSE)/K246,2)))</f>
        <v/>
      </c>
      <c r="M246" s="10" t="str">
        <f t="shared" si="25"/>
        <v/>
      </c>
      <c r="N246" s="10" t="str">
        <f t="shared" si="26"/>
        <v/>
      </c>
      <c r="O246" s="10" t="str">
        <f t="shared" si="27"/>
        <v/>
      </c>
      <c r="Q246" s="10" t="str">
        <f>IF(L246="","",VLOOKUP(R246&amp;"_"&amp;S246&amp;"_"&amp;T246,[1]挑战模式!$A:$AS,38+U246,FALSE))</f>
        <v/>
      </c>
      <c r="R246" s="10">
        <v>0</v>
      </c>
      <c r="S246" s="10">
        <v>5</v>
      </c>
      <c r="T246" s="10">
        <v>8</v>
      </c>
      <c r="U246" s="10">
        <v>5</v>
      </c>
    </row>
    <row r="247" spans="2:21" s="10" customFormat="1" x14ac:dyDescent="0.2">
      <c r="B247" s="10" t="str">
        <f t="shared" si="21"/>
        <v/>
      </c>
      <c r="C247" s="10" t="str">
        <f>IF(ISNA(VLOOKUP(R247&amp;"_"&amp;S247&amp;"_"&amp;T247,[1]挑战模式!$A:$AS,1,FALSE)),"",IF(T247-T246=0,"",T247))</f>
        <v/>
      </c>
      <c r="D247" s="10" t="str">
        <f t="shared" si="22"/>
        <v/>
      </c>
      <c r="E247" s="10" t="str">
        <f>""</f>
        <v/>
      </c>
      <c r="F247" s="10" t="str">
        <f>IF(C247="","",VLOOKUP(R247&amp;"_"&amp;S247&amp;"_"&amp;T247,[1]挑战模式!$A:$AS,13,FALSE)-VLOOKUP(R247&amp;"_"&amp;S247&amp;"_"&amp;T247,[1]挑战模式!$A:$AS,14,FALSE))</f>
        <v/>
      </c>
      <c r="G247" s="10" t="str">
        <f t="shared" si="23"/>
        <v/>
      </c>
      <c r="H247" s="10" t="str">
        <f>IF(C247="","",VLOOKUP(R247&amp;"_"&amp;S247&amp;"_"&amp;T247,[1]挑战模式!$A:$BG,58,FALSE))</f>
        <v/>
      </c>
      <c r="I247" s="10" t="str">
        <f>IF(C247="","",VLOOKUP(R247&amp;"_"&amp;S247&amp;"_"&amp;T247,[1]挑战模式!$A:$BG,59,FALSE))</f>
        <v/>
      </c>
      <c r="J247" s="10" t="str">
        <f t="shared" si="28"/>
        <v/>
      </c>
      <c r="K247" s="10" t="str">
        <f>IF(ISNA(VLOOKUP(R247&amp;"_"&amp;S247&amp;"_"&amp;T247,[1]挑战模式!$A:$AS,1,FALSE)),"",IF(VLOOKUP(R247&amp;"_"&amp;S247&amp;"_"&amp;T247,[1]挑战模式!$A:$AS,14+U247,FALSE)="","",INT(VLOOKUP(R247&amp;"_"&amp;S247&amp;"_"&amp;T247,[1]挑战模式!$A:$AS,20+U247,FALSE))))</f>
        <v/>
      </c>
      <c r="L247" s="10" t="str">
        <f>IF(ISNA(VLOOKUP(R247&amp;"_"&amp;S247&amp;"_"&amp;T247,[1]挑战模式!$A:$AS,1,FALSE)),"",IF(VLOOKUP(R247&amp;"_"&amp;S247&amp;"_"&amp;T247,[1]挑战模式!$A:$AS,14+U247,FALSE)="","",ROUND(VLOOKUP(R247&amp;"_"&amp;S247&amp;"_"&amp;T247,[1]挑战模式!$A:$AS,5,FALSE)/K247,2)))</f>
        <v/>
      </c>
      <c r="M247" s="10" t="str">
        <f t="shared" si="25"/>
        <v/>
      </c>
      <c r="N247" s="10" t="str">
        <f t="shared" si="26"/>
        <v/>
      </c>
      <c r="O247" s="10" t="str">
        <f t="shared" si="27"/>
        <v/>
      </c>
      <c r="Q247" s="10" t="str">
        <f>IF(L247="","",VLOOKUP(R247&amp;"_"&amp;S247&amp;"_"&amp;T247,[1]挑战模式!$A:$AS,38+U247,FALSE))</f>
        <v/>
      </c>
      <c r="R247" s="10">
        <v>0</v>
      </c>
      <c r="S247" s="10">
        <v>5</v>
      </c>
      <c r="T247" s="10">
        <v>8</v>
      </c>
      <c r="U247" s="10">
        <v>6</v>
      </c>
    </row>
    <row r="248" spans="2:21" s="10" customFormat="1" x14ac:dyDescent="0.2">
      <c r="B248" s="10" t="str">
        <f t="shared" si="21"/>
        <v>MonsterWaveCallRule_Season0_Challenge6</v>
      </c>
      <c r="C248" s="10">
        <f>IF(ISNA(VLOOKUP(R248&amp;"_"&amp;S248&amp;"_"&amp;T248,[1]挑战模式!$A:$AS,1,FALSE)),"",IF(T248-T247=0,"",T248))</f>
        <v>1</v>
      </c>
      <c r="D248" s="10" t="str">
        <f t="shared" si="22"/>
        <v>赛季0挑战关卡6波次1</v>
      </c>
      <c r="E248" s="10" t="str">
        <f>""</f>
        <v/>
      </c>
      <c r="F248" s="10">
        <f>IF(C248="","",VLOOKUP(R248&amp;"_"&amp;S248&amp;"_"&amp;T248,[1]挑战模式!$A:$AS,13,FALSE)-VLOOKUP(R248&amp;"_"&amp;S248&amp;"_"&amp;T248,[1]挑战模式!$A:$AS,14,FALSE))</f>
        <v>100</v>
      </c>
      <c r="G248" s="10">
        <f t="shared" si="23"/>
        <v>180</v>
      </c>
      <c r="H248" s="10" t="str">
        <f>IF(C248="","",VLOOKUP(R248&amp;"_"&amp;S248&amp;"_"&amp;T248,[1]挑战模式!$A:$BG,58,FALSE))</f>
        <v>ResAudio_Music_game1;0.9</v>
      </c>
      <c r="I248" s="10" t="str">
        <f>IF(C248="","",VLOOKUP(R248&amp;"_"&amp;S248&amp;"_"&amp;T248,[1]挑战模式!$A:$BG,59,FALSE))</f>
        <v>ResAudio_Music_game1;1.2</v>
      </c>
      <c r="J248" s="10">
        <f t="shared" si="28"/>
        <v>0</v>
      </c>
      <c r="K248" s="10">
        <f ca="1">IF(ISNA(VLOOKUP(R248&amp;"_"&amp;S248&amp;"_"&amp;T248,[1]挑战模式!$A:$AS,1,FALSE)),"",IF(VLOOKUP(R248&amp;"_"&amp;S248&amp;"_"&amp;T248,[1]挑战模式!$A:$AS,14+U248,FALSE)="","",INT(VLOOKUP(R248&amp;"_"&amp;S248&amp;"_"&amp;T248,[1]挑战模式!$A:$AS,20+U248,FALSE))))</f>
        <v>5</v>
      </c>
      <c r="L248" s="10">
        <f ca="1">IF(ISNA(VLOOKUP(R248&amp;"_"&amp;S248&amp;"_"&amp;T248,[1]挑战模式!$A:$AS,1,FALSE)),"",IF(VLOOKUP(R248&amp;"_"&amp;S248&amp;"_"&amp;T248,[1]挑战模式!$A:$AS,14+U248,FALSE)="","",ROUND(VLOOKUP(R248&amp;"_"&amp;S248&amp;"_"&amp;T248,[1]挑战模式!$A:$AS,5,FALSE)/K248,2)))</f>
        <v>2</v>
      </c>
      <c r="M248" s="10">
        <f t="shared" ca="1" si="25"/>
        <v>1</v>
      </c>
      <c r="N248" s="10" t="str">
        <f t="shared" ca="1" si="26"/>
        <v>Monster_Season0_Challenge6_1_1</v>
      </c>
      <c r="O248" s="10">
        <f t="shared" ca="1" si="27"/>
        <v>1</v>
      </c>
      <c r="Q248" s="10">
        <f ca="1">IF(L248="","",VLOOKUP(R248&amp;"_"&amp;S248&amp;"_"&amp;T248,[1]挑战模式!$A:$AS,38+U248,FALSE))</f>
        <v>40</v>
      </c>
      <c r="R248" s="10">
        <v>0</v>
      </c>
      <c r="S248" s="10">
        <v>6</v>
      </c>
      <c r="T248" s="10">
        <v>1</v>
      </c>
      <c r="U248" s="10">
        <v>1</v>
      </c>
    </row>
    <row r="249" spans="2:21" s="10" customFormat="1" x14ac:dyDescent="0.2">
      <c r="B249" s="10" t="str">
        <f t="shared" si="21"/>
        <v/>
      </c>
      <c r="C249" s="10" t="str">
        <f>IF(ISNA(VLOOKUP(R249&amp;"_"&amp;S249&amp;"_"&amp;T249,[1]挑战模式!$A:$AS,1,FALSE)),"",IF(T249-T248=0,"",T249))</f>
        <v/>
      </c>
      <c r="D249" s="10" t="str">
        <f t="shared" si="22"/>
        <v/>
      </c>
      <c r="E249" s="10" t="str">
        <f>""</f>
        <v/>
      </c>
      <c r="F249" s="10" t="str">
        <f>IF(C249="","",VLOOKUP(R249&amp;"_"&amp;S249&amp;"_"&amp;T249,[1]挑战模式!$A:$AS,13,FALSE)-VLOOKUP(R249&amp;"_"&amp;S249&amp;"_"&amp;T249,[1]挑战模式!$A:$AS,14,FALSE))</f>
        <v/>
      </c>
      <c r="G249" s="10" t="str">
        <f t="shared" si="23"/>
        <v/>
      </c>
      <c r="H249" s="10" t="str">
        <f>IF(C249="","",VLOOKUP(R249&amp;"_"&amp;S249&amp;"_"&amp;T249,[1]挑战模式!$A:$BG,58,FALSE))</f>
        <v/>
      </c>
      <c r="I249" s="10" t="str">
        <f>IF(C249="","",VLOOKUP(R249&amp;"_"&amp;S249&amp;"_"&amp;T249,[1]挑战模式!$A:$BG,59,FALSE))</f>
        <v/>
      </c>
      <c r="J249" s="10" t="str">
        <f t="shared" si="28"/>
        <v/>
      </c>
      <c r="K249" s="10" t="str">
        <f ca="1">IF(ISNA(VLOOKUP(R249&amp;"_"&amp;S249&amp;"_"&amp;T249,[1]挑战模式!$A:$AS,1,FALSE)),"",IF(VLOOKUP(R249&amp;"_"&amp;S249&amp;"_"&amp;T249,[1]挑战模式!$A:$AS,14+U249,FALSE)="","",INT(VLOOKUP(R249&amp;"_"&amp;S249&amp;"_"&amp;T249,[1]挑战模式!$A:$AS,20+U249,FALSE))))</f>
        <v/>
      </c>
      <c r="L249" s="10" t="str">
        <f ca="1">IF(ISNA(VLOOKUP(R249&amp;"_"&amp;S249&amp;"_"&amp;T249,[1]挑战模式!$A:$AS,1,FALSE)),"",IF(VLOOKUP(R249&amp;"_"&amp;S249&amp;"_"&amp;T249,[1]挑战模式!$A:$AS,14+U249,FALSE)="","",ROUND(VLOOKUP(R249&amp;"_"&amp;S249&amp;"_"&amp;T249,[1]挑战模式!$A:$AS,5,FALSE)/K249,2)))</f>
        <v/>
      </c>
      <c r="M249" s="10" t="str">
        <f t="shared" ca="1" si="25"/>
        <v/>
      </c>
      <c r="N249" s="10" t="str">
        <f t="shared" ca="1" si="26"/>
        <v/>
      </c>
      <c r="O249" s="10" t="str">
        <f t="shared" ca="1" si="27"/>
        <v/>
      </c>
      <c r="Q249" s="10" t="str">
        <f ca="1">IF(L249="","",VLOOKUP(R249&amp;"_"&amp;S249&amp;"_"&amp;T249,[1]挑战模式!$A:$AS,38+U249,FALSE))</f>
        <v/>
      </c>
      <c r="R249" s="10">
        <v>0</v>
      </c>
      <c r="S249" s="10">
        <v>6</v>
      </c>
      <c r="T249" s="10">
        <v>1</v>
      </c>
      <c r="U249" s="10">
        <v>2</v>
      </c>
    </row>
    <row r="250" spans="2:21" s="10" customFormat="1" x14ac:dyDescent="0.2">
      <c r="B250" s="10" t="str">
        <f t="shared" si="21"/>
        <v/>
      </c>
      <c r="C250" s="10" t="str">
        <f>IF(ISNA(VLOOKUP(R250&amp;"_"&amp;S250&amp;"_"&amp;T250,[1]挑战模式!$A:$AS,1,FALSE)),"",IF(T250-T249=0,"",T250))</f>
        <v/>
      </c>
      <c r="D250" s="10" t="str">
        <f t="shared" si="22"/>
        <v/>
      </c>
      <c r="E250" s="10" t="str">
        <f>""</f>
        <v/>
      </c>
      <c r="F250" s="10" t="str">
        <f>IF(C250="","",VLOOKUP(R250&amp;"_"&amp;S250&amp;"_"&amp;T250,[1]挑战模式!$A:$AS,13,FALSE)-VLOOKUP(R250&amp;"_"&amp;S250&amp;"_"&amp;T250,[1]挑战模式!$A:$AS,14,FALSE))</f>
        <v/>
      </c>
      <c r="G250" s="10" t="str">
        <f t="shared" si="23"/>
        <v/>
      </c>
      <c r="H250" s="10" t="str">
        <f>IF(C250="","",VLOOKUP(R250&amp;"_"&amp;S250&amp;"_"&amp;T250,[1]挑战模式!$A:$BG,58,FALSE))</f>
        <v/>
      </c>
      <c r="I250" s="10" t="str">
        <f>IF(C250="","",VLOOKUP(R250&amp;"_"&amp;S250&amp;"_"&amp;T250,[1]挑战模式!$A:$BG,59,FALSE))</f>
        <v/>
      </c>
      <c r="J250" s="10" t="str">
        <f t="shared" si="28"/>
        <v/>
      </c>
      <c r="K250" s="10" t="str">
        <f ca="1">IF(ISNA(VLOOKUP(R250&amp;"_"&amp;S250&amp;"_"&amp;T250,[1]挑战模式!$A:$AS,1,FALSE)),"",IF(VLOOKUP(R250&amp;"_"&amp;S250&amp;"_"&amp;T250,[1]挑战模式!$A:$AS,14+U250,FALSE)="","",INT(VLOOKUP(R250&amp;"_"&amp;S250&amp;"_"&amp;T250,[1]挑战模式!$A:$AS,20+U250,FALSE))))</f>
        <v/>
      </c>
      <c r="L250" s="10" t="str">
        <f ca="1">IF(ISNA(VLOOKUP(R250&amp;"_"&amp;S250&amp;"_"&amp;T250,[1]挑战模式!$A:$AS,1,FALSE)),"",IF(VLOOKUP(R250&amp;"_"&amp;S250&amp;"_"&amp;T250,[1]挑战模式!$A:$AS,14+U250,FALSE)="","",ROUND(VLOOKUP(R250&amp;"_"&amp;S250&amp;"_"&amp;T250,[1]挑战模式!$A:$AS,5,FALSE)/K250,2)))</f>
        <v/>
      </c>
      <c r="M250" s="10" t="str">
        <f t="shared" ca="1" si="25"/>
        <v/>
      </c>
      <c r="N250" s="10" t="str">
        <f t="shared" ca="1" si="26"/>
        <v/>
      </c>
      <c r="O250" s="10" t="str">
        <f t="shared" ca="1" si="27"/>
        <v/>
      </c>
      <c r="Q250" s="10" t="str">
        <f ca="1">IF(L250="","",VLOOKUP(R250&amp;"_"&amp;S250&amp;"_"&amp;T250,[1]挑战模式!$A:$AS,38+U250,FALSE))</f>
        <v/>
      </c>
      <c r="R250" s="10">
        <v>0</v>
      </c>
      <c r="S250" s="10">
        <v>6</v>
      </c>
      <c r="T250" s="10">
        <v>1</v>
      </c>
      <c r="U250" s="10">
        <v>3</v>
      </c>
    </row>
    <row r="251" spans="2:21" s="10" customFormat="1" x14ac:dyDescent="0.2">
      <c r="B251" s="10" t="str">
        <f t="shared" si="21"/>
        <v/>
      </c>
      <c r="C251" s="10" t="str">
        <f>IF(ISNA(VLOOKUP(R251&amp;"_"&amp;S251&amp;"_"&amp;T251,[1]挑战模式!$A:$AS,1,FALSE)),"",IF(T251-T250=0,"",T251))</f>
        <v/>
      </c>
      <c r="D251" s="10" t="str">
        <f t="shared" si="22"/>
        <v/>
      </c>
      <c r="E251" s="10" t="str">
        <f>""</f>
        <v/>
      </c>
      <c r="F251" s="10" t="str">
        <f>IF(C251="","",VLOOKUP(R251&amp;"_"&amp;S251&amp;"_"&amp;T251,[1]挑战模式!$A:$AS,13,FALSE)-VLOOKUP(R251&amp;"_"&amp;S251&amp;"_"&amp;T251,[1]挑战模式!$A:$AS,14,FALSE))</f>
        <v/>
      </c>
      <c r="G251" s="10" t="str">
        <f t="shared" si="23"/>
        <v/>
      </c>
      <c r="H251" s="10" t="str">
        <f>IF(C251="","",VLOOKUP(R251&amp;"_"&amp;S251&amp;"_"&amp;T251,[1]挑战模式!$A:$BG,58,FALSE))</f>
        <v/>
      </c>
      <c r="I251" s="10" t="str">
        <f>IF(C251="","",VLOOKUP(R251&amp;"_"&amp;S251&amp;"_"&amp;T251,[1]挑战模式!$A:$BG,59,FALSE))</f>
        <v/>
      </c>
      <c r="J251" s="10" t="str">
        <f t="shared" si="28"/>
        <v/>
      </c>
      <c r="K251" s="10" t="str">
        <f ca="1">IF(ISNA(VLOOKUP(R251&amp;"_"&amp;S251&amp;"_"&amp;T251,[1]挑战模式!$A:$AS,1,FALSE)),"",IF(VLOOKUP(R251&amp;"_"&amp;S251&amp;"_"&amp;T251,[1]挑战模式!$A:$AS,14+U251,FALSE)="","",INT(VLOOKUP(R251&amp;"_"&amp;S251&amp;"_"&amp;T251,[1]挑战模式!$A:$AS,20+U251,FALSE))))</f>
        <v/>
      </c>
      <c r="L251" s="10" t="str">
        <f ca="1">IF(ISNA(VLOOKUP(R251&amp;"_"&amp;S251&amp;"_"&amp;T251,[1]挑战模式!$A:$AS,1,FALSE)),"",IF(VLOOKUP(R251&amp;"_"&amp;S251&amp;"_"&amp;T251,[1]挑战模式!$A:$AS,14+U251,FALSE)="","",ROUND(VLOOKUP(R251&amp;"_"&amp;S251&amp;"_"&amp;T251,[1]挑战模式!$A:$AS,5,FALSE)/K251,2)))</f>
        <v/>
      </c>
      <c r="M251" s="10" t="str">
        <f t="shared" ca="1" si="25"/>
        <v/>
      </c>
      <c r="N251" s="10" t="str">
        <f t="shared" ca="1" si="26"/>
        <v/>
      </c>
      <c r="O251" s="10" t="str">
        <f t="shared" ca="1" si="27"/>
        <v/>
      </c>
      <c r="Q251" s="10" t="str">
        <f ca="1">IF(L251="","",VLOOKUP(R251&amp;"_"&amp;S251&amp;"_"&amp;T251,[1]挑战模式!$A:$AS,38+U251,FALSE))</f>
        <v/>
      </c>
      <c r="R251" s="10">
        <v>0</v>
      </c>
      <c r="S251" s="10">
        <v>6</v>
      </c>
      <c r="T251" s="10">
        <v>1</v>
      </c>
      <c r="U251" s="10">
        <v>4</v>
      </c>
    </row>
    <row r="252" spans="2:21" s="10" customFormat="1" x14ac:dyDescent="0.2">
      <c r="B252" s="10" t="str">
        <f t="shared" si="21"/>
        <v/>
      </c>
      <c r="C252" s="10" t="str">
        <f>IF(ISNA(VLOOKUP(R252&amp;"_"&amp;S252&amp;"_"&amp;T252,[1]挑战模式!$A:$AS,1,FALSE)),"",IF(T252-T251=0,"",T252))</f>
        <v/>
      </c>
      <c r="D252" s="10" t="str">
        <f t="shared" si="22"/>
        <v/>
      </c>
      <c r="E252" s="10" t="str">
        <f>""</f>
        <v/>
      </c>
      <c r="F252" s="10" t="str">
        <f>IF(C252="","",VLOOKUP(R252&amp;"_"&amp;S252&amp;"_"&amp;T252,[1]挑战模式!$A:$AS,13,FALSE)-VLOOKUP(R252&amp;"_"&amp;S252&amp;"_"&amp;T252,[1]挑战模式!$A:$AS,14,FALSE))</f>
        <v/>
      </c>
      <c r="G252" s="10" t="str">
        <f t="shared" si="23"/>
        <v/>
      </c>
      <c r="H252" s="10" t="str">
        <f>IF(C252="","",VLOOKUP(R252&amp;"_"&amp;S252&amp;"_"&amp;T252,[1]挑战模式!$A:$BG,58,FALSE))</f>
        <v/>
      </c>
      <c r="I252" s="10" t="str">
        <f>IF(C252="","",VLOOKUP(R252&amp;"_"&amp;S252&amp;"_"&amp;T252,[1]挑战模式!$A:$BG,59,FALSE))</f>
        <v/>
      </c>
      <c r="J252" s="10" t="str">
        <f t="shared" si="28"/>
        <v/>
      </c>
      <c r="K252" s="10" t="str">
        <f ca="1">IF(ISNA(VLOOKUP(R252&amp;"_"&amp;S252&amp;"_"&amp;T252,[1]挑战模式!$A:$AS,1,FALSE)),"",IF(VLOOKUP(R252&amp;"_"&amp;S252&amp;"_"&amp;T252,[1]挑战模式!$A:$AS,14+U252,FALSE)="","",INT(VLOOKUP(R252&amp;"_"&amp;S252&amp;"_"&amp;T252,[1]挑战模式!$A:$AS,20+U252,FALSE))))</f>
        <v/>
      </c>
      <c r="L252" s="10" t="str">
        <f ca="1">IF(ISNA(VLOOKUP(R252&amp;"_"&amp;S252&amp;"_"&amp;T252,[1]挑战模式!$A:$AS,1,FALSE)),"",IF(VLOOKUP(R252&amp;"_"&amp;S252&amp;"_"&amp;T252,[1]挑战模式!$A:$AS,14+U252,FALSE)="","",ROUND(VLOOKUP(R252&amp;"_"&amp;S252&amp;"_"&amp;T252,[1]挑战模式!$A:$AS,5,FALSE)/K252,2)))</f>
        <v/>
      </c>
      <c r="M252" s="10" t="str">
        <f t="shared" ca="1" si="25"/>
        <v/>
      </c>
      <c r="N252" s="10" t="str">
        <f t="shared" ca="1" si="26"/>
        <v/>
      </c>
      <c r="O252" s="10" t="str">
        <f t="shared" ca="1" si="27"/>
        <v/>
      </c>
      <c r="Q252" s="10" t="str">
        <f ca="1">IF(L252="","",VLOOKUP(R252&amp;"_"&amp;S252&amp;"_"&amp;T252,[1]挑战模式!$A:$AS,38+U252,FALSE))</f>
        <v/>
      </c>
      <c r="R252" s="10">
        <v>0</v>
      </c>
      <c r="S252" s="10">
        <v>6</v>
      </c>
      <c r="T252" s="10">
        <v>1</v>
      </c>
      <c r="U252" s="10">
        <v>5</v>
      </c>
    </row>
    <row r="253" spans="2:21" s="10" customFormat="1" x14ac:dyDescent="0.2">
      <c r="B253" s="10" t="str">
        <f t="shared" si="21"/>
        <v/>
      </c>
      <c r="C253" s="10" t="str">
        <f>IF(ISNA(VLOOKUP(R253&amp;"_"&amp;S253&amp;"_"&amp;T253,[1]挑战模式!$A:$AS,1,FALSE)),"",IF(T253-T252=0,"",T253))</f>
        <v/>
      </c>
      <c r="D253" s="10" t="str">
        <f t="shared" si="22"/>
        <v/>
      </c>
      <c r="E253" s="10" t="str">
        <f>""</f>
        <v/>
      </c>
      <c r="F253" s="10" t="str">
        <f>IF(C253="","",VLOOKUP(R253&amp;"_"&amp;S253&amp;"_"&amp;T253,[1]挑战模式!$A:$AS,13,FALSE)-VLOOKUP(R253&amp;"_"&amp;S253&amp;"_"&amp;T253,[1]挑战模式!$A:$AS,14,FALSE))</f>
        <v/>
      </c>
      <c r="G253" s="10" t="str">
        <f t="shared" si="23"/>
        <v/>
      </c>
      <c r="H253" s="10" t="str">
        <f>IF(C253="","",VLOOKUP(R253&amp;"_"&amp;S253&amp;"_"&amp;T253,[1]挑战模式!$A:$BG,58,FALSE))</f>
        <v/>
      </c>
      <c r="I253" s="10" t="str">
        <f>IF(C253="","",VLOOKUP(R253&amp;"_"&amp;S253&amp;"_"&amp;T253,[1]挑战模式!$A:$BG,59,FALSE))</f>
        <v/>
      </c>
      <c r="J253" s="10" t="str">
        <f t="shared" si="28"/>
        <v/>
      </c>
      <c r="K253" s="10" t="str">
        <f ca="1">IF(ISNA(VLOOKUP(R253&amp;"_"&amp;S253&amp;"_"&amp;T253,[1]挑战模式!$A:$AS,1,FALSE)),"",IF(VLOOKUP(R253&amp;"_"&amp;S253&amp;"_"&amp;T253,[1]挑战模式!$A:$AS,14+U253,FALSE)="","",INT(VLOOKUP(R253&amp;"_"&amp;S253&amp;"_"&amp;T253,[1]挑战模式!$A:$AS,20+U253,FALSE))))</f>
        <v/>
      </c>
      <c r="L253" s="10" t="str">
        <f ca="1">IF(ISNA(VLOOKUP(R253&amp;"_"&amp;S253&amp;"_"&amp;T253,[1]挑战模式!$A:$AS,1,FALSE)),"",IF(VLOOKUP(R253&amp;"_"&amp;S253&amp;"_"&amp;T253,[1]挑战模式!$A:$AS,14+U253,FALSE)="","",ROUND(VLOOKUP(R253&amp;"_"&amp;S253&amp;"_"&amp;T253,[1]挑战模式!$A:$AS,5,FALSE)/K253,2)))</f>
        <v/>
      </c>
      <c r="M253" s="10" t="str">
        <f t="shared" ca="1" si="25"/>
        <v/>
      </c>
      <c r="N253" s="10" t="str">
        <f t="shared" ca="1" si="26"/>
        <v/>
      </c>
      <c r="O253" s="10" t="str">
        <f t="shared" ca="1" si="27"/>
        <v/>
      </c>
      <c r="Q253" s="10" t="str">
        <f ca="1">IF(L253="","",VLOOKUP(R253&amp;"_"&amp;S253&amp;"_"&amp;T253,[1]挑战模式!$A:$AS,38+U253,FALSE))</f>
        <v/>
      </c>
      <c r="R253" s="10">
        <v>0</v>
      </c>
      <c r="S253" s="10">
        <v>6</v>
      </c>
      <c r="T253" s="10">
        <v>1</v>
      </c>
      <c r="U253" s="10">
        <v>6</v>
      </c>
    </row>
    <row r="254" spans="2:21" s="10" customFormat="1" x14ac:dyDescent="0.2">
      <c r="B254" s="10" t="str">
        <f t="shared" si="21"/>
        <v>MonsterWaveCallRule_Season0_Challenge6</v>
      </c>
      <c r="C254" s="10">
        <f>IF(ISNA(VLOOKUP(R254&amp;"_"&amp;S254&amp;"_"&amp;T254,[1]挑战模式!$A:$AS,1,FALSE)),"",IF(T254-T253=0,"",T254))</f>
        <v>2</v>
      </c>
      <c r="D254" s="10" t="str">
        <f t="shared" si="22"/>
        <v>赛季0挑战关卡6波次2</v>
      </c>
      <c r="E254" s="10" t="str">
        <f>""</f>
        <v/>
      </c>
      <c r="F254" s="10">
        <f>IF(C254="","",VLOOKUP(R254&amp;"_"&amp;S254&amp;"_"&amp;T254,[1]挑战模式!$A:$AS,13,FALSE)-VLOOKUP(R254&amp;"_"&amp;S254&amp;"_"&amp;T254,[1]挑战模式!$A:$AS,14,FALSE))</f>
        <v>100</v>
      </c>
      <c r="G254" s="10">
        <f t="shared" si="23"/>
        <v>180</v>
      </c>
      <c r="H254" s="10" t="str">
        <f>IF(C254="","",VLOOKUP(R254&amp;"_"&amp;S254&amp;"_"&amp;T254,[1]挑战模式!$A:$BG,58,FALSE))</f>
        <v>ResAudio_Music_game1;0.9</v>
      </c>
      <c r="I254" s="10" t="str">
        <f>IF(C254="","",VLOOKUP(R254&amp;"_"&amp;S254&amp;"_"&amp;T254,[1]挑战模式!$A:$BG,59,FALSE))</f>
        <v>ResAudio_Music_game1;1.2</v>
      </c>
      <c r="J254" s="10">
        <f t="shared" si="28"/>
        <v>0</v>
      </c>
      <c r="K254" s="10">
        <f ca="1">IF(ISNA(VLOOKUP(R254&amp;"_"&amp;S254&amp;"_"&amp;T254,[1]挑战模式!$A:$AS,1,FALSE)),"",IF(VLOOKUP(R254&amp;"_"&amp;S254&amp;"_"&amp;T254,[1]挑战模式!$A:$AS,14+U254,FALSE)="","",INT(VLOOKUP(R254&amp;"_"&amp;S254&amp;"_"&amp;T254,[1]挑战模式!$A:$AS,20+U254,FALSE))))</f>
        <v>5</v>
      </c>
      <c r="L254" s="10">
        <f ca="1">IF(ISNA(VLOOKUP(R254&amp;"_"&amp;S254&amp;"_"&amp;T254,[1]挑战模式!$A:$AS,1,FALSE)),"",IF(VLOOKUP(R254&amp;"_"&amp;S254&amp;"_"&amp;T254,[1]挑战模式!$A:$AS,14+U254,FALSE)="","",ROUND(VLOOKUP(R254&amp;"_"&amp;S254&amp;"_"&amp;T254,[1]挑战模式!$A:$AS,5,FALSE)/K254,2)))</f>
        <v>3</v>
      </c>
      <c r="M254" s="10">
        <f t="shared" ca="1" si="25"/>
        <v>1</v>
      </c>
      <c r="N254" s="10" t="str">
        <f t="shared" ca="1" si="26"/>
        <v>Monster_Season0_Challenge6_2_1</v>
      </c>
      <c r="O254" s="10">
        <f t="shared" ca="1" si="27"/>
        <v>1</v>
      </c>
      <c r="Q254" s="10">
        <f ca="1">IF(L254="","",VLOOKUP(R254&amp;"_"&amp;S254&amp;"_"&amp;T254,[1]挑战模式!$A:$AS,38+U254,FALSE))</f>
        <v>27</v>
      </c>
      <c r="R254" s="10">
        <v>0</v>
      </c>
      <c r="S254" s="10">
        <v>6</v>
      </c>
      <c r="T254" s="10">
        <v>2</v>
      </c>
      <c r="U254" s="10">
        <v>1</v>
      </c>
    </row>
    <row r="255" spans="2:21" s="10" customFormat="1" x14ac:dyDescent="0.2">
      <c r="B255" s="10" t="str">
        <f t="shared" si="21"/>
        <v/>
      </c>
      <c r="C255" s="10" t="str">
        <f>IF(ISNA(VLOOKUP(R255&amp;"_"&amp;S255&amp;"_"&amp;T255,[1]挑战模式!$A:$AS,1,FALSE)),"",IF(T255-T254=0,"",T255))</f>
        <v/>
      </c>
      <c r="D255" s="10" t="str">
        <f t="shared" si="22"/>
        <v/>
      </c>
      <c r="E255" s="10" t="str">
        <f>""</f>
        <v/>
      </c>
      <c r="F255" s="10" t="str">
        <f>IF(C255="","",VLOOKUP(R255&amp;"_"&amp;S255&amp;"_"&amp;T255,[1]挑战模式!$A:$AS,13,FALSE)-VLOOKUP(R255&amp;"_"&amp;S255&amp;"_"&amp;T255,[1]挑战模式!$A:$AS,14,FALSE))</f>
        <v/>
      </c>
      <c r="G255" s="10" t="str">
        <f t="shared" si="23"/>
        <v/>
      </c>
      <c r="H255" s="10" t="str">
        <f>IF(C255="","",VLOOKUP(R255&amp;"_"&amp;S255&amp;"_"&amp;T255,[1]挑战模式!$A:$BG,58,FALSE))</f>
        <v/>
      </c>
      <c r="I255" s="10" t="str">
        <f>IF(C255="","",VLOOKUP(R255&amp;"_"&amp;S255&amp;"_"&amp;T255,[1]挑战模式!$A:$BG,59,FALSE))</f>
        <v/>
      </c>
      <c r="J255" s="10" t="str">
        <f t="shared" si="28"/>
        <v/>
      </c>
      <c r="K255" s="10">
        <f ca="1">IF(ISNA(VLOOKUP(R255&amp;"_"&amp;S255&amp;"_"&amp;T255,[1]挑战模式!$A:$AS,1,FALSE)),"",IF(VLOOKUP(R255&amp;"_"&amp;S255&amp;"_"&amp;T255,[1]挑战模式!$A:$AS,14+U255,FALSE)="","",INT(VLOOKUP(R255&amp;"_"&amp;S255&amp;"_"&amp;T255,[1]挑战模式!$A:$AS,20+U255,FALSE))))</f>
        <v>5</v>
      </c>
      <c r="L255" s="10">
        <f ca="1">IF(ISNA(VLOOKUP(R255&amp;"_"&amp;S255&amp;"_"&amp;T255,[1]挑战模式!$A:$AS,1,FALSE)),"",IF(VLOOKUP(R255&amp;"_"&amp;S255&amp;"_"&amp;T255,[1]挑战模式!$A:$AS,14+U255,FALSE)="","",ROUND(VLOOKUP(R255&amp;"_"&amp;S255&amp;"_"&amp;T255,[1]挑战模式!$A:$AS,5,FALSE)/K255,2)))</f>
        <v>3</v>
      </c>
      <c r="M255" s="10">
        <f t="shared" ca="1" si="25"/>
        <v>1</v>
      </c>
      <c r="N255" s="10" t="str">
        <f t="shared" ca="1" si="26"/>
        <v>Monster_Season0_Challenge6_2_2</v>
      </c>
      <c r="O255" s="10">
        <f t="shared" ca="1" si="27"/>
        <v>1</v>
      </c>
      <c r="Q255" s="10">
        <f ca="1">IF(L255="","",VLOOKUP(R255&amp;"_"&amp;S255&amp;"_"&amp;T255,[1]挑战模式!$A:$AS,38+U255,FALSE))</f>
        <v>13</v>
      </c>
      <c r="R255" s="10">
        <v>0</v>
      </c>
      <c r="S255" s="10">
        <v>6</v>
      </c>
      <c r="T255" s="10">
        <v>2</v>
      </c>
      <c r="U255" s="10">
        <v>2</v>
      </c>
    </row>
    <row r="256" spans="2:21" s="10" customFormat="1" x14ac:dyDescent="0.2">
      <c r="B256" s="10" t="str">
        <f t="shared" si="21"/>
        <v/>
      </c>
      <c r="C256" s="10" t="str">
        <f>IF(ISNA(VLOOKUP(R256&amp;"_"&amp;S256&amp;"_"&amp;T256,[1]挑战模式!$A:$AS,1,FALSE)),"",IF(T256-T255=0,"",T256))</f>
        <v/>
      </c>
      <c r="D256" s="10" t="str">
        <f t="shared" si="22"/>
        <v/>
      </c>
      <c r="E256" s="10" t="str">
        <f>""</f>
        <v/>
      </c>
      <c r="F256" s="10" t="str">
        <f>IF(C256="","",VLOOKUP(R256&amp;"_"&amp;S256&amp;"_"&amp;T256,[1]挑战模式!$A:$AS,13,FALSE)-VLOOKUP(R256&amp;"_"&amp;S256&amp;"_"&amp;T256,[1]挑战模式!$A:$AS,14,FALSE))</f>
        <v/>
      </c>
      <c r="G256" s="10" t="str">
        <f t="shared" si="23"/>
        <v/>
      </c>
      <c r="H256" s="10" t="str">
        <f>IF(C256="","",VLOOKUP(R256&amp;"_"&amp;S256&amp;"_"&amp;T256,[1]挑战模式!$A:$BG,58,FALSE))</f>
        <v/>
      </c>
      <c r="I256" s="10" t="str">
        <f>IF(C256="","",VLOOKUP(R256&amp;"_"&amp;S256&amp;"_"&amp;T256,[1]挑战模式!$A:$BG,59,FALSE))</f>
        <v/>
      </c>
      <c r="J256" s="10" t="str">
        <f t="shared" si="28"/>
        <v/>
      </c>
      <c r="K256" s="10" t="str">
        <f ca="1">IF(ISNA(VLOOKUP(R256&amp;"_"&amp;S256&amp;"_"&amp;T256,[1]挑战模式!$A:$AS,1,FALSE)),"",IF(VLOOKUP(R256&amp;"_"&amp;S256&amp;"_"&amp;T256,[1]挑战模式!$A:$AS,14+U256,FALSE)="","",INT(VLOOKUP(R256&amp;"_"&amp;S256&amp;"_"&amp;T256,[1]挑战模式!$A:$AS,20+U256,FALSE))))</f>
        <v/>
      </c>
      <c r="L256" s="10" t="str">
        <f ca="1">IF(ISNA(VLOOKUP(R256&amp;"_"&amp;S256&amp;"_"&amp;T256,[1]挑战模式!$A:$AS,1,FALSE)),"",IF(VLOOKUP(R256&amp;"_"&amp;S256&amp;"_"&amp;T256,[1]挑战模式!$A:$AS,14+U256,FALSE)="","",ROUND(VLOOKUP(R256&amp;"_"&amp;S256&amp;"_"&amp;T256,[1]挑战模式!$A:$AS,5,FALSE)/K256,2)))</f>
        <v/>
      </c>
      <c r="M256" s="10" t="str">
        <f t="shared" ca="1" si="25"/>
        <v/>
      </c>
      <c r="N256" s="10" t="str">
        <f t="shared" ca="1" si="26"/>
        <v/>
      </c>
      <c r="O256" s="10" t="str">
        <f t="shared" ca="1" si="27"/>
        <v/>
      </c>
      <c r="Q256" s="10" t="str">
        <f ca="1">IF(L256="","",VLOOKUP(R256&amp;"_"&amp;S256&amp;"_"&amp;T256,[1]挑战模式!$A:$AS,38+U256,FALSE))</f>
        <v/>
      </c>
      <c r="R256" s="10">
        <v>0</v>
      </c>
      <c r="S256" s="10">
        <v>6</v>
      </c>
      <c r="T256" s="10">
        <v>2</v>
      </c>
      <c r="U256" s="10">
        <v>3</v>
      </c>
    </row>
    <row r="257" spans="2:21" s="10" customFormat="1" x14ac:dyDescent="0.2">
      <c r="B257" s="10" t="str">
        <f t="shared" si="21"/>
        <v/>
      </c>
      <c r="C257" s="10" t="str">
        <f>IF(ISNA(VLOOKUP(R257&amp;"_"&amp;S257&amp;"_"&amp;T257,[1]挑战模式!$A:$AS,1,FALSE)),"",IF(T257-T256=0,"",T257))</f>
        <v/>
      </c>
      <c r="D257" s="10" t="str">
        <f t="shared" si="22"/>
        <v/>
      </c>
      <c r="E257" s="10" t="str">
        <f>""</f>
        <v/>
      </c>
      <c r="F257" s="10" t="str">
        <f>IF(C257="","",VLOOKUP(R257&amp;"_"&amp;S257&amp;"_"&amp;T257,[1]挑战模式!$A:$AS,13,FALSE)-VLOOKUP(R257&amp;"_"&amp;S257&amp;"_"&amp;T257,[1]挑战模式!$A:$AS,14,FALSE))</f>
        <v/>
      </c>
      <c r="G257" s="10" t="str">
        <f t="shared" si="23"/>
        <v/>
      </c>
      <c r="H257" s="10" t="str">
        <f>IF(C257="","",VLOOKUP(R257&amp;"_"&amp;S257&amp;"_"&amp;T257,[1]挑战模式!$A:$BG,58,FALSE))</f>
        <v/>
      </c>
      <c r="I257" s="10" t="str">
        <f>IF(C257="","",VLOOKUP(R257&amp;"_"&amp;S257&amp;"_"&amp;T257,[1]挑战模式!$A:$BG,59,FALSE))</f>
        <v/>
      </c>
      <c r="J257" s="10" t="str">
        <f t="shared" si="28"/>
        <v/>
      </c>
      <c r="K257" s="10" t="str">
        <f ca="1">IF(ISNA(VLOOKUP(R257&amp;"_"&amp;S257&amp;"_"&amp;T257,[1]挑战模式!$A:$AS,1,FALSE)),"",IF(VLOOKUP(R257&amp;"_"&amp;S257&amp;"_"&amp;T257,[1]挑战模式!$A:$AS,14+U257,FALSE)="","",INT(VLOOKUP(R257&amp;"_"&amp;S257&amp;"_"&amp;T257,[1]挑战模式!$A:$AS,20+U257,FALSE))))</f>
        <v/>
      </c>
      <c r="L257" s="10" t="str">
        <f ca="1">IF(ISNA(VLOOKUP(R257&amp;"_"&amp;S257&amp;"_"&amp;T257,[1]挑战模式!$A:$AS,1,FALSE)),"",IF(VLOOKUP(R257&amp;"_"&amp;S257&amp;"_"&amp;T257,[1]挑战模式!$A:$AS,14+U257,FALSE)="","",ROUND(VLOOKUP(R257&amp;"_"&amp;S257&amp;"_"&amp;T257,[1]挑战模式!$A:$AS,5,FALSE)/K257,2)))</f>
        <v/>
      </c>
      <c r="M257" s="10" t="str">
        <f t="shared" ca="1" si="25"/>
        <v/>
      </c>
      <c r="N257" s="10" t="str">
        <f t="shared" ca="1" si="26"/>
        <v/>
      </c>
      <c r="O257" s="10" t="str">
        <f t="shared" ca="1" si="27"/>
        <v/>
      </c>
      <c r="Q257" s="10" t="str">
        <f ca="1">IF(L257="","",VLOOKUP(R257&amp;"_"&amp;S257&amp;"_"&amp;T257,[1]挑战模式!$A:$AS,38+U257,FALSE))</f>
        <v/>
      </c>
      <c r="R257" s="10">
        <v>0</v>
      </c>
      <c r="S257" s="10">
        <v>6</v>
      </c>
      <c r="T257" s="10">
        <v>2</v>
      </c>
      <c r="U257" s="10">
        <v>4</v>
      </c>
    </row>
    <row r="258" spans="2:21" s="10" customFormat="1" x14ac:dyDescent="0.2">
      <c r="B258" s="10" t="str">
        <f t="shared" si="21"/>
        <v/>
      </c>
      <c r="C258" s="10" t="str">
        <f>IF(ISNA(VLOOKUP(R258&amp;"_"&amp;S258&amp;"_"&amp;T258,[1]挑战模式!$A:$AS,1,FALSE)),"",IF(T258-T257=0,"",T258))</f>
        <v/>
      </c>
      <c r="D258" s="10" t="str">
        <f t="shared" si="22"/>
        <v/>
      </c>
      <c r="E258" s="10" t="str">
        <f>""</f>
        <v/>
      </c>
      <c r="F258" s="10" t="str">
        <f>IF(C258="","",VLOOKUP(R258&amp;"_"&amp;S258&amp;"_"&amp;T258,[1]挑战模式!$A:$AS,13,FALSE)-VLOOKUP(R258&amp;"_"&amp;S258&amp;"_"&amp;T258,[1]挑战模式!$A:$AS,14,FALSE))</f>
        <v/>
      </c>
      <c r="G258" s="10" t="str">
        <f t="shared" si="23"/>
        <v/>
      </c>
      <c r="H258" s="10" t="str">
        <f>IF(C258="","",VLOOKUP(R258&amp;"_"&amp;S258&amp;"_"&amp;T258,[1]挑战模式!$A:$BG,58,FALSE))</f>
        <v/>
      </c>
      <c r="I258" s="10" t="str">
        <f>IF(C258="","",VLOOKUP(R258&amp;"_"&amp;S258&amp;"_"&amp;T258,[1]挑战模式!$A:$BG,59,FALSE))</f>
        <v/>
      </c>
      <c r="J258" s="10" t="str">
        <f t="shared" si="28"/>
        <v/>
      </c>
      <c r="K258" s="10" t="str">
        <f ca="1">IF(ISNA(VLOOKUP(R258&amp;"_"&amp;S258&amp;"_"&amp;T258,[1]挑战模式!$A:$AS,1,FALSE)),"",IF(VLOOKUP(R258&amp;"_"&amp;S258&amp;"_"&amp;T258,[1]挑战模式!$A:$AS,14+U258,FALSE)="","",INT(VLOOKUP(R258&amp;"_"&amp;S258&amp;"_"&amp;T258,[1]挑战模式!$A:$AS,20+U258,FALSE))))</f>
        <v/>
      </c>
      <c r="L258" s="10" t="str">
        <f ca="1">IF(ISNA(VLOOKUP(R258&amp;"_"&amp;S258&amp;"_"&amp;T258,[1]挑战模式!$A:$AS,1,FALSE)),"",IF(VLOOKUP(R258&amp;"_"&amp;S258&amp;"_"&amp;T258,[1]挑战模式!$A:$AS,14+U258,FALSE)="","",ROUND(VLOOKUP(R258&amp;"_"&amp;S258&amp;"_"&amp;T258,[1]挑战模式!$A:$AS,5,FALSE)/K258,2)))</f>
        <v/>
      </c>
      <c r="M258" s="10" t="str">
        <f t="shared" ca="1" si="25"/>
        <v/>
      </c>
      <c r="N258" s="10" t="str">
        <f t="shared" ca="1" si="26"/>
        <v/>
      </c>
      <c r="O258" s="10" t="str">
        <f t="shared" ca="1" si="27"/>
        <v/>
      </c>
      <c r="Q258" s="10" t="str">
        <f ca="1">IF(L258="","",VLOOKUP(R258&amp;"_"&amp;S258&amp;"_"&amp;T258,[1]挑战模式!$A:$AS,38+U258,FALSE))</f>
        <v/>
      </c>
      <c r="R258" s="10">
        <v>0</v>
      </c>
      <c r="S258" s="10">
        <v>6</v>
      </c>
      <c r="T258" s="10">
        <v>2</v>
      </c>
      <c r="U258" s="10">
        <v>5</v>
      </c>
    </row>
    <row r="259" spans="2:21" s="10" customFormat="1" x14ac:dyDescent="0.2">
      <c r="B259" s="10" t="str">
        <f t="shared" si="21"/>
        <v/>
      </c>
      <c r="C259" s="10" t="str">
        <f>IF(ISNA(VLOOKUP(R259&amp;"_"&amp;S259&amp;"_"&amp;T259,[1]挑战模式!$A:$AS,1,FALSE)),"",IF(T259-T258=0,"",T259))</f>
        <v/>
      </c>
      <c r="D259" s="10" t="str">
        <f t="shared" si="22"/>
        <v/>
      </c>
      <c r="E259" s="10" t="str">
        <f>""</f>
        <v/>
      </c>
      <c r="F259" s="10" t="str">
        <f>IF(C259="","",VLOOKUP(R259&amp;"_"&amp;S259&amp;"_"&amp;T259,[1]挑战模式!$A:$AS,13,FALSE)-VLOOKUP(R259&amp;"_"&amp;S259&amp;"_"&amp;T259,[1]挑战模式!$A:$AS,14,FALSE))</f>
        <v/>
      </c>
      <c r="G259" s="10" t="str">
        <f t="shared" si="23"/>
        <v/>
      </c>
      <c r="H259" s="10" t="str">
        <f>IF(C259="","",VLOOKUP(R259&amp;"_"&amp;S259&amp;"_"&amp;T259,[1]挑战模式!$A:$BG,58,FALSE))</f>
        <v/>
      </c>
      <c r="I259" s="10" t="str">
        <f>IF(C259="","",VLOOKUP(R259&amp;"_"&amp;S259&amp;"_"&amp;T259,[1]挑战模式!$A:$BG,59,FALSE))</f>
        <v/>
      </c>
      <c r="J259" s="10" t="str">
        <f t="shared" si="28"/>
        <v/>
      </c>
      <c r="K259" s="10" t="str">
        <f ca="1">IF(ISNA(VLOOKUP(R259&amp;"_"&amp;S259&amp;"_"&amp;T259,[1]挑战模式!$A:$AS,1,FALSE)),"",IF(VLOOKUP(R259&amp;"_"&amp;S259&amp;"_"&amp;T259,[1]挑战模式!$A:$AS,14+U259,FALSE)="","",INT(VLOOKUP(R259&amp;"_"&amp;S259&amp;"_"&amp;T259,[1]挑战模式!$A:$AS,20+U259,FALSE))))</f>
        <v/>
      </c>
      <c r="L259" s="10" t="str">
        <f ca="1">IF(ISNA(VLOOKUP(R259&amp;"_"&amp;S259&amp;"_"&amp;T259,[1]挑战模式!$A:$AS,1,FALSE)),"",IF(VLOOKUP(R259&amp;"_"&amp;S259&amp;"_"&amp;T259,[1]挑战模式!$A:$AS,14+U259,FALSE)="","",ROUND(VLOOKUP(R259&amp;"_"&amp;S259&amp;"_"&amp;T259,[1]挑战模式!$A:$AS,5,FALSE)/K259,2)))</f>
        <v/>
      </c>
      <c r="M259" s="10" t="str">
        <f t="shared" ca="1" si="25"/>
        <v/>
      </c>
      <c r="N259" s="10" t="str">
        <f t="shared" ca="1" si="26"/>
        <v/>
      </c>
      <c r="O259" s="10" t="str">
        <f t="shared" ca="1" si="27"/>
        <v/>
      </c>
      <c r="Q259" s="10" t="str">
        <f ca="1">IF(L259="","",VLOOKUP(R259&amp;"_"&amp;S259&amp;"_"&amp;T259,[1]挑战模式!$A:$AS,38+U259,FALSE))</f>
        <v/>
      </c>
      <c r="R259" s="10">
        <v>0</v>
      </c>
      <c r="S259" s="10">
        <v>6</v>
      </c>
      <c r="T259" s="10">
        <v>2</v>
      </c>
      <c r="U259" s="10">
        <v>6</v>
      </c>
    </row>
    <row r="260" spans="2:21" s="10" customFormat="1" x14ac:dyDescent="0.2">
      <c r="B260" s="10" t="str">
        <f t="shared" si="21"/>
        <v>MonsterWaveCallRule_Season0_Challenge6</v>
      </c>
      <c r="C260" s="10">
        <f>IF(ISNA(VLOOKUP(R260&amp;"_"&amp;S260&amp;"_"&amp;T260,[1]挑战模式!$A:$AS,1,FALSE)),"",IF(T260-T259=0,"",T260))</f>
        <v>3</v>
      </c>
      <c r="D260" s="10" t="str">
        <f t="shared" si="22"/>
        <v>赛季0挑战关卡6波次3</v>
      </c>
      <c r="E260" s="10" t="str">
        <f>""</f>
        <v/>
      </c>
      <c r="F260" s="10">
        <f>IF(C260="","",VLOOKUP(R260&amp;"_"&amp;S260&amp;"_"&amp;T260,[1]挑战模式!$A:$AS,13,FALSE)-VLOOKUP(R260&amp;"_"&amp;S260&amp;"_"&amp;T260,[1]挑战模式!$A:$AS,14,FALSE))</f>
        <v>100</v>
      </c>
      <c r="G260" s="10">
        <f t="shared" si="23"/>
        <v>180</v>
      </c>
      <c r="H260" s="10" t="str">
        <f>IF(C260="","",VLOOKUP(R260&amp;"_"&amp;S260&amp;"_"&amp;T260,[1]挑战模式!$A:$BG,58,FALSE))</f>
        <v>ResAudio_Music_game1;0.9</v>
      </c>
      <c r="I260" s="10" t="str">
        <f>IF(C260="","",VLOOKUP(R260&amp;"_"&amp;S260&amp;"_"&amp;T260,[1]挑战模式!$A:$BG,59,FALSE))</f>
        <v>ResAudio_Music_game1;1.2</v>
      </c>
      <c r="J260" s="10">
        <f t="shared" si="28"/>
        <v>0</v>
      </c>
      <c r="K260" s="10">
        <f ca="1">IF(ISNA(VLOOKUP(R260&amp;"_"&amp;S260&amp;"_"&amp;T260,[1]挑战模式!$A:$AS,1,FALSE)),"",IF(VLOOKUP(R260&amp;"_"&amp;S260&amp;"_"&amp;T260,[1]挑战模式!$A:$AS,14+U260,FALSE)="","",INT(VLOOKUP(R260&amp;"_"&amp;S260&amp;"_"&amp;T260,[1]挑战模式!$A:$AS,20+U260,FALSE))))</f>
        <v>8</v>
      </c>
      <c r="L260" s="10">
        <f ca="1">IF(ISNA(VLOOKUP(R260&amp;"_"&amp;S260&amp;"_"&amp;T260,[1]挑战模式!$A:$AS,1,FALSE)),"",IF(VLOOKUP(R260&amp;"_"&amp;S260&amp;"_"&amp;T260,[1]挑战模式!$A:$AS,14+U260,FALSE)="","",ROUND(VLOOKUP(R260&amp;"_"&amp;S260&amp;"_"&amp;T260,[1]挑战模式!$A:$AS,5,FALSE)/K260,2)))</f>
        <v>2.5</v>
      </c>
      <c r="M260" s="10">
        <f t="shared" ca="1" si="25"/>
        <v>1</v>
      </c>
      <c r="N260" s="10" t="str">
        <f t="shared" ca="1" si="26"/>
        <v>Monster_Season0_Challenge6_3_1</v>
      </c>
      <c r="O260" s="10">
        <f t="shared" ca="1" si="27"/>
        <v>1</v>
      </c>
      <c r="Q260" s="10">
        <f ca="1">IF(L260="","",VLOOKUP(R260&amp;"_"&amp;S260&amp;"_"&amp;T260,[1]挑战模式!$A:$AS,38+U260,FALSE))</f>
        <v>13</v>
      </c>
      <c r="R260" s="10">
        <v>0</v>
      </c>
      <c r="S260" s="10">
        <v>6</v>
      </c>
      <c r="T260" s="10">
        <v>3</v>
      </c>
      <c r="U260" s="10">
        <v>1</v>
      </c>
    </row>
    <row r="261" spans="2:21" s="10" customFormat="1" x14ac:dyDescent="0.2">
      <c r="B261" s="10" t="str">
        <f t="shared" si="21"/>
        <v/>
      </c>
      <c r="C261" s="10" t="str">
        <f>IF(ISNA(VLOOKUP(R261&amp;"_"&amp;S261&amp;"_"&amp;T261,[1]挑战模式!$A:$AS,1,FALSE)),"",IF(T261-T260=0,"",T261))</f>
        <v/>
      </c>
      <c r="D261" s="10" t="str">
        <f t="shared" si="22"/>
        <v/>
      </c>
      <c r="E261" s="10" t="str">
        <f>""</f>
        <v/>
      </c>
      <c r="F261" s="10" t="str">
        <f>IF(C261="","",VLOOKUP(R261&amp;"_"&amp;S261&amp;"_"&amp;T261,[1]挑战模式!$A:$AS,13,FALSE)-VLOOKUP(R261&amp;"_"&amp;S261&amp;"_"&amp;T261,[1]挑战模式!$A:$AS,14,FALSE))</f>
        <v/>
      </c>
      <c r="G261" s="10" t="str">
        <f t="shared" si="23"/>
        <v/>
      </c>
      <c r="H261" s="10" t="str">
        <f>IF(C261="","",VLOOKUP(R261&amp;"_"&amp;S261&amp;"_"&amp;T261,[1]挑战模式!$A:$BG,58,FALSE))</f>
        <v/>
      </c>
      <c r="I261" s="10" t="str">
        <f>IF(C261="","",VLOOKUP(R261&amp;"_"&amp;S261&amp;"_"&amp;T261,[1]挑战模式!$A:$BG,59,FALSE))</f>
        <v/>
      </c>
      <c r="J261" s="10" t="str">
        <f t="shared" si="28"/>
        <v/>
      </c>
      <c r="K261" s="10">
        <f ca="1">IF(ISNA(VLOOKUP(R261&amp;"_"&amp;S261&amp;"_"&amp;T261,[1]挑战模式!$A:$AS,1,FALSE)),"",IF(VLOOKUP(R261&amp;"_"&amp;S261&amp;"_"&amp;T261,[1]挑战模式!$A:$AS,14+U261,FALSE)="","",INT(VLOOKUP(R261&amp;"_"&amp;S261&amp;"_"&amp;T261,[1]挑战模式!$A:$AS,20+U261,FALSE))))</f>
        <v>8</v>
      </c>
      <c r="L261" s="10">
        <f ca="1">IF(ISNA(VLOOKUP(R261&amp;"_"&amp;S261&amp;"_"&amp;T261,[1]挑战模式!$A:$AS,1,FALSE)),"",IF(VLOOKUP(R261&amp;"_"&amp;S261&amp;"_"&amp;T261,[1]挑战模式!$A:$AS,14+U261,FALSE)="","",ROUND(VLOOKUP(R261&amp;"_"&amp;S261&amp;"_"&amp;T261,[1]挑战模式!$A:$AS,5,FALSE)/K261,2)))</f>
        <v>2.5</v>
      </c>
      <c r="M261" s="10">
        <f t="shared" ca="1" si="25"/>
        <v>1</v>
      </c>
      <c r="N261" s="10" t="str">
        <f t="shared" ca="1" si="26"/>
        <v>Monster_Season0_Challenge6_3_2</v>
      </c>
      <c r="O261" s="10">
        <f t="shared" ca="1" si="27"/>
        <v>1</v>
      </c>
      <c r="Q261" s="10">
        <f ca="1">IF(L261="","",VLOOKUP(R261&amp;"_"&amp;S261&amp;"_"&amp;T261,[1]挑战模式!$A:$AS,38+U261,FALSE))</f>
        <v>13</v>
      </c>
      <c r="R261" s="10">
        <v>0</v>
      </c>
      <c r="S261" s="10">
        <v>6</v>
      </c>
      <c r="T261" s="10">
        <v>3</v>
      </c>
      <c r="U261" s="10">
        <v>2</v>
      </c>
    </row>
    <row r="262" spans="2:21" s="10" customFormat="1" x14ac:dyDescent="0.2">
      <c r="B262" s="10" t="str">
        <f t="shared" si="21"/>
        <v/>
      </c>
      <c r="C262" s="10" t="str">
        <f>IF(ISNA(VLOOKUP(R262&amp;"_"&amp;S262&amp;"_"&amp;T262,[1]挑战模式!$A:$AS,1,FALSE)),"",IF(T262-T261=0,"",T262))</f>
        <v/>
      </c>
      <c r="D262" s="10" t="str">
        <f t="shared" si="22"/>
        <v/>
      </c>
      <c r="E262" s="10" t="str">
        <f>""</f>
        <v/>
      </c>
      <c r="F262" s="10" t="str">
        <f>IF(C262="","",VLOOKUP(R262&amp;"_"&amp;S262&amp;"_"&amp;T262,[1]挑战模式!$A:$AS,13,FALSE)-VLOOKUP(R262&amp;"_"&amp;S262&amp;"_"&amp;T262,[1]挑战模式!$A:$AS,14,FALSE))</f>
        <v/>
      </c>
      <c r="G262" s="10" t="str">
        <f t="shared" si="23"/>
        <v/>
      </c>
      <c r="H262" s="10" t="str">
        <f>IF(C262="","",VLOOKUP(R262&amp;"_"&amp;S262&amp;"_"&amp;T262,[1]挑战模式!$A:$BG,58,FALSE))</f>
        <v/>
      </c>
      <c r="I262" s="10" t="str">
        <f>IF(C262="","",VLOOKUP(R262&amp;"_"&amp;S262&amp;"_"&amp;T262,[1]挑战模式!$A:$BG,59,FALSE))</f>
        <v/>
      </c>
      <c r="J262" s="10" t="str">
        <f t="shared" si="28"/>
        <v/>
      </c>
      <c r="K262" s="10" t="str">
        <f ca="1">IF(ISNA(VLOOKUP(R262&amp;"_"&amp;S262&amp;"_"&amp;T262,[1]挑战模式!$A:$AS,1,FALSE)),"",IF(VLOOKUP(R262&amp;"_"&amp;S262&amp;"_"&amp;T262,[1]挑战模式!$A:$AS,14+U262,FALSE)="","",INT(VLOOKUP(R262&amp;"_"&amp;S262&amp;"_"&amp;T262,[1]挑战模式!$A:$AS,20+U262,FALSE))))</f>
        <v/>
      </c>
      <c r="L262" s="10" t="str">
        <f ca="1">IF(ISNA(VLOOKUP(R262&amp;"_"&amp;S262&amp;"_"&amp;T262,[1]挑战模式!$A:$AS,1,FALSE)),"",IF(VLOOKUP(R262&amp;"_"&amp;S262&amp;"_"&amp;T262,[1]挑战模式!$A:$AS,14+U262,FALSE)="","",ROUND(VLOOKUP(R262&amp;"_"&amp;S262&amp;"_"&amp;T262,[1]挑战模式!$A:$AS,5,FALSE)/K262,2)))</f>
        <v/>
      </c>
      <c r="M262" s="10" t="str">
        <f t="shared" ca="1" si="25"/>
        <v/>
      </c>
      <c r="N262" s="10" t="str">
        <f t="shared" ca="1" si="26"/>
        <v/>
      </c>
      <c r="O262" s="10" t="str">
        <f t="shared" ca="1" si="27"/>
        <v/>
      </c>
      <c r="Q262" s="10" t="str">
        <f ca="1">IF(L262="","",VLOOKUP(R262&amp;"_"&amp;S262&amp;"_"&amp;T262,[1]挑战模式!$A:$AS,38+U262,FALSE))</f>
        <v/>
      </c>
      <c r="R262" s="10">
        <v>0</v>
      </c>
      <c r="S262" s="10">
        <v>6</v>
      </c>
      <c r="T262" s="10">
        <v>3</v>
      </c>
      <c r="U262" s="10">
        <v>3</v>
      </c>
    </row>
    <row r="263" spans="2:21" s="10" customFormat="1" x14ac:dyDescent="0.2">
      <c r="B263" s="10" t="str">
        <f t="shared" si="21"/>
        <v/>
      </c>
      <c r="C263" s="10" t="str">
        <f>IF(ISNA(VLOOKUP(R263&amp;"_"&amp;S263&amp;"_"&amp;T263,[1]挑战模式!$A:$AS,1,FALSE)),"",IF(T263-T262=0,"",T263))</f>
        <v/>
      </c>
      <c r="D263" s="10" t="str">
        <f t="shared" si="22"/>
        <v/>
      </c>
      <c r="E263" s="10" t="str">
        <f>""</f>
        <v/>
      </c>
      <c r="F263" s="10" t="str">
        <f>IF(C263="","",VLOOKUP(R263&amp;"_"&amp;S263&amp;"_"&amp;T263,[1]挑战模式!$A:$AS,13,FALSE)-VLOOKUP(R263&amp;"_"&amp;S263&amp;"_"&amp;T263,[1]挑战模式!$A:$AS,14,FALSE))</f>
        <v/>
      </c>
      <c r="G263" s="10" t="str">
        <f t="shared" si="23"/>
        <v/>
      </c>
      <c r="H263" s="10" t="str">
        <f>IF(C263="","",VLOOKUP(R263&amp;"_"&amp;S263&amp;"_"&amp;T263,[1]挑战模式!$A:$BG,58,FALSE))</f>
        <v/>
      </c>
      <c r="I263" s="10" t="str">
        <f>IF(C263="","",VLOOKUP(R263&amp;"_"&amp;S263&amp;"_"&amp;T263,[1]挑战模式!$A:$BG,59,FALSE))</f>
        <v/>
      </c>
      <c r="J263" s="10" t="str">
        <f t="shared" si="28"/>
        <v/>
      </c>
      <c r="K263" s="10" t="str">
        <f ca="1">IF(ISNA(VLOOKUP(R263&amp;"_"&amp;S263&amp;"_"&amp;T263,[1]挑战模式!$A:$AS,1,FALSE)),"",IF(VLOOKUP(R263&amp;"_"&amp;S263&amp;"_"&amp;T263,[1]挑战模式!$A:$AS,14+U263,FALSE)="","",INT(VLOOKUP(R263&amp;"_"&amp;S263&amp;"_"&amp;T263,[1]挑战模式!$A:$AS,20+U263,FALSE))))</f>
        <v/>
      </c>
      <c r="L263" s="10" t="str">
        <f ca="1">IF(ISNA(VLOOKUP(R263&amp;"_"&amp;S263&amp;"_"&amp;T263,[1]挑战模式!$A:$AS,1,FALSE)),"",IF(VLOOKUP(R263&amp;"_"&amp;S263&amp;"_"&amp;T263,[1]挑战模式!$A:$AS,14+U263,FALSE)="","",ROUND(VLOOKUP(R263&amp;"_"&amp;S263&amp;"_"&amp;T263,[1]挑战模式!$A:$AS,5,FALSE)/K263,2)))</f>
        <v/>
      </c>
      <c r="M263" s="10" t="str">
        <f t="shared" ca="1" si="25"/>
        <v/>
      </c>
      <c r="N263" s="10" t="str">
        <f t="shared" ca="1" si="26"/>
        <v/>
      </c>
      <c r="O263" s="10" t="str">
        <f t="shared" ca="1" si="27"/>
        <v/>
      </c>
      <c r="Q263" s="10" t="str">
        <f ca="1">IF(L263="","",VLOOKUP(R263&amp;"_"&amp;S263&amp;"_"&amp;T263,[1]挑战模式!$A:$AS,38+U263,FALSE))</f>
        <v/>
      </c>
      <c r="R263" s="10">
        <v>0</v>
      </c>
      <c r="S263" s="10">
        <v>6</v>
      </c>
      <c r="T263" s="10">
        <v>3</v>
      </c>
      <c r="U263" s="10">
        <v>4</v>
      </c>
    </row>
    <row r="264" spans="2:21" s="10" customFormat="1" x14ac:dyDescent="0.2">
      <c r="B264" s="10" t="str">
        <f t="shared" si="21"/>
        <v/>
      </c>
      <c r="C264" s="10" t="str">
        <f>IF(ISNA(VLOOKUP(R264&amp;"_"&amp;S264&amp;"_"&amp;T264,[1]挑战模式!$A:$AS,1,FALSE)),"",IF(T264-T263=0,"",T264))</f>
        <v/>
      </c>
      <c r="D264" s="10" t="str">
        <f t="shared" si="22"/>
        <v/>
      </c>
      <c r="E264" s="10" t="str">
        <f>""</f>
        <v/>
      </c>
      <c r="F264" s="10" t="str">
        <f>IF(C264="","",VLOOKUP(R264&amp;"_"&amp;S264&amp;"_"&amp;T264,[1]挑战模式!$A:$AS,13,FALSE)-VLOOKUP(R264&amp;"_"&amp;S264&amp;"_"&amp;T264,[1]挑战模式!$A:$AS,14,FALSE))</f>
        <v/>
      </c>
      <c r="G264" s="10" t="str">
        <f t="shared" si="23"/>
        <v/>
      </c>
      <c r="H264" s="10" t="str">
        <f>IF(C264="","",VLOOKUP(R264&amp;"_"&amp;S264&amp;"_"&amp;T264,[1]挑战模式!$A:$BG,58,FALSE))</f>
        <v/>
      </c>
      <c r="I264" s="10" t="str">
        <f>IF(C264="","",VLOOKUP(R264&amp;"_"&amp;S264&amp;"_"&amp;T264,[1]挑战模式!$A:$BG,59,FALSE))</f>
        <v/>
      </c>
      <c r="J264" s="10" t="str">
        <f t="shared" si="28"/>
        <v/>
      </c>
      <c r="K264" s="10" t="str">
        <f ca="1">IF(ISNA(VLOOKUP(R264&amp;"_"&amp;S264&amp;"_"&amp;T264,[1]挑战模式!$A:$AS,1,FALSE)),"",IF(VLOOKUP(R264&amp;"_"&amp;S264&amp;"_"&amp;T264,[1]挑战模式!$A:$AS,14+U264,FALSE)="","",INT(VLOOKUP(R264&amp;"_"&amp;S264&amp;"_"&amp;T264,[1]挑战模式!$A:$AS,20+U264,FALSE))))</f>
        <v/>
      </c>
      <c r="L264" s="10" t="str">
        <f ca="1">IF(ISNA(VLOOKUP(R264&amp;"_"&amp;S264&amp;"_"&amp;T264,[1]挑战模式!$A:$AS,1,FALSE)),"",IF(VLOOKUP(R264&amp;"_"&amp;S264&amp;"_"&amp;T264,[1]挑战模式!$A:$AS,14+U264,FALSE)="","",ROUND(VLOOKUP(R264&amp;"_"&amp;S264&amp;"_"&amp;T264,[1]挑战模式!$A:$AS,5,FALSE)/K264,2)))</f>
        <v/>
      </c>
      <c r="M264" s="10" t="str">
        <f t="shared" ca="1" si="25"/>
        <v/>
      </c>
      <c r="N264" s="10" t="str">
        <f t="shared" ca="1" si="26"/>
        <v/>
      </c>
      <c r="O264" s="10" t="str">
        <f t="shared" ca="1" si="27"/>
        <v/>
      </c>
      <c r="Q264" s="10" t="str">
        <f ca="1">IF(L264="","",VLOOKUP(R264&amp;"_"&amp;S264&amp;"_"&amp;T264,[1]挑战模式!$A:$AS,38+U264,FALSE))</f>
        <v/>
      </c>
      <c r="R264" s="10">
        <v>0</v>
      </c>
      <c r="S264" s="10">
        <v>6</v>
      </c>
      <c r="T264" s="10">
        <v>3</v>
      </c>
      <c r="U264" s="10">
        <v>5</v>
      </c>
    </row>
    <row r="265" spans="2:21" s="10" customFormat="1" x14ac:dyDescent="0.2">
      <c r="B265" s="10" t="str">
        <f t="shared" ref="B265:B328" si="29">IF(C265="","","MonsterWaveCallRule_Season"&amp;R265&amp;"_Challenge"&amp;S265)</f>
        <v/>
      </c>
      <c r="C265" s="10" t="str">
        <f>IF(ISNA(VLOOKUP(R265&amp;"_"&amp;S265&amp;"_"&amp;T265,[1]挑战模式!$A:$AS,1,FALSE)),"",IF(T265-T264=0,"",T265))</f>
        <v/>
      </c>
      <c r="D265" s="10" t="str">
        <f t="shared" ref="D265:D328" si="30">IF(C265="","","赛季"&amp;R265&amp;"挑战关卡"&amp;S265&amp;"波次"&amp;T265)</f>
        <v/>
      </c>
      <c r="E265" s="10" t="str">
        <f>""</f>
        <v/>
      </c>
      <c r="F265" s="10" t="str">
        <f>IF(C265="","",VLOOKUP(R265&amp;"_"&amp;S265&amp;"_"&amp;T265,[1]挑战模式!$A:$AS,13,FALSE)-VLOOKUP(R265&amp;"_"&amp;S265&amp;"_"&amp;T265,[1]挑战模式!$A:$AS,14,FALSE))</f>
        <v/>
      </c>
      <c r="G265" s="10" t="str">
        <f t="shared" ref="G265:G328" si="31">IF(C265="","",180)</f>
        <v/>
      </c>
      <c r="H265" s="10" t="str">
        <f>IF(C265="","",VLOOKUP(R265&amp;"_"&amp;S265&amp;"_"&amp;T265,[1]挑战模式!$A:$BG,58,FALSE))</f>
        <v/>
      </c>
      <c r="I265" s="10" t="str">
        <f>IF(C265="","",VLOOKUP(R265&amp;"_"&amp;S265&amp;"_"&amp;T265,[1]挑战模式!$A:$BG,59,FALSE))</f>
        <v/>
      </c>
      <c r="J265" s="10" t="str">
        <f t="shared" si="28"/>
        <v/>
      </c>
      <c r="K265" s="10" t="str">
        <f ca="1">IF(ISNA(VLOOKUP(R265&amp;"_"&amp;S265&amp;"_"&amp;T265,[1]挑战模式!$A:$AS,1,FALSE)),"",IF(VLOOKUP(R265&amp;"_"&amp;S265&amp;"_"&amp;T265,[1]挑战模式!$A:$AS,14+U265,FALSE)="","",INT(VLOOKUP(R265&amp;"_"&amp;S265&amp;"_"&amp;T265,[1]挑战模式!$A:$AS,20+U265,FALSE))))</f>
        <v/>
      </c>
      <c r="L265" s="10" t="str">
        <f ca="1">IF(ISNA(VLOOKUP(R265&amp;"_"&amp;S265&amp;"_"&amp;T265,[1]挑战模式!$A:$AS,1,FALSE)),"",IF(VLOOKUP(R265&amp;"_"&amp;S265&amp;"_"&amp;T265,[1]挑战模式!$A:$AS,14+U265,FALSE)="","",ROUND(VLOOKUP(R265&amp;"_"&amp;S265&amp;"_"&amp;T265,[1]挑战模式!$A:$AS,5,FALSE)/K265,2)))</f>
        <v/>
      </c>
      <c r="M265" s="10" t="str">
        <f t="shared" ref="M265:M328" ca="1" si="32">IF(L265="","",1)</f>
        <v/>
      </c>
      <c r="N265" s="10" t="str">
        <f t="shared" ref="N265:N328" ca="1" si="33">IF(L265="","","Monster_Season"&amp;R265&amp;"_Challenge"&amp;S265&amp;"_"&amp;T265&amp;"_"&amp;U265)</f>
        <v/>
      </c>
      <c r="O265" s="10" t="str">
        <f t="shared" ref="O265:O328" ca="1" si="34">IF(L265="","",1)</f>
        <v/>
      </c>
      <c r="Q265" s="10" t="str">
        <f ca="1">IF(L265="","",VLOOKUP(R265&amp;"_"&amp;S265&amp;"_"&amp;T265,[1]挑战模式!$A:$AS,38+U265,FALSE))</f>
        <v/>
      </c>
      <c r="R265" s="10">
        <v>0</v>
      </c>
      <c r="S265" s="10">
        <v>6</v>
      </c>
      <c r="T265" s="10">
        <v>3</v>
      </c>
      <c r="U265" s="10">
        <v>6</v>
      </c>
    </row>
    <row r="266" spans="2:21" s="10" customFormat="1" x14ac:dyDescent="0.2">
      <c r="B266" s="10" t="str">
        <f t="shared" si="29"/>
        <v>MonsterWaveCallRule_Season0_Challenge6</v>
      </c>
      <c r="C266" s="10">
        <f>IF(ISNA(VLOOKUP(R266&amp;"_"&amp;S266&amp;"_"&amp;T266,[1]挑战模式!$A:$AS,1,FALSE)),"",IF(T266-T265=0,"",T266))</f>
        <v>4</v>
      </c>
      <c r="D266" s="10" t="str">
        <f t="shared" si="30"/>
        <v>赛季0挑战关卡6波次4</v>
      </c>
      <c r="E266" s="10" t="str">
        <f>""</f>
        <v/>
      </c>
      <c r="F266" s="10">
        <f>IF(C266="","",VLOOKUP(R266&amp;"_"&amp;S266&amp;"_"&amp;T266,[1]挑战模式!$A:$AS,13,FALSE)-VLOOKUP(R266&amp;"_"&amp;S266&amp;"_"&amp;T266,[1]挑战模式!$A:$AS,14,FALSE))</f>
        <v>100</v>
      </c>
      <c r="G266" s="10">
        <f t="shared" si="31"/>
        <v>180</v>
      </c>
      <c r="H266" s="10" t="str">
        <f>IF(C266="","",VLOOKUP(R266&amp;"_"&amp;S266&amp;"_"&amp;T266,[1]挑战模式!$A:$BG,58,FALSE))</f>
        <v>ResAudio_Music_game1;0.9</v>
      </c>
      <c r="I266" s="10" t="str">
        <f>IF(C266="","",VLOOKUP(R266&amp;"_"&amp;S266&amp;"_"&amp;T266,[1]挑战模式!$A:$BG,59,FALSE))</f>
        <v>ResAudio_Music_game1;1.2</v>
      </c>
      <c r="J266" s="10">
        <f t="shared" si="28"/>
        <v>0</v>
      </c>
      <c r="K266" s="10">
        <f ca="1">IF(ISNA(VLOOKUP(R266&amp;"_"&amp;S266&amp;"_"&amp;T266,[1]挑战模式!$A:$AS,1,FALSE)),"",IF(VLOOKUP(R266&amp;"_"&amp;S266&amp;"_"&amp;T266,[1]挑战模式!$A:$AS,14+U266,FALSE)="","",INT(VLOOKUP(R266&amp;"_"&amp;S266&amp;"_"&amp;T266,[1]挑战模式!$A:$AS,20+U266,FALSE))))</f>
        <v>9</v>
      </c>
      <c r="L266" s="10">
        <f ca="1">IF(ISNA(VLOOKUP(R266&amp;"_"&amp;S266&amp;"_"&amp;T266,[1]挑战模式!$A:$AS,1,FALSE)),"",IF(VLOOKUP(R266&amp;"_"&amp;S266&amp;"_"&amp;T266,[1]挑战模式!$A:$AS,14+U266,FALSE)="","",ROUND(VLOOKUP(R266&amp;"_"&amp;S266&amp;"_"&amp;T266,[1]挑战模式!$A:$AS,5,FALSE)/K266,2)))</f>
        <v>2.78</v>
      </c>
      <c r="M266" s="10">
        <f t="shared" ca="1" si="32"/>
        <v>1</v>
      </c>
      <c r="N266" s="10" t="str">
        <f t="shared" ca="1" si="33"/>
        <v>Monster_Season0_Challenge6_4_1</v>
      </c>
      <c r="O266" s="10">
        <f t="shared" ca="1" si="34"/>
        <v>1</v>
      </c>
      <c r="Q266" s="10">
        <f ca="1">IF(L266="","",VLOOKUP(R266&amp;"_"&amp;S266&amp;"_"&amp;T266,[1]挑战模式!$A:$AS,38+U266,FALSE))</f>
        <v>9</v>
      </c>
      <c r="R266" s="10">
        <v>0</v>
      </c>
      <c r="S266" s="10">
        <v>6</v>
      </c>
      <c r="T266" s="10">
        <v>4</v>
      </c>
      <c r="U266" s="10">
        <v>1</v>
      </c>
    </row>
    <row r="267" spans="2:21" s="10" customFormat="1" x14ac:dyDescent="0.2">
      <c r="B267" s="10" t="str">
        <f t="shared" si="29"/>
        <v/>
      </c>
      <c r="C267" s="10" t="str">
        <f>IF(ISNA(VLOOKUP(R267&amp;"_"&amp;S267&amp;"_"&amp;T267,[1]挑战模式!$A:$AS,1,FALSE)),"",IF(T267-T266=0,"",T267))</f>
        <v/>
      </c>
      <c r="D267" s="10" t="str">
        <f t="shared" si="30"/>
        <v/>
      </c>
      <c r="E267" s="10" t="str">
        <f>""</f>
        <v/>
      </c>
      <c r="F267" s="10" t="str">
        <f>IF(C267="","",VLOOKUP(R267&amp;"_"&amp;S267&amp;"_"&amp;T267,[1]挑战模式!$A:$AS,13,FALSE)-VLOOKUP(R267&amp;"_"&amp;S267&amp;"_"&amp;T267,[1]挑战模式!$A:$AS,14,FALSE))</f>
        <v/>
      </c>
      <c r="G267" s="10" t="str">
        <f t="shared" si="31"/>
        <v/>
      </c>
      <c r="H267" s="10" t="str">
        <f>IF(C267="","",VLOOKUP(R267&amp;"_"&amp;S267&amp;"_"&amp;T267,[1]挑战模式!$A:$BG,58,FALSE))</f>
        <v/>
      </c>
      <c r="I267" s="10" t="str">
        <f>IF(C267="","",VLOOKUP(R267&amp;"_"&amp;S267&amp;"_"&amp;T267,[1]挑战模式!$A:$BG,59,FALSE))</f>
        <v/>
      </c>
      <c r="J267" s="10" t="str">
        <f t="shared" si="28"/>
        <v/>
      </c>
      <c r="K267" s="10">
        <f ca="1">IF(ISNA(VLOOKUP(R267&amp;"_"&amp;S267&amp;"_"&amp;T267,[1]挑战模式!$A:$AS,1,FALSE)),"",IF(VLOOKUP(R267&amp;"_"&amp;S267&amp;"_"&amp;T267,[1]挑战模式!$A:$AS,14+U267,FALSE)="","",INT(VLOOKUP(R267&amp;"_"&amp;S267&amp;"_"&amp;T267,[1]挑战模式!$A:$AS,20+U267,FALSE))))</f>
        <v>9</v>
      </c>
      <c r="L267" s="10">
        <f ca="1">IF(ISNA(VLOOKUP(R267&amp;"_"&amp;S267&amp;"_"&amp;T267,[1]挑战模式!$A:$AS,1,FALSE)),"",IF(VLOOKUP(R267&amp;"_"&amp;S267&amp;"_"&amp;T267,[1]挑战模式!$A:$AS,14+U267,FALSE)="","",ROUND(VLOOKUP(R267&amp;"_"&amp;S267&amp;"_"&amp;T267,[1]挑战模式!$A:$AS,5,FALSE)/K267,2)))</f>
        <v>2.78</v>
      </c>
      <c r="M267" s="10">
        <f t="shared" ca="1" si="32"/>
        <v>1</v>
      </c>
      <c r="N267" s="10" t="str">
        <f t="shared" ca="1" si="33"/>
        <v>Monster_Season0_Challenge6_4_2</v>
      </c>
      <c r="O267" s="10">
        <f t="shared" ca="1" si="34"/>
        <v>1</v>
      </c>
      <c r="Q267" s="10">
        <f ca="1">IF(L267="","",VLOOKUP(R267&amp;"_"&amp;S267&amp;"_"&amp;T267,[1]挑战模式!$A:$AS,38+U267,FALSE))</f>
        <v>9</v>
      </c>
      <c r="R267" s="10">
        <v>0</v>
      </c>
      <c r="S267" s="10">
        <v>6</v>
      </c>
      <c r="T267" s="10">
        <v>4</v>
      </c>
      <c r="U267" s="10">
        <v>2</v>
      </c>
    </row>
    <row r="268" spans="2:21" s="10" customFormat="1" x14ac:dyDescent="0.2">
      <c r="B268" s="10" t="str">
        <f t="shared" si="29"/>
        <v/>
      </c>
      <c r="C268" s="10" t="str">
        <f>IF(ISNA(VLOOKUP(R268&amp;"_"&amp;S268&amp;"_"&amp;T268,[1]挑战模式!$A:$AS,1,FALSE)),"",IF(T268-T267=0,"",T268))</f>
        <v/>
      </c>
      <c r="D268" s="10" t="str">
        <f t="shared" si="30"/>
        <v/>
      </c>
      <c r="E268" s="10" t="str">
        <f>""</f>
        <v/>
      </c>
      <c r="F268" s="10" t="str">
        <f>IF(C268="","",VLOOKUP(R268&amp;"_"&amp;S268&amp;"_"&amp;T268,[1]挑战模式!$A:$AS,13,FALSE)-VLOOKUP(R268&amp;"_"&amp;S268&amp;"_"&amp;T268,[1]挑战模式!$A:$AS,14,FALSE))</f>
        <v/>
      </c>
      <c r="G268" s="10" t="str">
        <f t="shared" si="31"/>
        <v/>
      </c>
      <c r="H268" s="10" t="str">
        <f>IF(C268="","",VLOOKUP(R268&amp;"_"&amp;S268&amp;"_"&amp;T268,[1]挑战模式!$A:$BG,58,FALSE))</f>
        <v/>
      </c>
      <c r="I268" s="10" t="str">
        <f>IF(C268="","",VLOOKUP(R268&amp;"_"&amp;S268&amp;"_"&amp;T268,[1]挑战模式!$A:$BG,59,FALSE))</f>
        <v/>
      </c>
      <c r="J268" s="10" t="str">
        <f t="shared" si="28"/>
        <v/>
      </c>
      <c r="K268" s="10">
        <f ca="1">IF(ISNA(VLOOKUP(R268&amp;"_"&amp;S268&amp;"_"&amp;T268,[1]挑战模式!$A:$AS,1,FALSE)),"",IF(VLOOKUP(R268&amp;"_"&amp;S268&amp;"_"&amp;T268,[1]挑战模式!$A:$AS,14+U268,FALSE)="","",INT(VLOOKUP(R268&amp;"_"&amp;S268&amp;"_"&amp;T268,[1]挑战模式!$A:$AS,20+U268,FALSE))))</f>
        <v>4</v>
      </c>
      <c r="L268" s="10">
        <f ca="1">IF(ISNA(VLOOKUP(R268&amp;"_"&amp;S268&amp;"_"&amp;T268,[1]挑战模式!$A:$AS,1,FALSE)),"",IF(VLOOKUP(R268&amp;"_"&amp;S268&amp;"_"&amp;T268,[1]挑战模式!$A:$AS,14+U268,FALSE)="","",ROUND(VLOOKUP(R268&amp;"_"&amp;S268&amp;"_"&amp;T268,[1]挑战模式!$A:$AS,5,FALSE)/K268,2)))</f>
        <v>6.25</v>
      </c>
      <c r="M268" s="10">
        <f t="shared" ca="1" si="32"/>
        <v>1</v>
      </c>
      <c r="N268" s="10" t="str">
        <f t="shared" ca="1" si="33"/>
        <v>Monster_Season0_Challenge6_4_3</v>
      </c>
      <c r="O268" s="10">
        <f t="shared" ca="1" si="34"/>
        <v>1</v>
      </c>
      <c r="Q268" s="10">
        <f ca="1">IF(L268="","",VLOOKUP(R268&amp;"_"&amp;S268&amp;"_"&amp;T268,[1]挑战模式!$A:$AS,38+U268,FALSE))</f>
        <v>9</v>
      </c>
      <c r="R268" s="10">
        <v>0</v>
      </c>
      <c r="S268" s="10">
        <v>6</v>
      </c>
      <c r="T268" s="10">
        <v>4</v>
      </c>
      <c r="U268" s="10">
        <v>3</v>
      </c>
    </row>
    <row r="269" spans="2:21" s="10" customFormat="1" x14ac:dyDescent="0.2">
      <c r="B269" s="10" t="str">
        <f t="shared" si="29"/>
        <v/>
      </c>
      <c r="C269" s="10" t="str">
        <f>IF(ISNA(VLOOKUP(R269&amp;"_"&amp;S269&amp;"_"&amp;T269,[1]挑战模式!$A:$AS,1,FALSE)),"",IF(T269-T268=0,"",T269))</f>
        <v/>
      </c>
      <c r="D269" s="10" t="str">
        <f t="shared" si="30"/>
        <v/>
      </c>
      <c r="E269" s="10" t="str">
        <f>""</f>
        <v/>
      </c>
      <c r="F269" s="10" t="str">
        <f>IF(C269="","",VLOOKUP(R269&amp;"_"&amp;S269&amp;"_"&amp;T269,[1]挑战模式!$A:$AS,13,FALSE)-VLOOKUP(R269&amp;"_"&amp;S269&amp;"_"&amp;T269,[1]挑战模式!$A:$AS,14,FALSE))</f>
        <v/>
      </c>
      <c r="G269" s="10" t="str">
        <f t="shared" si="31"/>
        <v/>
      </c>
      <c r="H269" s="10" t="str">
        <f>IF(C269="","",VLOOKUP(R269&amp;"_"&amp;S269&amp;"_"&amp;T269,[1]挑战模式!$A:$BG,58,FALSE))</f>
        <v/>
      </c>
      <c r="I269" s="10" t="str">
        <f>IF(C269="","",VLOOKUP(R269&amp;"_"&amp;S269&amp;"_"&amp;T269,[1]挑战模式!$A:$BG,59,FALSE))</f>
        <v/>
      </c>
      <c r="J269" s="10" t="str">
        <f t="shared" si="28"/>
        <v/>
      </c>
      <c r="K269" s="10" t="str">
        <f ca="1">IF(ISNA(VLOOKUP(R269&amp;"_"&amp;S269&amp;"_"&amp;T269,[1]挑战模式!$A:$AS,1,FALSE)),"",IF(VLOOKUP(R269&amp;"_"&amp;S269&amp;"_"&amp;T269,[1]挑战模式!$A:$AS,14+U269,FALSE)="","",INT(VLOOKUP(R269&amp;"_"&amp;S269&amp;"_"&amp;T269,[1]挑战模式!$A:$AS,20+U269,FALSE))))</f>
        <v/>
      </c>
      <c r="L269" s="10" t="str">
        <f ca="1">IF(ISNA(VLOOKUP(R269&amp;"_"&amp;S269&amp;"_"&amp;T269,[1]挑战模式!$A:$AS,1,FALSE)),"",IF(VLOOKUP(R269&amp;"_"&amp;S269&amp;"_"&amp;T269,[1]挑战模式!$A:$AS,14+U269,FALSE)="","",ROUND(VLOOKUP(R269&amp;"_"&amp;S269&amp;"_"&amp;T269,[1]挑战模式!$A:$AS,5,FALSE)/K269,2)))</f>
        <v/>
      </c>
      <c r="M269" s="10" t="str">
        <f t="shared" ca="1" si="32"/>
        <v/>
      </c>
      <c r="N269" s="10" t="str">
        <f t="shared" ca="1" si="33"/>
        <v/>
      </c>
      <c r="O269" s="10" t="str">
        <f t="shared" ca="1" si="34"/>
        <v/>
      </c>
      <c r="Q269" s="10" t="str">
        <f ca="1">IF(L269="","",VLOOKUP(R269&amp;"_"&amp;S269&amp;"_"&amp;T269,[1]挑战模式!$A:$AS,38+U269,FALSE))</f>
        <v/>
      </c>
      <c r="R269" s="10">
        <v>0</v>
      </c>
      <c r="S269" s="10">
        <v>6</v>
      </c>
      <c r="T269" s="10">
        <v>4</v>
      </c>
      <c r="U269" s="10">
        <v>4</v>
      </c>
    </row>
    <row r="270" spans="2:21" s="10" customFormat="1" x14ac:dyDescent="0.2">
      <c r="B270" s="10" t="str">
        <f t="shared" si="29"/>
        <v/>
      </c>
      <c r="C270" s="10" t="str">
        <f>IF(ISNA(VLOOKUP(R270&amp;"_"&amp;S270&amp;"_"&amp;T270,[1]挑战模式!$A:$AS,1,FALSE)),"",IF(T270-T269=0,"",T270))</f>
        <v/>
      </c>
      <c r="D270" s="10" t="str">
        <f t="shared" si="30"/>
        <v/>
      </c>
      <c r="E270" s="10" t="str">
        <f>""</f>
        <v/>
      </c>
      <c r="F270" s="10" t="str">
        <f>IF(C270="","",VLOOKUP(R270&amp;"_"&amp;S270&amp;"_"&amp;T270,[1]挑战模式!$A:$AS,13,FALSE)-VLOOKUP(R270&amp;"_"&amp;S270&amp;"_"&amp;T270,[1]挑战模式!$A:$AS,14,FALSE))</f>
        <v/>
      </c>
      <c r="G270" s="10" t="str">
        <f t="shared" si="31"/>
        <v/>
      </c>
      <c r="H270" s="10" t="str">
        <f>IF(C270="","",VLOOKUP(R270&amp;"_"&amp;S270&amp;"_"&amp;T270,[1]挑战模式!$A:$BG,58,FALSE))</f>
        <v/>
      </c>
      <c r="I270" s="10" t="str">
        <f>IF(C270="","",VLOOKUP(R270&amp;"_"&amp;S270&amp;"_"&amp;T270,[1]挑战模式!$A:$BG,59,FALSE))</f>
        <v/>
      </c>
      <c r="J270" s="10" t="str">
        <f t="shared" si="28"/>
        <v/>
      </c>
      <c r="K270" s="10" t="str">
        <f ca="1">IF(ISNA(VLOOKUP(R270&amp;"_"&amp;S270&amp;"_"&amp;T270,[1]挑战模式!$A:$AS,1,FALSE)),"",IF(VLOOKUP(R270&amp;"_"&amp;S270&amp;"_"&amp;T270,[1]挑战模式!$A:$AS,14+U270,FALSE)="","",INT(VLOOKUP(R270&amp;"_"&amp;S270&amp;"_"&amp;T270,[1]挑战模式!$A:$AS,20+U270,FALSE))))</f>
        <v/>
      </c>
      <c r="L270" s="10" t="str">
        <f ca="1">IF(ISNA(VLOOKUP(R270&amp;"_"&amp;S270&amp;"_"&amp;T270,[1]挑战模式!$A:$AS,1,FALSE)),"",IF(VLOOKUP(R270&amp;"_"&amp;S270&amp;"_"&amp;T270,[1]挑战模式!$A:$AS,14+U270,FALSE)="","",ROUND(VLOOKUP(R270&amp;"_"&amp;S270&amp;"_"&amp;T270,[1]挑战模式!$A:$AS,5,FALSE)/K270,2)))</f>
        <v/>
      </c>
      <c r="M270" s="10" t="str">
        <f t="shared" ca="1" si="32"/>
        <v/>
      </c>
      <c r="N270" s="10" t="str">
        <f t="shared" ca="1" si="33"/>
        <v/>
      </c>
      <c r="O270" s="10" t="str">
        <f t="shared" ca="1" si="34"/>
        <v/>
      </c>
      <c r="Q270" s="10" t="str">
        <f ca="1">IF(L270="","",VLOOKUP(R270&amp;"_"&amp;S270&amp;"_"&amp;T270,[1]挑战模式!$A:$AS,38+U270,FALSE))</f>
        <v/>
      </c>
      <c r="R270" s="10">
        <v>0</v>
      </c>
      <c r="S270" s="10">
        <v>6</v>
      </c>
      <c r="T270" s="10">
        <v>4</v>
      </c>
      <c r="U270" s="10">
        <v>5</v>
      </c>
    </row>
    <row r="271" spans="2:21" s="10" customFormat="1" x14ac:dyDescent="0.2">
      <c r="B271" s="10" t="str">
        <f t="shared" si="29"/>
        <v/>
      </c>
      <c r="C271" s="10" t="str">
        <f>IF(ISNA(VLOOKUP(R271&amp;"_"&amp;S271&amp;"_"&amp;T271,[1]挑战模式!$A:$AS,1,FALSE)),"",IF(T271-T270=0,"",T271))</f>
        <v/>
      </c>
      <c r="D271" s="10" t="str">
        <f t="shared" si="30"/>
        <v/>
      </c>
      <c r="E271" s="10" t="str">
        <f>""</f>
        <v/>
      </c>
      <c r="F271" s="10" t="str">
        <f>IF(C271="","",VLOOKUP(R271&amp;"_"&amp;S271&amp;"_"&amp;T271,[1]挑战模式!$A:$AS,13,FALSE)-VLOOKUP(R271&amp;"_"&amp;S271&amp;"_"&amp;T271,[1]挑战模式!$A:$AS,14,FALSE))</f>
        <v/>
      </c>
      <c r="G271" s="10" t="str">
        <f t="shared" si="31"/>
        <v/>
      </c>
      <c r="H271" s="10" t="str">
        <f>IF(C271="","",VLOOKUP(R271&amp;"_"&amp;S271&amp;"_"&amp;T271,[1]挑战模式!$A:$BG,58,FALSE))</f>
        <v/>
      </c>
      <c r="I271" s="10" t="str">
        <f>IF(C271="","",VLOOKUP(R271&amp;"_"&amp;S271&amp;"_"&amp;T271,[1]挑战模式!$A:$BG,59,FALSE))</f>
        <v/>
      </c>
      <c r="J271" s="10" t="str">
        <f t="shared" si="28"/>
        <v/>
      </c>
      <c r="K271" s="10" t="str">
        <f ca="1">IF(ISNA(VLOOKUP(R271&amp;"_"&amp;S271&amp;"_"&amp;T271,[1]挑战模式!$A:$AS,1,FALSE)),"",IF(VLOOKUP(R271&amp;"_"&amp;S271&amp;"_"&amp;T271,[1]挑战模式!$A:$AS,14+U271,FALSE)="","",INT(VLOOKUP(R271&amp;"_"&amp;S271&amp;"_"&amp;T271,[1]挑战模式!$A:$AS,20+U271,FALSE))))</f>
        <v/>
      </c>
      <c r="L271" s="10" t="str">
        <f ca="1">IF(ISNA(VLOOKUP(R271&amp;"_"&amp;S271&amp;"_"&amp;T271,[1]挑战模式!$A:$AS,1,FALSE)),"",IF(VLOOKUP(R271&amp;"_"&amp;S271&amp;"_"&amp;T271,[1]挑战模式!$A:$AS,14+U271,FALSE)="","",ROUND(VLOOKUP(R271&amp;"_"&amp;S271&amp;"_"&amp;T271,[1]挑战模式!$A:$AS,5,FALSE)/K271,2)))</f>
        <v/>
      </c>
      <c r="M271" s="10" t="str">
        <f t="shared" ca="1" si="32"/>
        <v/>
      </c>
      <c r="N271" s="10" t="str">
        <f t="shared" ca="1" si="33"/>
        <v/>
      </c>
      <c r="O271" s="10" t="str">
        <f t="shared" ca="1" si="34"/>
        <v/>
      </c>
      <c r="Q271" s="10" t="str">
        <f ca="1">IF(L271="","",VLOOKUP(R271&amp;"_"&amp;S271&amp;"_"&amp;T271,[1]挑战模式!$A:$AS,38+U271,FALSE))</f>
        <v/>
      </c>
      <c r="R271" s="10">
        <v>0</v>
      </c>
      <c r="S271" s="10">
        <v>6</v>
      </c>
      <c r="T271" s="10">
        <v>4</v>
      </c>
      <c r="U271" s="10">
        <v>6</v>
      </c>
    </row>
    <row r="272" spans="2:21" s="10" customFormat="1" x14ac:dyDescent="0.2">
      <c r="B272" s="10" t="str">
        <f t="shared" si="29"/>
        <v>MonsterWaveCallRule_Season0_Challenge6</v>
      </c>
      <c r="C272" s="10">
        <f>IF(ISNA(VLOOKUP(R272&amp;"_"&amp;S272&amp;"_"&amp;T272,[1]挑战模式!$A:$AS,1,FALSE)),"",IF(T272-T271=0,"",T272))</f>
        <v>5</v>
      </c>
      <c r="D272" s="10" t="str">
        <f t="shared" si="30"/>
        <v>赛季0挑战关卡6波次5</v>
      </c>
      <c r="E272" s="10" t="str">
        <f>""</f>
        <v/>
      </c>
      <c r="F272" s="10">
        <f>IF(C272="","",VLOOKUP(R272&amp;"_"&amp;S272&amp;"_"&amp;T272,[1]挑战模式!$A:$AS,13,FALSE)-VLOOKUP(R272&amp;"_"&amp;S272&amp;"_"&amp;T272,[1]挑战模式!$A:$AS,14,FALSE))</f>
        <v>100</v>
      </c>
      <c r="G272" s="10">
        <f t="shared" si="31"/>
        <v>180</v>
      </c>
      <c r="H272" s="10" t="str">
        <f>IF(C272="","",VLOOKUP(R272&amp;"_"&amp;S272&amp;"_"&amp;T272,[1]挑战模式!$A:$BG,58,FALSE))</f>
        <v>ResAudio_Music_game1;0.9</v>
      </c>
      <c r="I272" s="10" t="str">
        <f>IF(C272="","",VLOOKUP(R272&amp;"_"&amp;S272&amp;"_"&amp;T272,[1]挑战模式!$A:$BG,59,FALSE))</f>
        <v>ResAudio_Music_game1;1.2</v>
      </c>
      <c r="J272" s="10">
        <f t="shared" si="28"/>
        <v>0</v>
      </c>
      <c r="K272" s="10">
        <f ca="1">IF(ISNA(VLOOKUP(R272&amp;"_"&amp;S272&amp;"_"&amp;T272,[1]挑战模式!$A:$AS,1,FALSE)),"",IF(VLOOKUP(R272&amp;"_"&amp;S272&amp;"_"&amp;T272,[1]挑战模式!$A:$AS,14+U272,FALSE)="","",INT(VLOOKUP(R272&amp;"_"&amp;S272&amp;"_"&amp;T272,[1]挑战模式!$A:$AS,20+U272,FALSE))))</f>
        <v>12</v>
      </c>
      <c r="L272" s="10">
        <f ca="1">IF(ISNA(VLOOKUP(R272&amp;"_"&amp;S272&amp;"_"&amp;T272,[1]挑战模式!$A:$AS,1,FALSE)),"",IF(VLOOKUP(R272&amp;"_"&amp;S272&amp;"_"&amp;T272,[1]挑战模式!$A:$AS,14+U272,FALSE)="","",ROUND(VLOOKUP(R272&amp;"_"&amp;S272&amp;"_"&amp;T272,[1]挑战模式!$A:$AS,5,FALSE)/K272,2)))</f>
        <v>2.5</v>
      </c>
      <c r="M272" s="10">
        <f t="shared" ca="1" si="32"/>
        <v>1</v>
      </c>
      <c r="N272" s="10" t="str">
        <f t="shared" ca="1" si="33"/>
        <v>Monster_Season0_Challenge6_5_1</v>
      </c>
      <c r="O272" s="10">
        <f t="shared" ca="1" si="34"/>
        <v>1</v>
      </c>
      <c r="Q272" s="10">
        <f ca="1">IF(L272="","",VLOOKUP(R272&amp;"_"&amp;S272&amp;"_"&amp;T272,[1]挑战模式!$A:$AS,38+U272,FALSE))</f>
        <v>6</v>
      </c>
      <c r="R272" s="10">
        <v>0</v>
      </c>
      <c r="S272" s="10">
        <v>6</v>
      </c>
      <c r="T272" s="10">
        <v>5</v>
      </c>
      <c r="U272" s="10">
        <v>1</v>
      </c>
    </row>
    <row r="273" spans="2:21" s="10" customFormat="1" x14ac:dyDescent="0.2">
      <c r="B273" s="10" t="str">
        <f t="shared" si="29"/>
        <v/>
      </c>
      <c r="C273" s="10" t="str">
        <f>IF(ISNA(VLOOKUP(R273&amp;"_"&amp;S273&amp;"_"&amp;T273,[1]挑战模式!$A:$AS,1,FALSE)),"",IF(T273-T272=0,"",T273))</f>
        <v/>
      </c>
      <c r="D273" s="10" t="str">
        <f t="shared" si="30"/>
        <v/>
      </c>
      <c r="E273" s="10" t="str">
        <f>""</f>
        <v/>
      </c>
      <c r="F273" s="10" t="str">
        <f>IF(C273="","",VLOOKUP(R273&amp;"_"&amp;S273&amp;"_"&amp;T273,[1]挑战模式!$A:$AS,13,FALSE)-VLOOKUP(R273&amp;"_"&amp;S273&amp;"_"&amp;T273,[1]挑战模式!$A:$AS,14,FALSE))</f>
        <v/>
      </c>
      <c r="G273" s="10" t="str">
        <f t="shared" si="31"/>
        <v/>
      </c>
      <c r="H273" s="10" t="str">
        <f>IF(C273="","",VLOOKUP(R273&amp;"_"&amp;S273&amp;"_"&amp;T273,[1]挑战模式!$A:$BG,58,FALSE))</f>
        <v/>
      </c>
      <c r="I273" s="10" t="str">
        <f>IF(C273="","",VLOOKUP(R273&amp;"_"&amp;S273&amp;"_"&amp;T273,[1]挑战模式!$A:$BG,59,FALSE))</f>
        <v/>
      </c>
      <c r="J273" s="10" t="str">
        <f t="shared" si="28"/>
        <v/>
      </c>
      <c r="K273" s="10">
        <f ca="1">IF(ISNA(VLOOKUP(R273&amp;"_"&amp;S273&amp;"_"&amp;T273,[1]挑战模式!$A:$AS,1,FALSE)),"",IF(VLOOKUP(R273&amp;"_"&amp;S273&amp;"_"&amp;T273,[1]挑战模式!$A:$AS,14+U273,FALSE)="","",INT(VLOOKUP(R273&amp;"_"&amp;S273&amp;"_"&amp;T273,[1]挑战模式!$A:$AS,20+U273,FALSE))))</f>
        <v>12</v>
      </c>
      <c r="L273" s="10">
        <f ca="1">IF(ISNA(VLOOKUP(R273&amp;"_"&amp;S273&amp;"_"&amp;T273,[1]挑战模式!$A:$AS,1,FALSE)),"",IF(VLOOKUP(R273&amp;"_"&amp;S273&amp;"_"&amp;T273,[1]挑战模式!$A:$AS,14+U273,FALSE)="","",ROUND(VLOOKUP(R273&amp;"_"&amp;S273&amp;"_"&amp;T273,[1]挑战模式!$A:$AS,5,FALSE)/K273,2)))</f>
        <v>2.5</v>
      </c>
      <c r="M273" s="10">
        <f t="shared" ca="1" si="32"/>
        <v>1</v>
      </c>
      <c r="N273" s="10" t="str">
        <f t="shared" ca="1" si="33"/>
        <v>Monster_Season0_Challenge6_5_2</v>
      </c>
      <c r="O273" s="10">
        <f t="shared" ca="1" si="34"/>
        <v>1</v>
      </c>
      <c r="Q273" s="10">
        <f ca="1">IF(L273="","",VLOOKUP(R273&amp;"_"&amp;S273&amp;"_"&amp;T273,[1]挑战模式!$A:$AS,38+U273,FALSE))</f>
        <v>6</v>
      </c>
      <c r="R273" s="10">
        <v>0</v>
      </c>
      <c r="S273" s="10">
        <v>6</v>
      </c>
      <c r="T273" s="10">
        <v>5</v>
      </c>
      <c r="U273" s="10">
        <v>2</v>
      </c>
    </row>
    <row r="274" spans="2:21" s="10" customFormat="1" x14ac:dyDescent="0.2">
      <c r="B274" s="10" t="str">
        <f t="shared" si="29"/>
        <v/>
      </c>
      <c r="C274" s="10" t="str">
        <f>IF(ISNA(VLOOKUP(R274&amp;"_"&amp;S274&amp;"_"&amp;T274,[1]挑战模式!$A:$AS,1,FALSE)),"",IF(T274-T273=0,"",T274))</f>
        <v/>
      </c>
      <c r="D274" s="10" t="str">
        <f t="shared" si="30"/>
        <v/>
      </c>
      <c r="E274" s="10" t="str">
        <f>""</f>
        <v/>
      </c>
      <c r="F274" s="10" t="str">
        <f>IF(C274="","",VLOOKUP(R274&amp;"_"&amp;S274&amp;"_"&amp;T274,[1]挑战模式!$A:$AS,13,FALSE)-VLOOKUP(R274&amp;"_"&amp;S274&amp;"_"&amp;T274,[1]挑战模式!$A:$AS,14,FALSE))</f>
        <v/>
      </c>
      <c r="G274" s="10" t="str">
        <f t="shared" si="31"/>
        <v/>
      </c>
      <c r="H274" s="10" t="str">
        <f>IF(C274="","",VLOOKUP(R274&amp;"_"&amp;S274&amp;"_"&amp;T274,[1]挑战模式!$A:$BG,58,FALSE))</f>
        <v/>
      </c>
      <c r="I274" s="10" t="str">
        <f>IF(C274="","",VLOOKUP(R274&amp;"_"&amp;S274&amp;"_"&amp;T274,[1]挑战模式!$A:$BG,59,FALSE))</f>
        <v/>
      </c>
      <c r="J274" s="10" t="str">
        <f t="shared" si="28"/>
        <v/>
      </c>
      <c r="K274" s="10">
        <f ca="1">IF(ISNA(VLOOKUP(R274&amp;"_"&amp;S274&amp;"_"&amp;T274,[1]挑战模式!$A:$AS,1,FALSE)),"",IF(VLOOKUP(R274&amp;"_"&amp;S274&amp;"_"&amp;T274,[1]挑战模式!$A:$AS,14+U274,FALSE)="","",INT(VLOOKUP(R274&amp;"_"&amp;S274&amp;"_"&amp;T274,[1]挑战模式!$A:$AS,20+U274,FALSE))))</f>
        <v>6</v>
      </c>
      <c r="L274" s="10">
        <f ca="1">IF(ISNA(VLOOKUP(R274&amp;"_"&amp;S274&amp;"_"&amp;T274,[1]挑战模式!$A:$AS,1,FALSE)),"",IF(VLOOKUP(R274&amp;"_"&amp;S274&amp;"_"&amp;T274,[1]挑战模式!$A:$AS,14+U274,FALSE)="","",ROUND(VLOOKUP(R274&amp;"_"&amp;S274&amp;"_"&amp;T274,[1]挑战模式!$A:$AS,5,FALSE)/K274,2)))</f>
        <v>5</v>
      </c>
      <c r="M274" s="10">
        <f t="shared" ca="1" si="32"/>
        <v>1</v>
      </c>
      <c r="N274" s="10" t="str">
        <f t="shared" ca="1" si="33"/>
        <v>Monster_Season0_Challenge6_5_3</v>
      </c>
      <c r="O274" s="10">
        <f t="shared" ca="1" si="34"/>
        <v>1</v>
      </c>
      <c r="Q274" s="10">
        <f ca="1">IF(L274="","",VLOOKUP(R274&amp;"_"&amp;S274&amp;"_"&amp;T274,[1]挑战模式!$A:$AS,38+U274,FALSE))</f>
        <v>11</v>
      </c>
      <c r="R274" s="10">
        <v>0</v>
      </c>
      <c r="S274" s="10">
        <v>6</v>
      </c>
      <c r="T274" s="10">
        <v>5</v>
      </c>
      <c r="U274" s="10">
        <v>3</v>
      </c>
    </row>
    <row r="275" spans="2:21" s="10" customFormat="1" x14ac:dyDescent="0.2">
      <c r="B275" s="10" t="str">
        <f t="shared" si="29"/>
        <v/>
      </c>
      <c r="C275" s="10" t="str">
        <f>IF(ISNA(VLOOKUP(R275&amp;"_"&amp;S275&amp;"_"&amp;T275,[1]挑战模式!$A:$AS,1,FALSE)),"",IF(T275-T274=0,"",T275))</f>
        <v/>
      </c>
      <c r="D275" s="10" t="str">
        <f t="shared" si="30"/>
        <v/>
      </c>
      <c r="E275" s="10" t="str">
        <f>""</f>
        <v/>
      </c>
      <c r="F275" s="10" t="str">
        <f>IF(C275="","",VLOOKUP(R275&amp;"_"&amp;S275&amp;"_"&amp;T275,[1]挑战模式!$A:$AS,13,FALSE)-VLOOKUP(R275&amp;"_"&amp;S275&amp;"_"&amp;T275,[1]挑战模式!$A:$AS,14,FALSE))</f>
        <v/>
      </c>
      <c r="G275" s="10" t="str">
        <f t="shared" si="31"/>
        <v/>
      </c>
      <c r="H275" s="10" t="str">
        <f>IF(C275="","",VLOOKUP(R275&amp;"_"&amp;S275&amp;"_"&amp;T275,[1]挑战模式!$A:$BG,58,FALSE))</f>
        <v/>
      </c>
      <c r="I275" s="10" t="str">
        <f>IF(C275="","",VLOOKUP(R275&amp;"_"&amp;S275&amp;"_"&amp;T275,[1]挑战模式!$A:$BG,59,FALSE))</f>
        <v/>
      </c>
      <c r="J275" s="10" t="str">
        <f t="shared" si="28"/>
        <v/>
      </c>
      <c r="K275" s="10" t="str">
        <f ca="1">IF(ISNA(VLOOKUP(R275&amp;"_"&amp;S275&amp;"_"&amp;T275,[1]挑战模式!$A:$AS,1,FALSE)),"",IF(VLOOKUP(R275&amp;"_"&amp;S275&amp;"_"&amp;T275,[1]挑战模式!$A:$AS,14+U275,FALSE)="","",INT(VLOOKUP(R275&amp;"_"&amp;S275&amp;"_"&amp;T275,[1]挑战模式!$A:$AS,20+U275,FALSE))))</f>
        <v/>
      </c>
      <c r="L275" s="10" t="str">
        <f ca="1">IF(ISNA(VLOOKUP(R275&amp;"_"&amp;S275&amp;"_"&amp;T275,[1]挑战模式!$A:$AS,1,FALSE)),"",IF(VLOOKUP(R275&amp;"_"&amp;S275&amp;"_"&amp;T275,[1]挑战模式!$A:$AS,14+U275,FALSE)="","",ROUND(VLOOKUP(R275&amp;"_"&amp;S275&amp;"_"&amp;T275,[1]挑战模式!$A:$AS,5,FALSE)/K275,2)))</f>
        <v/>
      </c>
      <c r="M275" s="10" t="str">
        <f t="shared" ca="1" si="32"/>
        <v/>
      </c>
      <c r="N275" s="10" t="str">
        <f t="shared" ca="1" si="33"/>
        <v/>
      </c>
      <c r="O275" s="10" t="str">
        <f t="shared" ca="1" si="34"/>
        <v/>
      </c>
      <c r="Q275" s="10" t="str">
        <f ca="1">IF(L275="","",VLOOKUP(R275&amp;"_"&amp;S275&amp;"_"&amp;T275,[1]挑战模式!$A:$AS,38+U275,FALSE))</f>
        <v/>
      </c>
      <c r="R275" s="10">
        <v>0</v>
      </c>
      <c r="S275" s="10">
        <v>6</v>
      </c>
      <c r="T275" s="10">
        <v>5</v>
      </c>
      <c r="U275" s="10">
        <v>4</v>
      </c>
    </row>
    <row r="276" spans="2:21" s="10" customFormat="1" x14ac:dyDescent="0.2">
      <c r="B276" s="10" t="str">
        <f t="shared" si="29"/>
        <v/>
      </c>
      <c r="C276" s="10" t="str">
        <f>IF(ISNA(VLOOKUP(R276&amp;"_"&amp;S276&amp;"_"&amp;T276,[1]挑战模式!$A:$AS,1,FALSE)),"",IF(T276-T275=0,"",T276))</f>
        <v/>
      </c>
      <c r="D276" s="10" t="str">
        <f t="shared" si="30"/>
        <v/>
      </c>
      <c r="E276" s="10" t="str">
        <f>""</f>
        <v/>
      </c>
      <c r="F276" s="10" t="str">
        <f>IF(C276="","",VLOOKUP(R276&amp;"_"&amp;S276&amp;"_"&amp;T276,[1]挑战模式!$A:$AS,13,FALSE)-VLOOKUP(R276&amp;"_"&amp;S276&amp;"_"&amp;T276,[1]挑战模式!$A:$AS,14,FALSE))</f>
        <v/>
      </c>
      <c r="G276" s="10" t="str">
        <f t="shared" si="31"/>
        <v/>
      </c>
      <c r="H276" s="10" t="str">
        <f>IF(C276="","",VLOOKUP(R276&amp;"_"&amp;S276&amp;"_"&amp;T276,[1]挑战模式!$A:$BG,58,FALSE))</f>
        <v/>
      </c>
      <c r="I276" s="10" t="str">
        <f>IF(C276="","",VLOOKUP(R276&amp;"_"&amp;S276&amp;"_"&amp;T276,[1]挑战模式!$A:$BG,59,FALSE))</f>
        <v/>
      </c>
      <c r="J276" s="10" t="str">
        <f t="shared" si="28"/>
        <v/>
      </c>
      <c r="K276" s="10" t="str">
        <f ca="1">IF(ISNA(VLOOKUP(R276&amp;"_"&amp;S276&amp;"_"&amp;T276,[1]挑战模式!$A:$AS,1,FALSE)),"",IF(VLOOKUP(R276&amp;"_"&amp;S276&amp;"_"&amp;T276,[1]挑战模式!$A:$AS,14+U276,FALSE)="","",INT(VLOOKUP(R276&amp;"_"&amp;S276&amp;"_"&amp;T276,[1]挑战模式!$A:$AS,20+U276,FALSE))))</f>
        <v/>
      </c>
      <c r="L276" s="10" t="str">
        <f ca="1">IF(ISNA(VLOOKUP(R276&amp;"_"&amp;S276&amp;"_"&amp;T276,[1]挑战模式!$A:$AS,1,FALSE)),"",IF(VLOOKUP(R276&amp;"_"&amp;S276&amp;"_"&amp;T276,[1]挑战模式!$A:$AS,14+U276,FALSE)="","",ROUND(VLOOKUP(R276&amp;"_"&amp;S276&amp;"_"&amp;T276,[1]挑战模式!$A:$AS,5,FALSE)/K276,2)))</f>
        <v/>
      </c>
      <c r="M276" s="10" t="str">
        <f t="shared" ca="1" si="32"/>
        <v/>
      </c>
      <c r="N276" s="10" t="str">
        <f t="shared" ca="1" si="33"/>
        <v/>
      </c>
      <c r="O276" s="10" t="str">
        <f t="shared" ca="1" si="34"/>
        <v/>
      </c>
      <c r="Q276" s="10" t="str">
        <f ca="1">IF(L276="","",VLOOKUP(R276&amp;"_"&amp;S276&amp;"_"&amp;T276,[1]挑战模式!$A:$AS,38+U276,FALSE))</f>
        <v/>
      </c>
      <c r="R276" s="10">
        <v>0</v>
      </c>
      <c r="S276" s="10">
        <v>6</v>
      </c>
      <c r="T276" s="10">
        <v>5</v>
      </c>
      <c r="U276" s="10">
        <v>5</v>
      </c>
    </row>
    <row r="277" spans="2:21" s="10" customFormat="1" x14ac:dyDescent="0.2">
      <c r="B277" s="10" t="str">
        <f t="shared" si="29"/>
        <v/>
      </c>
      <c r="C277" s="10" t="str">
        <f>IF(ISNA(VLOOKUP(R277&amp;"_"&amp;S277&amp;"_"&amp;T277,[1]挑战模式!$A:$AS,1,FALSE)),"",IF(T277-T276=0,"",T277))</f>
        <v/>
      </c>
      <c r="D277" s="10" t="str">
        <f t="shared" si="30"/>
        <v/>
      </c>
      <c r="E277" s="10" t="str">
        <f>""</f>
        <v/>
      </c>
      <c r="F277" s="10" t="str">
        <f>IF(C277="","",VLOOKUP(R277&amp;"_"&amp;S277&amp;"_"&amp;T277,[1]挑战模式!$A:$AS,13,FALSE)-VLOOKUP(R277&amp;"_"&amp;S277&amp;"_"&amp;T277,[1]挑战模式!$A:$AS,14,FALSE))</f>
        <v/>
      </c>
      <c r="G277" s="10" t="str">
        <f t="shared" si="31"/>
        <v/>
      </c>
      <c r="H277" s="10" t="str">
        <f>IF(C277="","",VLOOKUP(R277&amp;"_"&amp;S277&amp;"_"&amp;T277,[1]挑战模式!$A:$BG,58,FALSE))</f>
        <v/>
      </c>
      <c r="I277" s="10" t="str">
        <f>IF(C277="","",VLOOKUP(R277&amp;"_"&amp;S277&amp;"_"&amp;T277,[1]挑战模式!$A:$BG,59,FALSE))</f>
        <v/>
      </c>
      <c r="J277" s="10" t="str">
        <f t="shared" si="28"/>
        <v/>
      </c>
      <c r="K277" s="10" t="str">
        <f ca="1">IF(ISNA(VLOOKUP(R277&amp;"_"&amp;S277&amp;"_"&amp;T277,[1]挑战模式!$A:$AS,1,FALSE)),"",IF(VLOOKUP(R277&amp;"_"&amp;S277&amp;"_"&amp;T277,[1]挑战模式!$A:$AS,14+U277,FALSE)="","",INT(VLOOKUP(R277&amp;"_"&amp;S277&amp;"_"&amp;T277,[1]挑战模式!$A:$AS,20+U277,FALSE))))</f>
        <v/>
      </c>
      <c r="L277" s="10" t="str">
        <f ca="1">IF(ISNA(VLOOKUP(R277&amp;"_"&amp;S277&amp;"_"&amp;T277,[1]挑战模式!$A:$AS,1,FALSE)),"",IF(VLOOKUP(R277&amp;"_"&amp;S277&amp;"_"&amp;T277,[1]挑战模式!$A:$AS,14+U277,FALSE)="","",ROUND(VLOOKUP(R277&amp;"_"&amp;S277&amp;"_"&amp;T277,[1]挑战模式!$A:$AS,5,FALSE)/K277,2)))</f>
        <v/>
      </c>
      <c r="M277" s="10" t="str">
        <f t="shared" ca="1" si="32"/>
        <v/>
      </c>
      <c r="N277" s="10" t="str">
        <f t="shared" ca="1" si="33"/>
        <v/>
      </c>
      <c r="O277" s="10" t="str">
        <f t="shared" ca="1" si="34"/>
        <v/>
      </c>
      <c r="Q277" s="10" t="str">
        <f ca="1">IF(L277="","",VLOOKUP(R277&amp;"_"&amp;S277&amp;"_"&amp;T277,[1]挑战模式!$A:$AS,38+U277,FALSE))</f>
        <v/>
      </c>
      <c r="R277" s="10">
        <v>0</v>
      </c>
      <c r="S277" s="10">
        <v>6</v>
      </c>
      <c r="T277" s="10">
        <v>5</v>
      </c>
      <c r="U277" s="10">
        <v>6</v>
      </c>
    </row>
    <row r="278" spans="2:21" s="10" customFormat="1" x14ac:dyDescent="0.2">
      <c r="B278" s="10" t="str">
        <f t="shared" si="29"/>
        <v>MonsterWaveCallRule_Season0_Challenge6</v>
      </c>
      <c r="C278" s="10">
        <f>IF(ISNA(VLOOKUP(R278&amp;"_"&amp;S278&amp;"_"&amp;T278,[1]挑战模式!$A:$AS,1,FALSE)),"",IF(T278-T277=0,"",T278))</f>
        <v>6</v>
      </c>
      <c r="D278" s="10" t="str">
        <f t="shared" si="30"/>
        <v>赛季0挑战关卡6波次6</v>
      </c>
      <c r="E278" s="10" t="str">
        <f>""</f>
        <v/>
      </c>
      <c r="F278" s="10">
        <f>IF(C278="","",VLOOKUP(R278&amp;"_"&amp;S278&amp;"_"&amp;T278,[1]挑战模式!$A:$AS,13,FALSE)-VLOOKUP(R278&amp;"_"&amp;S278&amp;"_"&amp;T278,[1]挑战模式!$A:$AS,14,FALSE))</f>
        <v>100</v>
      </c>
      <c r="G278" s="10">
        <f t="shared" si="31"/>
        <v>180</v>
      </c>
      <c r="H278" s="10" t="str">
        <f>IF(C278="","",VLOOKUP(R278&amp;"_"&amp;S278&amp;"_"&amp;T278,[1]挑战模式!$A:$BG,58,FALSE))</f>
        <v>ResAudio_Music_game1;0.9</v>
      </c>
      <c r="I278" s="10" t="str">
        <f>IF(C278="","",VLOOKUP(R278&amp;"_"&amp;S278&amp;"_"&amp;T278,[1]挑战模式!$A:$BG,59,FALSE))</f>
        <v>ResAudio_Music_game1;1.2</v>
      </c>
      <c r="J278" s="10">
        <f t="shared" si="28"/>
        <v>0</v>
      </c>
      <c r="K278" s="10">
        <f ca="1">IF(ISNA(VLOOKUP(R278&amp;"_"&amp;S278&amp;"_"&amp;T278,[1]挑战模式!$A:$AS,1,FALSE)),"",IF(VLOOKUP(R278&amp;"_"&amp;S278&amp;"_"&amp;T278,[1]挑战模式!$A:$AS,14+U278,FALSE)="","",INT(VLOOKUP(R278&amp;"_"&amp;S278&amp;"_"&amp;T278,[1]挑战模式!$A:$AS,20+U278,FALSE))))</f>
        <v>10</v>
      </c>
      <c r="L278" s="10">
        <f ca="1">IF(ISNA(VLOOKUP(R278&amp;"_"&amp;S278&amp;"_"&amp;T278,[1]挑战模式!$A:$AS,1,FALSE)),"",IF(VLOOKUP(R278&amp;"_"&amp;S278&amp;"_"&amp;T278,[1]挑战模式!$A:$AS,14+U278,FALSE)="","",ROUND(VLOOKUP(R278&amp;"_"&amp;S278&amp;"_"&amp;T278,[1]挑战模式!$A:$AS,5,FALSE)/K278,2)))</f>
        <v>3</v>
      </c>
      <c r="M278" s="10">
        <f t="shared" ca="1" si="32"/>
        <v>1</v>
      </c>
      <c r="N278" s="10" t="str">
        <f t="shared" ca="1" si="33"/>
        <v>Monster_Season0_Challenge6_6_1</v>
      </c>
      <c r="O278" s="10">
        <f t="shared" ca="1" si="34"/>
        <v>1</v>
      </c>
      <c r="Q278" s="10">
        <f ca="1">IF(L278="","",VLOOKUP(R278&amp;"_"&amp;S278&amp;"_"&amp;T278,[1]挑战模式!$A:$AS,38+U278,FALSE))</f>
        <v>6</v>
      </c>
      <c r="R278" s="10">
        <v>0</v>
      </c>
      <c r="S278" s="10">
        <v>6</v>
      </c>
      <c r="T278" s="10">
        <v>6</v>
      </c>
      <c r="U278" s="10">
        <v>1</v>
      </c>
    </row>
    <row r="279" spans="2:21" s="10" customFormat="1" x14ac:dyDescent="0.2">
      <c r="B279" s="10" t="str">
        <f t="shared" si="29"/>
        <v/>
      </c>
      <c r="C279" s="10" t="str">
        <f>IF(ISNA(VLOOKUP(R279&amp;"_"&amp;S279&amp;"_"&amp;T279,[1]挑战模式!$A:$AS,1,FALSE)),"",IF(T279-T278=0,"",T279))</f>
        <v/>
      </c>
      <c r="D279" s="10" t="str">
        <f t="shared" si="30"/>
        <v/>
      </c>
      <c r="E279" s="10" t="str">
        <f>""</f>
        <v/>
      </c>
      <c r="F279" s="10" t="str">
        <f>IF(C279="","",VLOOKUP(R279&amp;"_"&amp;S279&amp;"_"&amp;T279,[1]挑战模式!$A:$AS,13,FALSE)-VLOOKUP(R279&amp;"_"&amp;S279&amp;"_"&amp;T279,[1]挑战模式!$A:$AS,14,FALSE))</f>
        <v/>
      </c>
      <c r="G279" s="10" t="str">
        <f t="shared" si="31"/>
        <v/>
      </c>
      <c r="H279" s="10" t="str">
        <f>IF(C279="","",VLOOKUP(R279&amp;"_"&amp;S279&amp;"_"&amp;T279,[1]挑战模式!$A:$BG,58,FALSE))</f>
        <v/>
      </c>
      <c r="I279" s="10" t="str">
        <f>IF(C279="","",VLOOKUP(R279&amp;"_"&amp;S279&amp;"_"&amp;T279,[1]挑战模式!$A:$BG,59,FALSE))</f>
        <v/>
      </c>
      <c r="J279" s="10" t="str">
        <f t="shared" si="28"/>
        <v/>
      </c>
      <c r="K279" s="10">
        <f ca="1">IF(ISNA(VLOOKUP(R279&amp;"_"&amp;S279&amp;"_"&amp;T279,[1]挑战模式!$A:$AS,1,FALSE)),"",IF(VLOOKUP(R279&amp;"_"&amp;S279&amp;"_"&amp;T279,[1]挑战模式!$A:$AS,14+U279,FALSE)="","",INT(VLOOKUP(R279&amp;"_"&amp;S279&amp;"_"&amp;T279,[1]挑战模式!$A:$AS,20+U279,FALSE))))</f>
        <v>10</v>
      </c>
      <c r="L279" s="10">
        <f ca="1">IF(ISNA(VLOOKUP(R279&amp;"_"&amp;S279&amp;"_"&amp;T279,[1]挑战模式!$A:$AS,1,FALSE)),"",IF(VLOOKUP(R279&amp;"_"&amp;S279&amp;"_"&amp;T279,[1]挑战模式!$A:$AS,14+U279,FALSE)="","",ROUND(VLOOKUP(R279&amp;"_"&amp;S279&amp;"_"&amp;T279,[1]挑战模式!$A:$AS,5,FALSE)/K279,2)))</f>
        <v>3</v>
      </c>
      <c r="M279" s="10">
        <f t="shared" ca="1" si="32"/>
        <v>1</v>
      </c>
      <c r="N279" s="10" t="str">
        <f t="shared" ca="1" si="33"/>
        <v>Monster_Season0_Challenge6_6_2</v>
      </c>
      <c r="O279" s="10">
        <f t="shared" ca="1" si="34"/>
        <v>1</v>
      </c>
      <c r="Q279" s="10">
        <f ca="1">IF(L279="","",VLOOKUP(R279&amp;"_"&amp;S279&amp;"_"&amp;T279,[1]挑战模式!$A:$AS,38+U279,FALSE))</f>
        <v>6</v>
      </c>
      <c r="R279" s="10">
        <v>0</v>
      </c>
      <c r="S279" s="10">
        <v>6</v>
      </c>
      <c r="T279" s="10">
        <v>6</v>
      </c>
      <c r="U279" s="10">
        <v>2</v>
      </c>
    </row>
    <row r="280" spans="2:21" s="10" customFormat="1" x14ac:dyDescent="0.2">
      <c r="B280" s="10" t="str">
        <f t="shared" si="29"/>
        <v/>
      </c>
      <c r="C280" s="10" t="str">
        <f>IF(ISNA(VLOOKUP(R280&amp;"_"&amp;S280&amp;"_"&amp;T280,[1]挑战模式!$A:$AS,1,FALSE)),"",IF(T280-T279=0,"",T280))</f>
        <v/>
      </c>
      <c r="D280" s="10" t="str">
        <f t="shared" si="30"/>
        <v/>
      </c>
      <c r="E280" s="10" t="str">
        <f>""</f>
        <v/>
      </c>
      <c r="F280" s="10" t="str">
        <f>IF(C280="","",VLOOKUP(R280&amp;"_"&amp;S280&amp;"_"&amp;T280,[1]挑战模式!$A:$AS,13,FALSE)-VLOOKUP(R280&amp;"_"&amp;S280&amp;"_"&amp;T280,[1]挑战模式!$A:$AS,14,FALSE))</f>
        <v/>
      </c>
      <c r="G280" s="10" t="str">
        <f t="shared" si="31"/>
        <v/>
      </c>
      <c r="H280" s="10" t="str">
        <f>IF(C280="","",VLOOKUP(R280&amp;"_"&amp;S280&amp;"_"&amp;T280,[1]挑战模式!$A:$BG,58,FALSE))</f>
        <v/>
      </c>
      <c r="I280" s="10" t="str">
        <f>IF(C280="","",VLOOKUP(R280&amp;"_"&amp;S280&amp;"_"&amp;T280,[1]挑战模式!$A:$BG,59,FALSE))</f>
        <v/>
      </c>
      <c r="J280" s="10" t="str">
        <f t="shared" si="28"/>
        <v/>
      </c>
      <c r="K280" s="10">
        <f ca="1">IF(ISNA(VLOOKUP(R280&amp;"_"&amp;S280&amp;"_"&amp;T280,[1]挑战模式!$A:$AS,1,FALSE)),"",IF(VLOOKUP(R280&amp;"_"&amp;S280&amp;"_"&amp;T280,[1]挑战模式!$A:$AS,14+U280,FALSE)="","",INT(VLOOKUP(R280&amp;"_"&amp;S280&amp;"_"&amp;T280,[1]挑战模式!$A:$AS,20+U280,FALSE))))</f>
        <v>10</v>
      </c>
      <c r="L280" s="10">
        <f ca="1">IF(ISNA(VLOOKUP(R280&amp;"_"&amp;S280&amp;"_"&amp;T280,[1]挑战模式!$A:$AS,1,FALSE)),"",IF(VLOOKUP(R280&amp;"_"&amp;S280&amp;"_"&amp;T280,[1]挑战模式!$A:$AS,14+U280,FALSE)="","",ROUND(VLOOKUP(R280&amp;"_"&amp;S280&amp;"_"&amp;T280,[1]挑战模式!$A:$AS,5,FALSE)/K280,2)))</f>
        <v>3</v>
      </c>
      <c r="M280" s="10">
        <f t="shared" ca="1" si="32"/>
        <v>1</v>
      </c>
      <c r="N280" s="10" t="str">
        <f t="shared" ca="1" si="33"/>
        <v>Monster_Season0_Challenge6_6_3</v>
      </c>
      <c r="O280" s="10">
        <f t="shared" ca="1" si="34"/>
        <v>1</v>
      </c>
      <c r="Q280" s="10">
        <f ca="1">IF(L280="","",VLOOKUP(R280&amp;"_"&amp;S280&amp;"_"&amp;T280,[1]挑战模式!$A:$AS,38+U280,FALSE))</f>
        <v>6</v>
      </c>
      <c r="R280" s="10">
        <v>0</v>
      </c>
      <c r="S280" s="10">
        <v>6</v>
      </c>
      <c r="T280" s="10">
        <v>6</v>
      </c>
      <c r="U280" s="10">
        <v>3</v>
      </c>
    </row>
    <row r="281" spans="2:21" s="10" customFormat="1" x14ac:dyDescent="0.2">
      <c r="B281" s="10" t="str">
        <f t="shared" si="29"/>
        <v/>
      </c>
      <c r="C281" s="10" t="str">
        <f>IF(ISNA(VLOOKUP(R281&amp;"_"&amp;S281&amp;"_"&amp;T281,[1]挑战模式!$A:$AS,1,FALSE)),"",IF(T281-T280=0,"",T281))</f>
        <v/>
      </c>
      <c r="D281" s="10" t="str">
        <f t="shared" si="30"/>
        <v/>
      </c>
      <c r="E281" s="10" t="str">
        <f>""</f>
        <v/>
      </c>
      <c r="F281" s="10" t="str">
        <f>IF(C281="","",VLOOKUP(R281&amp;"_"&amp;S281&amp;"_"&amp;T281,[1]挑战模式!$A:$AS,13,FALSE)-VLOOKUP(R281&amp;"_"&amp;S281&amp;"_"&amp;T281,[1]挑战模式!$A:$AS,14,FALSE))</f>
        <v/>
      </c>
      <c r="G281" s="10" t="str">
        <f t="shared" si="31"/>
        <v/>
      </c>
      <c r="H281" s="10" t="str">
        <f>IF(C281="","",VLOOKUP(R281&amp;"_"&amp;S281&amp;"_"&amp;T281,[1]挑战模式!$A:$BG,58,FALSE))</f>
        <v/>
      </c>
      <c r="I281" s="10" t="str">
        <f>IF(C281="","",VLOOKUP(R281&amp;"_"&amp;S281&amp;"_"&amp;T281,[1]挑战模式!$A:$BG,59,FALSE))</f>
        <v/>
      </c>
      <c r="J281" s="10" t="str">
        <f t="shared" si="28"/>
        <v/>
      </c>
      <c r="K281" s="10">
        <f ca="1">IF(ISNA(VLOOKUP(R281&amp;"_"&amp;S281&amp;"_"&amp;T281,[1]挑战模式!$A:$AS,1,FALSE)),"",IF(VLOOKUP(R281&amp;"_"&amp;S281&amp;"_"&amp;T281,[1]挑战模式!$A:$AS,14+U281,FALSE)="","",INT(VLOOKUP(R281&amp;"_"&amp;S281&amp;"_"&amp;T281,[1]挑战模式!$A:$AS,20+U281,FALSE))))</f>
        <v>5</v>
      </c>
      <c r="L281" s="10">
        <f ca="1">IF(ISNA(VLOOKUP(R281&amp;"_"&amp;S281&amp;"_"&amp;T281,[1]挑战模式!$A:$AS,1,FALSE)),"",IF(VLOOKUP(R281&amp;"_"&amp;S281&amp;"_"&amp;T281,[1]挑战模式!$A:$AS,14+U281,FALSE)="","",ROUND(VLOOKUP(R281&amp;"_"&amp;S281&amp;"_"&amp;T281,[1]挑战模式!$A:$AS,5,FALSE)/K281,2)))</f>
        <v>6</v>
      </c>
      <c r="M281" s="10">
        <f t="shared" ca="1" si="32"/>
        <v>1</v>
      </c>
      <c r="N281" s="10" t="str">
        <f t="shared" ca="1" si="33"/>
        <v>Monster_Season0_Challenge6_6_4</v>
      </c>
      <c r="O281" s="10">
        <f t="shared" ca="1" si="34"/>
        <v>1</v>
      </c>
      <c r="Q281" s="10">
        <f ca="1">IF(L281="","",VLOOKUP(R281&amp;"_"&amp;S281&amp;"_"&amp;T281,[1]挑战模式!$A:$AS,38+U281,FALSE))</f>
        <v>6</v>
      </c>
      <c r="R281" s="10">
        <v>0</v>
      </c>
      <c r="S281" s="10">
        <v>6</v>
      </c>
      <c r="T281" s="10">
        <v>6</v>
      </c>
      <c r="U281" s="10">
        <v>4</v>
      </c>
    </row>
    <row r="282" spans="2:21" s="10" customFormat="1" x14ac:dyDescent="0.2">
      <c r="B282" s="10" t="str">
        <f t="shared" si="29"/>
        <v/>
      </c>
      <c r="C282" s="10" t="str">
        <f>IF(ISNA(VLOOKUP(R282&amp;"_"&amp;S282&amp;"_"&amp;T282,[1]挑战模式!$A:$AS,1,FALSE)),"",IF(T282-T281=0,"",T282))</f>
        <v/>
      </c>
      <c r="D282" s="10" t="str">
        <f t="shared" si="30"/>
        <v/>
      </c>
      <c r="E282" s="10" t="str">
        <f>""</f>
        <v/>
      </c>
      <c r="F282" s="10" t="str">
        <f>IF(C282="","",VLOOKUP(R282&amp;"_"&amp;S282&amp;"_"&amp;T282,[1]挑战模式!$A:$AS,13,FALSE)-VLOOKUP(R282&amp;"_"&amp;S282&amp;"_"&amp;T282,[1]挑战模式!$A:$AS,14,FALSE))</f>
        <v/>
      </c>
      <c r="G282" s="10" t="str">
        <f t="shared" si="31"/>
        <v/>
      </c>
      <c r="H282" s="10" t="str">
        <f>IF(C282="","",VLOOKUP(R282&amp;"_"&amp;S282&amp;"_"&amp;T282,[1]挑战模式!$A:$BG,58,FALSE))</f>
        <v/>
      </c>
      <c r="I282" s="10" t="str">
        <f>IF(C282="","",VLOOKUP(R282&amp;"_"&amp;S282&amp;"_"&amp;T282,[1]挑战模式!$A:$BG,59,FALSE))</f>
        <v/>
      </c>
      <c r="J282" s="10" t="str">
        <f t="shared" si="28"/>
        <v/>
      </c>
      <c r="K282" s="10" t="str">
        <f ca="1">IF(ISNA(VLOOKUP(R282&amp;"_"&amp;S282&amp;"_"&amp;T282,[1]挑战模式!$A:$AS,1,FALSE)),"",IF(VLOOKUP(R282&amp;"_"&amp;S282&amp;"_"&amp;T282,[1]挑战模式!$A:$AS,14+U282,FALSE)="","",INT(VLOOKUP(R282&amp;"_"&amp;S282&amp;"_"&amp;T282,[1]挑战模式!$A:$AS,20+U282,FALSE))))</f>
        <v/>
      </c>
      <c r="L282" s="10" t="str">
        <f ca="1">IF(ISNA(VLOOKUP(R282&amp;"_"&amp;S282&amp;"_"&amp;T282,[1]挑战模式!$A:$AS,1,FALSE)),"",IF(VLOOKUP(R282&amp;"_"&amp;S282&amp;"_"&amp;T282,[1]挑战模式!$A:$AS,14+U282,FALSE)="","",ROUND(VLOOKUP(R282&amp;"_"&amp;S282&amp;"_"&amp;T282,[1]挑战模式!$A:$AS,5,FALSE)/K282,2)))</f>
        <v/>
      </c>
      <c r="M282" s="10" t="str">
        <f t="shared" ca="1" si="32"/>
        <v/>
      </c>
      <c r="N282" s="10" t="str">
        <f t="shared" ca="1" si="33"/>
        <v/>
      </c>
      <c r="O282" s="10" t="str">
        <f t="shared" ca="1" si="34"/>
        <v/>
      </c>
      <c r="Q282" s="10" t="str">
        <f ca="1">IF(L282="","",VLOOKUP(R282&amp;"_"&amp;S282&amp;"_"&amp;T282,[1]挑战模式!$A:$AS,38+U282,FALSE))</f>
        <v/>
      </c>
      <c r="R282" s="10">
        <v>0</v>
      </c>
      <c r="S282" s="10">
        <v>6</v>
      </c>
      <c r="T282" s="10">
        <v>6</v>
      </c>
      <c r="U282" s="10">
        <v>5</v>
      </c>
    </row>
    <row r="283" spans="2:21" s="10" customFormat="1" x14ac:dyDescent="0.2">
      <c r="B283" s="10" t="str">
        <f t="shared" si="29"/>
        <v/>
      </c>
      <c r="C283" s="10" t="str">
        <f>IF(ISNA(VLOOKUP(R283&amp;"_"&amp;S283&amp;"_"&amp;T283,[1]挑战模式!$A:$AS,1,FALSE)),"",IF(T283-T282=0,"",T283))</f>
        <v/>
      </c>
      <c r="D283" s="10" t="str">
        <f t="shared" si="30"/>
        <v/>
      </c>
      <c r="E283" s="10" t="str">
        <f>""</f>
        <v/>
      </c>
      <c r="F283" s="10" t="str">
        <f>IF(C283="","",VLOOKUP(R283&amp;"_"&amp;S283&amp;"_"&amp;T283,[1]挑战模式!$A:$AS,13,FALSE)-VLOOKUP(R283&amp;"_"&amp;S283&amp;"_"&amp;T283,[1]挑战模式!$A:$AS,14,FALSE))</f>
        <v/>
      </c>
      <c r="G283" s="10" t="str">
        <f t="shared" si="31"/>
        <v/>
      </c>
      <c r="H283" s="10" t="str">
        <f>IF(C283="","",VLOOKUP(R283&amp;"_"&amp;S283&amp;"_"&amp;T283,[1]挑战模式!$A:$BG,58,FALSE))</f>
        <v/>
      </c>
      <c r="I283" s="10" t="str">
        <f>IF(C283="","",VLOOKUP(R283&amp;"_"&amp;S283&amp;"_"&amp;T283,[1]挑战模式!$A:$BG,59,FALSE))</f>
        <v/>
      </c>
      <c r="J283" s="10" t="str">
        <f t="shared" si="28"/>
        <v/>
      </c>
      <c r="K283" s="10" t="str">
        <f ca="1">IF(ISNA(VLOOKUP(R283&amp;"_"&amp;S283&amp;"_"&amp;T283,[1]挑战模式!$A:$AS,1,FALSE)),"",IF(VLOOKUP(R283&amp;"_"&amp;S283&amp;"_"&amp;T283,[1]挑战模式!$A:$AS,14+U283,FALSE)="","",INT(VLOOKUP(R283&amp;"_"&amp;S283&amp;"_"&amp;T283,[1]挑战模式!$A:$AS,20+U283,FALSE))))</f>
        <v/>
      </c>
      <c r="L283" s="10" t="str">
        <f ca="1">IF(ISNA(VLOOKUP(R283&amp;"_"&amp;S283&amp;"_"&amp;T283,[1]挑战模式!$A:$AS,1,FALSE)),"",IF(VLOOKUP(R283&amp;"_"&amp;S283&amp;"_"&amp;T283,[1]挑战模式!$A:$AS,14+U283,FALSE)="","",ROUND(VLOOKUP(R283&amp;"_"&amp;S283&amp;"_"&amp;T283,[1]挑战模式!$A:$AS,5,FALSE)/K283,2)))</f>
        <v/>
      </c>
      <c r="M283" s="10" t="str">
        <f t="shared" ca="1" si="32"/>
        <v/>
      </c>
      <c r="N283" s="10" t="str">
        <f t="shared" ca="1" si="33"/>
        <v/>
      </c>
      <c r="O283" s="10" t="str">
        <f t="shared" ca="1" si="34"/>
        <v/>
      </c>
      <c r="Q283" s="10" t="str">
        <f ca="1">IF(L283="","",VLOOKUP(R283&amp;"_"&amp;S283&amp;"_"&amp;T283,[1]挑战模式!$A:$AS,38+U283,FALSE))</f>
        <v/>
      </c>
      <c r="R283" s="10">
        <v>0</v>
      </c>
      <c r="S283" s="10">
        <v>6</v>
      </c>
      <c r="T283" s="10">
        <v>6</v>
      </c>
      <c r="U283" s="10">
        <v>6</v>
      </c>
    </row>
    <row r="284" spans="2:21" s="10" customFormat="1" x14ac:dyDescent="0.2">
      <c r="B284" s="10" t="str">
        <f t="shared" si="29"/>
        <v>MonsterWaveCallRule_Season0_Challenge6</v>
      </c>
      <c r="C284" s="10">
        <f>IF(ISNA(VLOOKUP(R284&amp;"_"&amp;S284&amp;"_"&amp;T284,[1]挑战模式!$A:$AS,1,FALSE)),"",IF(T284-T283=0,"",T284))</f>
        <v>7</v>
      </c>
      <c r="D284" s="10" t="str">
        <f t="shared" si="30"/>
        <v>赛季0挑战关卡6波次7</v>
      </c>
      <c r="E284" s="10" t="str">
        <f>""</f>
        <v/>
      </c>
      <c r="F284" s="10">
        <f>IF(C284="","",VLOOKUP(R284&amp;"_"&amp;S284&amp;"_"&amp;T284,[1]挑战模式!$A:$AS,13,FALSE)-VLOOKUP(R284&amp;"_"&amp;S284&amp;"_"&amp;T284,[1]挑战模式!$A:$AS,14,FALSE))</f>
        <v>100</v>
      </c>
      <c r="G284" s="10">
        <f t="shared" si="31"/>
        <v>180</v>
      </c>
      <c r="H284" s="10" t="str">
        <f>IF(C284="","",VLOOKUP(R284&amp;"_"&amp;S284&amp;"_"&amp;T284,[1]挑战模式!$A:$BG,58,FALSE))</f>
        <v>ResAudio_Music_game1;0.9</v>
      </c>
      <c r="I284" s="10" t="str">
        <f>IF(C284="","",VLOOKUP(R284&amp;"_"&amp;S284&amp;"_"&amp;T284,[1]挑战模式!$A:$BG,59,FALSE))</f>
        <v>ResAudio_Music_game1;1.2</v>
      </c>
      <c r="J284" s="10">
        <f t="shared" si="28"/>
        <v>0</v>
      </c>
      <c r="K284" s="10">
        <f ca="1">IF(ISNA(VLOOKUP(R284&amp;"_"&amp;S284&amp;"_"&amp;T284,[1]挑战模式!$A:$AS,1,FALSE)),"",IF(VLOOKUP(R284&amp;"_"&amp;S284&amp;"_"&amp;T284,[1]挑战模式!$A:$AS,14+U284,FALSE)="","",INT(VLOOKUP(R284&amp;"_"&amp;S284&amp;"_"&amp;T284,[1]挑战模式!$A:$AS,20+U284,FALSE))))</f>
        <v>11</v>
      </c>
      <c r="L284" s="10">
        <f ca="1">IF(ISNA(VLOOKUP(R284&amp;"_"&amp;S284&amp;"_"&amp;T284,[1]挑战模式!$A:$AS,1,FALSE)),"",IF(VLOOKUP(R284&amp;"_"&amp;S284&amp;"_"&amp;T284,[1]挑战模式!$A:$AS,14+U284,FALSE)="","",ROUND(VLOOKUP(R284&amp;"_"&amp;S284&amp;"_"&amp;T284,[1]挑战模式!$A:$AS,5,FALSE)/K284,2)))</f>
        <v>2.73</v>
      </c>
      <c r="M284" s="10">
        <f t="shared" ca="1" si="32"/>
        <v>1</v>
      </c>
      <c r="N284" s="10" t="str">
        <f t="shared" ca="1" si="33"/>
        <v>Monster_Season0_Challenge6_7_1</v>
      </c>
      <c r="O284" s="10">
        <f t="shared" ca="1" si="34"/>
        <v>1</v>
      </c>
      <c r="Q284" s="10">
        <f ca="1">IF(L284="","",VLOOKUP(R284&amp;"_"&amp;S284&amp;"_"&amp;T284,[1]挑战模式!$A:$AS,38+U284,FALSE))</f>
        <v>5</v>
      </c>
      <c r="R284" s="10">
        <v>0</v>
      </c>
      <c r="S284" s="10">
        <v>6</v>
      </c>
      <c r="T284" s="10">
        <v>7</v>
      </c>
      <c r="U284" s="10">
        <v>1</v>
      </c>
    </row>
    <row r="285" spans="2:21" s="10" customFormat="1" x14ac:dyDescent="0.2">
      <c r="B285" s="10" t="str">
        <f t="shared" si="29"/>
        <v/>
      </c>
      <c r="C285" s="10" t="str">
        <f>IF(ISNA(VLOOKUP(R285&amp;"_"&amp;S285&amp;"_"&amp;T285,[1]挑战模式!$A:$AS,1,FALSE)),"",IF(T285-T284=0,"",T285))</f>
        <v/>
      </c>
      <c r="D285" s="10" t="str">
        <f t="shared" si="30"/>
        <v/>
      </c>
      <c r="E285" s="10" t="str">
        <f>""</f>
        <v/>
      </c>
      <c r="F285" s="10" t="str">
        <f>IF(C285="","",VLOOKUP(R285&amp;"_"&amp;S285&amp;"_"&amp;T285,[1]挑战模式!$A:$AS,13,FALSE)-VLOOKUP(R285&amp;"_"&amp;S285&amp;"_"&amp;T285,[1]挑战模式!$A:$AS,14,FALSE))</f>
        <v/>
      </c>
      <c r="G285" s="10" t="str">
        <f t="shared" si="31"/>
        <v/>
      </c>
      <c r="H285" s="10" t="str">
        <f>IF(C285="","",VLOOKUP(R285&amp;"_"&amp;S285&amp;"_"&amp;T285,[1]挑战模式!$A:$BG,58,FALSE))</f>
        <v/>
      </c>
      <c r="I285" s="10" t="str">
        <f>IF(C285="","",VLOOKUP(R285&amp;"_"&amp;S285&amp;"_"&amp;T285,[1]挑战模式!$A:$BG,59,FALSE))</f>
        <v/>
      </c>
      <c r="J285" s="10" t="str">
        <f t="shared" ref="J285:J315" si="35">IF(C285="","",0)</f>
        <v/>
      </c>
      <c r="K285" s="10">
        <f ca="1">IF(ISNA(VLOOKUP(R285&amp;"_"&amp;S285&amp;"_"&amp;T285,[1]挑战模式!$A:$AS,1,FALSE)),"",IF(VLOOKUP(R285&amp;"_"&amp;S285&amp;"_"&amp;T285,[1]挑战模式!$A:$AS,14+U285,FALSE)="","",INT(VLOOKUP(R285&amp;"_"&amp;S285&amp;"_"&amp;T285,[1]挑战模式!$A:$AS,20+U285,FALSE))))</f>
        <v>11</v>
      </c>
      <c r="L285" s="10">
        <f ca="1">IF(ISNA(VLOOKUP(R285&amp;"_"&amp;S285&amp;"_"&amp;T285,[1]挑战模式!$A:$AS,1,FALSE)),"",IF(VLOOKUP(R285&amp;"_"&amp;S285&amp;"_"&amp;T285,[1]挑战模式!$A:$AS,14+U285,FALSE)="","",ROUND(VLOOKUP(R285&amp;"_"&amp;S285&amp;"_"&amp;T285,[1]挑战模式!$A:$AS,5,FALSE)/K285,2)))</f>
        <v>2.73</v>
      </c>
      <c r="M285" s="10">
        <f t="shared" ca="1" si="32"/>
        <v>1</v>
      </c>
      <c r="N285" s="10" t="str">
        <f t="shared" ca="1" si="33"/>
        <v>Monster_Season0_Challenge6_7_2</v>
      </c>
      <c r="O285" s="10">
        <f t="shared" ca="1" si="34"/>
        <v>1</v>
      </c>
      <c r="Q285" s="10">
        <f ca="1">IF(L285="","",VLOOKUP(R285&amp;"_"&amp;S285&amp;"_"&amp;T285,[1]挑战模式!$A:$AS,38+U285,FALSE))</f>
        <v>5</v>
      </c>
      <c r="R285" s="10">
        <v>0</v>
      </c>
      <c r="S285" s="10">
        <v>6</v>
      </c>
      <c r="T285" s="10">
        <v>7</v>
      </c>
      <c r="U285" s="10">
        <v>2</v>
      </c>
    </row>
    <row r="286" spans="2:21" s="10" customFormat="1" x14ac:dyDescent="0.2">
      <c r="B286" s="10" t="str">
        <f t="shared" si="29"/>
        <v/>
      </c>
      <c r="C286" s="10" t="str">
        <f>IF(ISNA(VLOOKUP(R286&amp;"_"&amp;S286&amp;"_"&amp;T286,[1]挑战模式!$A:$AS,1,FALSE)),"",IF(T286-T285=0,"",T286))</f>
        <v/>
      </c>
      <c r="D286" s="10" t="str">
        <f t="shared" si="30"/>
        <v/>
      </c>
      <c r="E286" s="10" t="str">
        <f>""</f>
        <v/>
      </c>
      <c r="F286" s="10" t="str">
        <f>IF(C286="","",VLOOKUP(R286&amp;"_"&amp;S286&amp;"_"&amp;T286,[1]挑战模式!$A:$AS,13,FALSE)-VLOOKUP(R286&amp;"_"&amp;S286&amp;"_"&amp;T286,[1]挑战模式!$A:$AS,14,FALSE))</f>
        <v/>
      </c>
      <c r="G286" s="10" t="str">
        <f t="shared" si="31"/>
        <v/>
      </c>
      <c r="H286" s="10" t="str">
        <f>IF(C286="","",VLOOKUP(R286&amp;"_"&amp;S286&amp;"_"&amp;T286,[1]挑战模式!$A:$BG,58,FALSE))</f>
        <v/>
      </c>
      <c r="I286" s="10" t="str">
        <f>IF(C286="","",VLOOKUP(R286&amp;"_"&amp;S286&amp;"_"&amp;T286,[1]挑战模式!$A:$BG,59,FALSE))</f>
        <v/>
      </c>
      <c r="J286" s="10" t="str">
        <f t="shared" si="35"/>
        <v/>
      </c>
      <c r="K286" s="10">
        <f ca="1">IF(ISNA(VLOOKUP(R286&amp;"_"&amp;S286&amp;"_"&amp;T286,[1]挑战模式!$A:$AS,1,FALSE)),"",IF(VLOOKUP(R286&amp;"_"&amp;S286&amp;"_"&amp;T286,[1]挑战模式!$A:$AS,14+U286,FALSE)="","",INT(VLOOKUP(R286&amp;"_"&amp;S286&amp;"_"&amp;T286,[1]挑战模式!$A:$AS,20+U286,FALSE))))</f>
        <v>11</v>
      </c>
      <c r="L286" s="10">
        <f ca="1">IF(ISNA(VLOOKUP(R286&amp;"_"&amp;S286&amp;"_"&amp;T286,[1]挑战模式!$A:$AS,1,FALSE)),"",IF(VLOOKUP(R286&amp;"_"&amp;S286&amp;"_"&amp;T286,[1]挑战模式!$A:$AS,14+U286,FALSE)="","",ROUND(VLOOKUP(R286&amp;"_"&amp;S286&amp;"_"&amp;T286,[1]挑战模式!$A:$AS,5,FALSE)/K286,2)))</f>
        <v>2.73</v>
      </c>
      <c r="M286" s="10">
        <f t="shared" ca="1" si="32"/>
        <v>1</v>
      </c>
      <c r="N286" s="10" t="str">
        <f t="shared" ca="1" si="33"/>
        <v>Monster_Season0_Challenge6_7_3</v>
      </c>
      <c r="O286" s="10">
        <f t="shared" ca="1" si="34"/>
        <v>1</v>
      </c>
      <c r="Q286" s="10">
        <f ca="1">IF(L286="","",VLOOKUP(R286&amp;"_"&amp;S286&amp;"_"&amp;T286,[1]挑战模式!$A:$AS,38+U286,FALSE))</f>
        <v>5</v>
      </c>
      <c r="R286" s="10">
        <v>0</v>
      </c>
      <c r="S286" s="10">
        <v>6</v>
      </c>
      <c r="T286" s="10">
        <v>7</v>
      </c>
      <c r="U286" s="10">
        <v>3</v>
      </c>
    </row>
    <row r="287" spans="2:21" s="10" customFormat="1" x14ac:dyDescent="0.2">
      <c r="B287" s="10" t="str">
        <f t="shared" si="29"/>
        <v/>
      </c>
      <c r="C287" s="10" t="str">
        <f>IF(ISNA(VLOOKUP(R287&amp;"_"&amp;S287&amp;"_"&amp;T287,[1]挑战模式!$A:$AS,1,FALSE)),"",IF(T287-T286=0,"",T287))</f>
        <v/>
      </c>
      <c r="D287" s="10" t="str">
        <f t="shared" si="30"/>
        <v/>
      </c>
      <c r="E287" s="10" t="str">
        <f>""</f>
        <v/>
      </c>
      <c r="F287" s="10" t="str">
        <f>IF(C287="","",VLOOKUP(R287&amp;"_"&amp;S287&amp;"_"&amp;T287,[1]挑战模式!$A:$AS,13,FALSE)-VLOOKUP(R287&amp;"_"&amp;S287&amp;"_"&amp;T287,[1]挑战模式!$A:$AS,14,FALSE))</f>
        <v/>
      </c>
      <c r="G287" s="10" t="str">
        <f t="shared" si="31"/>
        <v/>
      </c>
      <c r="H287" s="10" t="str">
        <f>IF(C287="","",VLOOKUP(R287&amp;"_"&amp;S287&amp;"_"&amp;T287,[1]挑战模式!$A:$BG,58,FALSE))</f>
        <v/>
      </c>
      <c r="I287" s="10" t="str">
        <f>IF(C287="","",VLOOKUP(R287&amp;"_"&amp;S287&amp;"_"&amp;T287,[1]挑战模式!$A:$BG,59,FALSE))</f>
        <v/>
      </c>
      <c r="J287" s="10" t="str">
        <f t="shared" si="35"/>
        <v/>
      </c>
      <c r="K287" s="10">
        <f ca="1">IF(ISNA(VLOOKUP(R287&amp;"_"&amp;S287&amp;"_"&amp;T287,[1]挑战模式!$A:$AS,1,FALSE)),"",IF(VLOOKUP(R287&amp;"_"&amp;S287&amp;"_"&amp;T287,[1]挑战模式!$A:$AS,14+U287,FALSE)="","",INT(VLOOKUP(R287&amp;"_"&amp;S287&amp;"_"&amp;T287,[1]挑战模式!$A:$AS,20+U287,FALSE))))</f>
        <v>5</v>
      </c>
      <c r="L287" s="10">
        <f ca="1">IF(ISNA(VLOOKUP(R287&amp;"_"&amp;S287&amp;"_"&amp;T287,[1]挑战模式!$A:$AS,1,FALSE)),"",IF(VLOOKUP(R287&amp;"_"&amp;S287&amp;"_"&amp;T287,[1]挑战模式!$A:$AS,14+U287,FALSE)="","",ROUND(VLOOKUP(R287&amp;"_"&amp;S287&amp;"_"&amp;T287,[1]挑战模式!$A:$AS,5,FALSE)/K287,2)))</f>
        <v>6</v>
      </c>
      <c r="M287" s="10">
        <f t="shared" ca="1" si="32"/>
        <v>1</v>
      </c>
      <c r="N287" s="10" t="str">
        <f t="shared" ca="1" si="33"/>
        <v>Monster_Season0_Challenge6_7_4</v>
      </c>
      <c r="O287" s="10">
        <f t="shared" ca="1" si="34"/>
        <v>1</v>
      </c>
      <c r="Q287" s="10">
        <f ca="1">IF(L287="","",VLOOKUP(R287&amp;"_"&amp;S287&amp;"_"&amp;T287,[1]挑战模式!$A:$AS,38+U287,FALSE))</f>
        <v>9</v>
      </c>
      <c r="R287" s="10">
        <v>0</v>
      </c>
      <c r="S287" s="10">
        <v>6</v>
      </c>
      <c r="T287" s="10">
        <v>7</v>
      </c>
      <c r="U287" s="10">
        <v>4</v>
      </c>
    </row>
    <row r="288" spans="2:21" s="10" customFormat="1" x14ac:dyDescent="0.2">
      <c r="B288" s="10" t="str">
        <f t="shared" si="29"/>
        <v/>
      </c>
      <c r="C288" s="10" t="str">
        <f>IF(ISNA(VLOOKUP(R288&amp;"_"&amp;S288&amp;"_"&amp;T288,[1]挑战模式!$A:$AS,1,FALSE)),"",IF(T288-T287=0,"",T288))</f>
        <v/>
      </c>
      <c r="D288" s="10" t="str">
        <f t="shared" si="30"/>
        <v/>
      </c>
      <c r="E288" s="10" t="str">
        <f>""</f>
        <v/>
      </c>
      <c r="F288" s="10" t="str">
        <f>IF(C288="","",VLOOKUP(R288&amp;"_"&amp;S288&amp;"_"&amp;T288,[1]挑战模式!$A:$AS,13,FALSE)-VLOOKUP(R288&amp;"_"&amp;S288&amp;"_"&amp;T288,[1]挑战模式!$A:$AS,14,FALSE))</f>
        <v/>
      </c>
      <c r="G288" s="10" t="str">
        <f t="shared" si="31"/>
        <v/>
      </c>
      <c r="H288" s="10" t="str">
        <f>IF(C288="","",VLOOKUP(R288&amp;"_"&amp;S288&amp;"_"&amp;T288,[1]挑战模式!$A:$BG,58,FALSE))</f>
        <v/>
      </c>
      <c r="I288" s="10" t="str">
        <f>IF(C288="","",VLOOKUP(R288&amp;"_"&amp;S288&amp;"_"&amp;T288,[1]挑战模式!$A:$BG,59,FALSE))</f>
        <v/>
      </c>
      <c r="J288" s="10" t="str">
        <f t="shared" si="35"/>
        <v/>
      </c>
      <c r="K288" s="10" t="str">
        <f ca="1">IF(ISNA(VLOOKUP(R288&amp;"_"&amp;S288&amp;"_"&amp;T288,[1]挑战模式!$A:$AS,1,FALSE)),"",IF(VLOOKUP(R288&amp;"_"&amp;S288&amp;"_"&amp;T288,[1]挑战模式!$A:$AS,14+U288,FALSE)="","",INT(VLOOKUP(R288&amp;"_"&amp;S288&amp;"_"&amp;T288,[1]挑战模式!$A:$AS,20+U288,FALSE))))</f>
        <v/>
      </c>
      <c r="L288" s="10" t="str">
        <f ca="1">IF(ISNA(VLOOKUP(R288&amp;"_"&amp;S288&amp;"_"&amp;T288,[1]挑战模式!$A:$AS,1,FALSE)),"",IF(VLOOKUP(R288&amp;"_"&amp;S288&amp;"_"&amp;T288,[1]挑战模式!$A:$AS,14+U288,FALSE)="","",ROUND(VLOOKUP(R288&amp;"_"&amp;S288&amp;"_"&amp;T288,[1]挑战模式!$A:$AS,5,FALSE)/K288,2)))</f>
        <v/>
      </c>
      <c r="M288" s="10" t="str">
        <f t="shared" ca="1" si="32"/>
        <v/>
      </c>
      <c r="N288" s="10" t="str">
        <f t="shared" ca="1" si="33"/>
        <v/>
      </c>
      <c r="O288" s="10" t="str">
        <f t="shared" ca="1" si="34"/>
        <v/>
      </c>
      <c r="Q288" s="10" t="str">
        <f ca="1">IF(L288="","",VLOOKUP(R288&amp;"_"&amp;S288&amp;"_"&amp;T288,[1]挑战模式!$A:$AS,38+U288,FALSE))</f>
        <v/>
      </c>
      <c r="R288" s="10">
        <v>0</v>
      </c>
      <c r="S288" s="10">
        <v>6</v>
      </c>
      <c r="T288" s="10">
        <v>7</v>
      </c>
      <c r="U288" s="10">
        <v>5</v>
      </c>
    </row>
    <row r="289" spans="2:21" s="10" customFormat="1" x14ac:dyDescent="0.2">
      <c r="B289" s="10" t="str">
        <f t="shared" si="29"/>
        <v/>
      </c>
      <c r="C289" s="10" t="str">
        <f>IF(ISNA(VLOOKUP(R289&amp;"_"&amp;S289&amp;"_"&amp;T289,[1]挑战模式!$A:$AS,1,FALSE)),"",IF(T289-T288=0,"",T289))</f>
        <v/>
      </c>
      <c r="D289" s="10" t="str">
        <f t="shared" si="30"/>
        <v/>
      </c>
      <c r="E289" s="10" t="str">
        <f>""</f>
        <v/>
      </c>
      <c r="F289" s="10" t="str">
        <f>IF(C289="","",VLOOKUP(R289&amp;"_"&amp;S289&amp;"_"&amp;T289,[1]挑战模式!$A:$AS,13,FALSE)-VLOOKUP(R289&amp;"_"&amp;S289&amp;"_"&amp;T289,[1]挑战模式!$A:$AS,14,FALSE))</f>
        <v/>
      </c>
      <c r="G289" s="10" t="str">
        <f t="shared" si="31"/>
        <v/>
      </c>
      <c r="H289" s="10" t="str">
        <f>IF(C289="","",VLOOKUP(R289&amp;"_"&amp;S289&amp;"_"&amp;T289,[1]挑战模式!$A:$BG,58,FALSE))</f>
        <v/>
      </c>
      <c r="I289" s="10" t="str">
        <f>IF(C289="","",VLOOKUP(R289&amp;"_"&amp;S289&amp;"_"&amp;T289,[1]挑战模式!$A:$BG,59,FALSE))</f>
        <v/>
      </c>
      <c r="J289" s="10" t="str">
        <f t="shared" si="35"/>
        <v/>
      </c>
      <c r="K289" s="10" t="str">
        <f ca="1">IF(ISNA(VLOOKUP(R289&amp;"_"&amp;S289&amp;"_"&amp;T289,[1]挑战模式!$A:$AS,1,FALSE)),"",IF(VLOOKUP(R289&amp;"_"&amp;S289&amp;"_"&amp;T289,[1]挑战模式!$A:$AS,14+U289,FALSE)="","",INT(VLOOKUP(R289&amp;"_"&amp;S289&amp;"_"&amp;T289,[1]挑战模式!$A:$AS,20+U289,FALSE))))</f>
        <v/>
      </c>
      <c r="L289" s="10" t="str">
        <f ca="1">IF(ISNA(VLOOKUP(R289&amp;"_"&amp;S289&amp;"_"&amp;T289,[1]挑战模式!$A:$AS,1,FALSE)),"",IF(VLOOKUP(R289&amp;"_"&amp;S289&amp;"_"&amp;T289,[1]挑战模式!$A:$AS,14+U289,FALSE)="","",ROUND(VLOOKUP(R289&amp;"_"&amp;S289&amp;"_"&amp;T289,[1]挑战模式!$A:$AS,5,FALSE)/K289,2)))</f>
        <v/>
      </c>
      <c r="M289" s="10" t="str">
        <f t="shared" ca="1" si="32"/>
        <v/>
      </c>
      <c r="N289" s="10" t="str">
        <f t="shared" ca="1" si="33"/>
        <v/>
      </c>
      <c r="O289" s="10" t="str">
        <f t="shared" ca="1" si="34"/>
        <v/>
      </c>
      <c r="Q289" s="10" t="str">
        <f ca="1">IF(L289="","",VLOOKUP(R289&amp;"_"&amp;S289&amp;"_"&amp;T289,[1]挑战模式!$A:$AS,38+U289,FALSE))</f>
        <v/>
      </c>
      <c r="R289" s="10">
        <v>0</v>
      </c>
      <c r="S289" s="10">
        <v>6</v>
      </c>
      <c r="T289" s="10">
        <v>7</v>
      </c>
      <c r="U289" s="10">
        <v>6</v>
      </c>
    </row>
    <row r="290" spans="2:21" s="10" customFormat="1" x14ac:dyDescent="0.2">
      <c r="B290" s="10" t="str">
        <f t="shared" si="29"/>
        <v>MonsterWaveCallRule_Season0_Challenge6</v>
      </c>
      <c r="C290" s="10">
        <f>IF(ISNA(VLOOKUP(R290&amp;"_"&amp;S290&amp;"_"&amp;T290,[1]挑战模式!$A:$AS,1,FALSE)),"",IF(T290-T289=0,"",T290))</f>
        <v>8</v>
      </c>
      <c r="D290" s="10" t="str">
        <f t="shared" si="30"/>
        <v>赛季0挑战关卡6波次8</v>
      </c>
      <c r="E290" s="10" t="str">
        <f>""</f>
        <v/>
      </c>
      <c r="F290" s="10">
        <f>IF(C290="","",VLOOKUP(R290&amp;"_"&amp;S290&amp;"_"&amp;T290,[1]挑战模式!$A:$AS,13,FALSE)-VLOOKUP(R290&amp;"_"&amp;S290&amp;"_"&amp;T290,[1]挑战模式!$A:$AS,14,FALSE))</f>
        <v>100</v>
      </c>
      <c r="G290" s="10">
        <f t="shared" si="31"/>
        <v>180</v>
      </c>
      <c r="H290" s="10" t="str">
        <f>IF(C290="","",VLOOKUP(R290&amp;"_"&amp;S290&amp;"_"&amp;T290,[1]挑战模式!$A:$BG,58,FALSE))</f>
        <v>ResAudio_Music_game1;0.9</v>
      </c>
      <c r="I290" s="10" t="str">
        <f>IF(C290="","",VLOOKUP(R290&amp;"_"&amp;S290&amp;"_"&amp;T290,[1]挑战模式!$A:$BG,59,FALSE))</f>
        <v>ResAudio_Music_battler_boss1;1.1</v>
      </c>
      <c r="J290" s="10">
        <f t="shared" si="35"/>
        <v>0</v>
      </c>
      <c r="K290" s="10">
        <f ca="1">IF(ISNA(VLOOKUP(R290&amp;"_"&amp;S290&amp;"_"&amp;T290,[1]挑战模式!$A:$AS,1,FALSE)),"",IF(VLOOKUP(R290&amp;"_"&amp;S290&amp;"_"&amp;T290,[1]挑战模式!$A:$AS,14+U290,FALSE)="","",INT(VLOOKUP(R290&amp;"_"&amp;S290&amp;"_"&amp;T290,[1]挑战模式!$A:$AS,20+U290,FALSE))))</f>
        <v>10</v>
      </c>
      <c r="L290" s="10">
        <f ca="1">IF(ISNA(VLOOKUP(R290&amp;"_"&amp;S290&amp;"_"&amp;T290,[1]挑战模式!$A:$AS,1,FALSE)),"",IF(VLOOKUP(R290&amp;"_"&amp;S290&amp;"_"&amp;T290,[1]挑战模式!$A:$AS,14+U290,FALSE)="","",ROUND(VLOOKUP(R290&amp;"_"&amp;S290&amp;"_"&amp;T290,[1]挑战模式!$A:$AS,5,FALSE)/K290,2)))</f>
        <v>3</v>
      </c>
      <c r="M290" s="10">
        <f t="shared" ca="1" si="32"/>
        <v>1</v>
      </c>
      <c r="N290" s="10" t="str">
        <f t="shared" ca="1" si="33"/>
        <v>Monster_Season0_Challenge6_8_1</v>
      </c>
      <c r="O290" s="10">
        <f t="shared" ca="1" si="34"/>
        <v>1</v>
      </c>
      <c r="Q290" s="10">
        <f ca="1">IF(L290="","",VLOOKUP(R290&amp;"_"&amp;S290&amp;"_"&amp;T290,[1]挑战模式!$A:$AS,38+U290,FALSE))</f>
        <v>4</v>
      </c>
      <c r="R290" s="10">
        <v>0</v>
      </c>
      <c r="S290" s="10">
        <v>6</v>
      </c>
      <c r="T290" s="10">
        <v>8</v>
      </c>
      <c r="U290" s="10">
        <v>1</v>
      </c>
    </row>
    <row r="291" spans="2:21" s="10" customFormat="1" x14ac:dyDescent="0.2">
      <c r="B291" s="10" t="str">
        <f t="shared" si="29"/>
        <v/>
      </c>
      <c r="C291" s="10" t="str">
        <f>IF(ISNA(VLOOKUP(R291&amp;"_"&amp;S291&amp;"_"&amp;T291,[1]挑战模式!$A:$AS,1,FALSE)),"",IF(T291-T290=0,"",T291))</f>
        <v/>
      </c>
      <c r="D291" s="10" t="str">
        <f t="shared" si="30"/>
        <v/>
      </c>
      <c r="E291" s="10" t="str">
        <f>""</f>
        <v/>
      </c>
      <c r="F291" s="10" t="str">
        <f>IF(C291="","",VLOOKUP(R291&amp;"_"&amp;S291&amp;"_"&amp;T291,[1]挑战模式!$A:$AS,13,FALSE)-VLOOKUP(R291&amp;"_"&amp;S291&amp;"_"&amp;T291,[1]挑战模式!$A:$AS,14,FALSE))</f>
        <v/>
      </c>
      <c r="G291" s="10" t="str">
        <f t="shared" si="31"/>
        <v/>
      </c>
      <c r="H291" s="10" t="str">
        <f>IF(C291="","",VLOOKUP(R291&amp;"_"&amp;S291&amp;"_"&amp;T291,[1]挑战模式!$A:$BG,58,FALSE))</f>
        <v/>
      </c>
      <c r="I291" s="10" t="str">
        <f>IF(C291="","",VLOOKUP(R291&amp;"_"&amp;S291&amp;"_"&amp;T291,[1]挑战模式!$A:$BG,59,FALSE))</f>
        <v/>
      </c>
      <c r="J291" s="10" t="str">
        <f t="shared" si="35"/>
        <v/>
      </c>
      <c r="K291" s="10">
        <f ca="1">IF(ISNA(VLOOKUP(R291&amp;"_"&amp;S291&amp;"_"&amp;T291,[1]挑战模式!$A:$AS,1,FALSE)),"",IF(VLOOKUP(R291&amp;"_"&amp;S291&amp;"_"&amp;T291,[1]挑战模式!$A:$AS,14+U291,FALSE)="","",INT(VLOOKUP(R291&amp;"_"&amp;S291&amp;"_"&amp;T291,[1]挑战模式!$A:$AS,20+U291,FALSE))))</f>
        <v>10</v>
      </c>
      <c r="L291" s="10">
        <f ca="1">IF(ISNA(VLOOKUP(R291&amp;"_"&amp;S291&amp;"_"&amp;T291,[1]挑战模式!$A:$AS,1,FALSE)),"",IF(VLOOKUP(R291&amp;"_"&amp;S291&amp;"_"&amp;T291,[1]挑战模式!$A:$AS,14+U291,FALSE)="","",ROUND(VLOOKUP(R291&amp;"_"&amp;S291&amp;"_"&amp;T291,[1]挑战模式!$A:$AS,5,FALSE)/K291,2)))</f>
        <v>3</v>
      </c>
      <c r="M291" s="10">
        <f t="shared" ca="1" si="32"/>
        <v>1</v>
      </c>
      <c r="N291" s="10" t="str">
        <f t="shared" ca="1" si="33"/>
        <v>Monster_Season0_Challenge6_8_2</v>
      </c>
      <c r="O291" s="10">
        <f t="shared" ca="1" si="34"/>
        <v>1</v>
      </c>
      <c r="Q291" s="10">
        <f ca="1">IF(L291="","",VLOOKUP(R291&amp;"_"&amp;S291&amp;"_"&amp;T291,[1]挑战模式!$A:$AS,38+U291,FALSE))</f>
        <v>4</v>
      </c>
      <c r="R291" s="10">
        <v>0</v>
      </c>
      <c r="S291" s="10">
        <v>6</v>
      </c>
      <c r="T291" s="10">
        <v>8</v>
      </c>
      <c r="U291" s="10">
        <v>2</v>
      </c>
    </row>
    <row r="292" spans="2:21" s="10" customFormat="1" x14ac:dyDescent="0.2">
      <c r="B292" s="10" t="str">
        <f t="shared" si="29"/>
        <v/>
      </c>
      <c r="C292" s="10" t="str">
        <f>IF(ISNA(VLOOKUP(R292&amp;"_"&amp;S292&amp;"_"&amp;T292,[1]挑战模式!$A:$AS,1,FALSE)),"",IF(T292-T291=0,"",T292))</f>
        <v/>
      </c>
      <c r="D292" s="10" t="str">
        <f t="shared" si="30"/>
        <v/>
      </c>
      <c r="E292" s="10" t="str">
        <f>""</f>
        <v/>
      </c>
      <c r="F292" s="10" t="str">
        <f>IF(C292="","",VLOOKUP(R292&amp;"_"&amp;S292&amp;"_"&amp;T292,[1]挑战模式!$A:$AS,13,FALSE)-VLOOKUP(R292&amp;"_"&amp;S292&amp;"_"&amp;T292,[1]挑战模式!$A:$AS,14,FALSE))</f>
        <v/>
      </c>
      <c r="G292" s="10" t="str">
        <f t="shared" si="31"/>
        <v/>
      </c>
      <c r="H292" s="10" t="str">
        <f>IF(C292="","",VLOOKUP(R292&amp;"_"&amp;S292&amp;"_"&amp;T292,[1]挑战模式!$A:$BG,58,FALSE))</f>
        <v/>
      </c>
      <c r="I292" s="10" t="str">
        <f>IF(C292="","",VLOOKUP(R292&amp;"_"&amp;S292&amp;"_"&amp;T292,[1]挑战模式!$A:$BG,59,FALSE))</f>
        <v/>
      </c>
      <c r="J292" s="10" t="str">
        <f t="shared" si="35"/>
        <v/>
      </c>
      <c r="K292" s="10">
        <f ca="1">IF(ISNA(VLOOKUP(R292&amp;"_"&amp;S292&amp;"_"&amp;T292,[1]挑战模式!$A:$AS,1,FALSE)),"",IF(VLOOKUP(R292&amp;"_"&amp;S292&amp;"_"&amp;T292,[1]挑战模式!$A:$AS,14+U292,FALSE)="","",INT(VLOOKUP(R292&amp;"_"&amp;S292&amp;"_"&amp;T292,[1]挑战模式!$A:$AS,20+U292,FALSE))))</f>
        <v>10</v>
      </c>
      <c r="L292" s="10">
        <f ca="1">IF(ISNA(VLOOKUP(R292&amp;"_"&amp;S292&amp;"_"&amp;T292,[1]挑战模式!$A:$AS,1,FALSE)),"",IF(VLOOKUP(R292&amp;"_"&amp;S292&amp;"_"&amp;T292,[1]挑战模式!$A:$AS,14+U292,FALSE)="","",ROUND(VLOOKUP(R292&amp;"_"&amp;S292&amp;"_"&amp;T292,[1]挑战模式!$A:$AS,5,FALSE)/K292,2)))</f>
        <v>3</v>
      </c>
      <c r="M292" s="10">
        <f t="shared" ca="1" si="32"/>
        <v>1</v>
      </c>
      <c r="N292" s="10" t="str">
        <f t="shared" ca="1" si="33"/>
        <v>Monster_Season0_Challenge6_8_3</v>
      </c>
      <c r="O292" s="10">
        <f t="shared" ca="1" si="34"/>
        <v>1</v>
      </c>
      <c r="Q292" s="10">
        <f ca="1">IF(L292="","",VLOOKUP(R292&amp;"_"&amp;S292&amp;"_"&amp;T292,[1]挑战模式!$A:$AS,38+U292,FALSE))</f>
        <v>4</v>
      </c>
      <c r="R292" s="10">
        <v>0</v>
      </c>
      <c r="S292" s="10">
        <v>6</v>
      </c>
      <c r="T292" s="10">
        <v>8</v>
      </c>
      <c r="U292" s="10">
        <v>3</v>
      </c>
    </row>
    <row r="293" spans="2:21" s="10" customFormat="1" x14ac:dyDescent="0.2">
      <c r="B293" s="10" t="str">
        <f t="shared" si="29"/>
        <v/>
      </c>
      <c r="C293" s="10" t="str">
        <f>IF(ISNA(VLOOKUP(R293&amp;"_"&amp;S293&amp;"_"&amp;T293,[1]挑战模式!$A:$AS,1,FALSE)),"",IF(T293-T292=0,"",T293))</f>
        <v/>
      </c>
      <c r="D293" s="10" t="str">
        <f t="shared" si="30"/>
        <v/>
      </c>
      <c r="E293" s="10" t="str">
        <f>""</f>
        <v/>
      </c>
      <c r="F293" s="10" t="str">
        <f>IF(C293="","",VLOOKUP(R293&amp;"_"&amp;S293&amp;"_"&amp;T293,[1]挑战模式!$A:$AS,13,FALSE)-VLOOKUP(R293&amp;"_"&amp;S293&amp;"_"&amp;T293,[1]挑战模式!$A:$AS,14,FALSE))</f>
        <v/>
      </c>
      <c r="G293" s="10" t="str">
        <f t="shared" si="31"/>
        <v/>
      </c>
      <c r="H293" s="10" t="str">
        <f>IF(C293="","",VLOOKUP(R293&amp;"_"&amp;S293&amp;"_"&amp;T293,[1]挑战模式!$A:$BG,58,FALSE))</f>
        <v/>
      </c>
      <c r="I293" s="10" t="str">
        <f>IF(C293="","",VLOOKUP(R293&amp;"_"&amp;S293&amp;"_"&amp;T293,[1]挑战模式!$A:$BG,59,FALSE))</f>
        <v/>
      </c>
      <c r="J293" s="10" t="str">
        <f t="shared" si="35"/>
        <v/>
      </c>
      <c r="K293" s="10">
        <f ca="1">IF(ISNA(VLOOKUP(R293&amp;"_"&amp;S293&amp;"_"&amp;T293,[1]挑战模式!$A:$AS,1,FALSE)),"",IF(VLOOKUP(R293&amp;"_"&amp;S293&amp;"_"&amp;T293,[1]挑战模式!$A:$AS,14+U293,FALSE)="","",INT(VLOOKUP(R293&amp;"_"&amp;S293&amp;"_"&amp;T293,[1]挑战模式!$A:$AS,20+U293,FALSE))))</f>
        <v>10</v>
      </c>
      <c r="L293" s="10">
        <f ca="1">IF(ISNA(VLOOKUP(R293&amp;"_"&amp;S293&amp;"_"&amp;T293,[1]挑战模式!$A:$AS,1,FALSE)),"",IF(VLOOKUP(R293&amp;"_"&amp;S293&amp;"_"&amp;T293,[1]挑战模式!$A:$AS,14+U293,FALSE)="","",ROUND(VLOOKUP(R293&amp;"_"&amp;S293&amp;"_"&amp;T293,[1]挑战模式!$A:$AS,5,FALSE)/K293,2)))</f>
        <v>3</v>
      </c>
      <c r="M293" s="10">
        <f t="shared" ca="1" si="32"/>
        <v>1</v>
      </c>
      <c r="N293" s="10" t="str">
        <f t="shared" ca="1" si="33"/>
        <v>Monster_Season0_Challenge6_8_4</v>
      </c>
      <c r="O293" s="10">
        <f t="shared" ca="1" si="34"/>
        <v>1</v>
      </c>
      <c r="Q293" s="10">
        <f ca="1">IF(L293="","",VLOOKUP(R293&amp;"_"&amp;S293&amp;"_"&amp;T293,[1]挑战模式!$A:$AS,38+U293,FALSE))</f>
        <v>7</v>
      </c>
      <c r="R293" s="10">
        <v>0</v>
      </c>
      <c r="S293" s="10">
        <v>6</v>
      </c>
      <c r="T293" s="10">
        <v>8</v>
      </c>
      <c r="U293" s="10">
        <v>4</v>
      </c>
    </row>
    <row r="294" spans="2:21" s="10" customFormat="1" x14ac:dyDescent="0.2">
      <c r="B294" s="10" t="str">
        <f t="shared" si="29"/>
        <v/>
      </c>
      <c r="C294" s="10" t="str">
        <f>IF(ISNA(VLOOKUP(R294&amp;"_"&amp;S294&amp;"_"&amp;T294,[1]挑战模式!$A:$AS,1,FALSE)),"",IF(T294-T293=0,"",T294))</f>
        <v/>
      </c>
      <c r="D294" s="10" t="str">
        <f t="shared" si="30"/>
        <v/>
      </c>
      <c r="E294" s="10" t="str">
        <f>""</f>
        <v/>
      </c>
      <c r="F294" s="10" t="str">
        <f>IF(C294="","",VLOOKUP(R294&amp;"_"&amp;S294&amp;"_"&amp;T294,[1]挑战模式!$A:$AS,13,FALSE)-VLOOKUP(R294&amp;"_"&amp;S294&amp;"_"&amp;T294,[1]挑战模式!$A:$AS,14,FALSE))</f>
        <v/>
      </c>
      <c r="G294" s="10" t="str">
        <f t="shared" si="31"/>
        <v/>
      </c>
      <c r="H294" s="10" t="str">
        <f>IF(C294="","",VLOOKUP(R294&amp;"_"&amp;S294&amp;"_"&amp;T294,[1]挑战模式!$A:$BG,58,FALSE))</f>
        <v/>
      </c>
      <c r="I294" s="10" t="str">
        <f>IF(C294="","",VLOOKUP(R294&amp;"_"&amp;S294&amp;"_"&amp;T294,[1]挑战模式!$A:$BG,59,FALSE))</f>
        <v/>
      </c>
      <c r="J294" s="10" t="str">
        <f t="shared" si="35"/>
        <v/>
      </c>
      <c r="K294" s="10">
        <f ca="1">IF(ISNA(VLOOKUP(R294&amp;"_"&amp;S294&amp;"_"&amp;T294,[1]挑战模式!$A:$AS,1,FALSE)),"",IF(VLOOKUP(R294&amp;"_"&amp;S294&amp;"_"&amp;T294,[1]挑战模式!$A:$AS,14+U294,FALSE)="","",INT(VLOOKUP(R294&amp;"_"&amp;S294&amp;"_"&amp;T294,[1]挑战模式!$A:$AS,20+U294,FALSE))))</f>
        <v>1</v>
      </c>
      <c r="L294" s="10">
        <f ca="1">IF(ISNA(VLOOKUP(R294&amp;"_"&amp;S294&amp;"_"&amp;T294,[1]挑战模式!$A:$AS,1,FALSE)),"",IF(VLOOKUP(R294&amp;"_"&amp;S294&amp;"_"&amp;T294,[1]挑战模式!$A:$AS,14+U294,FALSE)="","",ROUND(VLOOKUP(R294&amp;"_"&amp;S294&amp;"_"&amp;T294,[1]挑战模式!$A:$AS,5,FALSE)/K294,2)))</f>
        <v>30</v>
      </c>
      <c r="M294" s="10">
        <f t="shared" ca="1" si="32"/>
        <v>1</v>
      </c>
      <c r="N294" s="10" t="str">
        <f t="shared" ca="1" si="33"/>
        <v>Monster_Season0_Challenge6_8_5</v>
      </c>
      <c r="O294" s="10">
        <f t="shared" ca="1" si="34"/>
        <v>1</v>
      </c>
      <c r="Q294" s="10">
        <f ca="1">IF(L294="","",VLOOKUP(R294&amp;"_"&amp;S294&amp;"_"&amp;T294,[1]挑战模式!$A:$AS,38+U294,FALSE))</f>
        <v>18</v>
      </c>
      <c r="R294" s="10">
        <v>0</v>
      </c>
      <c r="S294" s="10">
        <v>6</v>
      </c>
      <c r="T294" s="10">
        <v>8</v>
      </c>
      <c r="U294" s="10">
        <v>5</v>
      </c>
    </row>
    <row r="295" spans="2:21" s="10" customFormat="1" x14ac:dyDescent="0.2">
      <c r="B295" s="10" t="str">
        <f t="shared" si="29"/>
        <v/>
      </c>
      <c r="C295" s="10" t="str">
        <f>IF(ISNA(VLOOKUP(R295&amp;"_"&amp;S295&amp;"_"&amp;T295,[1]挑战模式!$A:$AS,1,FALSE)),"",IF(T295-T294=0,"",T295))</f>
        <v/>
      </c>
      <c r="D295" s="10" t="str">
        <f t="shared" si="30"/>
        <v/>
      </c>
      <c r="E295" s="10" t="str">
        <f>""</f>
        <v/>
      </c>
      <c r="F295" s="10" t="str">
        <f>IF(C295="","",VLOOKUP(R295&amp;"_"&amp;S295&amp;"_"&amp;T295,[1]挑战模式!$A:$AS,13,FALSE)-VLOOKUP(R295&amp;"_"&amp;S295&amp;"_"&amp;T295,[1]挑战模式!$A:$AS,14,FALSE))</f>
        <v/>
      </c>
      <c r="G295" s="10" t="str">
        <f t="shared" si="31"/>
        <v/>
      </c>
      <c r="H295" s="10" t="str">
        <f>IF(C295="","",VLOOKUP(R295&amp;"_"&amp;S295&amp;"_"&amp;T295,[1]挑战模式!$A:$BG,58,FALSE))</f>
        <v/>
      </c>
      <c r="I295" s="10" t="str">
        <f>IF(C295="","",VLOOKUP(R295&amp;"_"&amp;S295&amp;"_"&amp;T295,[1]挑战模式!$A:$BG,59,FALSE))</f>
        <v/>
      </c>
      <c r="J295" s="10" t="str">
        <f t="shared" si="35"/>
        <v/>
      </c>
      <c r="K295" s="10" t="str">
        <f ca="1">IF(ISNA(VLOOKUP(R295&amp;"_"&amp;S295&amp;"_"&amp;T295,[1]挑战模式!$A:$AS,1,FALSE)),"",IF(VLOOKUP(R295&amp;"_"&amp;S295&amp;"_"&amp;T295,[1]挑战模式!$A:$AS,14+U295,FALSE)="","",INT(VLOOKUP(R295&amp;"_"&amp;S295&amp;"_"&amp;T295,[1]挑战模式!$A:$AS,20+U295,FALSE))))</f>
        <v/>
      </c>
      <c r="L295" s="10" t="str">
        <f ca="1">IF(ISNA(VLOOKUP(R295&amp;"_"&amp;S295&amp;"_"&amp;T295,[1]挑战模式!$A:$AS,1,FALSE)),"",IF(VLOOKUP(R295&amp;"_"&amp;S295&amp;"_"&amp;T295,[1]挑战模式!$A:$AS,14+U295,FALSE)="","",ROUND(VLOOKUP(R295&amp;"_"&amp;S295&amp;"_"&amp;T295,[1]挑战模式!$A:$AS,5,FALSE)/K295,2)))</f>
        <v/>
      </c>
      <c r="M295" s="10" t="str">
        <f t="shared" ca="1" si="32"/>
        <v/>
      </c>
      <c r="N295" s="10" t="str">
        <f t="shared" ca="1" si="33"/>
        <v/>
      </c>
      <c r="O295" s="10" t="str">
        <f t="shared" ca="1" si="34"/>
        <v/>
      </c>
      <c r="Q295" s="10" t="str">
        <f ca="1">IF(L295="","",VLOOKUP(R295&amp;"_"&amp;S295&amp;"_"&amp;T295,[1]挑战模式!$A:$AS,38+U295,FALSE))</f>
        <v/>
      </c>
      <c r="R295" s="10">
        <v>0</v>
      </c>
      <c r="S295" s="10">
        <v>6</v>
      </c>
      <c r="T295" s="10">
        <v>8</v>
      </c>
      <c r="U295" s="10">
        <v>6</v>
      </c>
    </row>
    <row r="296" spans="2:21" s="10" customFormat="1" x14ac:dyDescent="0.2">
      <c r="B296" s="10" t="str">
        <f t="shared" si="29"/>
        <v>MonsterWaveCallRule_Season0_Challenge7</v>
      </c>
      <c r="C296" s="10">
        <f>IF(ISNA(VLOOKUP(R296&amp;"_"&amp;S296&amp;"_"&amp;T296,[1]挑战模式!$A:$AS,1,FALSE)),"",IF(T296-T295=0,"",T296))</f>
        <v>1</v>
      </c>
      <c r="D296" s="10" t="str">
        <f t="shared" si="30"/>
        <v>赛季0挑战关卡7波次1</v>
      </c>
      <c r="E296" s="10" t="str">
        <f>""</f>
        <v/>
      </c>
      <c r="F296" s="10">
        <f>IF(C296="","",VLOOKUP(R296&amp;"_"&amp;S296&amp;"_"&amp;T296,[1]挑战模式!$A:$AS,13,FALSE)-VLOOKUP(R296&amp;"_"&amp;S296&amp;"_"&amp;T296,[1]挑战模式!$A:$AS,14,FALSE))</f>
        <v>100</v>
      </c>
      <c r="G296" s="10">
        <f t="shared" si="31"/>
        <v>180</v>
      </c>
      <c r="H296" s="10" t="str">
        <f>IF(C296="","",VLOOKUP(R296&amp;"_"&amp;S296&amp;"_"&amp;T296,[1]挑战模式!$A:$BG,58,FALSE))</f>
        <v>ResAudio_Music_game2;0.9</v>
      </c>
      <c r="I296" s="10" t="str">
        <f>IF(C296="","",VLOOKUP(R296&amp;"_"&amp;S296&amp;"_"&amp;T296,[1]挑战模式!$A:$BG,59,FALSE))</f>
        <v>ResAudio_Music_game2;1.2</v>
      </c>
      <c r="J296" s="10">
        <f t="shared" si="35"/>
        <v>0</v>
      </c>
      <c r="K296" s="10">
        <f ca="1">IF(ISNA(VLOOKUP(R296&amp;"_"&amp;S296&amp;"_"&amp;T296,[1]挑战模式!$A:$AS,1,FALSE)),"",IF(VLOOKUP(R296&amp;"_"&amp;S296&amp;"_"&amp;T296,[1]挑战模式!$A:$AS,14+U296,FALSE)="","",INT(VLOOKUP(R296&amp;"_"&amp;S296&amp;"_"&amp;T296,[1]挑战模式!$A:$AS,20+U296,FALSE))))</f>
        <v>5</v>
      </c>
      <c r="L296" s="10">
        <f ca="1">IF(ISNA(VLOOKUP(R296&amp;"_"&amp;S296&amp;"_"&amp;T296,[1]挑战模式!$A:$AS,1,FALSE)),"",IF(VLOOKUP(R296&amp;"_"&amp;S296&amp;"_"&amp;T296,[1]挑战模式!$A:$AS,14+U296,FALSE)="","",ROUND(VLOOKUP(R296&amp;"_"&amp;S296&amp;"_"&amp;T296,[1]挑战模式!$A:$AS,5,FALSE)/K296,2)))</f>
        <v>2</v>
      </c>
      <c r="M296" s="10">
        <f t="shared" ca="1" si="32"/>
        <v>1</v>
      </c>
      <c r="N296" s="10" t="str">
        <f t="shared" ca="1" si="33"/>
        <v>Monster_Season0_Challenge7_1_1</v>
      </c>
      <c r="O296" s="10">
        <f t="shared" ca="1" si="34"/>
        <v>1</v>
      </c>
      <c r="Q296" s="10">
        <f ca="1">IF(L296="","",VLOOKUP(R296&amp;"_"&amp;S296&amp;"_"&amp;T296,[1]挑战模式!$A:$AS,38+U296,FALSE))</f>
        <v>40</v>
      </c>
      <c r="R296" s="10">
        <v>0</v>
      </c>
      <c r="S296" s="10">
        <v>7</v>
      </c>
      <c r="T296" s="10">
        <v>1</v>
      </c>
      <c r="U296" s="10">
        <v>1</v>
      </c>
    </row>
    <row r="297" spans="2:21" s="10" customFormat="1" x14ac:dyDescent="0.2">
      <c r="B297" s="10" t="str">
        <f t="shared" si="29"/>
        <v/>
      </c>
      <c r="C297" s="10" t="str">
        <f>IF(ISNA(VLOOKUP(R297&amp;"_"&amp;S297&amp;"_"&amp;T297,[1]挑战模式!$A:$AS,1,FALSE)),"",IF(T297-T296=0,"",T297))</f>
        <v/>
      </c>
      <c r="D297" s="10" t="str">
        <f t="shared" si="30"/>
        <v/>
      </c>
      <c r="E297" s="10" t="str">
        <f>""</f>
        <v/>
      </c>
      <c r="F297" s="10" t="str">
        <f>IF(C297="","",VLOOKUP(R297&amp;"_"&amp;S297&amp;"_"&amp;T297,[1]挑战模式!$A:$AS,13,FALSE)-VLOOKUP(R297&amp;"_"&amp;S297&amp;"_"&amp;T297,[1]挑战模式!$A:$AS,14,FALSE))</f>
        <v/>
      </c>
      <c r="G297" s="10" t="str">
        <f t="shared" si="31"/>
        <v/>
      </c>
      <c r="H297" s="10" t="str">
        <f>IF(C297="","",VLOOKUP(R297&amp;"_"&amp;S297&amp;"_"&amp;T297,[1]挑战模式!$A:$BG,58,FALSE))</f>
        <v/>
      </c>
      <c r="I297" s="10" t="str">
        <f>IF(C297="","",VLOOKUP(R297&amp;"_"&amp;S297&amp;"_"&amp;T297,[1]挑战模式!$A:$BG,59,FALSE))</f>
        <v/>
      </c>
      <c r="J297" s="10" t="str">
        <f t="shared" si="35"/>
        <v/>
      </c>
      <c r="K297" s="10" t="str">
        <f ca="1">IF(ISNA(VLOOKUP(R297&amp;"_"&amp;S297&amp;"_"&amp;T297,[1]挑战模式!$A:$AS,1,FALSE)),"",IF(VLOOKUP(R297&amp;"_"&amp;S297&amp;"_"&amp;T297,[1]挑战模式!$A:$AS,14+U297,FALSE)="","",INT(VLOOKUP(R297&amp;"_"&amp;S297&amp;"_"&amp;T297,[1]挑战模式!$A:$AS,20+U297,FALSE))))</f>
        <v/>
      </c>
      <c r="L297" s="10" t="str">
        <f ca="1">IF(ISNA(VLOOKUP(R297&amp;"_"&amp;S297&amp;"_"&amp;T297,[1]挑战模式!$A:$AS,1,FALSE)),"",IF(VLOOKUP(R297&amp;"_"&amp;S297&amp;"_"&amp;T297,[1]挑战模式!$A:$AS,14+U297,FALSE)="","",ROUND(VLOOKUP(R297&amp;"_"&amp;S297&amp;"_"&amp;T297,[1]挑战模式!$A:$AS,5,FALSE)/K297,2)))</f>
        <v/>
      </c>
      <c r="M297" s="10" t="str">
        <f t="shared" ca="1" si="32"/>
        <v/>
      </c>
      <c r="N297" s="10" t="str">
        <f t="shared" ca="1" si="33"/>
        <v/>
      </c>
      <c r="O297" s="10" t="str">
        <f t="shared" ca="1" si="34"/>
        <v/>
      </c>
      <c r="Q297" s="10" t="str">
        <f ca="1">IF(L297="","",VLOOKUP(R297&amp;"_"&amp;S297&amp;"_"&amp;T297,[1]挑战模式!$A:$AS,38+U297,FALSE))</f>
        <v/>
      </c>
      <c r="R297" s="10">
        <v>0</v>
      </c>
      <c r="S297" s="10">
        <v>7</v>
      </c>
      <c r="T297" s="10">
        <v>1</v>
      </c>
      <c r="U297" s="10">
        <v>2</v>
      </c>
    </row>
    <row r="298" spans="2:21" s="10" customFormat="1" x14ac:dyDescent="0.2">
      <c r="B298" s="10" t="str">
        <f t="shared" si="29"/>
        <v/>
      </c>
      <c r="C298" s="10" t="str">
        <f>IF(ISNA(VLOOKUP(R298&amp;"_"&amp;S298&amp;"_"&amp;T298,[1]挑战模式!$A:$AS,1,FALSE)),"",IF(T298-T297=0,"",T298))</f>
        <v/>
      </c>
      <c r="D298" s="10" t="str">
        <f t="shared" si="30"/>
        <v/>
      </c>
      <c r="E298" s="10" t="str">
        <f>""</f>
        <v/>
      </c>
      <c r="F298" s="10" t="str">
        <f>IF(C298="","",VLOOKUP(R298&amp;"_"&amp;S298&amp;"_"&amp;T298,[1]挑战模式!$A:$AS,13,FALSE)-VLOOKUP(R298&amp;"_"&amp;S298&amp;"_"&amp;T298,[1]挑战模式!$A:$AS,14,FALSE))</f>
        <v/>
      </c>
      <c r="G298" s="10" t="str">
        <f t="shared" si="31"/>
        <v/>
      </c>
      <c r="H298" s="10" t="str">
        <f>IF(C298="","",VLOOKUP(R298&amp;"_"&amp;S298&amp;"_"&amp;T298,[1]挑战模式!$A:$BG,58,FALSE))</f>
        <v/>
      </c>
      <c r="I298" s="10" t="str">
        <f>IF(C298="","",VLOOKUP(R298&amp;"_"&amp;S298&amp;"_"&amp;T298,[1]挑战模式!$A:$BG,59,FALSE))</f>
        <v/>
      </c>
      <c r="J298" s="10" t="str">
        <f t="shared" si="35"/>
        <v/>
      </c>
      <c r="K298" s="10" t="str">
        <f ca="1">IF(ISNA(VLOOKUP(R298&amp;"_"&amp;S298&amp;"_"&amp;T298,[1]挑战模式!$A:$AS,1,FALSE)),"",IF(VLOOKUP(R298&amp;"_"&amp;S298&amp;"_"&amp;T298,[1]挑战模式!$A:$AS,14+U298,FALSE)="","",INT(VLOOKUP(R298&amp;"_"&amp;S298&amp;"_"&amp;T298,[1]挑战模式!$A:$AS,20+U298,FALSE))))</f>
        <v/>
      </c>
      <c r="L298" s="10" t="str">
        <f ca="1">IF(ISNA(VLOOKUP(R298&amp;"_"&amp;S298&amp;"_"&amp;T298,[1]挑战模式!$A:$AS,1,FALSE)),"",IF(VLOOKUP(R298&amp;"_"&amp;S298&amp;"_"&amp;T298,[1]挑战模式!$A:$AS,14+U298,FALSE)="","",ROUND(VLOOKUP(R298&amp;"_"&amp;S298&amp;"_"&amp;T298,[1]挑战模式!$A:$AS,5,FALSE)/K298,2)))</f>
        <v/>
      </c>
      <c r="M298" s="10" t="str">
        <f t="shared" ca="1" si="32"/>
        <v/>
      </c>
      <c r="N298" s="10" t="str">
        <f t="shared" ca="1" si="33"/>
        <v/>
      </c>
      <c r="O298" s="10" t="str">
        <f t="shared" ca="1" si="34"/>
        <v/>
      </c>
      <c r="Q298" s="10" t="str">
        <f ca="1">IF(L298="","",VLOOKUP(R298&amp;"_"&amp;S298&amp;"_"&amp;T298,[1]挑战模式!$A:$AS,38+U298,FALSE))</f>
        <v/>
      </c>
      <c r="R298" s="10">
        <v>0</v>
      </c>
      <c r="S298" s="10">
        <v>7</v>
      </c>
      <c r="T298" s="10">
        <v>1</v>
      </c>
      <c r="U298" s="10">
        <v>3</v>
      </c>
    </row>
    <row r="299" spans="2:21" s="10" customFormat="1" x14ac:dyDescent="0.2">
      <c r="B299" s="10" t="str">
        <f t="shared" si="29"/>
        <v/>
      </c>
      <c r="C299" s="10" t="str">
        <f>IF(ISNA(VLOOKUP(R299&amp;"_"&amp;S299&amp;"_"&amp;T299,[1]挑战模式!$A:$AS,1,FALSE)),"",IF(T299-T298=0,"",T299))</f>
        <v/>
      </c>
      <c r="D299" s="10" t="str">
        <f t="shared" si="30"/>
        <v/>
      </c>
      <c r="E299" s="10" t="str">
        <f>""</f>
        <v/>
      </c>
      <c r="F299" s="10" t="str">
        <f>IF(C299="","",VLOOKUP(R299&amp;"_"&amp;S299&amp;"_"&amp;T299,[1]挑战模式!$A:$AS,13,FALSE)-VLOOKUP(R299&amp;"_"&amp;S299&amp;"_"&amp;T299,[1]挑战模式!$A:$AS,14,FALSE))</f>
        <v/>
      </c>
      <c r="G299" s="10" t="str">
        <f t="shared" si="31"/>
        <v/>
      </c>
      <c r="H299" s="10" t="str">
        <f>IF(C299="","",VLOOKUP(R299&amp;"_"&amp;S299&amp;"_"&amp;T299,[1]挑战模式!$A:$BG,58,FALSE))</f>
        <v/>
      </c>
      <c r="I299" s="10" t="str">
        <f>IF(C299="","",VLOOKUP(R299&amp;"_"&amp;S299&amp;"_"&amp;T299,[1]挑战模式!$A:$BG,59,FALSE))</f>
        <v/>
      </c>
      <c r="J299" s="10" t="str">
        <f t="shared" si="35"/>
        <v/>
      </c>
      <c r="K299" s="10" t="str">
        <f ca="1">IF(ISNA(VLOOKUP(R299&amp;"_"&amp;S299&amp;"_"&amp;T299,[1]挑战模式!$A:$AS,1,FALSE)),"",IF(VLOOKUP(R299&amp;"_"&amp;S299&amp;"_"&amp;T299,[1]挑战模式!$A:$AS,14+U299,FALSE)="","",INT(VLOOKUP(R299&amp;"_"&amp;S299&amp;"_"&amp;T299,[1]挑战模式!$A:$AS,20+U299,FALSE))))</f>
        <v/>
      </c>
      <c r="L299" s="10" t="str">
        <f ca="1">IF(ISNA(VLOOKUP(R299&amp;"_"&amp;S299&amp;"_"&amp;T299,[1]挑战模式!$A:$AS,1,FALSE)),"",IF(VLOOKUP(R299&amp;"_"&amp;S299&amp;"_"&amp;T299,[1]挑战模式!$A:$AS,14+U299,FALSE)="","",ROUND(VLOOKUP(R299&amp;"_"&amp;S299&amp;"_"&amp;T299,[1]挑战模式!$A:$AS,5,FALSE)/K299,2)))</f>
        <v/>
      </c>
      <c r="M299" s="10" t="str">
        <f t="shared" ca="1" si="32"/>
        <v/>
      </c>
      <c r="N299" s="10" t="str">
        <f t="shared" ca="1" si="33"/>
        <v/>
      </c>
      <c r="O299" s="10" t="str">
        <f t="shared" ca="1" si="34"/>
        <v/>
      </c>
      <c r="Q299" s="10" t="str">
        <f ca="1">IF(L299="","",VLOOKUP(R299&amp;"_"&amp;S299&amp;"_"&amp;T299,[1]挑战模式!$A:$AS,38+U299,FALSE))</f>
        <v/>
      </c>
      <c r="R299" s="10">
        <v>0</v>
      </c>
      <c r="S299" s="10">
        <v>7</v>
      </c>
      <c r="T299" s="10">
        <v>1</v>
      </c>
      <c r="U299" s="10">
        <v>4</v>
      </c>
    </row>
    <row r="300" spans="2:21" s="10" customFormat="1" x14ac:dyDescent="0.2">
      <c r="B300" s="10" t="str">
        <f t="shared" si="29"/>
        <v/>
      </c>
      <c r="C300" s="10" t="str">
        <f>IF(ISNA(VLOOKUP(R300&amp;"_"&amp;S300&amp;"_"&amp;T300,[1]挑战模式!$A:$AS,1,FALSE)),"",IF(T300-T299=0,"",T300))</f>
        <v/>
      </c>
      <c r="D300" s="10" t="str">
        <f t="shared" si="30"/>
        <v/>
      </c>
      <c r="E300" s="10" t="str">
        <f>""</f>
        <v/>
      </c>
      <c r="F300" s="10" t="str">
        <f>IF(C300="","",VLOOKUP(R300&amp;"_"&amp;S300&amp;"_"&amp;T300,[1]挑战模式!$A:$AS,13,FALSE)-VLOOKUP(R300&amp;"_"&amp;S300&amp;"_"&amp;T300,[1]挑战模式!$A:$AS,14,FALSE))</f>
        <v/>
      </c>
      <c r="G300" s="10" t="str">
        <f t="shared" si="31"/>
        <v/>
      </c>
      <c r="H300" s="10" t="str">
        <f>IF(C300="","",VLOOKUP(R300&amp;"_"&amp;S300&amp;"_"&amp;T300,[1]挑战模式!$A:$BG,58,FALSE))</f>
        <v/>
      </c>
      <c r="I300" s="10" t="str">
        <f>IF(C300="","",VLOOKUP(R300&amp;"_"&amp;S300&amp;"_"&amp;T300,[1]挑战模式!$A:$BG,59,FALSE))</f>
        <v/>
      </c>
      <c r="J300" s="10" t="str">
        <f t="shared" si="35"/>
        <v/>
      </c>
      <c r="K300" s="10" t="str">
        <f ca="1">IF(ISNA(VLOOKUP(R300&amp;"_"&amp;S300&amp;"_"&amp;T300,[1]挑战模式!$A:$AS,1,FALSE)),"",IF(VLOOKUP(R300&amp;"_"&amp;S300&amp;"_"&amp;T300,[1]挑战模式!$A:$AS,14+U300,FALSE)="","",INT(VLOOKUP(R300&amp;"_"&amp;S300&amp;"_"&amp;T300,[1]挑战模式!$A:$AS,20+U300,FALSE))))</f>
        <v/>
      </c>
      <c r="L300" s="10" t="str">
        <f ca="1">IF(ISNA(VLOOKUP(R300&amp;"_"&amp;S300&amp;"_"&amp;T300,[1]挑战模式!$A:$AS,1,FALSE)),"",IF(VLOOKUP(R300&amp;"_"&amp;S300&amp;"_"&amp;T300,[1]挑战模式!$A:$AS,14+U300,FALSE)="","",ROUND(VLOOKUP(R300&amp;"_"&amp;S300&amp;"_"&amp;T300,[1]挑战模式!$A:$AS,5,FALSE)/K300,2)))</f>
        <v/>
      </c>
      <c r="M300" s="10" t="str">
        <f t="shared" ca="1" si="32"/>
        <v/>
      </c>
      <c r="N300" s="10" t="str">
        <f t="shared" ca="1" si="33"/>
        <v/>
      </c>
      <c r="O300" s="10" t="str">
        <f t="shared" ca="1" si="34"/>
        <v/>
      </c>
      <c r="Q300" s="10" t="str">
        <f ca="1">IF(L300="","",VLOOKUP(R300&amp;"_"&amp;S300&amp;"_"&amp;T300,[1]挑战模式!$A:$AS,38+U300,FALSE))</f>
        <v/>
      </c>
      <c r="R300" s="10">
        <v>0</v>
      </c>
      <c r="S300" s="10">
        <v>7</v>
      </c>
      <c r="T300" s="10">
        <v>1</v>
      </c>
      <c r="U300" s="10">
        <v>5</v>
      </c>
    </row>
    <row r="301" spans="2:21" s="10" customFormat="1" x14ac:dyDescent="0.2">
      <c r="B301" s="10" t="str">
        <f t="shared" si="29"/>
        <v/>
      </c>
      <c r="C301" s="10" t="str">
        <f>IF(ISNA(VLOOKUP(R301&amp;"_"&amp;S301&amp;"_"&amp;T301,[1]挑战模式!$A:$AS,1,FALSE)),"",IF(T301-T300=0,"",T301))</f>
        <v/>
      </c>
      <c r="D301" s="10" t="str">
        <f t="shared" si="30"/>
        <v/>
      </c>
      <c r="E301" s="10" t="str">
        <f>""</f>
        <v/>
      </c>
      <c r="F301" s="10" t="str">
        <f>IF(C301="","",VLOOKUP(R301&amp;"_"&amp;S301&amp;"_"&amp;T301,[1]挑战模式!$A:$AS,13,FALSE)-VLOOKUP(R301&amp;"_"&amp;S301&amp;"_"&amp;T301,[1]挑战模式!$A:$AS,14,FALSE))</f>
        <v/>
      </c>
      <c r="G301" s="10" t="str">
        <f t="shared" si="31"/>
        <v/>
      </c>
      <c r="H301" s="10" t="str">
        <f>IF(C301="","",VLOOKUP(R301&amp;"_"&amp;S301&amp;"_"&amp;T301,[1]挑战模式!$A:$BG,58,FALSE))</f>
        <v/>
      </c>
      <c r="I301" s="10" t="str">
        <f>IF(C301="","",VLOOKUP(R301&amp;"_"&amp;S301&amp;"_"&amp;T301,[1]挑战模式!$A:$BG,59,FALSE))</f>
        <v/>
      </c>
      <c r="J301" s="10" t="str">
        <f t="shared" si="35"/>
        <v/>
      </c>
      <c r="K301" s="10" t="str">
        <f ca="1">IF(ISNA(VLOOKUP(R301&amp;"_"&amp;S301&amp;"_"&amp;T301,[1]挑战模式!$A:$AS,1,FALSE)),"",IF(VLOOKUP(R301&amp;"_"&amp;S301&amp;"_"&amp;T301,[1]挑战模式!$A:$AS,14+U301,FALSE)="","",INT(VLOOKUP(R301&amp;"_"&amp;S301&amp;"_"&amp;T301,[1]挑战模式!$A:$AS,20+U301,FALSE))))</f>
        <v/>
      </c>
      <c r="L301" s="10" t="str">
        <f ca="1">IF(ISNA(VLOOKUP(R301&amp;"_"&amp;S301&amp;"_"&amp;T301,[1]挑战模式!$A:$AS,1,FALSE)),"",IF(VLOOKUP(R301&amp;"_"&amp;S301&amp;"_"&amp;T301,[1]挑战模式!$A:$AS,14+U301,FALSE)="","",ROUND(VLOOKUP(R301&amp;"_"&amp;S301&amp;"_"&amp;T301,[1]挑战模式!$A:$AS,5,FALSE)/K301,2)))</f>
        <v/>
      </c>
      <c r="M301" s="10" t="str">
        <f t="shared" ca="1" si="32"/>
        <v/>
      </c>
      <c r="N301" s="10" t="str">
        <f t="shared" ca="1" si="33"/>
        <v/>
      </c>
      <c r="O301" s="10" t="str">
        <f t="shared" ca="1" si="34"/>
        <v/>
      </c>
      <c r="Q301" s="10" t="str">
        <f ca="1">IF(L301="","",VLOOKUP(R301&amp;"_"&amp;S301&amp;"_"&amp;T301,[1]挑战模式!$A:$AS,38+U301,FALSE))</f>
        <v/>
      </c>
      <c r="R301" s="10">
        <v>0</v>
      </c>
      <c r="S301" s="10">
        <v>7</v>
      </c>
      <c r="T301" s="10">
        <v>1</v>
      </c>
      <c r="U301" s="10">
        <v>6</v>
      </c>
    </row>
    <row r="302" spans="2:21" s="10" customFormat="1" x14ac:dyDescent="0.2">
      <c r="B302" s="10" t="str">
        <f t="shared" si="29"/>
        <v>MonsterWaveCallRule_Season0_Challenge7</v>
      </c>
      <c r="C302" s="10">
        <f>IF(ISNA(VLOOKUP(R302&amp;"_"&amp;S302&amp;"_"&amp;T302,[1]挑战模式!$A:$AS,1,FALSE)),"",IF(T302-T301=0,"",T302))</f>
        <v>2</v>
      </c>
      <c r="D302" s="10" t="str">
        <f t="shared" si="30"/>
        <v>赛季0挑战关卡7波次2</v>
      </c>
      <c r="E302" s="10" t="str">
        <f>""</f>
        <v/>
      </c>
      <c r="F302" s="10">
        <f>IF(C302="","",VLOOKUP(R302&amp;"_"&amp;S302&amp;"_"&amp;T302,[1]挑战模式!$A:$AS,13,FALSE)-VLOOKUP(R302&amp;"_"&amp;S302&amp;"_"&amp;T302,[1]挑战模式!$A:$AS,14,FALSE))</f>
        <v>100</v>
      </c>
      <c r="G302" s="10">
        <f t="shared" si="31"/>
        <v>180</v>
      </c>
      <c r="H302" s="10" t="str">
        <f>IF(C302="","",VLOOKUP(R302&amp;"_"&amp;S302&amp;"_"&amp;T302,[1]挑战模式!$A:$BG,58,FALSE))</f>
        <v>ResAudio_Music_game2;0.9</v>
      </c>
      <c r="I302" s="10" t="str">
        <f>IF(C302="","",VLOOKUP(R302&amp;"_"&amp;S302&amp;"_"&amp;T302,[1]挑战模式!$A:$BG,59,FALSE))</f>
        <v>ResAudio_Music_game2;1.2</v>
      </c>
      <c r="J302" s="10">
        <f t="shared" si="35"/>
        <v>0</v>
      </c>
      <c r="K302" s="10">
        <f ca="1">IF(ISNA(VLOOKUP(R302&amp;"_"&amp;S302&amp;"_"&amp;T302,[1]挑战模式!$A:$AS,1,FALSE)),"",IF(VLOOKUP(R302&amp;"_"&amp;S302&amp;"_"&amp;T302,[1]挑战模式!$A:$AS,14+U302,FALSE)="","",INT(VLOOKUP(R302&amp;"_"&amp;S302&amp;"_"&amp;T302,[1]挑战模式!$A:$AS,20+U302,FALSE))))</f>
        <v>5</v>
      </c>
      <c r="L302" s="10">
        <f ca="1">IF(ISNA(VLOOKUP(R302&amp;"_"&amp;S302&amp;"_"&amp;T302,[1]挑战模式!$A:$AS,1,FALSE)),"",IF(VLOOKUP(R302&amp;"_"&amp;S302&amp;"_"&amp;T302,[1]挑战模式!$A:$AS,14+U302,FALSE)="","",ROUND(VLOOKUP(R302&amp;"_"&amp;S302&amp;"_"&amp;T302,[1]挑战模式!$A:$AS,5,FALSE)/K302,2)))</f>
        <v>3</v>
      </c>
      <c r="M302" s="10">
        <f t="shared" ca="1" si="32"/>
        <v>1</v>
      </c>
      <c r="N302" s="10" t="str">
        <f t="shared" ca="1" si="33"/>
        <v>Monster_Season0_Challenge7_2_1</v>
      </c>
      <c r="O302" s="10">
        <f t="shared" ca="1" si="34"/>
        <v>1</v>
      </c>
      <c r="Q302" s="10">
        <f ca="1">IF(L302="","",VLOOKUP(R302&amp;"_"&amp;S302&amp;"_"&amp;T302,[1]挑战模式!$A:$AS,38+U302,FALSE))</f>
        <v>20</v>
      </c>
      <c r="R302" s="10">
        <v>0</v>
      </c>
      <c r="S302" s="10">
        <v>7</v>
      </c>
      <c r="T302" s="10">
        <v>2</v>
      </c>
      <c r="U302" s="10">
        <v>1</v>
      </c>
    </row>
    <row r="303" spans="2:21" s="10" customFormat="1" x14ac:dyDescent="0.2">
      <c r="B303" s="10" t="str">
        <f t="shared" si="29"/>
        <v/>
      </c>
      <c r="C303" s="10" t="str">
        <f>IF(ISNA(VLOOKUP(R303&amp;"_"&amp;S303&amp;"_"&amp;T303,[1]挑战模式!$A:$AS,1,FALSE)),"",IF(T303-T302=0,"",T303))</f>
        <v/>
      </c>
      <c r="D303" s="10" t="str">
        <f t="shared" si="30"/>
        <v/>
      </c>
      <c r="E303" s="10" t="str">
        <f>""</f>
        <v/>
      </c>
      <c r="F303" s="10" t="str">
        <f>IF(C303="","",VLOOKUP(R303&amp;"_"&amp;S303&amp;"_"&amp;T303,[1]挑战模式!$A:$AS,13,FALSE)-VLOOKUP(R303&amp;"_"&amp;S303&amp;"_"&amp;T303,[1]挑战模式!$A:$AS,14,FALSE))</f>
        <v/>
      </c>
      <c r="G303" s="10" t="str">
        <f t="shared" si="31"/>
        <v/>
      </c>
      <c r="H303" s="10" t="str">
        <f>IF(C303="","",VLOOKUP(R303&amp;"_"&amp;S303&amp;"_"&amp;T303,[1]挑战模式!$A:$BG,58,FALSE))</f>
        <v/>
      </c>
      <c r="I303" s="10" t="str">
        <f>IF(C303="","",VLOOKUP(R303&amp;"_"&amp;S303&amp;"_"&amp;T303,[1]挑战模式!$A:$BG,59,FALSE))</f>
        <v/>
      </c>
      <c r="J303" s="10" t="str">
        <f t="shared" si="35"/>
        <v/>
      </c>
      <c r="K303" s="10">
        <f ca="1">IF(ISNA(VLOOKUP(R303&amp;"_"&amp;S303&amp;"_"&amp;T303,[1]挑战模式!$A:$AS,1,FALSE)),"",IF(VLOOKUP(R303&amp;"_"&amp;S303&amp;"_"&amp;T303,[1]挑战模式!$A:$AS,14+U303,FALSE)="","",INT(VLOOKUP(R303&amp;"_"&amp;S303&amp;"_"&amp;T303,[1]挑战模式!$A:$AS,20+U303,FALSE))))</f>
        <v>5</v>
      </c>
      <c r="L303" s="10">
        <f ca="1">IF(ISNA(VLOOKUP(R303&amp;"_"&amp;S303&amp;"_"&amp;T303,[1]挑战模式!$A:$AS,1,FALSE)),"",IF(VLOOKUP(R303&amp;"_"&amp;S303&amp;"_"&amp;T303,[1]挑战模式!$A:$AS,14+U303,FALSE)="","",ROUND(VLOOKUP(R303&amp;"_"&amp;S303&amp;"_"&amp;T303,[1]挑战模式!$A:$AS,5,FALSE)/K303,2)))</f>
        <v>3</v>
      </c>
      <c r="M303" s="10">
        <f t="shared" ca="1" si="32"/>
        <v>1</v>
      </c>
      <c r="N303" s="10" t="str">
        <f t="shared" ca="1" si="33"/>
        <v>Monster_Season0_Challenge7_2_2</v>
      </c>
      <c r="O303" s="10">
        <f t="shared" ca="1" si="34"/>
        <v>1</v>
      </c>
      <c r="Q303" s="10">
        <f ca="1">IF(L303="","",VLOOKUP(R303&amp;"_"&amp;S303&amp;"_"&amp;T303,[1]挑战模式!$A:$AS,38+U303,FALSE))</f>
        <v>20</v>
      </c>
      <c r="R303" s="10">
        <v>0</v>
      </c>
      <c r="S303" s="10">
        <v>7</v>
      </c>
      <c r="T303" s="10">
        <v>2</v>
      </c>
      <c r="U303" s="10">
        <v>2</v>
      </c>
    </row>
    <row r="304" spans="2:21" s="10" customFormat="1" x14ac:dyDescent="0.2">
      <c r="B304" s="10" t="str">
        <f t="shared" si="29"/>
        <v/>
      </c>
      <c r="C304" s="10" t="str">
        <f>IF(ISNA(VLOOKUP(R304&amp;"_"&amp;S304&amp;"_"&amp;T304,[1]挑战模式!$A:$AS,1,FALSE)),"",IF(T304-T303=0,"",T304))</f>
        <v/>
      </c>
      <c r="D304" s="10" t="str">
        <f t="shared" si="30"/>
        <v/>
      </c>
      <c r="E304" s="10" t="str">
        <f>""</f>
        <v/>
      </c>
      <c r="F304" s="10" t="str">
        <f>IF(C304="","",VLOOKUP(R304&amp;"_"&amp;S304&amp;"_"&amp;T304,[1]挑战模式!$A:$AS,13,FALSE)-VLOOKUP(R304&amp;"_"&amp;S304&amp;"_"&amp;T304,[1]挑战模式!$A:$AS,14,FALSE))</f>
        <v/>
      </c>
      <c r="G304" s="10" t="str">
        <f t="shared" si="31"/>
        <v/>
      </c>
      <c r="H304" s="10" t="str">
        <f>IF(C304="","",VLOOKUP(R304&amp;"_"&amp;S304&amp;"_"&amp;T304,[1]挑战模式!$A:$BG,58,FALSE))</f>
        <v/>
      </c>
      <c r="I304" s="10" t="str">
        <f>IF(C304="","",VLOOKUP(R304&amp;"_"&amp;S304&amp;"_"&amp;T304,[1]挑战模式!$A:$BG,59,FALSE))</f>
        <v/>
      </c>
      <c r="J304" s="10" t="str">
        <f t="shared" si="35"/>
        <v/>
      </c>
      <c r="K304" s="10" t="str">
        <f ca="1">IF(ISNA(VLOOKUP(R304&amp;"_"&amp;S304&amp;"_"&amp;T304,[1]挑战模式!$A:$AS,1,FALSE)),"",IF(VLOOKUP(R304&amp;"_"&amp;S304&amp;"_"&amp;T304,[1]挑战模式!$A:$AS,14+U304,FALSE)="","",INT(VLOOKUP(R304&amp;"_"&amp;S304&amp;"_"&amp;T304,[1]挑战模式!$A:$AS,20+U304,FALSE))))</f>
        <v/>
      </c>
      <c r="L304" s="10" t="str">
        <f ca="1">IF(ISNA(VLOOKUP(R304&amp;"_"&amp;S304&amp;"_"&amp;T304,[1]挑战模式!$A:$AS,1,FALSE)),"",IF(VLOOKUP(R304&amp;"_"&amp;S304&amp;"_"&amp;T304,[1]挑战模式!$A:$AS,14+U304,FALSE)="","",ROUND(VLOOKUP(R304&amp;"_"&amp;S304&amp;"_"&amp;T304,[1]挑战模式!$A:$AS,5,FALSE)/K304,2)))</f>
        <v/>
      </c>
      <c r="M304" s="10" t="str">
        <f t="shared" ca="1" si="32"/>
        <v/>
      </c>
      <c r="N304" s="10" t="str">
        <f t="shared" ca="1" si="33"/>
        <v/>
      </c>
      <c r="O304" s="10" t="str">
        <f t="shared" ca="1" si="34"/>
        <v/>
      </c>
      <c r="Q304" s="10" t="str">
        <f ca="1">IF(L304="","",VLOOKUP(R304&amp;"_"&amp;S304&amp;"_"&amp;T304,[1]挑战模式!$A:$AS,38+U304,FALSE))</f>
        <v/>
      </c>
      <c r="R304" s="10">
        <v>0</v>
      </c>
      <c r="S304" s="10">
        <v>7</v>
      </c>
      <c r="T304" s="10">
        <v>2</v>
      </c>
      <c r="U304" s="10">
        <v>3</v>
      </c>
    </row>
    <row r="305" spans="2:21" s="10" customFormat="1" x14ac:dyDescent="0.2">
      <c r="B305" s="10" t="str">
        <f t="shared" si="29"/>
        <v/>
      </c>
      <c r="C305" s="10" t="str">
        <f>IF(ISNA(VLOOKUP(R305&amp;"_"&amp;S305&amp;"_"&amp;T305,[1]挑战模式!$A:$AS,1,FALSE)),"",IF(T305-T304=0,"",T305))</f>
        <v/>
      </c>
      <c r="D305" s="10" t="str">
        <f t="shared" si="30"/>
        <v/>
      </c>
      <c r="E305" s="10" t="str">
        <f>""</f>
        <v/>
      </c>
      <c r="F305" s="10" t="str">
        <f>IF(C305="","",VLOOKUP(R305&amp;"_"&amp;S305&amp;"_"&amp;T305,[1]挑战模式!$A:$AS,13,FALSE)-VLOOKUP(R305&amp;"_"&amp;S305&amp;"_"&amp;T305,[1]挑战模式!$A:$AS,14,FALSE))</f>
        <v/>
      </c>
      <c r="G305" s="10" t="str">
        <f t="shared" si="31"/>
        <v/>
      </c>
      <c r="H305" s="10" t="str">
        <f>IF(C305="","",VLOOKUP(R305&amp;"_"&amp;S305&amp;"_"&amp;T305,[1]挑战模式!$A:$BG,58,FALSE))</f>
        <v/>
      </c>
      <c r="I305" s="10" t="str">
        <f>IF(C305="","",VLOOKUP(R305&amp;"_"&amp;S305&amp;"_"&amp;T305,[1]挑战模式!$A:$BG,59,FALSE))</f>
        <v/>
      </c>
      <c r="J305" s="10" t="str">
        <f t="shared" si="35"/>
        <v/>
      </c>
      <c r="K305" s="10" t="str">
        <f ca="1">IF(ISNA(VLOOKUP(R305&amp;"_"&amp;S305&amp;"_"&amp;T305,[1]挑战模式!$A:$AS,1,FALSE)),"",IF(VLOOKUP(R305&amp;"_"&amp;S305&amp;"_"&amp;T305,[1]挑战模式!$A:$AS,14+U305,FALSE)="","",INT(VLOOKUP(R305&amp;"_"&amp;S305&amp;"_"&amp;T305,[1]挑战模式!$A:$AS,20+U305,FALSE))))</f>
        <v/>
      </c>
      <c r="L305" s="10" t="str">
        <f ca="1">IF(ISNA(VLOOKUP(R305&amp;"_"&amp;S305&amp;"_"&amp;T305,[1]挑战模式!$A:$AS,1,FALSE)),"",IF(VLOOKUP(R305&amp;"_"&amp;S305&amp;"_"&amp;T305,[1]挑战模式!$A:$AS,14+U305,FALSE)="","",ROUND(VLOOKUP(R305&amp;"_"&amp;S305&amp;"_"&amp;T305,[1]挑战模式!$A:$AS,5,FALSE)/K305,2)))</f>
        <v/>
      </c>
      <c r="M305" s="10" t="str">
        <f t="shared" ca="1" si="32"/>
        <v/>
      </c>
      <c r="N305" s="10" t="str">
        <f t="shared" ca="1" si="33"/>
        <v/>
      </c>
      <c r="O305" s="10" t="str">
        <f t="shared" ca="1" si="34"/>
        <v/>
      </c>
      <c r="Q305" s="10" t="str">
        <f ca="1">IF(L305="","",VLOOKUP(R305&amp;"_"&amp;S305&amp;"_"&amp;T305,[1]挑战模式!$A:$AS,38+U305,FALSE))</f>
        <v/>
      </c>
      <c r="R305" s="10">
        <v>0</v>
      </c>
      <c r="S305" s="10">
        <v>7</v>
      </c>
      <c r="T305" s="10">
        <v>2</v>
      </c>
      <c r="U305" s="10">
        <v>4</v>
      </c>
    </row>
    <row r="306" spans="2:21" s="10" customFormat="1" x14ac:dyDescent="0.2">
      <c r="B306" s="10" t="str">
        <f t="shared" si="29"/>
        <v/>
      </c>
      <c r="C306" s="10" t="str">
        <f>IF(ISNA(VLOOKUP(R306&amp;"_"&amp;S306&amp;"_"&amp;T306,[1]挑战模式!$A:$AS,1,FALSE)),"",IF(T306-T305=0,"",T306))</f>
        <v/>
      </c>
      <c r="D306" s="10" t="str">
        <f t="shared" si="30"/>
        <v/>
      </c>
      <c r="E306" s="10" t="str">
        <f>""</f>
        <v/>
      </c>
      <c r="F306" s="10" t="str">
        <f>IF(C306="","",VLOOKUP(R306&amp;"_"&amp;S306&amp;"_"&amp;T306,[1]挑战模式!$A:$AS,13,FALSE)-VLOOKUP(R306&amp;"_"&amp;S306&amp;"_"&amp;T306,[1]挑战模式!$A:$AS,14,FALSE))</f>
        <v/>
      </c>
      <c r="G306" s="10" t="str">
        <f t="shared" si="31"/>
        <v/>
      </c>
      <c r="H306" s="10" t="str">
        <f>IF(C306="","",VLOOKUP(R306&amp;"_"&amp;S306&amp;"_"&amp;T306,[1]挑战模式!$A:$BG,58,FALSE))</f>
        <v/>
      </c>
      <c r="I306" s="10" t="str">
        <f>IF(C306="","",VLOOKUP(R306&amp;"_"&amp;S306&amp;"_"&amp;T306,[1]挑战模式!$A:$BG,59,FALSE))</f>
        <v/>
      </c>
      <c r="J306" s="10" t="str">
        <f t="shared" si="35"/>
        <v/>
      </c>
      <c r="K306" s="10" t="str">
        <f ca="1">IF(ISNA(VLOOKUP(R306&amp;"_"&amp;S306&amp;"_"&amp;T306,[1]挑战模式!$A:$AS,1,FALSE)),"",IF(VLOOKUP(R306&amp;"_"&amp;S306&amp;"_"&amp;T306,[1]挑战模式!$A:$AS,14+U306,FALSE)="","",INT(VLOOKUP(R306&amp;"_"&amp;S306&amp;"_"&amp;T306,[1]挑战模式!$A:$AS,20+U306,FALSE))))</f>
        <v/>
      </c>
      <c r="L306" s="10" t="str">
        <f ca="1">IF(ISNA(VLOOKUP(R306&amp;"_"&amp;S306&amp;"_"&amp;T306,[1]挑战模式!$A:$AS,1,FALSE)),"",IF(VLOOKUP(R306&amp;"_"&amp;S306&amp;"_"&amp;T306,[1]挑战模式!$A:$AS,14+U306,FALSE)="","",ROUND(VLOOKUP(R306&amp;"_"&amp;S306&amp;"_"&amp;T306,[1]挑战模式!$A:$AS,5,FALSE)/K306,2)))</f>
        <v/>
      </c>
      <c r="M306" s="10" t="str">
        <f t="shared" ca="1" si="32"/>
        <v/>
      </c>
      <c r="N306" s="10" t="str">
        <f t="shared" ca="1" si="33"/>
        <v/>
      </c>
      <c r="O306" s="10" t="str">
        <f t="shared" ca="1" si="34"/>
        <v/>
      </c>
      <c r="Q306" s="10" t="str">
        <f ca="1">IF(L306="","",VLOOKUP(R306&amp;"_"&amp;S306&amp;"_"&amp;T306,[1]挑战模式!$A:$AS,38+U306,FALSE))</f>
        <v/>
      </c>
      <c r="R306" s="10">
        <v>0</v>
      </c>
      <c r="S306" s="10">
        <v>7</v>
      </c>
      <c r="T306" s="10">
        <v>2</v>
      </c>
      <c r="U306" s="10">
        <v>5</v>
      </c>
    </row>
    <row r="307" spans="2:21" s="10" customFormat="1" x14ac:dyDescent="0.2">
      <c r="B307" s="10" t="str">
        <f t="shared" si="29"/>
        <v/>
      </c>
      <c r="C307" s="10" t="str">
        <f>IF(ISNA(VLOOKUP(R307&amp;"_"&amp;S307&amp;"_"&amp;T307,[1]挑战模式!$A:$AS,1,FALSE)),"",IF(T307-T306=0,"",T307))</f>
        <v/>
      </c>
      <c r="D307" s="10" t="str">
        <f t="shared" si="30"/>
        <v/>
      </c>
      <c r="E307" s="10" t="str">
        <f>""</f>
        <v/>
      </c>
      <c r="F307" s="10" t="str">
        <f>IF(C307="","",VLOOKUP(R307&amp;"_"&amp;S307&amp;"_"&amp;T307,[1]挑战模式!$A:$AS,13,FALSE)-VLOOKUP(R307&amp;"_"&amp;S307&amp;"_"&amp;T307,[1]挑战模式!$A:$AS,14,FALSE))</f>
        <v/>
      </c>
      <c r="G307" s="10" t="str">
        <f t="shared" si="31"/>
        <v/>
      </c>
      <c r="H307" s="10" t="str">
        <f>IF(C307="","",VLOOKUP(R307&amp;"_"&amp;S307&amp;"_"&amp;T307,[1]挑战模式!$A:$BG,58,FALSE))</f>
        <v/>
      </c>
      <c r="I307" s="10" t="str">
        <f>IF(C307="","",VLOOKUP(R307&amp;"_"&amp;S307&amp;"_"&amp;T307,[1]挑战模式!$A:$BG,59,FALSE))</f>
        <v/>
      </c>
      <c r="J307" s="10" t="str">
        <f t="shared" si="35"/>
        <v/>
      </c>
      <c r="K307" s="10" t="str">
        <f ca="1">IF(ISNA(VLOOKUP(R307&amp;"_"&amp;S307&amp;"_"&amp;T307,[1]挑战模式!$A:$AS,1,FALSE)),"",IF(VLOOKUP(R307&amp;"_"&amp;S307&amp;"_"&amp;T307,[1]挑战模式!$A:$AS,14+U307,FALSE)="","",INT(VLOOKUP(R307&amp;"_"&amp;S307&amp;"_"&amp;T307,[1]挑战模式!$A:$AS,20+U307,FALSE))))</f>
        <v/>
      </c>
      <c r="L307" s="10" t="str">
        <f ca="1">IF(ISNA(VLOOKUP(R307&amp;"_"&amp;S307&amp;"_"&amp;T307,[1]挑战模式!$A:$AS,1,FALSE)),"",IF(VLOOKUP(R307&amp;"_"&amp;S307&amp;"_"&amp;T307,[1]挑战模式!$A:$AS,14+U307,FALSE)="","",ROUND(VLOOKUP(R307&amp;"_"&amp;S307&amp;"_"&amp;T307,[1]挑战模式!$A:$AS,5,FALSE)/K307,2)))</f>
        <v/>
      </c>
      <c r="M307" s="10" t="str">
        <f t="shared" ca="1" si="32"/>
        <v/>
      </c>
      <c r="N307" s="10" t="str">
        <f t="shared" ca="1" si="33"/>
        <v/>
      </c>
      <c r="O307" s="10" t="str">
        <f t="shared" ca="1" si="34"/>
        <v/>
      </c>
      <c r="Q307" s="10" t="str">
        <f ca="1">IF(L307="","",VLOOKUP(R307&amp;"_"&amp;S307&amp;"_"&amp;T307,[1]挑战模式!$A:$AS,38+U307,FALSE))</f>
        <v/>
      </c>
      <c r="R307" s="10">
        <v>0</v>
      </c>
      <c r="S307" s="10">
        <v>7</v>
      </c>
      <c r="T307" s="10">
        <v>2</v>
      </c>
      <c r="U307" s="10">
        <v>6</v>
      </c>
    </row>
    <row r="308" spans="2:21" s="10" customFormat="1" x14ac:dyDescent="0.2">
      <c r="B308" s="10" t="str">
        <f t="shared" si="29"/>
        <v>MonsterWaveCallRule_Season0_Challenge7</v>
      </c>
      <c r="C308" s="10">
        <f>IF(ISNA(VLOOKUP(R308&amp;"_"&amp;S308&amp;"_"&amp;T308,[1]挑战模式!$A:$AS,1,FALSE)),"",IF(T308-T307=0,"",T308))</f>
        <v>3</v>
      </c>
      <c r="D308" s="10" t="str">
        <f t="shared" si="30"/>
        <v>赛季0挑战关卡7波次3</v>
      </c>
      <c r="E308" s="10" t="str">
        <f>""</f>
        <v/>
      </c>
      <c r="F308" s="10">
        <f>IF(C308="","",VLOOKUP(R308&amp;"_"&amp;S308&amp;"_"&amp;T308,[1]挑战模式!$A:$AS,13,FALSE)-VLOOKUP(R308&amp;"_"&amp;S308&amp;"_"&amp;T308,[1]挑战模式!$A:$AS,14,FALSE))</f>
        <v>100</v>
      </c>
      <c r="G308" s="10">
        <f t="shared" si="31"/>
        <v>180</v>
      </c>
      <c r="H308" s="10" t="str">
        <f>IF(C308="","",VLOOKUP(R308&amp;"_"&amp;S308&amp;"_"&amp;T308,[1]挑战模式!$A:$BG,58,FALSE))</f>
        <v>ResAudio_Music_game2;0.9</v>
      </c>
      <c r="I308" s="10" t="str">
        <f>IF(C308="","",VLOOKUP(R308&amp;"_"&amp;S308&amp;"_"&amp;T308,[1]挑战模式!$A:$BG,59,FALSE))</f>
        <v>ResAudio_Music_game2;1.2</v>
      </c>
      <c r="J308" s="10">
        <f t="shared" si="35"/>
        <v>0</v>
      </c>
      <c r="K308" s="10">
        <f ca="1">IF(ISNA(VLOOKUP(R308&amp;"_"&amp;S308&amp;"_"&amp;T308,[1]挑战模式!$A:$AS,1,FALSE)),"",IF(VLOOKUP(R308&amp;"_"&amp;S308&amp;"_"&amp;T308,[1]挑战模式!$A:$AS,14+U308,FALSE)="","",INT(VLOOKUP(R308&amp;"_"&amp;S308&amp;"_"&amp;T308,[1]挑战模式!$A:$AS,20+U308,FALSE))))</f>
        <v>8</v>
      </c>
      <c r="L308" s="10">
        <f ca="1">IF(ISNA(VLOOKUP(R308&amp;"_"&amp;S308&amp;"_"&amp;T308,[1]挑战模式!$A:$AS,1,FALSE)),"",IF(VLOOKUP(R308&amp;"_"&amp;S308&amp;"_"&amp;T308,[1]挑战模式!$A:$AS,14+U308,FALSE)="","",ROUND(VLOOKUP(R308&amp;"_"&amp;S308&amp;"_"&amp;T308,[1]挑战模式!$A:$AS,5,FALSE)/K308,2)))</f>
        <v>2.5</v>
      </c>
      <c r="M308" s="10">
        <f t="shared" ca="1" si="32"/>
        <v>1</v>
      </c>
      <c r="N308" s="10" t="str">
        <f t="shared" ca="1" si="33"/>
        <v>Monster_Season0_Challenge7_3_1</v>
      </c>
      <c r="O308" s="10">
        <f t="shared" ca="1" si="34"/>
        <v>1</v>
      </c>
      <c r="Q308" s="10">
        <f ca="1">IF(L308="","",VLOOKUP(R308&amp;"_"&amp;S308&amp;"_"&amp;T308,[1]挑战模式!$A:$AS,38+U308,FALSE))</f>
        <v>13</v>
      </c>
      <c r="R308" s="10">
        <v>0</v>
      </c>
      <c r="S308" s="10">
        <v>7</v>
      </c>
      <c r="T308" s="10">
        <v>3</v>
      </c>
      <c r="U308" s="10">
        <v>1</v>
      </c>
    </row>
    <row r="309" spans="2:21" s="10" customFormat="1" x14ac:dyDescent="0.2">
      <c r="B309" s="10" t="str">
        <f t="shared" si="29"/>
        <v/>
      </c>
      <c r="C309" s="10" t="str">
        <f>IF(ISNA(VLOOKUP(R309&amp;"_"&amp;S309&amp;"_"&amp;T309,[1]挑战模式!$A:$AS,1,FALSE)),"",IF(T309-T308=0,"",T309))</f>
        <v/>
      </c>
      <c r="D309" s="10" t="str">
        <f t="shared" si="30"/>
        <v/>
      </c>
      <c r="E309" s="10" t="str">
        <f>""</f>
        <v/>
      </c>
      <c r="F309" s="10" t="str">
        <f>IF(C309="","",VLOOKUP(R309&amp;"_"&amp;S309&amp;"_"&amp;T309,[1]挑战模式!$A:$AS,13,FALSE)-VLOOKUP(R309&amp;"_"&amp;S309&amp;"_"&amp;T309,[1]挑战模式!$A:$AS,14,FALSE))</f>
        <v/>
      </c>
      <c r="G309" s="10" t="str">
        <f t="shared" si="31"/>
        <v/>
      </c>
      <c r="H309" s="10" t="str">
        <f>IF(C309="","",VLOOKUP(R309&amp;"_"&amp;S309&amp;"_"&amp;T309,[1]挑战模式!$A:$BG,58,FALSE))</f>
        <v/>
      </c>
      <c r="I309" s="10" t="str">
        <f>IF(C309="","",VLOOKUP(R309&amp;"_"&amp;S309&amp;"_"&amp;T309,[1]挑战模式!$A:$BG,59,FALSE))</f>
        <v/>
      </c>
      <c r="J309" s="10" t="str">
        <f t="shared" si="35"/>
        <v/>
      </c>
      <c r="K309" s="10">
        <f ca="1">IF(ISNA(VLOOKUP(R309&amp;"_"&amp;S309&amp;"_"&amp;T309,[1]挑战模式!$A:$AS,1,FALSE)),"",IF(VLOOKUP(R309&amp;"_"&amp;S309&amp;"_"&amp;T309,[1]挑战模式!$A:$AS,14+U309,FALSE)="","",INT(VLOOKUP(R309&amp;"_"&amp;S309&amp;"_"&amp;T309,[1]挑战模式!$A:$AS,20+U309,FALSE))))</f>
        <v>8</v>
      </c>
      <c r="L309" s="10">
        <f ca="1">IF(ISNA(VLOOKUP(R309&amp;"_"&amp;S309&amp;"_"&amp;T309,[1]挑战模式!$A:$AS,1,FALSE)),"",IF(VLOOKUP(R309&amp;"_"&amp;S309&amp;"_"&amp;T309,[1]挑战模式!$A:$AS,14+U309,FALSE)="","",ROUND(VLOOKUP(R309&amp;"_"&amp;S309&amp;"_"&amp;T309,[1]挑战模式!$A:$AS,5,FALSE)/K309,2)))</f>
        <v>2.5</v>
      </c>
      <c r="M309" s="10">
        <f t="shared" ca="1" si="32"/>
        <v>1</v>
      </c>
      <c r="N309" s="10" t="str">
        <f t="shared" ca="1" si="33"/>
        <v>Monster_Season0_Challenge7_3_2</v>
      </c>
      <c r="O309" s="10">
        <f t="shared" ca="1" si="34"/>
        <v>1</v>
      </c>
      <c r="Q309" s="10">
        <f ca="1">IF(L309="","",VLOOKUP(R309&amp;"_"&amp;S309&amp;"_"&amp;T309,[1]挑战模式!$A:$AS,38+U309,FALSE))</f>
        <v>13</v>
      </c>
      <c r="R309" s="10">
        <v>0</v>
      </c>
      <c r="S309" s="10">
        <v>7</v>
      </c>
      <c r="T309" s="10">
        <v>3</v>
      </c>
      <c r="U309" s="10">
        <v>2</v>
      </c>
    </row>
    <row r="310" spans="2:21" s="10" customFormat="1" x14ac:dyDescent="0.2">
      <c r="B310" s="10" t="str">
        <f t="shared" si="29"/>
        <v/>
      </c>
      <c r="C310" s="10" t="str">
        <f>IF(ISNA(VLOOKUP(R310&amp;"_"&amp;S310&amp;"_"&amp;T310,[1]挑战模式!$A:$AS,1,FALSE)),"",IF(T310-T309=0,"",T310))</f>
        <v/>
      </c>
      <c r="D310" s="10" t="str">
        <f t="shared" si="30"/>
        <v/>
      </c>
      <c r="E310" s="10" t="str">
        <f>""</f>
        <v/>
      </c>
      <c r="F310" s="10" t="str">
        <f>IF(C310="","",VLOOKUP(R310&amp;"_"&amp;S310&amp;"_"&amp;T310,[1]挑战模式!$A:$AS,13,FALSE)-VLOOKUP(R310&amp;"_"&amp;S310&amp;"_"&amp;T310,[1]挑战模式!$A:$AS,14,FALSE))</f>
        <v/>
      </c>
      <c r="G310" s="10" t="str">
        <f t="shared" si="31"/>
        <v/>
      </c>
      <c r="H310" s="10" t="str">
        <f>IF(C310="","",VLOOKUP(R310&amp;"_"&amp;S310&amp;"_"&amp;T310,[1]挑战模式!$A:$BG,58,FALSE))</f>
        <v/>
      </c>
      <c r="I310" s="10" t="str">
        <f>IF(C310="","",VLOOKUP(R310&amp;"_"&amp;S310&amp;"_"&amp;T310,[1]挑战模式!$A:$BG,59,FALSE))</f>
        <v/>
      </c>
      <c r="J310" s="10" t="str">
        <f t="shared" si="35"/>
        <v/>
      </c>
      <c r="K310" s="10" t="str">
        <f ca="1">IF(ISNA(VLOOKUP(R310&amp;"_"&amp;S310&amp;"_"&amp;T310,[1]挑战模式!$A:$AS,1,FALSE)),"",IF(VLOOKUP(R310&amp;"_"&amp;S310&amp;"_"&amp;T310,[1]挑战模式!$A:$AS,14+U310,FALSE)="","",INT(VLOOKUP(R310&amp;"_"&amp;S310&amp;"_"&amp;T310,[1]挑战模式!$A:$AS,20+U310,FALSE))))</f>
        <v/>
      </c>
      <c r="L310" s="10" t="str">
        <f ca="1">IF(ISNA(VLOOKUP(R310&amp;"_"&amp;S310&amp;"_"&amp;T310,[1]挑战模式!$A:$AS,1,FALSE)),"",IF(VLOOKUP(R310&amp;"_"&amp;S310&amp;"_"&amp;T310,[1]挑战模式!$A:$AS,14+U310,FALSE)="","",ROUND(VLOOKUP(R310&amp;"_"&amp;S310&amp;"_"&amp;T310,[1]挑战模式!$A:$AS,5,FALSE)/K310,2)))</f>
        <v/>
      </c>
      <c r="M310" s="10" t="str">
        <f t="shared" ca="1" si="32"/>
        <v/>
      </c>
      <c r="N310" s="10" t="str">
        <f t="shared" ca="1" si="33"/>
        <v/>
      </c>
      <c r="O310" s="10" t="str">
        <f t="shared" ca="1" si="34"/>
        <v/>
      </c>
      <c r="Q310" s="10" t="str">
        <f ca="1">IF(L310="","",VLOOKUP(R310&amp;"_"&amp;S310&amp;"_"&amp;T310,[1]挑战模式!$A:$AS,38+U310,FALSE))</f>
        <v/>
      </c>
      <c r="R310" s="10">
        <v>0</v>
      </c>
      <c r="S310" s="10">
        <v>7</v>
      </c>
      <c r="T310" s="10">
        <v>3</v>
      </c>
      <c r="U310" s="10">
        <v>3</v>
      </c>
    </row>
    <row r="311" spans="2:21" s="10" customFormat="1" x14ac:dyDescent="0.2">
      <c r="B311" s="10" t="str">
        <f t="shared" si="29"/>
        <v/>
      </c>
      <c r="C311" s="10" t="str">
        <f>IF(ISNA(VLOOKUP(R311&amp;"_"&amp;S311&amp;"_"&amp;T311,[1]挑战模式!$A:$AS,1,FALSE)),"",IF(T311-T310=0,"",T311))</f>
        <v/>
      </c>
      <c r="D311" s="10" t="str">
        <f t="shared" si="30"/>
        <v/>
      </c>
      <c r="E311" s="10" t="str">
        <f>""</f>
        <v/>
      </c>
      <c r="F311" s="10" t="str">
        <f>IF(C311="","",VLOOKUP(R311&amp;"_"&amp;S311&amp;"_"&amp;T311,[1]挑战模式!$A:$AS,13,FALSE)-VLOOKUP(R311&amp;"_"&amp;S311&amp;"_"&amp;T311,[1]挑战模式!$A:$AS,14,FALSE))</f>
        <v/>
      </c>
      <c r="G311" s="10" t="str">
        <f t="shared" si="31"/>
        <v/>
      </c>
      <c r="H311" s="10" t="str">
        <f>IF(C311="","",VLOOKUP(R311&amp;"_"&amp;S311&amp;"_"&amp;T311,[1]挑战模式!$A:$BG,58,FALSE))</f>
        <v/>
      </c>
      <c r="I311" s="10" t="str">
        <f>IF(C311="","",VLOOKUP(R311&amp;"_"&amp;S311&amp;"_"&amp;T311,[1]挑战模式!$A:$BG,59,FALSE))</f>
        <v/>
      </c>
      <c r="J311" s="10" t="str">
        <f t="shared" si="35"/>
        <v/>
      </c>
      <c r="K311" s="10" t="str">
        <f ca="1">IF(ISNA(VLOOKUP(R311&amp;"_"&amp;S311&amp;"_"&amp;T311,[1]挑战模式!$A:$AS,1,FALSE)),"",IF(VLOOKUP(R311&amp;"_"&amp;S311&amp;"_"&amp;T311,[1]挑战模式!$A:$AS,14+U311,FALSE)="","",INT(VLOOKUP(R311&amp;"_"&amp;S311&amp;"_"&amp;T311,[1]挑战模式!$A:$AS,20+U311,FALSE))))</f>
        <v/>
      </c>
      <c r="L311" s="10" t="str">
        <f ca="1">IF(ISNA(VLOOKUP(R311&amp;"_"&amp;S311&amp;"_"&amp;T311,[1]挑战模式!$A:$AS,1,FALSE)),"",IF(VLOOKUP(R311&amp;"_"&amp;S311&amp;"_"&amp;T311,[1]挑战模式!$A:$AS,14+U311,FALSE)="","",ROUND(VLOOKUP(R311&amp;"_"&amp;S311&amp;"_"&amp;T311,[1]挑战模式!$A:$AS,5,FALSE)/K311,2)))</f>
        <v/>
      </c>
      <c r="M311" s="10" t="str">
        <f t="shared" ca="1" si="32"/>
        <v/>
      </c>
      <c r="N311" s="10" t="str">
        <f t="shared" ca="1" si="33"/>
        <v/>
      </c>
      <c r="O311" s="10" t="str">
        <f t="shared" ca="1" si="34"/>
        <v/>
      </c>
      <c r="Q311" s="10" t="str">
        <f ca="1">IF(L311="","",VLOOKUP(R311&amp;"_"&amp;S311&amp;"_"&amp;T311,[1]挑战模式!$A:$AS,38+U311,FALSE))</f>
        <v/>
      </c>
      <c r="R311" s="10">
        <v>0</v>
      </c>
      <c r="S311" s="10">
        <v>7</v>
      </c>
      <c r="T311" s="10">
        <v>3</v>
      </c>
      <c r="U311" s="10">
        <v>4</v>
      </c>
    </row>
    <row r="312" spans="2:21" s="10" customFormat="1" x14ac:dyDescent="0.2">
      <c r="B312" s="10" t="str">
        <f t="shared" si="29"/>
        <v/>
      </c>
      <c r="C312" s="10" t="str">
        <f>IF(ISNA(VLOOKUP(R312&amp;"_"&amp;S312&amp;"_"&amp;T312,[1]挑战模式!$A:$AS,1,FALSE)),"",IF(T312-T311=0,"",T312))</f>
        <v/>
      </c>
      <c r="D312" s="10" t="str">
        <f t="shared" si="30"/>
        <v/>
      </c>
      <c r="E312" s="10" t="str">
        <f>""</f>
        <v/>
      </c>
      <c r="F312" s="10" t="str">
        <f>IF(C312="","",VLOOKUP(R312&amp;"_"&amp;S312&amp;"_"&amp;T312,[1]挑战模式!$A:$AS,13,FALSE)-VLOOKUP(R312&amp;"_"&amp;S312&amp;"_"&amp;T312,[1]挑战模式!$A:$AS,14,FALSE))</f>
        <v/>
      </c>
      <c r="G312" s="10" t="str">
        <f t="shared" si="31"/>
        <v/>
      </c>
      <c r="H312" s="10" t="str">
        <f>IF(C312="","",VLOOKUP(R312&amp;"_"&amp;S312&amp;"_"&amp;T312,[1]挑战模式!$A:$BG,58,FALSE))</f>
        <v/>
      </c>
      <c r="I312" s="10" t="str">
        <f>IF(C312="","",VLOOKUP(R312&amp;"_"&amp;S312&amp;"_"&amp;T312,[1]挑战模式!$A:$BG,59,FALSE))</f>
        <v/>
      </c>
      <c r="J312" s="10" t="str">
        <f t="shared" si="35"/>
        <v/>
      </c>
      <c r="K312" s="10" t="str">
        <f ca="1">IF(ISNA(VLOOKUP(R312&amp;"_"&amp;S312&amp;"_"&amp;T312,[1]挑战模式!$A:$AS,1,FALSE)),"",IF(VLOOKUP(R312&amp;"_"&amp;S312&amp;"_"&amp;T312,[1]挑战模式!$A:$AS,14+U312,FALSE)="","",INT(VLOOKUP(R312&amp;"_"&amp;S312&amp;"_"&amp;T312,[1]挑战模式!$A:$AS,20+U312,FALSE))))</f>
        <v/>
      </c>
      <c r="L312" s="10" t="str">
        <f ca="1">IF(ISNA(VLOOKUP(R312&amp;"_"&amp;S312&amp;"_"&amp;T312,[1]挑战模式!$A:$AS,1,FALSE)),"",IF(VLOOKUP(R312&amp;"_"&amp;S312&amp;"_"&amp;T312,[1]挑战模式!$A:$AS,14+U312,FALSE)="","",ROUND(VLOOKUP(R312&amp;"_"&amp;S312&amp;"_"&amp;T312,[1]挑战模式!$A:$AS,5,FALSE)/K312,2)))</f>
        <v/>
      </c>
      <c r="M312" s="10" t="str">
        <f t="shared" ca="1" si="32"/>
        <v/>
      </c>
      <c r="N312" s="10" t="str">
        <f t="shared" ca="1" si="33"/>
        <v/>
      </c>
      <c r="O312" s="10" t="str">
        <f t="shared" ca="1" si="34"/>
        <v/>
      </c>
      <c r="Q312" s="10" t="str">
        <f ca="1">IF(L312="","",VLOOKUP(R312&amp;"_"&amp;S312&amp;"_"&amp;T312,[1]挑战模式!$A:$AS,38+U312,FALSE))</f>
        <v/>
      </c>
      <c r="R312" s="10">
        <v>0</v>
      </c>
      <c r="S312" s="10">
        <v>7</v>
      </c>
      <c r="T312" s="10">
        <v>3</v>
      </c>
      <c r="U312" s="10">
        <v>5</v>
      </c>
    </row>
    <row r="313" spans="2:21" s="10" customFormat="1" x14ac:dyDescent="0.2">
      <c r="B313" s="10" t="str">
        <f t="shared" si="29"/>
        <v/>
      </c>
      <c r="C313" s="10" t="str">
        <f>IF(ISNA(VLOOKUP(R313&amp;"_"&amp;S313&amp;"_"&amp;T313,[1]挑战模式!$A:$AS,1,FALSE)),"",IF(T313-T312=0,"",T313))</f>
        <v/>
      </c>
      <c r="D313" s="10" t="str">
        <f t="shared" si="30"/>
        <v/>
      </c>
      <c r="E313" s="10" t="str">
        <f>""</f>
        <v/>
      </c>
      <c r="F313" s="10" t="str">
        <f>IF(C313="","",VLOOKUP(R313&amp;"_"&amp;S313&amp;"_"&amp;T313,[1]挑战模式!$A:$AS,13,FALSE)-VLOOKUP(R313&amp;"_"&amp;S313&amp;"_"&amp;T313,[1]挑战模式!$A:$AS,14,FALSE))</f>
        <v/>
      </c>
      <c r="G313" s="10" t="str">
        <f t="shared" si="31"/>
        <v/>
      </c>
      <c r="H313" s="10" t="str">
        <f>IF(C313="","",VLOOKUP(R313&amp;"_"&amp;S313&amp;"_"&amp;T313,[1]挑战模式!$A:$BG,58,FALSE))</f>
        <v/>
      </c>
      <c r="I313" s="10" t="str">
        <f>IF(C313="","",VLOOKUP(R313&amp;"_"&amp;S313&amp;"_"&amp;T313,[1]挑战模式!$A:$BG,59,FALSE))</f>
        <v/>
      </c>
      <c r="J313" s="10" t="str">
        <f t="shared" si="35"/>
        <v/>
      </c>
      <c r="K313" s="10" t="str">
        <f ca="1">IF(ISNA(VLOOKUP(R313&amp;"_"&amp;S313&amp;"_"&amp;T313,[1]挑战模式!$A:$AS,1,FALSE)),"",IF(VLOOKUP(R313&amp;"_"&amp;S313&amp;"_"&amp;T313,[1]挑战模式!$A:$AS,14+U313,FALSE)="","",INT(VLOOKUP(R313&amp;"_"&amp;S313&amp;"_"&amp;T313,[1]挑战模式!$A:$AS,20+U313,FALSE))))</f>
        <v/>
      </c>
      <c r="L313" s="10" t="str">
        <f ca="1">IF(ISNA(VLOOKUP(R313&amp;"_"&amp;S313&amp;"_"&amp;T313,[1]挑战模式!$A:$AS,1,FALSE)),"",IF(VLOOKUP(R313&amp;"_"&amp;S313&amp;"_"&amp;T313,[1]挑战模式!$A:$AS,14+U313,FALSE)="","",ROUND(VLOOKUP(R313&amp;"_"&amp;S313&amp;"_"&amp;T313,[1]挑战模式!$A:$AS,5,FALSE)/K313,2)))</f>
        <v/>
      </c>
      <c r="M313" s="10" t="str">
        <f t="shared" ca="1" si="32"/>
        <v/>
      </c>
      <c r="N313" s="10" t="str">
        <f t="shared" ca="1" si="33"/>
        <v/>
      </c>
      <c r="O313" s="10" t="str">
        <f t="shared" ca="1" si="34"/>
        <v/>
      </c>
      <c r="Q313" s="10" t="str">
        <f ca="1">IF(L313="","",VLOOKUP(R313&amp;"_"&amp;S313&amp;"_"&amp;T313,[1]挑战模式!$A:$AS,38+U313,FALSE))</f>
        <v/>
      </c>
      <c r="R313" s="10">
        <v>0</v>
      </c>
      <c r="S313" s="10">
        <v>7</v>
      </c>
      <c r="T313" s="10">
        <v>3</v>
      </c>
      <c r="U313" s="10">
        <v>6</v>
      </c>
    </row>
    <row r="314" spans="2:21" s="10" customFormat="1" x14ac:dyDescent="0.2">
      <c r="B314" s="10" t="str">
        <f t="shared" si="29"/>
        <v>MonsterWaveCallRule_Season0_Challenge7</v>
      </c>
      <c r="C314" s="10">
        <f>IF(ISNA(VLOOKUP(R314&amp;"_"&amp;S314&amp;"_"&amp;T314,[1]挑战模式!$A:$AS,1,FALSE)),"",IF(T314-T313=0,"",T314))</f>
        <v>4</v>
      </c>
      <c r="D314" s="10" t="str">
        <f t="shared" si="30"/>
        <v>赛季0挑战关卡7波次4</v>
      </c>
      <c r="E314" s="10" t="str">
        <f>""</f>
        <v/>
      </c>
      <c r="F314" s="10">
        <f>IF(C314="","",VLOOKUP(R314&amp;"_"&amp;S314&amp;"_"&amp;T314,[1]挑战模式!$A:$AS,13,FALSE)-VLOOKUP(R314&amp;"_"&amp;S314&amp;"_"&amp;T314,[1]挑战模式!$A:$AS,14,FALSE))</f>
        <v>100</v>
      </c>
      <c r="G314" s="10">
        <f t="shared" si="31"/>
        <v>180</v>
      </c>
      <c r="H314" s="10" t="str">
        <f>IF(C314="","",VLOOKUP(R314&amp;"_"&amp;S314&amp;"_"&amp;T314,[1]挑战模式!$A:$BG,58,FALSE))</f>
        <v>ResAudio_Music_game2;0.9</v>
      </c>
      <c r="I314" s="10" t="str">
        <f>IF(C314="","",VLOOKUP(R314&amp;"_"&amp;S314&amp;"_"&amp;T314,[1]挑战模式!$A:$BG,59,FALSE))</f>
        <v>ResAudio_Music_game2;1.2</v>
      </c>
      <c r="J314" s="10">
        <f t="shared" si="35"/>
        <v>0</v>
      </c>
      <c r="K314" s="10">
        <f ca="1">IF(ISNA(VLOOKUP(R314&amp;"_"&amp;S314&amp;"_"&amp;T314,[1]挑战模式!$A:$AS,1,FALSE)),"",IF(VLOOKUP(R314&amp;"_"&amp;S314&amp;"_"&amp;T314,[1]挑战模式!$A:$AS,14+U314,FALSE)="","",INT(VLOOKUP(R314&amp;"_"&amp;S314&amp;"_"&amp;T314,[1]挑战模式!$A:$AS,20+U314,FALSE))))</f>
        <v>9</v>
      </c>
      <c r="L314" s="10">
        <f ca="1">IF(ISNA(VLOOKUP(R314&amp;"_"&amp;S314&amp;"_"&amp;T314,[1]挑战模式!$A:$AS,1,FALSE)),"",IF(VLOOKUP(R314&amp;"_"&amp;S314&amp;"_"&amp;T314,[1]挑战模式!$A:$AS,14+U314,FALSE)="","",ROUND(VLOOKUP(R314&amp;"_"&amp;S314&amp;"_"&amp;T314,[1]挑战模式!$A:$AS,5,FALSE)/K314,2)))</f>
        <v>2.78</v>
      </c>
      <c r="M314" s="10">
        <f t="shared" ca="1" si="32"/>
        <v>1</v>
      </c>
      <c r="N314" s="10" t="str">
        <f t="shared" ca="1" si="33"/>
        <v>Monster_Season0_Challenge7_4_1</v>
      </c>
      <c r="O314" s="10">
        <f t="shared" ca="1" si="34"/>
        <v>1</v>
      </c>
      <c r="Q314" s="10">
        <f ca="1">IF(L314="","",VLOOKUP(R314&amp;"_"&amp;S314&amp;"_"&amp;T314,[1]挑战模式!$A:$AS,38+U314,FALSE))</f>
        <v>8</v>
      </c>
      <c r="R314" s="10">
        <v>0</v>
      </c>
      <c r="S314" s="10">
        <v>7</v>
      </c>
      <c r="T314" s="10">
        <v>4</v>
      </c>
      <c r="U314" s="10">
        <v>1</v>
      </c>
    </row>
    <row r="315" spans="2:21" s="10" customFormat="1" x14ac:dyDescent="0.2">
      <c r="B315" s="10" t="str">
        <f t="shared" si="29"/>
        <v/>
      </c>
      <c r="C315" s="10" t="str">
        <f>IF(ISNA(VLOOKUP(R315&amp;"_"&amp;S315&amp;"_"&amp;T315,[1]挑战模式!$A:$AS,1,FALSE)),"",IF(T315-T314=0,"",T315))</f>
        <v/>
      </c>
      <c r="D315" s="10" t="str">
        <f t="shared" si="30"/>
        <v/>
      </c>
      <c r="E315" s="10" t="str">
        <f>""</f>
        <v/>
      </c>
      <c r="F315" s="10" t="str">
        <f>IF(C315="","",VLOOKUP(R315&amp;"_"&amp;S315&amp;"_"&amp;T315,[1]挑战模式!$A:$AS,13,FALSE)-VLOOKUP(R315&amp;"_"&amp;S315&amp;"_"&amp;T315,[1]挑战模式!$A:$AS,14,FALSE))</f>
        <v/>
      </c>
      <c r="G315" s="10" t="str">
        <f t="shared" si="31"/>
        <v/>
      </c>
      <c r="H315" s="10" t="str">
        <f>IF(C315="","",VLOOKUP(R315&amp;"_"&amp;S315&amp;"_"&amp;T315,[1]挑战模式!$A:$BG,58,FALSE))</f>
        <v/>
      </c>
      <c r="I315" s="10" t="str">
        <f>IF(C315="","",VLOOKUP(R315&amp;"_"&amp;S315&amp;"_"&amp;T315,[1]挑战模式!$A:$BG,59,FALSE))</f>
        <v/>
      </c>
      <c r="J315" s="10" t="str">
        <f t="shared" si="35"/>
        <v/>
      </c>
      <c r="K315" s="10">
        <f ca="1">IF(ISNA(VLOOKUP(R315&amp;"_"&amp;S315&amp;"_"&amp;T315,[1]挑战模式!$A:$AS,1,FALSE)),"",IF(VLOOKUP(R315&amp;"_"&amp;S315&amp;"_"&amp;T315,[1]挑战模式!$A:$AS,14+U315,FALSE)="","",INT(VLOOKUP(R315&amp;"_"&amp;S315&amp;"_"&amp;T315,[1]挑战模式!$A:$AS,20+U315,FALSE))))</f>
        <v>9</v>
      </c>
      <c r="L315" s="10">
        <f ca="1">IF(ISNA(VLOOKUP(R315&amp;"_"&amp;S315&amp;"_"&amp;T315,[1]挑战模式!$A:$AS,1,FALSE)),"",IF(VLOOKUP(R315&amp;"_"&amp;S315&amp;"_"&amp;T315,[1]挑战模式!$A:$AS,14+U315,FALSE)="","",ROUND(VLOOKUP(R315&amp;"_"&amp;S315&amp;"_"&amp;T315,[1]挑战模式!$A:$AS,5,FALSE)/K315,2)))</f>
        <v>2.78</v>
      </c>
      <c r="M315" s="10">
        <f t="shared" ca="1" si="32"/>
        <v>1</v>
      </c>
      <c r="N315" s="10" t="str">
        <f t="shared" ca="1" si="33"/>
        <v>Monster_Season0_Challenge7_4_2</v>
      </c>
      <c r="O315" s="10">
        <f t="shared" ca="1" si="34"/>
        <v>1</v>
      </c>
      <c r="Q315" s="10">
        <f ca="1">IF(L315="","",VLOOKUP(R315&amp;"_"&amp;S315&amp;"_"&amp;T315,[1]挑战模式!$A:$AS,38+U315,FALSE))</f>
        <v>8</v>
      </c>
      <c r="R315" s="10">
        <v>0</v>
      </c>
      <c r="S315" s="10">
        <v>7</v>
      </c>
      <c r="T315" s="10">
        <v>4</v>
      </c>
      <c r="U315" s="10">
        <v>2</v>
      </c>
    </row>
    <row r="316" spans="2:21" s="10" customFormat="1" x14ac:dyDescent="0.2">
      <c r="B316" s="10" t="str">
        <f t="shared" si="29"/>
        <v/>
      </c>
      <c r="C316" s="10" t="str">
        <f>IF(ISNA(VLOOKUP(R316&amp;"_"&amp;S316&amp;"_"&amp;T316,[1]挑战模式!$A:$AS,1,FALSE)),"",IF(T316-T315=0,"",T316))</f>
        <v/>
      </c>
      <c r="D316" s="10" t="str">
        <f t="shared" si="30"/>
        <v/>
      </c>
      <c r="E316" s="10" t="str">
        <f>""</f>
        <v/>
      </c>
      <c r="F316" s="10" t="str">
        <f>IF(C316="","",VLOOKUP(R316&amp;"_"&amp;S316&amp;"_"&amp;T316,[1]挑战模式!$A:$AS,13,FALSE)-VLOOKUP(R316&amp;"_"&amp;S316&amp;"_"&amp;T316,[1]挑战模式!$A:$AS,14,FALSE))</f>
        <v/>
      </c>
      <c r="G316" s="10" t="str">
        <f t="shared" si="31"/>
        <v/>
      </c>
      <c r="H316" s="10" t="str">
        <f>IF(C316="","",VLOOKUP(R316&amp;"_"&amp;S316&amp;"_"&amp;T316,[1]挑战模式!$A:$BG,58,FALSE))</f>
        <v/>
      </c>
      <c r="I316" s="10" t="str">
        <f>IF(C316="","",VLOOKUP(R316&amp;"_"&amp;S316&amp;"_"&amp;T316,[1]挑战模式!$A:$BG,59,FALSE))</f>
        <v/>
      </c>
      <c r="J316" s="10" t="str">
        <f>IF(C316="","",0)</f>
        <v/>
      </c>
      <c r="K316" s="10">
        <f ca="1">IF(ISNA(VLOOKUP(R316&amp;"_"&amp;S316&amp;"_"&amp;T316,[1]挑战模式!$A:$AS,1,FALSE)),"",IF(VLOOKUP(R316&amp;"_"&amp;S316&amp;"_"&amp;T316,[1]挑战模式!$A:$AS,14+U316,FALSE)="","",INT(VLOOKUP(R316&amp;"_"&amp;S316&amp;"_"&amp;T316,[1]挑战模式!$A:$AS,20+U316,FALSE))))</f>
        <v>4</v>
      </c>
      <c r="L316" s="10">
        <f ca="1">IF(ISNA(VLOOKUP(R316&amp;"_"&amp;S316&amp;"_"&amp;T316,[1]挑战模式!$A:$AS,1,FALSE)),"",IF(VLOOKUP(R316&amp;"_"&amp;S316&amp;"_"&amp;T316,[1]挑战模式!$A:$AS,14+U316,FALSE)="","",ROUND(VLOOKUP(R316&amp;"_"&amp;S316&amp;"_"&amp;T316,[1]挑战模式!$A:$AS,5,FALSE)/K316,2)))</f>
        <v>6.25</v>
      </c>
      <c r="M316" s="10">
        <f t="shared" ca="1" si="32"/>
        <v>1</v>
      </c>
      <c r="N316" s="10" t="str">
        <f t="shared" ca="1" si="33"/>
        <v>Monster_Season0_Challenge7_4_3</v>
      </c>
      <c r="O316" s="10">
        <f t="shared" ca="1" si="34"/>
        <v>1</v>
      </c>
      <c r="Q316" s="10">
        <f ca="1">IF(L316="","",VLOOKUP(R316&amp;"_"&amp;S316&amp;"_"&amp;T316,[1]挑战模式!$A:$AS,38+U316,FALSE))</f>
        <v>15</v>
      </c>
      <c r="R316" s="10">
        <v>0</v>
      </c>
      <c r="S316" s="10">
        <v>7</v>
      </c>
      <c r="T316" s="10">
        <v>4</v>
      </c>
      <c r="U316" s="10">
        <v>3</v>
      </c>
    </row>
    <row r="317" spans="2:21" s="10" customFormat="1" x14ac:dyDescent="0.2">
      <c r="B317" s="10" t="str">
        <f t="shared" si="29"/>
        <v/>
      </c>
      <c r="C317" s="10" t="str">
        <f>IF(ISNA(VLOOKUP(R317&amp;"_"&amp;S317&amp;"_"&amp;T317,[1]挑战模式!$A:$AS,1,FALSE)),"",IF(T317-T316=0,"",T317))</f>
        <v/>
      </c>
      <c r="D317" s="10" t="str">
        <f t="shared" si="30"/>
        <v/>
      </c>
      <c r="E317" s="10" t="str">
        <f>""</f>
        <v/>
      </c>
      <c r="F317" s="10" t="str">
        <f>IF(C317="","",VLOOKUP(R317&amp;"_"&amp;S317&amp;"_"&amp;T317,[1]挑战模式!$A:$AS,13,FALSE)-VLOOKUP(R317&amp;"_"&amp;S317&amp;"_"&amp;T317,[1]挑战模式!$A:$AS,14,FALSE))</f>
        <v/>
      </c>
      <c r="G317" s="10" t="str">
        <f t="shared" si="31"/>
        <v/>
      </c>
      <c r="H317" s="10" t="str">
        <f>IF(C317="","",VLOOKUP(R317&amp;"_"&amp;S317&amp;"_"&amp;T317,[1]挑战模式!$A:$BG,58,FALSE))</f>
        <v/>
      </c>
      <c r="I317" s="10" t="str">
        <f>IF(C317="","",VLOOKUP(R317&amp;"_"&amp;S317&amp;"_"&amp;T317,[1]挑战模式!$A:$BG,59,FALSE))</f>
        <v/>
      </c>
      <c r="J317" s="10" t="str">
        <f t="shared" ref="J317:J380" si="36">IF(C317="","",0)</f>
        <v/>
      </c>
      <c r="K317" s="10" t="str">
        <f ca="1">IF(ISNA(VLOOKUP(R317&amp;"_"&amp;S317&amp;"_"&amp;T317,[1]挑战模式!$A:$AS,1,FALSE)),"",IF(VLOOKUP(R317&amp;"_"&amp;S317&amp;"_"&amp;T317,[1]挑战模式!$A:$AS,14+U317,FALSE)="","",INT(VLOOKUP(R317&amp;"_"&amp;S317&amp;"_"&amp;T317,[1]挑战模式!$A:$AS,20+U317,FALSE))))</f>
        <v/>
      </c>
      <c r="L317" s="10" t="str">
        <f ca="1">IF(ISNA(VLOOKUP(R317&amp;"_"&amp;S317&amp;"_"&amp;T317,[1]挑战模式!$A:$AS,1,FALSE)),"",IF(VLOOKUP(R317&amp;"_"&amp;S317&amp;"_"&amp;T317,[1]挑战模式!$A:$AS,14+U317,FALSE)="","",ROUND(VLOOKUP(R317&amp;"_"&amp;S317&amp;"_"&amp;T317,[1]挑战模式!$A:$AS,5,FALSE)/K317,2)))</f>
        <v/>
      </c>
      <c r="M317" s="10" t="str">
        <f t="shared" ca="1" si="32"/>
        <v/>
      </c>
      <c r="N317" s="10" t="str">
        <f t="shared" ca="1" si="33"/>
        <v/>
      </c>
      <c r="O317" s="10" t="str">
        <f t="shared" ca="1" si="34"/>
        <v/>
      </c>
      <c r="Q317" s="10" t="str">
        <f ca="1">IF(L317="","",VLOOKUP(R317&amp;"_"&amp;S317&amp;"_"&amp;T317,[1]挑战模式!$A:$AS,38+U317,FALSE))</f>
        <v/>
      </c>
      <c r="R317" s="10">
        <v>0</v>
      </c>
      <c r="S317" s="10">
        <v>7</v>
      </c>
      <c r="T317" s="10">
        <v>4</v>
      </c>
      <c r="U317" s="10">
        <v>4</v>
      </c>
    </row>
    <row r="318" spans="2:21" s="10" customFormat="1" x14ac:dyDescent="0.2">
      <c r="B318" s="10" t="str">
        <f t="shared" si="29"/>
        <v/>
      </c>
      <c r="C318" s="10" t="str">
        <f>IF(ISNA(VLOOKUP(R318&amp;"_"&amp;S318&amp;"_"&amp;T318,[1]挑战模式!$A:$AS,1,FALSE)),"",IF(T318-T317=0,"",T318))</f>
        <v/>
      </c>
      <c r="D318" s="10" t="str">
        <f t="shared" si="30"/>
        <v/>
      </c>
      <c r="E318" s="10" t="str">
        <f>""</f>
        <v/>
      </c>
      <c r="F318" s="10" t="str">
        <f>IF(C318="","",VLOOKUP(R318&amp;"_"&amp;S318&amp;"_"&amp;T318,[1]挑战模式!$A:$AS,13,FALSE)-VLOOKUP(R318&amp;"_"&amp;S318&amp;"_"&amp;T318,[1]挑战模式!$A:$AS,14,FALSE))</f>
        <v/>
      </c>
      <c r="G318" s="10" t="str">
        <f t="shared" si="31"/>
        <v/>
      </c>
      <c r="H318" s="10" t="str">
        <f>IF(C318="","",VLOOKUP(R318&amp;"_"&amp;S318&amp;"_"&amp;T318,[1]挑战模式!$A:$BG,58,FALSE))</f>
        <v/>
      </c>
      <c r="I318" s="10" t="str">
        <f>IF(C318="","",VLOOKUP(R318&amp;"_"&amp;S318&amp;"_"&amp;T318,[1]挑战模式!$A:$BG,59,FALSE))</f>
        <v/>
      </c>
      <c r="J318" s="10" t="str">
        <f t="shared" si="36"/>
        <v/>
      </c>
      <c r="K318" s="10" t="str">
        <f ca="1">IF(ISNA(VLOOKUP(R318&amp;"_"&amp;S318&amp;"_"&amp;T318,[1]挑战模式!$A:$AS,1,FALSE)),"",IF(VLOOKUP(R318&amp;"_"&amp;S318&amp;"_"&amp;T318,[1]挑战模式!$A:$AS,14+U318,FALSE)="","",INT(VLOOKUP(R318&amp;"_"&amp;S318&amp;"_"&amp;T318,[1]挑战模式!$A:$AS,20+U318,FALSE))))</f>
        <v/>
      </c>
      <c r="L318" s="10" t="str">
        <f ca="1">IF(ISNA(VLOOKUP(R318&amp;"_"&amp;S318&amp;"_"&amp;T318,[1]挑战模式!$A:$AS,1,FALSE)),"",IF(VLOOKUP(R318&amp;"_"&amp;S318&amp;"_"&amp;T318,[1]挑战模式!$A:$AS,14+U318,FALSE)="","",ROUND(VLOOKUP(R318&amp;"_"&amp;S318&amp;"_"&amp;T318,[1]挑战模式!$A:$AS,5,FALSE)/K318,2)))</f>
        <v/>
      </c>
      <c r="M318" s="10" t="str">
        <f t="shared" ca="1" si="32"/>
        <v/>
      </c>
      <c r="N318" s="10" t="str">
        <f t="shared" ca="1" si="33"/>
        <v/>
      </c>
      <c r="O318" s="10" t="str">
        <f t="shared" ca="1" si="34"/>
        <v/>
      </c>
      <c r="Q318" s="10" t="str">
        <f ca="1">IF(L318="","",VLOOKUP(R318&amp;"_"&amp;S318&amp;"_"&amp;T318,[1]挑战模式!$A:$AS,38+U318,FALSE))</f>
        <v/>
      </c>
      <c r="R318" s="10">
        <v>0</v>
      </c>
      <c r="S318" s="10">
        <v>7</v>
      </c>
      <c r="T318" s="10">
        <v>4</v>
      </c>
      <c r="U318" s="10">
        <v>5</v>
      </c>
    </row>
    <row r="319" spans="2:21" s="10" customFormat="1" x14ac:dyDescent="0.2">
      <c r="B319" s="10" t="str">
        <f t="shared" si="29"/>
        <v/>
      </c>
      <c r="C319" s="10" t="str">
        <f>IF(ISNA(VLOOKUP(R319&amp;"_"&amp;S319&amp;"_"&amp;T319,[1]挑战模式!$A:$AS,1,FALSE)),"",IF(T319-T318=0,"",T319))</f>
        <v/>
      </c>
      <c r="D319" s="10" t="str">
        <f t="shared" si="30"/>
        <v/>
      </c>
      <c r="E319" s="10" t="str">
        <f>""</f>
        <v/>
      </c>
      <c r="F319" s="10" t="str">
        <f>IF(C319="","",VLOOKUP(R319&amp;"_"&amp;S319&amp;"_"&amp;T319,[1]挑战模式!$A:$AS,13,FALSE)-VLOOKUP(R319&amp;"_"&amp;S319&amp;"_"&amp;T319,[1]挑战模式!$A:$AS,14,FALSE))</f>
        <v/>
      </c>
      <c r="G319" s="10" t="str">
        <f t="shared" si="31"/>
        <v/>
      </c>
      <c r="H319" s="10" t="str">
        <f>IF(C319="","",VLOOKUP(R319&amp;"_"&amp;S319&amp;"_"&amp;T319,[1]挑战模式!$A:$BG,58,FALSE))</f>
        <v/>
      </c>
      <c r="I319" s="10" t="str">
        <f>IF(C319="","",VLOOKUP(R319&amp;"_"&amp;S319&amp;"_"&amp;T319,[1]挑战模式!$A:$BG,59,FALSE))</f>
        <v/>
      </c>
      <c r="J319" s="10" t="str">
        <f t="shared" si="36"/>
        <v/>
      </c>
      <c r="K319" s="10" t="str">
        <f ca="1">IF(ISNA(VLOOKUP(R319&amp;"_"&amp;S319&amp;"_"&amp;T319,[1]挑战模式!$A:$AS,1,FALSE)),"",IF(VLOOKUP(R319&amp;"_"&amp;S319&amp;"_"&amp;T319,[1]挑战模式!$A:$AS,14+U319,FALSE)="","",INT(VLOOKUP(R319&amp;"_"&amp;S319&amp;"_"&amp;T319,[1]挑战模式!$A:$AS,20+U319,FALSE))))</f>
        <v/>
      </c>
      <c r="L319" s="10" t="str">
        <f ca="1">IF(ISNA(VLOOKUP(R319&amp;"_"&amp;S319&amp;"_"&amp;T319,[1]挑战模式!$A:$AS,1,FALSE)),"",IF(VLOOKUP(R319&amp;"_"&amp;S319&amp;"_"&amp;T319,[1]挑战模式!$A:$AS,14+U319,FALSE)="","",ROUND(VLOOKUP(R319&amp;"_"&amp;S319&amp;"_"&amp;T319,[1]挑战模式!$A:$AS,5,FALSE)/K319,2)))</f>
        <v/>
      </c>
      <c r="M319" s="10" t="str">
        <f t="shared" ca="1" si="32"/>
        <v/>
      </c>
      <c r="N319" s="10" t="str">
        <f t="shared" ca="1" si="33"/>
        <v/>
      </c>
      <c r="O319" s="10" t="str">
        <f t="shared" ca="1" si="34"/>
        <v/>
      </c>
      <c r="Q319" s="10" t="str">
        <f ca="1">IF(L319="","",VLOOKUP(R319&amp;"_"&amp;S319&amp;"_"&amp;T319,[1]挑战模式!$A:$AS,38+U319,FALSE))</f>
        <v/>
      </c>
      <c r="R319" s="10">
        <v>0</v>
      </c>
      <c r="S319" s="10">
        <v>7</v>
      </c>
      <c r="T319" s="10">
        <v>4</v>
      </c>
      <c r="U319" s="10">
        <v>6</v>
      </c>
    </row>
    <row r="320" spans="2:21" s="10" customFormat="1" x14ac:dyDescent="0.2">
      <c r="B320" s="10" t="str">
        <f t="shared" si="29"/>
        <v>MonsterWaveCallRule_Season0_Challenge7</v>
      </c>
      <c r="C320" s="10">
        <f>IF(ISNA(VLOOKUP(R320&amp;"_"&amp;S320&amp;"_"&amp;T320,[1]挑战模式!$A:$AS,1,FALSE)),"",IF(T320-T319=0,"",T320))</f>
        <v>5</v>
      </c>
      <c r="D320" s="10" t="str">
        <f t="shared" si="30"/>
        <v>赛季0挑战关卡7波次5</v>
      </c>
      <c r="E320" s="10" t="str">
        <f>""</f>
        <v/>
      </c>
      <c r="F320" s="10">
        <f>IF(C320="","",VLOOKUP(R320&amp;"_"&amp;S320&amp;"_"&amp;T320,[1]挑战模式!$A:$AS,13,FALSE)-VLOOKUP(R320&amp;"_"&amp;S320&amp;"_"&amp;T320,[1]挑战模式!$A:$AS,14,FALSE))</f>
        <v>100</v>
      </c>
      <c r="G320" s="10">
        <f t="shared" si="31"/>
        <v>180</v>
      </c>
      <c r="H320" s="10" t="str">
        <f>IF(C320="","",VLOOKUP(R320&amp;"_"&amp;S320&amp;"_"&amp;T320,[1]挑战模式!$A:$BG,58,FALSE))</f>
        <v>ResAudio_Music_game2;0.9</v>
      </c>
      <c r="I320" s="10" t="str">
        <f>IF(C320="","",VLOOKUP(R320&amp;"_"&amp;S320&amp;"_"&amp;T320,[1]挑战模式!$A:$BG,59,FALSE))</f>
        <v>ResAudio_Music_game2;1.2</v>
      </c>
      <c r="J320" s="10">
        <f t="shared" si="36"/>
        <v>0</v>
      </c>
      <c r="K320" s="10">
        <f ca="1">IF(ISNA(VLOOKUP(R320&amp;"_"&amp;S320&amp;"_"&amp;T320,[1]挑战模式!$A:$AS,1,FALSE)),"",IF(VLOOKUP(R320&amp;"_"&amp;S320&amp;"_"&amp;T320,[1]挑战模式!$A:$AS,14+U320,FALSE)="","",INT(VLOOKUP(R320&amp;"_"&amp;S320&amp;"_"&amp;T320,[1]挑战模式!$A:$AS,20+U320,FALSE))))</f>
        <v>12</v>
      </c>
      <c r="L320" s="10">
        <f ca="1">IF(ISNA(VLOOKUP(R320&amp;"_"&amp;S320&amp;"_"&amp;T320,[1]挑战模式!$A:$AS,1,FALSE)),"",IF(VLOOKUP(R320&amp;"_"&amp;S320&amp;"_"&amp;T320,[1]挑战模式!$A:$AS,14+U320,FALSE)="","",ROUND(VLOOKUP(R320&amp;"_"&amp;S320&amp;"_"&amp;T320,[1]挑战模式!$A:$AS,5,FALSE)/K320,2)))</f>
        <v>2.5</v>
      </c>
      <c r="M320" s="10">
        <f t="shared" ca="1" si="32"/>
        <v>1</v>
      </c>
      <c r="N320" s="10" t="str">
        <f t="shared" ca="1" si="33"/>
        <v>Monster_Season0_Challenge7_5_1</v>
      </c>
      <c r="O320" s="10">
        <f t="shared" ca="1" si="34"/>
        <v>1</v>
      </c>
      <c r="Q320" s="10">
        <f ca="1">IF(L320="","",VLOOKUP(R320&amp;"_"&amp;S320&amp;"_"&amp;T320,[1]挑战模式!$A:$AS,38+U320,FALSE))</f>
        <v>5</v>
      </c>
      <c r="R320" s="10">
        <v>0</v>
      </c>
      <c r="S320" s="10">
        <v>7</v>
      </c>
      <c r="T320" s="10">
        <v>5</v>
      </c>
      <c r="U320" s="10">
        <v>1</v>
      </c>
    </row>
    <row r="321" spans="2:21" s="10" customFormat="1" x14ac:dyDescent="0.2">
      <c r="B321" s="10" t="str">
        <f t="shared" si="29"/>
        <v/>
      </c>
      <c r="C321" s="10" t="str">
        <f>IF(ISNA(VLOOKUP(R321&amp;"_"&amp;S321&amp;"_"&amp;T321,[1]挑战模式!$A:$AS,1,FALSE)),"",IF(T321-T320=0,"",T321))</f>
        <v/>
      </c>
      <c r="D321" s="10" t="str">
        <f t="shared" si="30"/>
        <v/>
      </c>
      <c r="E321" s="10" t="str">
        <f>""</f>
        <v/>
      </c>
      <c r="F321" s="10" t="str">
        <f>IF(C321="","",VLOOKUP(R321&amp;"_"&amp;S321&amp;"_"&amp;T321,[1]挑战模式!$A:$AS,13,FALSE)-VLOOKUP(R321&amp;"_"&amp;S321&amp;"_"&amp;T321,[1]挑战模式!$A:$AS,14,FALSE))</f>
        <v/>
      </c>
      <c r="G321" s="10" t="str">
        <f t="shared" si="31"/>
        <v/>
      </c>
      <c r="H321" s="10" t="str">
        <f>IF(C321="","",VLOOKUP(R321&amp;"_"&amp;S321&amp;"_"&amp;T321,[1]挑战模式!$A:$BG,58,FALSE))</f>
        <v/>
      </c>
      <c r="I321" s="10" t="str">
        <f>IF(C321="","",VLOOKUP(R321&amp;"_"&amp;S321&amp;"_"&amp;T321,[1]挑战模式!$A:$BG,59,FALSE))</f>
        <v/>
      </c>
      <c r="J321" s="10" t="str">
        <f t="shared" si="36"/>
        <v/>
      </c>
      <c r="K321" s="10">
        <f ca="1">IF(ISNA(VLOOKUP(R321&amp;"_"&amp;S321&amp;"_"&amp;T321,[1]挑战模式!$A:$AS,1,FALSE)),"",IF(VLOOKUP(R321&amp;"_"&amp;S321&amp;"_"&amp;T321,[1]挑战模式!$A:$AS,14+U321,FALSE)="","",INT(VLOOKUP(R321&amp;"_"&amp;S321&amp;"_"&amp;T321,[1]挑战模式!$A:$AS,20+U321,FALSE))))</f>
        <v>12</v>
      </c>
      <c r="L321" s="10">
        <f ca="1">IF(ISNA(VLOOKUP(R321&amp;"_"&amp;S321&amp;"_"&amp;T321,[1]挑战模式!$A:$AS,1,FALSE)),"",IF(VLOOKUP(R321&amp;"_"&amp;S321&amp;"_"&amp;T321,[1]挑战模式!$A:$AS,14+U321,FALSE)="","",ROUND(VLOOKUP(R321&amp;"_"&amp;S321&amp;"_"&amp;T321,[1]挑战模式!$A:$AS,5,FALSE)/K321,2)))</f>
        <v>2.5</v>
      </c>
      <c r="M321" s="10">
        <f t="shared" ca="1" si="32"/>
        <v>1</v>
      </c>
      <c r="N321" s="10" t="str">
        <f t="shared" ca="1" si="33"/>
        <v>Monster_Season0_Challenge7_5_2</v>
      </c>
      <c r="O321" s="10">
        <f t="shared" ca="1" si="34"/>
        <v>1</v>
      </c>
      <c r="Q321" s="10">
        <f ca="1">IF(L321="","",VLOOKUP(R321&amp;"_"&amp;S321&amp;"_"&amp;T321,[1]挑战模式!$A:$AS,38+U321,FALSE))</f>
        <v>10</v>
      </c>
      <c r="R321" s="10">
        <v>0</v>
      </c>
      <c r="S321" s="10">
        <v>7</v>
      </c>
      <c r="T321" s="10">
        <v>5</v>
      </c>
      <c r="U321" s="10">
        <v>2</v>
      </c>
    </row>
    <row r="322" spans="2:21" s="10" customFormat="1" x14ac:dyDescent="0.2">
      <c r="B322" s="10" t="str">
        <f t="shared" si="29"/>
        <v/>
      </c>
      <c r="C322" s="10" t="str">
        <f>IF(ISNA(VLOOKUP(R322&amp;"_"&amp;S322&amp;"_"&amp;T322,[1]挑战模式!$A:$AS,1,FALSE)),"",IF(T322-T321=0,"",T322))</f>
        <v/>
      </c>
      <c r="D322" s="10" t="str">
        <f t="shared" si="30"/>
        <v/>
      </c>
      <c r="E322" s="10" t="str">
        <f>""</f>
        <v/>
      </c>
      <c r="F322" s="10" t="str">
        <f>IF(C322="","",VLOOKUP(R322&amp;"_"&amp;S322&amp;"_"&amp;T322,[1]挑战模式!$A:$AS,13,FALSE)-VLOOKUP(R322&amp;"_"&amp;S322&amp;"_"&amp;T322,[1]挑战模式!$A:$AS,14,FALSE))</f>
        <v/>
      </c>
      <c r="G322" s="10" t="str">
        <f t="shared" si="31"/>
        <v/>
      </c>
      <c r="H322" s="10" t="str">
        <f>IF(C322="","",VLOOKUP(R322&amp;"_"&amp;S322&amp;"_"&amp;T322,[1]挑战模式!$A:$BG,58,FALSE))</f>
        <v/>
      </c>
      <c r="I322" s="10" t="str">
        <f>IF(C322="","",VLOOKUP(R322&amp;"_"&amp;S322&amp;"_"&amp;T322,[1]挑战模式!$A:$BG,59,FALSE))</f>
        <v/>
      </c>
      <c r="J322" s="10" t="str">
        <f t="shared" si="36"/>
        <v/>
      </c>
      <c r="K322" s="10">
        <f ca="1">IF(ISNA(VLOOKUP(R322&amp;"_"&amp;S322&amp;"_"&amp;T322,[1]挑战模式!$A:$AS,1,FALSE)),"",IF(VLOOKUP(R322&amp;"_"&amp;S322&amp;"_"&amp;T322,[1]挑战模式!$A:$AS,14+U322,FALSE)="","",INT(VLOOKUP(R322&amp;"_"&amp;S322&amp;"_"&amp;T322,[1]挑战模式!$A:$AS,20+U322,FALSE))))</f>
        <v>6</v>
      </c>
      <c r="L322" s="10">
        <f ca="1">IF(ISNA(VLOOKUP(R322&amp;"_"&amp;S322&amp;"_"&amp;T322,[1]挑战模式!$A:$AS,1,FALSE)),"",IF(VLOOKUP(R322&amp;"_"&amp;S322&amp;"_"&amp;T322,[1]挑战模式!$A:$AS,14+U322,FALSE)="","",ROUND(VLOOKUP(R322&amp;"_"&amp;S322&amp;"_"&amp;T322,[1]挑战模式!$A:$AS,5,FALSE)/K322,2)))</f>
        <v>5</v>
      </c>
      <c r="M322" s="10">
        <f t="shared" ca="1" si="32"/>
        <v>1</v>
      </c>
      <c r="N322" s="10" t="str">
        <f t="shared" ca="1" si="33"/>
        <v>Monster_Season0_Challenge7_5_3</v>
      </c>
      <c r="O322" s="10">
        <f t="shared" ca="1" si="34"/>
        <v>1</v>
      </c>
      <c r="Q322" s="10">
        <f ca="1">IF(L322="","",VLOOKUP(R322&amp;"_"&amp;S322&amp;"_"&amp;T322,[1]挑战模式!$A:$AS,38+U322,FALSE))</f>
        <v>5</v>
      </c>
      <c r="R322" s="10">
        <v>0</v>
      </c>
      <c r="S322" s="10">
        <v>7</v>
      </c>
      <c r="T322" s="10">
        <v>5</v>
      </c>
      <c r="U322" s="10">
        <v>3</v>
      </c>
    </row>
    <row r="323" spans="2:21" s="10" customFormat="1" x14ac:dyDescent="0.2">
      <c r="B323" s="10" t="str">
        <f t="shared" si="29"/>
        <v/>
      </c>
      <c r="C323" s="10" t="str">
        <f>IF(ISNA(VLOOKUP(R323&amp;"_"&amp;S323&amp;"_"&amp;T323,[1]挑战模式!$A:$AS,1,FALSE)),"",IF(T323-T322=0,"",T323))</f>
        <v/>
      </c>
      <c r="D323" s="10" t="str">
        <f t="shared" si="30"/>
        <v/>
      </c>
      <c r="E323" s="10" t="str">
        <f>""</f>
        <v/>
      </c>
      <c r="F323" s="10" t="str">
        <f>IF(C323="","",VLOOKUP(R323&amp;"_"&amp;S323&amp;"_"&amp;T323,[1]挑战模式!$A:$AS,13,FALSE)-VLOOKUP(R323&amp;"_"&amp;S323&amp;"_"&amp;T323,[1]挑战模式!$A:$AS,14,FALSE))</f>
        <v/>
      </c>
      <c r="G323" s="10" t="str">
        <f t="shared" si="31"/>
        <v/>
      </c>
      <c r="H323" s="10" t="str">
        <f>IF(C323="","",VLOOKUP(R323&amp;"_"&amp;S323&amp;"_"&amp;T323,[1]挑战模式!$A:$BG,58,FALSE))</f>
        <v/>
      </c>
      <c r="I323" s="10" t="str">
        <f>IF(C323="","",VLOOKUP(R323&amp;"_"&amp;S323&amp;"_"&amp;T323,[1]挑战模式!$A:$BG,59,FALSE))</f>
        <v/>
      </c>
      <c r="J323" s="10" t="str">
        <f t="shared" si="36"/>
        <v/>
      </c>
      <c r="K323" s="10" t="str">
        <f ca="1">IF(ISNA(VLOOKUP(R323&amp;"_"&amp;S323&amp;"_"&amp;T323,[1]挑战模式!$A:$AS,1,FALSE)),"",IF(VLOOKUP(R323&amp;"_"&amp;S323&amp;"_"&amp;T323,[1]挑战模式!$A:$AS,14+U323,FALSE)="","",INT(VLOOKUP(R323&amp;"_"&amp;S323&amp;"_"&amp;T323,[1]挑战模式!$A:$AS,20+U323,FALSE))))</f>
        <v/>
      </c>
      <c r="L323" s="10" t="str">
        <f ca="1">IF(ISNA(VLOOKUP(R323&amp;"_"&amp;S323&amp;"_"&amp;T323,[1]挑战模式!$A:$AS,1,FALSE)),"",IF(VLOOKUP(R323&amp;"_"&amp;S323&amp;"_"&amp;T323,[1]挑战模式!$A:$AS,14+U323,FALSE)="","",ROUND(VLOOKUP(R323&amp;"_"&amp;S323&amp;"_"&amp;T323,[1]挑战模式!$A:$AS,5,FALSE)/K323,2)))</f>
        <v/>
      </c>
      <c r="M323" s="10" t="str">
        <f t="shared" ca="1" si="32"/>
        <v/>
      </c>
      <c r="N323" s="10" t="str">
        <f t="shared" ca="1" si="33"/>
        <v/>
      </c>
      <c r="O323" s="10" t="str">
        <f t="shared" ca="1" si="34"/>
        <v/>
      </c>
      <c r="Q323" s="10" t="str">
        <f ca="1">IF(L323="","",VLOOKUP(R323&amp;"_"&amp;S323&amp;"_"&amp;T323,[1]挑战模式!$A:$AS,38+U323,FALSE))</f>
        <v/>
      </c>
      <c r="R323" s="10">
        <v>0</v>
      </c>
      <c r="S323" s="10">
        <v>7</v>
      </c>
      <c r="T323" s="10">
        <v>5</v>
      </c>
      <c r="U323" s="10">
        <v>4</v>
      </c>
    </row>
    <row r="324" spans="2:21" s="10" customFormat="1" x14ac:dyDescent="0.2">
      <c r="B324" s="10" t="str">
        <f t="shared" si="29"/>
        <v/>
      </c>
      <c r="C324" s="10" t="str">
        <f>IF(ISNA(VLOOKUP(R324&amp;"_"&amp;S324&amp;"_"&amp;T324,[1]挑战模式!$A:$AS,1,FALSE)),"",IF(T324-T323=0,"",T324))</f>
        <v/>
      </c>
      <c r="D324" s="10" t="str">
        <f t="shared" si="30"/>
        <v/>
      </c>
      <c r="E324" s="10" t="str">
        <f>""</f>
        <v/>
      </c>
      <c r="F324" s="10" t="str">
        <f>IF(C324="","",VLOOKUP(R324&amp;"_"&amp;S324&amp;"_"&amp;T324,[1]挑战模式!$A:$AS,13,FALSE)-VLOOKUP(R324&amp;"_"&amp;S324&amp;"_"&amp;T324,[1]挑战模式!$A:$AS,14,FALSE))</f>
        <v/>
      </c>
      <c r="G324" s="10" t="str">
        <f t="shared" si="31"/>
        <v/>
      </c>
      <c r="H324" s="10" t="str">
        <f>IF(C324="","",VLOOKUP(R324&amp;"_"&amp;S324&amp;"_"&amp;T324,[1]挑战模式!$A:$BG,58,FALSE))</f>
        <v/>
      </c>
      <c r="I324" s="10" t="str">
        <f>IF(C324="","",VLOOKUP(R324&amp;"_"&amp;S324&amp;"_"&amp;T324,[1]挑战模式!$A:$BG,59,FALSE))</f>
        <v/>
      </c>
      <c r="J324" s="10" t="str">
        <f t="shared" si="36"/>
        <v/>
      </c>
      <c r="K324" s="10" t="str">
        <f ca="1">IF(ISNA(VLOOKUP(R324&amp;"_"&amp;S324&amp;"_"&amp;T324,[1]挑战模式!$A:$AS,1,FALSE)),"",IF(VLOOKUP(R324&amp;"_"&amp;S324&amp;"_"&amp;T324,[1]挑战模式!$A:$AS,14+U324,FALSE)="","",INT(VLOOKUP(R324&amp;"_"&amp;S324&amp;"_"&amp;T324,[1]挑战模式!$A:$AS,20+U324,FALSE))))</f>
        <v/>
      </c>
      <c r="L324" s="10" t="str">
        <f ca="1">IF(ISNA(VLOOKUP(R324&amp;"_"&amp;S324&amp;"_"&amp;T324,[1]挑战模式!$A:$AS,1,FALSE)),"",IF(VLOOKUP(R324&amp;"_"&amp;S324&amp;"_"&amp;T324,[1]挑战模式!$A:$AS,14+U324,FALSE)="","",ROUND(VLOOKUP(R324&amp;"_"&amp;S324&amp;"_"&amp;T324,[1]挑战模式!$A:$AS,5,FALSE)/K324,2)))</f>
        <v/>
      </c>
      <c r="M324" s="10" t="str">
        <f t="shared" ca="1" si="32"/>
        <v/>
      </c>
      <c r="N324" s="10" t="str">
        <f t="shared" ca="1" si="33"/>
        <v/>
      </c>
      <c r="O324" s="10" t="str">
        <f t="shared" ca="1" si="34"/>
        <v/>
      </c>
      <c r="Q324" s="10" t="str">
        <f ca="1">IF(L324="","",VLOOKUP(R324&amp;"_"&amp;S324&amp;"_"&amp;T324,[1]挑战模式!$A:$AS,38+U324,FALSE))</f>
        <v/>
      </c>
      <c r="R324" s="10">
        <v>0</v>
      </c>
      <c r="S324" s="10">
        <v>7</v>
      </c>
      <c r="T324" s="10">
        <v>5</v>
      </c>
      <c r="U324" s="10">
        <v>5</v>
      </c>
    </row>
    <row r="325" spans="2:21" s="10" customFormat="1" x14ac:dyDescent="0.2">
      <c r="B325" s="10" t="str">
        <f t="shared" si="29"/>
        <v/>
      </c>
      <c r="C325" s="10" t="str">
        <f>IF(ISNA(VLOOKUP(R325&amp;"_"&amp;S325&amp;"_"&amp;T325,[1]挑战模式!$A:$AS,1,FALSE)),"",IF(T325-T324=0,"",T325))</f>
        <v/>
      </c>
      <c r="D325" s="10" t="str">
        <f t="shared" si="30"/>
        <v/>
      </c>
      <c r="E325" s="10" t="str">
        <f>""</f>
        <v/>
      </c>
      <c r="F325" s="10" t="str">
        <f>IF(C325="","",VLOOKUP(R325&amp;"_"&amp;S325&amp;"_"&amp;T325,[1]挑战模式!$A:$AS,13,FALSE)-VLOOKUP(R325&amp;"_"&amp;S325&amp;"_"&amp;T325,[1]挑战模式!$A:$AS,14,FALSE))</f>
        <v/>
      </c>
      <c r="G325" s="10" t="str">
        <f t="shared" si="31"/>
        <v/>
      </c>
      <c r="H325" s="10" t="str">
        <f>IF(C325="","",VLOOKUP(R325&amp;"_"&amp;S325&amp;"_"&amp;T325,[1]挑战模式!$A:$BG,58,FALSE))</f>
        <v/>
      </c>
      <c r="I325" s="10" t="str">
        <f>IF(C325="","",VLOOKUP(R325&amp;"_"&amp;S325&amp;"_"&amp;T325,[1]挑战模式!$A:$BG,59,FALSE))</f>
        <v/>
      </c>
      <c r="J325" s="10" t="str">
        <f t="shared" si="36"/>
        <v/>
      </c>
      <c r="K325" s="10" t="str">
        <f ca="1">IF(ISNA(VLOOKUP(R325&amp;"_"&amp;S325&amp;"_"&amp;T325,[1]挑战模式!$A:$AS,1,FALSE)),"",IF(VLOOKUP(R325&amp;"_"&amp;S325&amp;"_"&amp;T325,[1]挑战模式!$A:$AS,14+U325,FALSE)="","",INT(VLOOKUP(R325&amp;"_"&amp;S325&amp;"_"&amp;T325,[1]挑战模式!$A:$AS,20+U325,FALSE))))</f>
        <v/>
      </c>
      <c r="L325" s="10" t="str">
        <f ca="1">IF(ISNA(VLOOKUP(R325&amp;"_"&amp;S325&amp;"_"&amp;T325,[1]挑战模式!$A:$AS,1,FALSE)),"",IF(VLOOKUP(R325&amp;"_"&amp;S325&amp;"_"&amp;T325,[1]挑战模式!$A:$AS,14+U325,FALSE)="","",ROUND(VLOOKUP(R325&amp;"_"&amp;S325&amp;"_"&amp;T325,[1]挑战模式!$A:$AS,5,FALSE)/K325,2)))</f>
        <v/>
      </c>
      <c r="M325" s="10" t="str">
        <f t="shared" ca="1" si="32"/>
        <v/>
      </c>
      <c r="N325" s="10" t="str">
        <f t="shared" ca="1" si="33"/>
        <v/>
      </c>
      <c r="O325" s="10" t="str">
        <f t="shared" ca="1" si="34"/>
        <v/>
      </c>
      <c r="Q325" s="10" t="str">
        <f ca="1">IF(L325="","",VLOOKUP(R325&amp;"_"&amp;S325&amp;"_"&amp;T325,[1]挑战模式!$A:$AS,38+U325,FALSE))</f>
        <v/>
      </c>
      <c r="R325" s="10">
        <v>0</v>
      </c>
      <c r="S325" s="10">
        <v>7</v>
      </c>
      <c r="T325" s="10">
        <v>5</v>
      </c>
      <c r="U325" s="10">
        <v>6</v>
      </c>
    </row>
    <row r="326" spans="2:21" s="10" customFormat="1" x14ac:dyDescent="0.2">
      <c r="B326" s="10" t="str">
        <f t="shared" si="29"/>
        <v>MonsterWaveCallRule_Season0_Challenge7</v>
      </c>
      <c r="C326" s="10">
        <f>IF(ISNA(VLOOKUP(R326&amp;"_"&amp;S326&amp;"_"&amp;T326,[1]挑战模式!$A:$AS,1,FALSE)),"",IF(T326-T325=0,"",T326))</f>
        <v>6</v>
      </c>
      <c r="D326" s="10" t="str">
        <f t="shared" si="30"/>
        <v>赛季0挑战关卡7波次6</v>
      </c>
      <c r="E326" s="10" t="str">
        <f>""</f>
        <v/>
      </c>
      <c r="F326" s="10">
        <f>IF(C326="","",VLOOKUP(R326&amp;"_"&amp;S326&amp;"_"&amp;T326,[1]挑战模式!$A:$AS,13,FALSE)-VLOOKUP(R326&amp;"_"&amp;S326&amp;"_"&amp;T326,[1]挑战模式!$A:$AS,14,FALSE))</f>
        <v>100</v>
      </c>
      <c r="G326" s="10">
        <f t="shared" si="31"/>
        <v>180</v>
      </c>
      <c r="H326" s="10" t="str">
        <f>IF(C326="","",VLOOKUP(R326&amp;"_"&amp;S326&amp;"_"&amp;T326,[1]挑战模式!$A:$BG,58,FALSE))</f>
        <v>ResAudio_Music_game2;0.9</v>
      </c>
      <c r="I326" s="10" t="str">
        <f>IF(C326="","",VLOOKUP(R326&amp;"_"&amp;S326&amp;"_"&amp;T326,[1]挑战模式!$A:$BG,59,FALSE))</f>
        <v>ResAudio_Music_battle_danger1;1</v>
      </c>
      <c r="J326" s="10">
        <f t="shared" si="36"/>
        <v>0</v>
      </c>
      <c r="K326" s="10">
        <f ca="1">IF(ISNA(VLOOKUP(R326&amp;"_"&amp;S326&amp;"_"&amp;T326,[1]挑战模式!$A:$AS,1,FALSE)),"",IF(VLOOKUP(R326&amp;"_"&amp;S326&amp;"_"&amp;T326,[1]挑战模式!$A:$AS,14+U326,FALSE)="","",INT(VLOOKUP(R326&amp;"_"&amp;S326&amp;"_"&amp;T326,[1]挑战模式!$A:$AS,20+U326,FALSE))))</f>
        <v>11</v>
      </c>
      <c r="L326" s="10">
        <f ca="1">IF(ISNA(VLOOKUP(R326&amp;"_"&amp;S326&amp;"_"&amp;T326,[1]挑战模式!$A:$AS,1,FALSE)),"",IF(VLOOKUP(R326&amp;"_"&amp;S326&amp;"_"&amp;T326,[1]挑战模式!$A:$AS,14+U326,FALSE)="","",ROUND(VLOOKUP(R326&amp;"_"&amp;S326&amp;"_"&amp;T326,[1]挑战模式!$A:$AS,5,FALSE)/K326,2)))</f>
        <v>2.73</v>
      </c>
      <c r="M326" s="10">
        <f t="shared" ca="1" si="32"/>
        <v>1</v>
      </c>
      <c r="N326" s="10" t="str">
        <f t="shared" ca="1" si="33"/>
        <v>Monster_Season0_Challenge7_6_1</v>
      </c>
      <c r="O326" s="10">
        <f t="shared" ca="1" si="34"/>
        <v>1</v>
      </c>
      <c r="Q326" s="10">
        <f ca="1">IF(L326="","",VLOOKUP(R326&amp;"_"&amp;S326&amp;"_"&amp;T326,[1]挑战模式!$A:$AS,38+U326,FALSE))</f>
        <v>5</v>
      </c>
      <c r="R326" s="10">
        <v>0</v>
      </c>
      <c r="S326" s="10">
        <v>7</v>
      </c>
      <c r="T326" s="10">
        <v>6</v>
      </c>
      <c r="U326" s="10">
        <v>1</v>
      </c>
    </row>
    <row r="327" spans="2:21" s="10" customFormat="1" x14ac:dyDescent="0.2">
      <c r="B327" s="10" t="str">
        <f t="shared" si="29"/>
        <v/>
      </c>
      <c r="C327" s="10" t="str">
        <f>IF(ISNA(VLOOKUP(R327&amp;"_"&amp;S327&amp;"_"&amp;T327,[1]挑战模式!$A:$AS,1,FALSE)),"",IF(T327-T326=0,"",T327))</f>
        <v/>
      </c>
      <c r="D327" s="10" t="str">
        <f t="shared" si="30"/>
        <v/>
      </c>
      <c r="E327" s="10" t="str">
        <f>""</f>
        <v/>
      </c>
      <c r="F327" s="10" t="str">
        <f>IF(C327="","",VLOOKUP(R327&amp;"_"&amp;S327&amp;"_"&amp;T327,[1]挑战模式!$A:$AS,13,FALSE)-VLOOKUP(R327&amp;"_"&amp;S327&amp;"_"&amp;T327,[1]挑战模式!$A:$AS,14,FALSE))</f>
        <v/>
      </c>
      <c r="G327" s="10" t="str">
        <f t="shared" si="31"/>
        <v/>
      </c>
      <c r="H327" s="10" t="str">
        <f>IF(C327="","",VLOOKUP(R327&amp;"_"&amp;S327&amp;"_"&amp;T327,[1]挑战模式!$A:$BG,58,FALSE))</f>
        <v/>
      </c>
      <c r="I327" s="10" t="str">
        <f>IF(C327="","",VLOOKUP(R327&amp;"_"&amp;S327&amp;"_"&amp;T327,[1]挑战模式!$A:$BG,59,FALSE))</f>
        <v/>
      </c>
      <c r="J327" s="10" t="str">
        <f t="shared" si="36"/>
        <v/>
      </c>
      <c r="K327" s="10">
        <f ca="1">IF(ISNA(VLOOKUP(R327&amp;"_"&amp;S327&amp;"_"&amp;T327,[1]挑战模式!$A:$AS,1,FALSE)),"",IF(VLOOKUP(R327&amp;"_"&amp;S327&amp;"_"&amp;T327,[1]挑战模式!$A:$AS,14+U327,FALSE)="","",INT(VLOOKUP(R327&amp;"_"&amp;S327&amp;"_"&amp;T327,[1]挑战模式!$A:$AS,20+U327,FALSE))))</f>
        <v>8</v>
      </c>
      <c r="L327" s="10">
        <f ca="1">IF(ISNA(VLOOKUP(R327&amp;"_"&amp;S327&amp;"_"&amp;T327,[1]挑战模式!$A:$AS,1,FALSE)),"",IF(VLOOKUP(R327&amp;"_"&amp;S327&amp;"_"&amp;T327,[1]挑战模式!$A:$AS,14+U327,FALSE)="","",ROUND(VLOOKUP(R327&amp;"_"&amp;S327&amp;"_"&amp;T327,[1]挑战模式!$A:$AS,5,FALSE)/K327,2)))</f>
        <v>3.75</v>
      </c>
      <c r="M327" s="10">
        <f t="shared" ca="1" si="32"/>
        <v>1</v>
      </c>
      <c r="N327" s="10" t="str">
        <f t="shared" ca="1" si="33"/>
        <v>Monster_Season0_Challenge7_6_2</v>
      </c>
      <c r="O327" s="10">
        <f t="shared" ca="1" si="34"/>
        <v>1</v>
      </c>
      <c r="Q327" s="10">
        <f ca="1">IF(L327="","",VLOOKUP(R327&amp;"_"&amp;S327&amp;"_"&amp;T327,[1]挑战模式!$A:$AS,38+U327,FALSE))</f>
        <v>5</v>
      </c>
      <c r="R327" s="10">
        <v>0</v>
      </c>
      <c r="S327" s="10">
        <v>7</v>
      </c>
      <c r="T327" s="10">
        <v>6</v>
      </c>
      <c r="U327" s="10">
        <v>2</v>
      </c>
    </row>
    <row r="328" spans="2:21" s="10" customFormat="1" x14ac:dyDescent="0.2">
      <c r="B328" s="10" t="str">
        <f t="shared" si="29"/>
        <v/>
      </c>
      <c r="C328" s="10" t="str">
        <f>IF(ISNA(VLOOKUP(R328&amp;"_"&amp;S328&amp;"_"&amp;T328,[1]挑战模式!$A:$AS,1,FALSE)),"",IF(T328-T327=0,"",T328))</f>
        <v/>
      </c>
      <c r="D328" s="10" t="str">
        <f t="shared" si="30"/>
        <v/>
      </c>
      <c r="E328" s="10" t="str">
        <f>""</f>
        <v/>
      </c>
      <c r="F328" s="10" t="str">
        <f>IF(C328="","",VLOOKUP(R328&amp;"_"&amp;S328&amp;"_"&amp;T328,[1]挑战模式!$A:$AS,13,FALSE)-VLOOKUP(R328&amp;"_"&amp;S328&amp;"_"&amp;T328,[1]挑战模式!$A:$AS,14,FALSE))</f>
        <v/>
      </c>
      <c r="G328" s="10" t="str">
        <f t="shared" si="31"/>
        <v/>
      </c>
      <c r="H328" s="10" t="str">
        <f>IF(C328="","",VLOOKUP(R328&amp;"_"&amp;S328&amp;"_"&amp;T328,[1]挑战模式!$A:$BG,58,FALSE))</f>
        <v/>
      </c>
      <c r="I328" s="10" t="str">
        <f>IF(C328="","",VLOOKUP(R328&amp;"_"&amp;S328&amp;"_"&amp;T328,[1]挑战模式!$A:$BG,59,FALSE))</f>
        <v/>
      </c>
      <c r="J328" s="10" t="str">
        <f t="shared" si="36"/>
        <v/>
      </c>
      <c r="K328" s="10">
        <f ca="1">IF(ISNA(VLOOKUP(R328&amp;"_"&amp;S328&amp;"_"&amp;T328,[1]挑战模式!$A:$AS,1,FALSE)),"",IF(VLOOKUP(R328&amp;"_"&amp;S328&amp;"_"&amp;T328,[1]挑战模式!$A:$AS,14+U328,FALSE)="","",INT(VLOOKUP(R328&amp;"_"&amp;S328&amp;"_"&amp;T328,[1]挑战模式!$A:$AS,20+U328,FALSE))))</f>
        <v>8</v>
      </c>
      <c r="L328" s="10">
        <f ca="1">IF(ISNA(VLOOKUP(R328&amp;"_"&amp;S328&amp;"_"&amp;T328,[1]挑战模式!$A:$AS,1,FALSE)),"",IF(VLOOKUP(R328&amp;"_"&amp;S328&amp;"_"&amp;T328,[1]挑战模式!$A:$AS,14+U328,FALSE)="","",ROUND(VLOOKUP(R328&amp;"_"&amp;S328&amp;"_"&amp;T328,[1]挑战模式!$A:$AS,5,FALSE)/K328,2)))</f>
        <v>3.75</v>
      </c>
      <c r="M328" s="10">
        <f t="shared" ca="1" si="32"/>
        <v>1</v>
      </c>
      <c r="N328" s="10" t="str">
        <f t="shared" ca="1" si="33"/>
        <v>Monster_Season0_Challenge7_6_3</v>
      </c>
      <c r="O328" s="10">
        <f t="shared" ca="1" si="34"/>
        <v>1</v>
      </c>
      <c r="Q328" s="10">
        <f ca="1">IF(L328="","",VLOOKUP(R328&amp;"_"&amp;S328&amp;"_"&amp;T328,[1]挑战模式!$A:$AS,38+U328,FALSE))</f>
        <v>10</v>
      </c>
      <c r="R328" s="10">
        <v>0</v>
      </c>
      <c r="S328" s="10">
        <v>7</v>
      </c>
      <c r="T328" s="10">
        <v>6</v>
      </c>
      <c r="U328" s="10">
        <v>3</v>
      </c>
    </row>
    <row r="329" spans="2:21" s="10" customFormat="1" x14ac:dyDescent="0.2">
      <c r="B329" s="10" t="str">
        <f t="shared" ref="B329:B392" si="37">IF(C329="","","MonsterWaveCallRule_Season"&amp;R329&amp;"_Challenge"&amp;S329)</f>
        <v/>
      </c>
      <c r="C329" s="10" t="str">
        <f>IF(ISNA(VLOOKUP(R329&amp;"_"&amp;S329&amp;"_"&amp;T329,[1]挑战模式!$A:$AS,1,FALSE)),"",IF(T329-T328=0,"",T329))</f>
        <v/>
      </c>
      <c r="D329" s="10" t="str">
        <f t="shared" ref="D329:D392" si="38">IF(C329="","","赛季"&amp;R329&amp;"挑战关卡"&amp;S329&amp;"波次"&amp;T329)</f>
        <v/>
      </c>
      <c r="E329" s="10" t="str">
        <f>""</f>
        <v/>
      </c>
      <c r="F329" s="10" t="str">
        <f>IF(C329="","",VLOOKUP(R329&amp;"_"&amp;S329&amp;"_"&amp;T329,[1]挑战模式!$A:$AS,13,FALSE)-VLOOKUP(R329&amp;"_"&amp;S329&amp;"_"&amp;T329,[1]挑战模式!$A:$AS,14,FALSE))</f>
        <v/>
      </c>
      <c r="G329" s="10" t="str">
        <f t="shared" ref="G329:G392" si="39">IF(C329="","",180)</f>
        <v/>
      </c>
      <c r="H329" s="10" t="str">
        <f>IF(C329="","",VLOOKUP(R329&amp;"_"&amp;S329&amp;"_"&amp;T329,[1]挑战模式!$A:$BG,58,FALSE))</f>
        <v/>
      </c>
      <c r="I329" s="10" t="str">
        <f>IF(C329="","",VLOOKUP(R329&amp;"_"&amp;S329&amp;"_"&amp;T329,[1]挑战模式!$A:$BG,59,FALSE))</f>
        <v/>
      </c>
      <c r="J329" s="10" t="str">
        <f t="shared" si="36"/>
        <v/>
      </c>
      <c r="K329" s="10">
        <f ca="1">IF(ISNA(VLOOKUP(R329&amp;"_"&amp;S329&amp;"_"&amp;T329,[1]挑战模式!$A:$AS,1,FALSE)),"",IF(VLOOKUP(R329&amp;"_"&amp;S329&amp;"_"&amp;T329,[1]挑战模式!$A:$AS,14+U329,FALSE)="","",INT(VLOOKUP(R329&amp;"_"&amp;S329&amp;"_"&amp;T329,[1]挑战模式!$A:$AS,20+U329,FALSE))))</f>
        <v>5</v>
      </c>
      <c r="L329" s="10">
        <f ca="1">IF(ISNA(VLOOKUP(R329&amp;"_"&amp;S329&amp;"_"&amp;T329,[1]挑战模式!$A:$AS,1,FALSE)),"",IF(VLOOKUP(R329&amp;"_"&amp;S329&amp;"_"&amp;T329,[1]挑战模式!$A:$AS,14+U329,FALSE)="","",ROUND(VLOOKUP(R329&amp;"_"&amp;S329&amp;"_"&amp;T329,[1]挑战模式!$A:$AS,5,FALSE)/K329,2)))</f>
        <v>6</v>
      </c>
      <c r="M329" s="10">
        <f t="shared" ref="M329:M392" ca="1" si="40">IF(L329="","",1)</f>
        <v>1</v>
      </c>
      <c r="N329" s="10" t="str">
        <f t="shared" ref="N329:N392" ca="1" si="41">IF(L329="","","Monster_Season"&amp;R329&amp;"_Challenge"&amp;S329&amp;"_"&amp;T329&amp;"_"&amp;U329)</f>
        <v>Monster_Season0_Challenge7_6_4</v>
      </c>
      <c r="O329" s="10">
        <f t="shared" ref="O329:O392" ca="1" si="42">IF(L329="","",1)</f>
        <v>1</v>
      </c>
      <c r="Q329" s="10">
        <f ca="1">IF(L329="","",VLOOKUP(R329&amp;"_"&amp;S329&amp;"_"&amp;T329,[1]挑战模式!$A:$AS,38+U329,FALSE))</f>
        <v>5</v>
      </c>
      <c r="R329" s="10">
        <v>0</v>
      </c>
      <c r="S329" s="10">
        <v>7</v>
      </c>
      <c r="T329" s="10">
        <v>6</v>
      </c>
      <c r="U329" s="10">
        <v>4</v>
      </c>
    </row>
    <row r="330" spans="2:21" s="10" customFormat="1" x14ac:dyDescent="0.2">
      <c r="B330" s="10" t="str">
        <f t="shared" si="37"/>
        <v/>
      </c>
      <c r="C330" s="10" t="str">
        <f>IF(ISNA(VLOOKUP(R330&amp;"_"&amp;S330&amp;"_"&amp;T330,[1]挑战模式!$A:$AS,1,FALSE)),"",IF(T330-T329=0,"",T330))</f>
        <v/>
      </c>
      <c r="D330" s="10" t="str">
        <f t="shared" si="38"/>
        <v/>
      </c>
      <c r="E330" s="10" t="str">
        <f>""</f>
        <v/>
      </c>
      <c r="F330" s="10" t="str">
        <f>IF(C330="","",VLOOKUP(R330&amp;"_"&amp;S330&amp;"_"&amp;T330,[1]挑战模式!$A:$AS,13,FALSE)-VLOOKUP(R330&amp;"_"&amp;S330&amp;"_"&amp;T330,[1]挑战模式!$A:$AS,14,FALSE))</f>
        <v/>
      </c>
      <c r="G330" s="10" t="str">
        <f t="shared" si="39"/>
        <v/>
      </c>
      <c r="H330" s="10" t="str">
        <f>IF(C330="","",VLOOKUP(R330&amp;"_"&amp;S330&amp;"_"&amp;T330,[1]挑战模式!$A:$BG,58,FALSE))</f>
        <v/>
      </c>
      <c r="I330" s="10" t="str">
        <f>IF(C330="","",VLOOKUP(R330&amp;"_"&amp;S330&amp;"_"&amp;T330,[1]挑战模式!$A:$BG,59,FALSE))</f>
        <v/>
      </c>
      <c r="J330" s="10" t="str">
        <f t="shared" si="36"/>
        <v/>
      </c>
      <c r="K330" s="10" t="str">
        <f ca="1">IF(ISNA(VLOOKUP(R330&amp;"_"&amp;S330&amp;"_"&amp;T330,[1]挑战模式!$A:$AS,1,FALSE)),"",IF(VLOOKUP(R330&amp;"_"&amp;S330&amp;"_"&amp;T330,[1]挑战模式!$A:$AS,14+U330,FALSE)="","",INT(VLOOKUP(R330&amp;"_"&amp;S330&amp;"_"&amp;T330,[1]挑战模式!$A:$AS,20+U330,FALSE))))</f>
        <v/>
      </c>
      <c r="L330" s="10" t="str">
        <f ca="1">IF(ISNA(VLOOKUP(R330&amp;"_"&amp;S330&amp;"_"&amp;T330,[1]挑战模式!$A:$AS,1,FALSE)),"",IF(VLOOKUP(R330&amp;"_"&amp;S330&amp;"_"&amp;T330,[1]挑战模式!$A:$AS,14+U330,FALSE)="","",ROUND(VLOOKUP(R330&amp;"_"&amp;S330&amp;"_"&amp;T330,[1]挑战模式!$A:$AS,5,FALSE)/K330,2)))</f>
        <v/>
      </c>
      <c r="M330" s="10" t="str">
        <f t="shared" ca="1" si="40"/>
        <v/>
      </c>
      <c r="N330" s="10" t="str">
        <f t="shared" ca="1" si="41"/>
        <v/>
      </c>
      <c r="O330" s="10" t="str">
        <f t="shared" ca="1" si="42"/>
        <v/>
      </c>
      <c r="Q330" s="10" t="str">
        <f ca="1">IF(L330="","",VLOOKUP(R330&amp;"_"&amp;S330&amp;"_"&amp;T330,[1]挑战模式!$A:$AS,38+U330,FALSE))</f>
        <v/>
      </c>
      <c r="R330" s="10">
        <v>0</v>
      </c>
      <c r="S330" s="10">
        <v>7</v>
      </c>
      <c r="T330" s="10">
        <v>6</v>
      </c>
      <c r="U330" s="10">
        <v>5</v>
      </c>
    </row>
    <row r="331" spans="2:21" s="10" customFormat="1" x14ac:dyDescent="0.2">
      <c r="B331" s="10" t="str">
        <f t="shared" si="37"/>
        <v/>
      </c>
      <c r="C331" s="10" t="str">
        <f>IF(ISNA(VLOOKUP(R331&amp;"_"&amp;S331&amp;"_"&amp;T331,[1]挑战模式!$A:$AS,1,FALSE)),"",IF(T331-T330=0,"",T331))</f>
        <v/>
      </c>
      <c r="D331" s="10" t="str">
        <f t="shared" si="38"/>
        <v/>
      </c>
      <c r="E331" s="10" t="str">
        <f>""</f>
        <v/>
      </c>
      <c r="F331" s="10" t="str">
        <f>IF(C331="","",VLOOKUP(R331&amp;"_"&amp;S331&amp;"_"&amp;T331,[1]挑战模式!$A:$AS,13,FALSE)-VLOOKUP(R331&amp;"_"&amp;S331&amp;"_"&amp;T331,[1]挑战模式!$A:$AS,14,FALSE))</f>
        <v/>
      </c>
      <c r="G331" s="10" t="str">
        <f t="shared" si="39"/>
        <v/>
      </c>
      <c r="H331" s="10" t="str">
        <f>IF(C331="","",VLOOKUP(R331&amp;"_"&amp;S331&amp;"_"&amp;T331,[1]挑战模式!$A:$BG,58,FALSE))</f>
        <v/>
      </c>
      <c r="I331" s="10" t="str">
        <f>IF(C331="","",VLOOKUP(R331&amp;"_"&amp;S331&amp;"_"&amp;T331,[1]挑战模式!$A:$BG,59,FALSE))</f>
        <v/>
      </c>
      <c r="J331" s="10" t="str">
        <f t="shared" si="36"/>
        <v/>
      </c>
      <c r="K331" s="10" t="str">
        <f ca="1">IF(ISNA(VLOOKUP(R331&amp;"_"&amp;S331&amp;"_"&amp;T331,[1]挑战模式!$A:$AS,1,FALSE)),"",IF(VLOOKUP(R331&amp;"_"&amp;S331&amp;"_"&amp;T331,[1]挑战模式!$A:$AS,14+U331,FALSE)="","",INT(VLOOKUP(R331&amp;"_"&amp;S331&amp;"_"&amp;T331,[1]挑战模式!$A:$AS,20+U331,FALSE))))</f>
        <v/>
      </c>
      <c r="L331" s="10" t="str">
        <f ca="1">IF(ISNA(VLOOKUP(R331&amp;"_"&amp;S331&amp;"_"&amp;T331,[1]挑战模式!$A:$AS,1,FALSE)),"",IF(VLOOKUP(R331&amp;"_"&amp;S331&amp;"_"&amp;T331,[1]挑战模式!$A:$AS,14+U331,FALSE)="","",ROUND(VLOOKUP(R331&amp;"_"&amp;S331&amp;"_"&amp;T331,[1]挑战模式!$A:$AS,5,FALSE)/K331,2)))</f>
        <v/>
      </c>
      <c r="M331" s="10" t="str">
        <f t="shared" ca="1" si="40"/>
        <v/>
      </c>
      <c r="N331" s="10" t="str">
        <f t="shared" ca="1" si="41"/>
        <v/>
      </c>
      <c r="O331" s="10" t="str">
        <f t="shared" ca="1" si="42"/>
        <v/>
      </c>
      <c r="Q331" s="10" t="str">
        <f ca="1">IF(L331="","",VLOOKUP(R331&amp;"_"&amp;S331&amp;"_"&amp;T331,[1]挑战模式!$A:$AS,38+U331,FALSE))</f>
        <v/>
      </c>
      <c r="R331" s="10">
        <v>0</v>
      </c>
      <c r="S331" s="10">
        <v>7</v>
      </c>
      <c r="T331" s="10">
        <v>6</v>
      </c>
      <c r="U331" s="10">
        <v>6</v>
      </c>
    </row>
    <row r="332" spans="2:21" s="10" customFormat="1" x14ac:dyDescent="0.2">
      <c r="B332" s="10" t="str">
        <f t="shared" si="37"/>
        <v/>
      </c>
      <c r="C332" s="10" t="str">
        <f>IF(ISNA(VLOOKUP(R332&amp;"_"&amp;S332&amp;"_"&amp;T332,[1]挑战模式!$A:$AS,1,FALSE)),"",IF(T332-T331=0,"",T332))</f>
        <v/>
      </c>
      <c r="D332" s="10" t="str">
        <f t="shared" si="38"/>
        <v/>
      </c>
      <c r="E332" s="10" t="str">
        <f>""</f>
        <v/>
      </c>
      <c r="F332" s="10" t="str">
        <f>IF(C332="","",VLOOKUP(R332&amp;"_"&amp;S332&amp;"_"&amp;T332,[1]挑战模式!$A:$AS,13,FALSE)-VLOOKUP(R332&amp;"_"&amp;S332&amp;"_"&amp;T332,[1]挑战模式!$A:$AS,14,FALSE))</f>
        <v/>
      </c>
      <c r="G332" s="10" t="str">
        <f t="shared" si="39"/>
        <v/>
      </c>
      <c r="H332" s="10" t="str">
        <f>IF(C332="","",VLOOKUP(R332&amp;"_"&amp;S332&amp;"_"&amp;T332,[1]挑战模式!$A:$BG,58,FALSE))</f>
        <v/>
      </c>
      <c r="I332" s="10" t="str">
        <f>IF(C332="","",VLOOKUP(R332&amp;"_"&amp;S332&amp;"_"&amp;T332,[1]挑战模式!$A:$BG,59,FALSE))</f>
        <v/>
      </c>
      <c r="J332" s="10" t="str">
        <f t="shared" si="36"/>
        <v/>
      </c>
      <c r="K332" s="10" t="str">
        <f>IF(ISNA(VLOOKUP(R332&amp;"_"&amp;S332&amp;"_"&amp;T332,[1]挑战模式!$A:$AS,1,FALSE)),"",IF(VLOOKUP(R332&amp;"_"&amp;S332&amp;"_"&amp;T332,[1]挑战模式!$A:$AS,14+U332,FALSE)="","",INT(VLOOKUP(R332&amp;"_"&amp;S332&amp;"_"&amp;T332,[1]挑战模式!$A:$AS,20+U332,FALSE))))</f>
        <v/>
      </c>
      <c r="L332" s="10" t="str">
        <f>IF(ISNA(VLOOKUP(R332&amp;"_"&amp;S332&amp;"_"&amp;T332,[1]挑战模式!$A:$AS,1,FALSE)),"",IF(VLOOKUP(R332&amp;"_"&amp;S332&amp;"_"&amp;T332,[1]挑战模式!$A:$AS,14+U332,FALSE)="","",ROUND(VLOOKUP(R332&amp;"_"&amp;S332&amp;"_"&amp;T332,[1]挑战模式!$A:$AS,5,FALSE)/K332,2)))</f>
        <v/>
      </c>
      <c r="M332" s="10" t="str">
        <f t="shared" si="40"/>
        <v/>
      </c>
      <c r="N332" s="10" t="str">
        <f t="shared" si="41"/>
        <v/>
      </c>
      <c r="O332" s="10" t="str">
        <f t="shared" si="42"/>
        <v/>
      </c>
      <c r="Q332" s="10" t="str">
        <f>IF(L332="","",VLOOKUP(R332&amp;"_"&amp;S332&amp;"_"&amp;T332,[1]挑战模式!$A:$AS,38+U332,FALSE))</f>
        <v/>
      </c>
      <c r="R332" s="10">
        <v>0</v>
      </c>
      <c r="S332" s="10">
        <v>7</v>
      </c>
      <c r="T332" s="10">
        <v>7</v>
      </c>
      <c r="U332" s="10">
        <v>1</v>
      </c>
    </row>
    <row r="333" spans="2:21" s="10" customFormat="1" x14ac:dyDescent="0.2">
      <c r="B333" s="10" t="str">
        <f t="shared" si="37"/>
        <v/>
      </c>
      <c r="C333" s="10" t="str">
        <f>IF(ISNA(VLOOKUP(R333&amp;"_"&amp;S333&amp;"_"&amp;T333,[1]挑战模式!$A:$AS,1,FALSE)),"",IF(T333-T332=0,"",T333))</f>
        <v/>
      </c>
      <c r="D333" s="10" t="str">
        <f t="shared" si="38"/>
        <v/>
      </c>
      <c r="E333" s="10" t="str">
        <f>""</f>
        <v/>
      </c>
      <c r="F333" s="10" t="str">
        <f>IF(C333="","",VLOOKUP(R333&amp;"_"&amp;S333&amp;"_"&amp;T333,[1]挑战模式!$A:$AS,13,FALSE)-VLOOKUP(R333&amp;"_"&amp;S333&amp;"_"&amp;T333,[1]挑战模式!$A:$AS,14,FALSE))</f>
        <v/>
      </c>
      <c r="G333" s="10" t="str">
        <f t="shared" si="39"/>
        <v/>
      </c>
      <c r="H333" s="10" t="str">
        <f>IF(C333="","",VLOOKUP(R333&amp;"_"&amp;S333&amp;"_"&amp;T333,[1]挑战模式!$A:$BG,58,FALSE))</f>
        <v/>
      </c>
      <c r="I333" s="10" t="str">
        <f>IF(C333="","",VLOOKUP(R333&amp;"_"&amp;S333&amp;"_"&amp;T333,[1]挑战模式!$A:$BG,59,FALSE))</f>
        <v/>
      </c>
      <c r="J333" s="10" t="str">
        <f t="shared" si="36"/>
        <v/>
      </c>
      <c r="K333" s="10" t="str">
        <f>IF(ISNA(VLOOKUP(R333&amp;"_"&amp;S333&amp;"_"&amp;T333,[1]挑战模式!$A:$AS,1,FALSE)),"",IF(VLOOKUP(R333&amp;"_"&amp;S333&amp;"_"&amp;T333,[1]挑战模式!$A:$AS,14+U333,FALSE)="","",INT(VLOOKUP(R333&amp;"_"&amp;S333&amp;"_"&amp;T333,[1]挑战模式!$A:$AS,20+U333,FALSE))))</f>
        <v/>
      </c>
      <c r="L333" s="10" t="str">
        <f>IF(ISNA(VLOOKUP(R333&amp;"_"&amp;S333&amp;"_"&amp;T333,[1]挑战模式!$A:$AS,1,FALSE)),"",IF(VLOOKUP(R333&amp;"_"&amp;S333&amp;"_"&amp;T333,[1]挑战模式!$A:$AS,14+U333,FALSE)="","",ROUND(VLOOKUP(R333&amp;"_"&amp;S333&amp;"_"&amp;T333,[1]挑战模式!$A:$AS,5,FALSE)/K333,2)))</f>
        <v/>
      </c>
      <c r="M333" s="10" t="str">
        <f t="shared" si="40"/>
        <v/>
      </c>
      <c r="N333" s="10" t="str">
        <f t="shared" si="41"/>
        <v/>
      </c>
      <c r="O333" s="10" t="str">
        <f t="shared" si="42"/>
        <v/>
      </c>
      <c r="Q333" s="10" t="str">
        <f>IF(L333="","",VLOOKUP(R333&amp;"_"&amp;S333&amp;"_"&amp;T333,[1]挑战模式!$A:$AS,38+U333,FALSE))</f>
        <v/>
      </c>
      <c r="R333" s="10">
        <v>0</v>
      </c>
      <c r="S333" s="10">
        <v>7</v>
      </c>
      <c r="T333" s="10">
        <v>7</v>
      </c>
      <c r="U333" s="10">
        <v>2</v>
      </c>
    </row>
    <row r="334" spans="2:21" s="10" customFormat="1" x14ac:dyDescent="0.2">
      <c r="B334" s="10" t="str">
        <f t="shared" si="37"/>
        <v/>
      </c>
      <c r="C334" s="10" t="str">
        <f>IF(ISNA(VLOOKUP(R334&amp;"_"&amp;S334&amp;"_"&amp;T334,[1]挑战模式!$A:$AS,1,FALSE)),"",IF(T334-T333=0,"",T334))</f>
        <v/>
      </c>
      <c r="D334" s="10" t="str">
        <f t="shared" si="38"/>
        <v/>
      </c>
      <c r="E334" s="10" t="str">
        <f>""</f>
        <v/>
      </c>
      <c r="F334" s="10" t="str">
        <f>IF(C334="","",VLOOKUP(R334&amp;"_"&amp;S334&amp;"_"&amp;T334,[1]挑战模式!$A:$AS,13,FALSE)-VLOOKUP(R334&amp;"_"&amp;S334&amp;"_"&amp;T334,[1]挑战模式!$A:$AS,14,FALSE))</f>
        <v/>
      </c>
      <c r="G334" s="10" t="str">
        <f t="shared" si="39"/>
        <v/>
      </c>
      <c r="H334" s="10" t="str">
        <f>IF(C334="","",VLOOKUP(R334&amp;"_"&amp;S334&amp;"_"&amp;T334,[1]挑战模式!$A:$BG,58,FALSE))</f>
        <v/>
      </c>
      <c r="I334" s="10" t="str">
        <f>IF(C334="","",VLOOKUP(R334&amp;"_"&amp;S334&amp;"_"&amp;T334,[1]挑战模式!$A:$BG,59,FALSE))</f>
        <v/>
      </c>
      <c r="J334" s="10" t="str">
        <f t="shared" si="36"/>
        <v/>
      </c>
      <c r="K334" s="10" t="str">
        <f>IF(ISNA(VLOOKUP(R334&amp;"_"&amp;S334&amp;"_"&amp;T334,[1]挑战模式!$A:$AS,1,FALSE)),"",IF(VLOOKUP(R334&amp;"_"&amp;S334&amp;"_"&amp;T334,[1]挑战模式!$A:$AS,14+U334,FALSE)="","",INT(VLOOKUP(R334&amp;"_"&amp;S334&amp;"_"&amp;T334,[1]挑战模式!$A:$AS,20+U334,FALSE))))</f>
        <v/>
      </c>
      <c r="L334" s="10" t="str">
        <f>IF(ISNA(VLOOKUP(R334&amp;"_"&amp;S334&amp;"_"&amp;T334,[1]挑战模式!$A:$AS,1,FALSE)),"",IF(VLOOKUP(R334&amp;"_"&amp;S334&amp;"_"&amp;T334,[1]挑战模式!$A:$AS,14+U334,FALSE)="","",ROUND(VLOOKUP(R334&amp;"_"&amp;S334&amp;"_"&amp;T334,[1]挑战模式!$A:$AS,5,FALSE)/K334,2)))</f>
        <v/>
      </c>
      <c r="M334" s="10" t="str">
        <f t="shared" si="40"/>
        <v/>
      </c>
      <c r="N334" s="10" t="str">
        <f t="shared" si="41"/>
        <v/>
      </c>
      <c r="O334" s="10" t="str">
        <f t="shared" si="42"/>
        <v/>
      </c>
      <c r="Q334" s="10" t="str">
        <f>IF(L334="","",VLOOKUP(R334&amp;"_"&amp;S334&amp;"_"&amp;T334,[1]挑战模式!$A:$AS,38+U334,FALSE))</f>
        <v/>
      </c>
      <c r="R334" s="10">
        <v>0</v>
      </c>
      <c r="S334" s="10">
        <v>7</v>
      </c>
      <c r="T334" s="10">
        <v>7</v>
      </c>
      <c r="U334" s="10">
        <v>3</v>
      </c>
    </row>
    <row r="335" spans="2:21" s="10" customFormat="1" x14ac:dyDescent="0.2">
      <c r="B335" s="10" t="str">
        <f t="shared" si="37"/>
        <v/>
      </c>
      <c r="C335" s="10" t="str">
        <f>IF(ISNA(VLOOKUP(R335&amp;"_"&amp;S335&amp;"_"&amp;T335,[1]挑战模式!$A:$AS,1,FALSE)),"",IF(T335-T334=0,"",T335))</f>
        <v/>
      </c>
      <c r="D335" s="10" t="str">
        <f t="shared" si="38"/>
        <v/>
      </c>
      <c r="E335" s="10" t="str">
        <f>""</f>
        <v/>
      </c>
      <c r="F335" s="10" t="str">
        <f>IF(C335="","",VLOOKUP(R335&amp;"_"&amp;S335&amp;"_"&amp;T335,[1]挑战模式!$A:$AS,13,FALSE)-VLOOKUP(R335&amp;"_"&amp;S335&amp;"_"&amp;T335,[1]挑战模式!$A:$AS,14,FALSE))</f>
        <v/>
      </c>
      <c r="G335" s="10" t="str">
        <f t="shared" si="39"/>
        <v/>
      </c>
      <c r="H335" s="10" t="str">
        <f>IF(C335="","",VLOOKUP(R335&amp;"_"&amp;S335&amp;"_"&amp;T335,[1]挑战模式!$A:$BG,58,FALSE))</f>
        <v/>
      </c>
      <c r="I335" s="10" t="str">
        <f>IF(C335="","",VLOOKUP(R335&amp;"_"&amp;S335&amp;"_"&amp;T335,[1]挑战模式!$A:$BG,59,FALSE))</f>
        <v/>
      </c>
      <c r="J335" s="10" t="str">
        <f t="shared" si="36"/>
        <v/>
      </c>
      <c r="K335" s="10" t="str">
        <f>IF(ISNA(VLOOKUP(R335&amp;"_"&amp;S335&amp;"_"&amp;T335,[1]挑战模式!$A:$AS,1,FALSE)),"",IF(VLOOKUP(R335&amp;"_"&amp;S335&amp;"_"&amp;T335,[1]挑战模式!$A:$AS,14+U335,FALSE)="","",INT(VLOOKUP(R335&amp;"_"&amp;S335&amp;"_"&amp;T335,[1]挑战模式!$A:$AS,20+U335,FALSE))))</f>
        <v/>
      </c>
      <c r="L335" s="10" t="str">
        <f>IF(ISNA(VLOOKUP(R335&amp;"_"&amp;S335&amp;"_"&amp;T335,[1]挑战模式!$A:$AS,1,FALSE)),"",IF(VLOOKUP(R335&amp;"_"&amp;S335&amp;"_"&amp;T335,[1]挑战模式!$A:$AS,14+U335,FALSE)="","",ROUND(VLOOKUP(R335&amp;"_"&amp;S335&amp;"_"&amp;T335,[1]挑战模式!$A:$AS,5,FALSE)/K335,2)))</f>
        <v/>
      </c>
      <c r="M335" s="10" t="str">
        <f t="shared" si="40"/>
        <v/>
      </c>
      <c r="N335" s="10" t="str">
        <f t="shared" si="41"/>
        <v/>
      </c>
      <c r="O335" s="10" t="str">
        <f t="shared" si="42"/>
        <v/>
      </c>
      <c r="Q335" s="10" t="str">
        <f>IF(L335="","",VLOOKUP(R335&amp;"_"&amp;S335&amp;"_"&amp;T335,[1]挑战模式!$A:$AS,38+U335,FALSE))</f>
        <v/>
      </c>
      <c r="R335" s="10">
        <v>0</v>
      </c>
      <c r="S335" s="10">
        <v>7</v>
      </c>
      <c r="T335" s="10">
        <v>7</v>
      </c>
      <c r="U335" s="10">
        <v>4</v>
      </c>
    </row>
    <row r="336" spans="2:21" s="10" customFormat="1" x14ac:dyDescent="0.2">
      <c r="B336" s="10" t="str">
        <f t="shared" si="37"/>
        <v/>
      </c>
      <c r="C336" s="10" t="str">
        <f>IF(ISNA(VLOOKUP(R336&amp;"_"&amp;S336&amp;"_"&amp;T336,[1]挑战模式!$A:$AS,1,FALSE)),"",IF(T336-T335=0,"",T336))</f>
        <v/>
      </c>
      <c r="D336" s="10" t="str">
        <f t="shared" si="38"/>
        <v/>
      </c>
      <c r="E336" s="10" t="str">
        <f>""</f>
        <v/>
      </c>
      <c r="F336" s="10" t="str">
        <f>IF(C336="","",VLOOKUP(R336&amp;"_"&amp;S336&amp;"_"&amp;T336,[1]挑战模式!$A:$AS,13,FALSE)-VLOOKUP(R336&amp;"_"&amp;S336&amp;"_"&amp;T336,[1]挑战模式!$A:$AS,14,FALSE))</f>
        <v/>
      </c>
      <c r="G336" s="10" t="str">
        <f t="shared" si="39"/>
        <v/>
      </c>
      <c r="H336" s="10" t="str">
        <f>IF(C336="","",VLOOKUP(R336&amp;"_"&amp;S336&amp;"_"&amp;T336,[1]挑战模式!$A:$BG,58,FALSE))</f>
        <v/>
      </c>
      <c r="I336" s="10" t="str">
        <f>IF(C336="","",VLOOKUP(R336&amp;"_"&amp;S336&amp;"_"&amp;T336,[1]挑战模式!$A:$BG,59,FALSE))</f>
        <v/>
      </c>
      <c r="J336" s="10" t="str">
        <f t="shared" si="36"/>
        <v/>
      </c>
      <c r="K336" s="10" t="str">
        <f>IF(ISNA(VLOOKUP(R336&amp;"_"&amp;S336&amp;"_"&amp;T336,[1]挑战模式!$A:$AS,1,FALSE)),"",IF(VLOOKUP(R336&amp;"_"&amp;S336&amp;"_"&amp;T336,[1]挑战模式!$A:$AS,14+U336,FALSE)="","",INT(VLOOKUP(R336&amp;"_"&amp;S336&amp;"_"&amp;T336,[1]挑战模式!$A:$AS,20+U336,FALSE))))</f>
        <v/>
      </c>
      <c r="L336" s="10" t="str">
        <f>IF(ISNA(VLOOKUP(R336&amp;"_"&amp;S336&amp;"_"&amp;T336,[1]挑战模式!$A:$AS,1,FALSE)),"",IF(VLOOKUP(R336&amp;"_"&amp;S336&amp;"_"&amp;T336,[1]挑战模式!$A:$AS,14+U336,FALSE)="","",ROUND(VLOOKUP(R336&amp;"_"&amp;S336&amp;"_"&amp;T336,[1]挑战模式!$A:$AS,5,FALSE)/K336,2)))</f>
        <v/>
      </c>
      <c r="M336" s="10" t="str">
        <f t="shared" si="40"/>
        <v/>
      </c>
      <c r="N336" s="10" t="str">
        <f t="shared" si="41"/>
        <v/>
      </c>
      <c r="O336" s="10" t="str">
        <f t="shared" si="42"/>
        <v/>
      </c>
      <c r="Q336" s="10" t="str">
        <f>IF(L336="","",VLOOKUP(R336&amp;"_"&amp;S336&amp;"_"&amp;T336,[1]挑战模式!$A:$AS,38+U336,FALSE))</f>
        <v/>
      </c>
      <c r="R336" s="10">
        <v>0</v>
      </c>
      <c r="S336" s="10">
        <v>7</v>
      </c>
      <c r="T336" s="10">
        <v>7</v>
      </c>
      <c r="U336" s="10">
        <v>5</v>
      </c>
    </row>
    <row r="337" spans="2:21" s="10" customFormat="1" x14ac:dyDescent="0.2">
      <c r="B337" s="10" t="str">
        <f t="shared" si="37"/>
        <v/>
      </c>
      <c r="C337" s="10" t="str">
        <f>IF(ISNA(VLOOKUP(R337&amp;"_"&amp;S337&amp;"_"&amp;T337,[1]挑战模式!$A:$AS,1,FALSE)),"",IF(T337-T336=0,"",T337))</f>
        <v/>
      </c>
      <c r="D337" s="10" t="str">
        <f t="shared" si="38"/>
        <v/>
      </c>
      <c r="E337" s="10" t="str">
        <f>""</f>
        <v/>
      </c>
      <c r="F337" s="10" t="str">
        <f>IF(C337="","",VLOOKUP(R337&amp;"_"&amp;S337&amp;"_"&amp;T337,[1]挑战模式!$A:$AS,13,FALSE)-VLOOKUP(R337&amp;"_"&amp;S337&amp;"_"&amp;T337,[1]挑战模式!$A:$AS,14,FALSE))</f>
        <v/>
      </c>
      <c r="G337" s="10" t="str">
        <f t="shared" si="39"/>
        <v/>
      </c>
      <c r="H337" s="10" t="str">
        <f>IF(C337="","",VLOOKUP(R337&amp;"_"&amp;S337&amp;"_"&amp;T337,[1]挑战模式!$A:$BG,58,FALSE))</f>
        <v/>
      </c>
      <c r="I337" s="10" t="str">
        <f>IF(C337="","",VLOOKUP(R337&amp;"_"&amp;S337&amp;"_"&amp;T337,[1]挑战模式!$A:$BG,59,FALSE))</f>
        <v/>
      </c>
      <c r="J337" s="10" t="str">
        <f t="shared" si="36"/>
        <v/>
      </c>
      <c r="K337" s="10" t="str">
        <f>IF(ISNA(VLOOKUP(R337&amp;"_"&amp;S337&amp;"_"&amp;T337,[1]挑战模式!$A:$AS,1,FALSE)),"",IF(VLOOKUP(R337&amp;"_"&amp;S337&amp;"_"&amp;T337,[1]挑战模式!$A:$AS,14+U337,FALSE)="","",INT(VLOOKUP(R337&amp;"_"&amp;S337&amp;"_"&amp;T337,[1]挑战模式!$A:$AS,20+U337,FALSE))))</f>
        <v/>
      </c>
      <c r="L337" s="10" t="str">
        <f>IF(ISNA(VLOOKUP(R337&amp;"_"&amp;S337&amp;"_"&amp;T337,[1]挑战模式!$A:$AS,1,FALSE)),"",IF(VLOOKUP(R337&amp;"_"&amp;S337&amp;"_"&amp;T337,[1]挑战模式!$A:$AS,14+U337,FALSE)="","",ROUND(VLOOKUP(R337&amp;"_"&amp;S337&amp;"_"&amp;T337,[1]挑战模式!$A:$AS,5,FALSE)/K337,2)))</f>
        <v/>
      </c>
      <c r="M337" s="10" t="str">
        <f t="shared" si="40"/>
        <v/>
      </c>
      <c r="N337" s="10" t="str">
        <f t="shared" si="41"/>
        <v/>
      </c>
      <c r="O337" s="10" t="str">
        <f t="shared" si="42"/>
        <v/>
      </c>
      <c r="Q337" s="10" t="str">
        <f>IF(L337="","",VLOOKUP(R337&amp;"_"&amp;S337&amp;"_"&amp;T337,[1]挑战模式!$A:$AS,38+U337,FALSE))</f>
        <v/>
      </c>
      <c r="R337" s="10">
        <v>0</v>
      </c>
      <c r="S337" s="10">
        <v>7</v>
      </c>
      <c r="T337" s="10">
        <v>7</v>
      </c>
      <c r="U337" s="10">
        <v>6</v>
      </c>
    </row>
    <row r="338" spans="2:21" s="10" customFormat="1" x14ac:dyDescent="0.2">
      <c r="B338" s="10" t="str">
        <f t="shared" si="37"/>
        <v/>
      </c>
      <c r="C338" s="10" t="str">
        <f>IF(ISNA(VLOOKUP(R338&amp;"_"&amp;S338&amp;"_"&amp;T338,[1]挑战模式!$A:$AS,1,FALSE)),"",IF(T338-T337=0,"",T338))</f>
        <v/>
      </c>
      <c r="D338" s="10" t="str">
        <f t="shared" si="38"/>
        <v/>
      </c>
      <c r="E338" s="10" t="str">
        <f>""</f>
        <v/>
      </c>
      <c r="F338" s="10" t="str">
        <f>IF(C338="","",VLOOKUP(R338&amp;"_"&amp;S338&amp;"_"&amp;T338,[1]挑战模式!$A:$AS,13,FALSE)-VLOOKUP(R338&amp;"_"&amp;S338&amp;"_"&amp;T338,[1]挑战模式!$A:$AS,14,FALSE))</f>
        <v/>
      </c>
      <c r="G338" s="10" t="str">
        <f t="shared" si="39"/>
        <v/>
      </c>
      <c r="H338" s="10" t="str">
        <f>IF(C338="","",VLOOKUP(R338&amp;"_"&amp;S338&amp;"_"&amp;T338,[1]挑战模式!$A:$BG,58,FALSE))</f>
        <v/>
      </c>
      <c r="I338" s="10" t="str">
        <f>IF(C338="","",VLOOKUP(R338&amp;"_"&amp;S338&amp;"_"&amp;T338,[1]挑战模式!$A:$BG,59,FALSE))</f>
        <v/>
      </c>
      <c r="J338" s="10" t="str">
        <f t="shared" si="36"/>
        <v/>
      </c>
      <c r="K338" s="10" t="str">
        <f>IF(ISNA(VLOOKUP(R338&amp;"_"&amp;S338&amp;"_"&amp;T338,[1]挑战模式!$A:$AS,1,FALSE)),"",IF(VLOOKUP(R338&amp;"_"&amp;S338&amp;"_"&amp;T338,[1]挑战模式!$A:$AS,14+U338,FALSE)="","",INT(VLOOKUP(R338&amp;"_"&amp;S338&amp;"_"&amp;T338,[1]挑战模式!$A:$AS,20+U338,FALSE))))</f>
        <v/>
      </c>
      <c r="L338" s="10" t="str">
        <f>IF(ISNA(VLOOKUP(R338&amp;"_"&amp;S338&amp;"_"&amp;T338,[1]挑战模式!$A:$AS,1,FALSE)),"",IF(VLOOKUP(R338&amp;"_"&amp;S338&amp;"_"&amp;T338,[1]挑战模式!$A:$AS,14+U338,FALSE)="","",ROUND(VLOOKUP(R338&amp;"_"&amp;S338&amp;"_"&amp;T338,[1]挑战模式!$A:$AS,5,FALSE)/K338,2)))</f>
        <v/>
      </c>
      <c r="M338" s="10" t="str">
        <f t="shared" si="40"/>
        <v/>
      </c>
      <c r="N338" s="10" t="str">
        <f t="shared" si="41"/>
        <v/>
      </c>
      <c r="O338" s="10" t="str">
        <f t="shared" si="42"/>
        <v/>
      </c>
      <c r="Q338" s="10" t="str">
        <f>IF(L338="","",VLOOKUP(R338&amp;"_"&amp;S338&amp;"_"&amp;T338,[1]挑战模式!$A:$AS,38+U338,FALSE))</f>
        <v/>
      </c>
      <c r="R338" s="10">
        <v>0</v>
      </c>
      <c r="S338" s="10">
        <v>7</v>
      </c>
      <c r="T338" s="10">
        <v>8</v>
      </c>
      <c r="U338" s="10">
        <v>1</v>
      </c>
    </row>
    <row r="339" spans="2:21" s="10" customFormat="1" x14ac:dyDescent="0.2">
      <c r="B339" s="10" t="str">
        <f t="shared" si="37"/>
        <v/>
      </c>
      <c r="C339" s="10" t="str">
        <f>IF(ISNA(VLOOKUP(R339&amp;"_"&amp;S339&amp;"_"&amp;T339,[1]挑战模式!$A:$AS,1,FALSE)),"",IF(T339-T338=0,"",T339))</f>
        <v/>
      </c>
      <c r="D339" s="10" t="str">
        <f t="shared" si="38"/>
        <v/>
      </c>
      <c r="E339" s="10" t="str">
        <f>""</f>
        <v/>
      </c>
      <c r="F339" s="10" t="str">
        <f>IF(C339="","",VLOOKUP(R339&amp;"_"&amp;S339&amp;"_"&amp;T339,[1]挑战模式!$A:$AS,13,FALSE)-VLOOKUP(R339&amp;"_"&amp;S339&amp;"_"&amp;T339,[1]挑战模式!$A:$AS,14,FALSE))</f>
        <v/>
      </c>
      <c r="G339" s="10" t="str">
        <f t="shared" si="39"/>
        <v/>
      </c>
      <c r="H339" s="10" t="str">
        <f>IF(C339="","",VLOOKUP(R339&amp;"_"&amp;S339&amp;"_"&amp;T339,[1]挑战模式!$A:$BG,58,FALSE))</f>
        <v/>
      </c>
      <c r="I339" s="10" t="str">
        <f>IF(C339="","",VLOOKUP(R339&amp;"_"&amp;S339&amp;"_"&amp;T339,[1]挑战模式!$A:$BG,59,FALSE))</f>
        <v/>
      </c>
      <c r="J339" s="10" t="str">
        <f t="shared" si="36"/>
        <v/>
      </c>
      <c r="K339" s="10" t="str">
        <f>IF(ISNA(VLOOKUP(R339&amp;"_"&amp;S339&amp;"_"&amp;T339,[1]挑战模式!$A:$AS,1,FALSE)),"",IF(VLOOKUP(R339&amp;"_"&amp;S339&amp;"_"&amp;T339,[1]挑战模式!$A:$AS,14+U339,FALSE)="","",INT(VLOOKUP(R339&amp;"_"&amp;S339&amp;"_"&amp;T339,[1]挑战模式!$A:$AS,20+U339,FALSE))))</f>
        <v/>
      </c>
      <c r="L339" s="10" t="str">
        <f>IF(ISNA(VLOOKUP(R339&amp;"_"&amp;S339&amp;"_"&amp;T339,[1]挑战模式!$A:$AS,1,FALSE)),"",IF(VLOOKUP(R339&amp;"_"&amp;S339&amp;"_"&amp;T339,[1]挑战模式!$A:$AS,14+U339,FALSE)="","",ROUND(VLOOKUP(R339&amp;"_"&amp;S339&amp;"_"&amp;T339,[1]挑战模式!$A:$AS,5,FALSE)/K339,2)))</f>
        <v/>
      </c>
      <c r="M339" s="10" t="str">
        <f t="shared" si="40"/>
        <v/>
      </c>
      <c r="N339" s="10" t="str">
        <f t="shared" si="41"/>
        <v/>
      </c>
      <c r="O339" s="10" t="str">
        <f t="shared" si="42"/>
        <v/>
      </c>
      <c r="Q339" s="10" t="str">
        <f>IF(L339="","",VLOOKUP(R339&amp;"_"&amp;S339&amp;"_"&amp;T339,[1]挑战模式!$A:$AS,38+U339,FALSE))</f>
        <v/>
      </c>
      <c r="R339" s="10">
        <v>0</v>
      </c>
      <c r="S339" s="10">
        <v>7</v>
      </c>
      <c r="T339" s="10">
        <v>8</v>
      </c>
      <c r="U339" s="10">
        <v>2</v>
      </c>
    </row>
    <row r="340" spans="2:21" s="10" customFormat="1" x14ac:dyDescent="0.2">
      <c r="B340" s="10" t="str">
        <f t="shared" si="37"/>
        <v/>
      </c>
      <c r="C340" s="10" t="str">
        <f>IF(ISNA(VLOOKUP(R340&amp;"_"&amp;S340&amp;"_"&amp;T340,[1]挑战模式!$A:$AS,1,FALSE)),"",IF(T340-T339=0,"",T340))</f>
        <v/>
      </c>
      <c r="D340" s="10" t="str">
        <f t="shared" si="38"/>
        <v/>
      </c>
      <c r="E340" s="10" t="str">
        <f>""</f>
        <v/>
      </c>
      <c r="F340" s="10" t="str">
        <f>IF(C340="","",VLOOKUP(R340&amp;"_"&amp;S340&amp;"_"&amp;T340,[1]挑战模式!$A:$AS,13,FALSE)-VLOOKUP(R340&amp;"_"&amp;S340&amp;"_"&amp;T340,[1]挑战模式!$A:$AS,14,FALSE))</f>
        <v/>
      </c>
      <c r="G340" s="10" t="str">
        <f t="shared" si="39"/>
        <v/>
      </c>
      <c r="H340" s="10" t="str">
        <f>IF(C340="","",VLOOKUP(R340&amp;"_"&amp;S340&amp;"_"&amp;T340,[1]挑战模式!$A:$BG,58,FALSE))</f>
        <v/>
      </c>
      <c r="I340" s="10" t="str">
        <f>IF(C340="","",VLOOKUP(R340&amp;"_"&amp;S340&amp;"_"&amp;T340,[1]挑战模式!$A:$BG,59,FALSE))</f>
        <v/>
      </c>
      <c r="J340" s="10" t="str">
        <f t="shared" si="36"/>
        <v/>
      </c>
      <c r="K340" s="10" t="str">
        <f>IF(ISNA(VLOOKUP(R340&amp;"_"&amp;S340&amp;"_"&amp;T340,[1]挑战模式!$A:$AS,1,FALSE)),"",IF(VLOOKUP(R340&amp;"_"&amp;S340&amp;"_"&amp;T340,[1]挑战模式!$A:$AS,14+U340,FALSE)="","",INT(VLOOKUP(R340&amp;"_"&amp;S340&amp;"_"&amp;T340,[1]挑战模式!$A:$AS,20+U340,FALSE))))</f>
        <v/>
      </c>
      <c r="L340" s="10" t="str">
        <f>IF(ISNA(VLOOKUP(R340&amp;"_"&amp;S340&amp;"_"&amp;T340,[1]挑战模式!$A:$AS,1,FALSE)),"",IF(VLOOKUP(R340&amp;"_"&amp;S340&amp;"_"&amp;T340,[1]挑战模式!$A:$AS,14+U340,FALSE)="","",ROUND(VLOOKUP(R340&amp;"_"&amp;S340&amp;"_"&amp;T340,[1]挑战模式!$A:$AS,5,FALSE)/K340,2)))</f>
        <v/>
      </c>
      <c r="M340" s="10" t="str">
        <f t="shared" si="40"/>
        <v/>
      </c>
      <c r="N340" s="10" t="str">
        <f t="shared" si="41"/>
        <v/>
      </c>
      <c r="O340" s="10" t="str">
        <f t="shared" si="42"/>
        <v/>
      </c>
      <c r="Q340" s="10" t="str">
        <f>IF(L340="","",VLOOKUP(R340&amp;"_"&amp;S340&amp;"_"&amp;T340,[1]挑战模式!$A:$AS,38+U340,FALSE))</f>
        <v/>
      </c>
      <c r="R340" s="10">
        <v>0</v>
      </c>
      <c r="S340" s="10">
        <v>7</v>
      </c>
      <c r="T340" s="10">
        <v>8</v>
      </c>
      <c r="U340" s="10">
        <v>3</v>
      </c>
    </row>
    <row r="341" spans="2:21" s="10" customFormat="1" x14ac:dyDescent="0.2">
      <c r="B341" s="10" t="str">
        <f t="shared" si="37"/>
        <v/>
      </c>
      <c r="C341" s="10" t="str">
        <f>IF(ISNA(VLOOKUP(R341&amp;"_"&amp;S341&amp;"_"&amp;T341,[1]挑战模式!$A:$AS,1,FALSE)),"",IF(T341-T340=0,"",T341))</f>
        <v/>
      </c>
      <c r="D341" s="10" t="str">
        <f t="shared" si="38"/>
        <v/>
      </c>
      <c r="E341" s="10" t="str">
        <f>""</f>
        <v/>
      </c>
      <c r="F341" s="10" t="str">
        <f>IF(C341="","",VLOOKUP(R341&amp;"_"&amp;S341&amp;"_"&amp;T341,[1]挑战模式!$A:$AS,13,FALSE)-VLOOKUP(R341&amp;"_"&amp;S341&amp;"_"&amp;T341,[1]挑战模式!$A:$AS,14,FALSE))</f>
        <v/>
      </c>
      <c r="G341" s="10" t="str">
        <f t="shared" si="39"/>
        <v/>
      </c>
      <c r="H341" s="10" t="str">
        <f>IF(C341="","",VLOOKUP(R341&amp;"_"&amp;S341&amp;"_"&amp;T341,[1]挑战模式!$A:$BG,58,FALSE))</f>
        <v/>
      </c>
      <c r="I341" s="10" t="str">
        <f>IF(C341="","",VLOOKUP(R341&amp;"_"&amp;S341&amp;"_"&amp;T341,[1]挑战模式!$A:$BG,59,FALSE))</f>
        <v/>
      </c>
      <c r="J341" s="10" t="str">
        <f t="shared" si="36"/>
        <v/>
      </c>
      <c r="K341" s="10" t="str">
        <f>IF(ISNA(VLOOKUP(R341&amp;"_"&amp;S341&amp;"_"&amp;T341,[1]挑战模式!$A:$AS,1,FALSE)),"",IF(VLOOKUP(R341&amp;"_"&amp;S341&amp;"_"&amp;T341,[1]挑战模式!$A:$AS,14+U341,FALSE)="","",INT(VLOOKUP(R341&amp;"_"&amp;S341&amp;"_"&amp;T341,[1]挑战模式!$A:$AS,20+U341,FALSE))))</f>
        <v/>
      </c>
      <c r="L341" s="10" t="str">
        <f>IF(ISNA(VLOOKUP(R341&amp;"_"&amp;S341&amp;"_"&amp;T341,[1]挑战模式!$A:$AS,1,FALSE)),"",IF(VLOOKUP(R341&amp;"_"&amp;S341&amp;"_"&amp;T341,[1]挑战模式!$A:$AS,14+U341,FALSE)="","",ROUND(VLOOKUP(R341&amp;"_"&amp;S341&amp;"_"&amp;T341,[1]挑战模式!$A:$AS,5,FALSE)/K341,2)))</f>
        <v/>
      </c>
      <c r="M341" s="10" t="str">
        <f t="shared" si="40"/>
        <v/>
      </c>
      <c r="N341" s="10" t="str">
        <f t="shared" si="41"/>
        <v/>
      </c>
      <c r="O341" s="10" t="str">
        <f t="shared" si="42"/>
        <v/>
      </c>
      <c r="Q341" s="10" t="str">
        <f>IF(L341="","",VLOOKUP(R341&amp;"_"&amp;S341&amp;"_"&amp;T341,[1]挑战模式!$A:$AS,38+U341,FALSE))</f>
        <v/>
      </c>
      <c r="R341" s="10">
        <v>0</v>
      </c>
      <c r="S341" s="10">
        <v>7</v>
      </c>
      <c r="T341" s="10">
        <v>8</v>
      </c>
      <c r="U341" s="10">
        <v>4</v>
      </c>
    </row>
    <row r="342" spans="2:21" s="10" customFormat="1" x14ac:dyDescent="0.2">
      <c r="B342" s="10" t="str">
        <f t="shared" si="37"/>
        <v/>
      </c>
      <c r="C342" s="10" t="str">
        <f>IF(ISNA(VLOOKUP(R342&amp;"_"&amp;S342&amp;"_"&amp;T342,[1]挑战模式!$A:$AS,1,FALSE)),"",IF(T342-T341=0,"",T342))</f>
        <v/>
      </c>
      <c r="D342" s="10" t="str">
        <f t="shared" si="38"/>
        <v/>
      </c>
      <c r="E342" s="10" t="str">
        <f>""</f>
        <v/>
      </c>
      <c r="F342" s="10" t="str">
        <f>IF(C342="","",VLOOKUP(R342&amp;"_"&amp;S342&amp;"_"&amp;T342,[1]挑战模式!$A:$AS,13,FALSE)-VLOOKUP(R342&amp;"_"&amp;S342&amp;"_"&amp;T342,[1]挑战模式!$A:$AS,14,FALSE))</f>
        <v/>
      </c>
      <c r="G342" s="10" t="str">
        <f t="shared" si="39"/>
        <v/>
      </c>
      <c r="H342" s="10" t="str">
        <f>IF(C342="","",VLOOKUP(R342&amp;"_"&amp;S342&amp;"_"&amp;T342,[1]挑战模式!$A:$BG,58,FALSE))</f>
        <v/>
      </c>
      <c r="I342" s="10" t="str">
        <f>IF(C342="","",VLOOKUP(R342&amp;"_"&amp;S342&amp;"_"&amp;T342,[1]挑战模式!$A:$BG,59,FALSE))</f>
        <v/>
      </c>
      <c r="J342" s="10" t="str">
        <f t="shared" si="36"/>
        <v/>
      </c>
      <c r="K342" s="10" t="str">
        <f>IF(ISNA(VLOOKUP(R342&amp;"_"&amp;S342&amp;"_"&amp;T342,[1]挑战模式!$A:$AS,1,FALSE)),"",IF(VLOOKUP(R342&amp;"_"&amp;S342&amp;"_"&amp;T342,[1]挑战模式!$A:$AS,14+U342,FALSE)="","",INT(VLOOKUP(R342&amp;"_"&amp;S342&amp;"_"&amp;T342,[1]挑战模式!$A:$AS,20+U342,FALSE))))</f>
        <v/>
      </c>
      <c r="L342" s="10" t="str">
        <f>IF(ISNA(VLOOKUP(R342&amp;"_"&amp;S342&amp;"_"&amp;T342,[1]挑战模式!$A:$AS,1,FALSE)),"",IF(VLOOKUP(R342&amp;"_"&amp;S342&amp;"_"&amp;T342,[1]挑战模式!$A:$AS,14+U342,FALSE)="","",ROUND(VLOOKUP(R342&amp;"_"&amp;S342&amp;"_"&amp;T342,[1]挑战模式!$A:$AS,5,FALSE)/K342,2)))</f>
        <v/>
      </c>
      <c r="M342" s="10" t="str">
        <f t="shared" si="40"/>
        <v/>
      </c>
      <c r="N342" s="10" t="str">
        <f t="shared" si="41"/>
        <v/>
      </c>
      <c r="O342" s="10" t="str">
        <f t="shared" si="42"/>
        <v/>
      </c>
      <c r="Q342" s="10" t="str">
        <f>IF(L342="","",VLOOKUP(R342&amp;"_"&amp;S342&amp;"_"&amp;T342,[1]挑战模式!$A:$AS,38+U342,FALSE))</f>
        <v/>
      </c>
      <c r="R342" s="10">
        <v>0</v>
      </c>
      <c r="S342" s="10">
        <v>7</v>
      </c>
      <c r="T342" s="10">
        <v>8</v>
      </c>
      <c r="U342" s="10">
        <v>5</v>
      </c>
    </row>
    <row r="343" spans="2:21" s="10" customFormat="1" x14ac:dyDescent="0.2">
      <c r="B343" s="10" t="str">
        <f t="shared" si="37"/>
        <v/>
      </c>
      <c r="C343" s="10" t="str">
        <f>IF(ISNA(VLOOKUP(R343&amp;"_"&amp;S343&amp;"_"&amp;T343,[1]挑战模式!$A:$AS,1,FALSE)),"",IF(T343-T342=0,"",T343))</f>
        <v/>
      </c>
      <c r="D343" s="10" t="str">
        <f t="shared" si="38"/>
        <v/>
      </c>
      <c r="E343" s="10" t="str">
        <f>""</f>
        <v/>
      </c>
      <c r="F343" s="10" t="str">
        <f>IF(C343="","",VLOOKUP(R343&amp;"_"&amp;S343&amp;"_"&amp;T343,[1]挑战模式!$A:$AS,13,FALSE)-VLOOKUP(R343&amp;"_"&amp;S343&amp;"_"&amp;T343,[1]挑战模式!$A:$AS,14,FALSE))</f>
        <v/>
      </c>
      <c r="G343" s="10" t="str">
        <f t="shared" si="39"/>
        <v/>
      </c>
      <c r="H343" s="10" t="str">
        <f>IF(C343="","",VLOOKUP(R343&amp;"_"&amp;S343&amp;"_"&amp;T343,[1]挑战模式!$A:$BG,58,FALSE))</f>
        <v/>
      </c>
      <c r="I343" s="10" t="str">
        <f>IF(C343="","",VLOOKUP(R343&amp;"_"&amp;S343&amp;"_"&amp;T343,[1]挑战模式!$A:$BG,59,FALSE))</f>
        <v/>
      </c>
      <c r="J343" s="10" t="str">
        <f t="shared" si="36"/>
        <v/>
      </c>
      <c r="K343" s="10" t="str">
        <f>IF(ISNA(VLOOKUP(R343&amp;"_"&amp;S343&amp;"_"&amp;T343,[1]挑战模式!$A:$AS,1,FALSE)),"",IF(VLOOKUP(R343&amp;"_"&amp;S343&amp;"_"&amp;T343,[1]挑战模式!$A:$AS,14+U343,FALSE)="","",INT(VLOOKUP(R343&amp;"_"&amp;S343&amp;"_"&amp;T343,[1]挑战模式!$A:$AS,20+U343,FALSE))))</f>
        <v/>
      </c>
      <c r="L343" s="10" t="str">
        <f>IF(ISNA(VLOOKUP(R343&amp;"_"&amp;S343&amp;"_"&amp;T343,[1]挑战模式!$A:$AS,1,FALSE)),"",IF(VLOOKUP(R343&amp;"_"&amp;S343&amp;"_"&amp;T343,[1]挑战模式!$A:$AS,14+U343,FALSE)="","",ROUND(VLOOKUP(R343&amp;"_"&amp;S343&amp;"_"&amp;T343,[1]挑战模式!$A:$AS,5,FALSE)/K343,2)))</f>
        <v/>
      </c>
      <c r="M343" s="10" t="str">
        <f t="shared" si="40"/>
        <v/>
      </c>
      <c r="N343" s="10" t="str">
        <f t="shared" si="41"/>
        <v/>
      </c>
      <c r="O343" s="10" t="str">
        <f t="shared" si="42"/>
        <v/>
      </c>
      <c r="Q343" s="10" t="str">
        <f>IF(L343="","",VLOOKUP(R343&amp;"_"&amp;S343&amp;"_"&amp;T343,[1]挑战模式!$A:$AS,38+U343,FALSE))</f>
        <v/>
      </c>
      <c r="R343" s="10">
        <v>0</v>
      </c>
      <c r="S343" s="10">
        <v>7</v>
      </c>
      <c r="T343" s="10">
        <v>8</v>
      </c>
      <c r="U343" s="10">
        <v>6</v>
      </c>
    </row>
    <row r="344" spans="2:21" s="10" customFormat="1" x14ac:dyDescent="0.2">
      <c r="B344" s="10" t="str">
        <f t="shared" si="37"/>
        <v>MonsterWaveCallRule_Season0_Challenge8</v>
      </c>
      <c r="C344" s="10">
        <f>IF(ISNA(VLOOKUP(R344&amp;"_"&amp;S344&amp;"_"&amp;T344,[1]挑战模式!$A:$AS,1,FALSE)),"",IF(T344-T343=0,"",T344))</f>
        <v>1</v>
      </c>
      <c r="D344" s="10" t="str">
        <f t="shared" si="38"/>
        <v>赛季0挑战关卡8波次1</v>
      </c>
      <c r="E344" s="10" t="str">
        <f>""</f>
        <v/>
      </c>
      <c r="F344" s="10">
        <f>IF(C344="","",VLOOKUP(R344&amp;"_"&amp;S344&amp;"_"&amp;T344,[1]挑战模式!$A:$AS,13,FALSE)-VLOOKUP(R344&amp;"_"&amp;S344&amp;"_"&amp;T344,[1]挑战模式!$A:$AS,14,FALSE))</f>
        <v>100</v>
      </c>
      <c r="G344" s="10">
        <f t="shared" si="39"/>
        <v>180</v>
      </c>
      <c r="H344" s="10" t="str">
        <f>IF(C344="","",VLOOKUP(R344&amp;"_"&amp;S344&amp;"_"&amp;T344,[1]挑战模式!$A:$BG,58,FALSE))</f>
        <v>ResAudio_Music_game2;0.9</v>
      </c>
      <c r="I344" s="10" t="str">
        <f>IF(C344="","",VLOOKUP(R344&amp;"_"&amp;S344&amp;"_"&amp;T344,[1]挑战模式!$A:$BG,59,FALSE))</f>
        <v>ResAudio_Music_game2;1.2</v>
      </c>
      <c r="J344" s="10">
        <f t="shared" si="36"/>
        <v>0</v>
      </c>
      <c r="K344" s="10">
        <f ca="1">IF(ISNA(VLOOKUP(R344&amp;"_"&amp;S344&amp;"_"&amp;T344,[1]挑战模式!$A:$AS,1,FALSE)),"",IF(VLOOKUP(R344&amp;"_"&amp;S344&amp;"_"&amp;T344,[1]挑战模式!$A:$AS,14+U344,FALSE)="","",INT(VLOOKUP(R344&amp;"_"&amp;S344&amp;"_"&amp;T344,[1]挑战模式!$A:$AS,20+U344,FALSE))))</f>
        <v>5</v>
      </c>
      <c r="L344" s="10">
        <f ca="1">IF(ISNA(VLOOKUP(R344&amp;"_"&amp;S344&amp;"_"&amp;T344,[1]挑战模式!$A:$AS,1,FALSE)),"",IF(VLOOKUP(R344&amp;"_"&amp;S344&amp;"_"&amp;T344,[1]挑战模式!$A:$AS,14+U344,FALSE)="","",ROUND(VLOOKUP(R344&amp;"_"&amp;S344&amp;"_"&amp;T344,[1]挑战模式!$A:$AS,5,FALSE)/K344,2)))</f>
        <v>2</v>
      </c>
      <c r="M344" s="10">
        <f t="shared" ca="1" si="40"/>
        <v>1</v>
      </c>
      <c r="N344" s="10" t="str">
        <f t="shared" ca="1" si="41"/>
        <v>Monster_Season0_Challenge8_1_1</v>
      </c>
      <c r="O344" s="10">
        <f t="shared" ca="1" si="42"/>
        <v>1</v>
      </c>
      <c r="Q344" s="10">
        <f ca="1">IF(L344="","",VLOOKUP(R344&amp;"_"&amp;S344&amp;"_"&amp;T344,[1]挑战模式!$A:$AS,38+U344,FALSE))</f>
        <v>40</v>
      </c>
      <c r="R344" s="10">
        <v>0</v>
      </c>
      <c r="S344" s="10">
        <v>8</v>
      </c>
      <c r="T344" s="10">
        <v>1</v>
      </c>
      <c r="U344" s="10">
        <v>1</v>
      </c>
    </row>
    <row r="345" spans="2:21" s="10" customFormat="1" x14ac:dyDescent="0.2">
      <c r="B345" s="10" t="str">
        <f t="shared" si="37"/>
        <v/>
      </c>
      <c r="C345" s="10" t="str">
        <f>IF(ISNA(VLOOKUP(R345&amp;"_"&amp;S345&amp;"_"&amp;T345,[1]挑战模式!$A:$AS,1,FALSE)),"",IF(T345-T344=0,"",T345))</f>
        <v/>
      </c>
      <c r="D345" s="10" t="str">
        <f t="shared" si="38"/>
        <v/>
      </c>
      <c r="E345" s="10" t="str">
        <f>""</f>
        <v/>
      </c>
      <c r="F345" s="10" t="str">
        <f>IF(C345="","",VLOOKUP(R345&amp;"_"&amp;S345&amp;"_"&amp;T345,[1]挑战模式!$A:$AS,13,FALSE)-VLOOKUP(R345&amp;"_"&amp;S345&amp;"_"&amp;T345,[1]挑战模式!$A:$AS,14,FALSE))</f>
        <v/>
      </c>
      <c r="G345" s="10" t="str">
        <f t="shared" si="39"/>
        <v/>
      </c>
      <c r="H345" s="10" t="str">
        <f>IF(C345="","",VLOOKUP(R345&amp;"_"&amp;S345&amp;"_"&amp;T345,[1]挑战模式!$A:$BG,58,FALSE))</f>
        <v/>
      </c>
      <c r="I345" s="10" t="str">
        <f>IF(C345="","",VLOOKUP(R345&amp;"_"&amp;S345&amp;"_"&amp;T345,[1]挑战模式!$A:$BG,59,FALSE))</f>
        <v/>
      </c>
      <c r="J345" s="10" t="str">
        <f t="shared" si="36"/>
        <v/>
      </c>
      <c r="K345" s="10" t="str">
        <f ca="1">IF(ISNA(VLOOKUP(R345&amp;"_"&amp;S345&amp;"_"&amp;T345,[1]挑战模式!$A:$AS,1,FALSE)),"",IF(VLOOKUP(R345&amp;"_"&amp;S345&amp;"_"&amp;T345,[1]挑战模式!$A:$AS,14+U345,FALSE)="","",INT(VLOOKUP(R345&amp;"_"&amp;S345&amp;"_"&amp;T345,[1]挑战模式!$A:$AS,20+U345,FALSE))))</f>
        <v/>
      </c>
      <c r="L345" s="10" t="str">
        <f ca="1">IF(ISNA(VLOOKUP(R345&amp;"_"&amp;S345&amp;"_"&amp;T345,[1]挑战模式!$A:$AS,1,FALSE)),"",IF(VLOOKUP(R345&amp;"_"&amp;S345&amp;"_"&amp;T345,[1]挑战模式!$A:$AS,14+U345,FALSE)="","",ROUND(VLOOKUP(R345&amp;"_"&amp;S345&amp;"_"&amp;T345,[1]挑战模式!$A:$AS,5,FALSE)/K345,2)))</f>
        <v/>
      </c>
      <c r="M345" s="10" t="str">
        <f t="shared" ca="1" si="40"/>
        <v/>
      </c>
      <c r="N345" s="10" t="str">
        <f t="shared" ca="1" si="41"/>
        <v/>
      </c>
      <c r="O345" s="10" t="str">
        <f t="shared" ca="1" si="42"/>
        <v/>
      </c>
      <c r="Q345" s="10" t="str">
        <f ca="1">IF(L345="","",VLOOKUP(R345&amp;"_"&amp;S345&amp;"_"&amp;T345,[1]挑战模式!$A:$AS,38+U345,FALSE))</f>
        <v/>
      </c>
      <c r="R345" s="10">
        <v>0</v>
      </c>
      <c r="S345" s="10">
        <v>8</v>
      </c>
      <c r="T345" s="10">
        <v>1</v>
      </c>
      <c r="U345" s="10">
        <v>2</v>
      </c>
    </row>
    <row r="346" spans="2:21" s="10" customFormat="1" x14ac:dyDescent="0.2">
      <c r="B346" s="10" t="str">
        <f t="shared" si="37"/>
        <v/>
      </c>
      <c r="C346" s="10" t="str">
        <f>IF(ISNA(VLOOKUP(R346&amp;"_"&amp;S346&amp;"_"&amp;T346,[1]挑战模式!$A:$AS,1,FALSE)),"",IF(T346-T345=0,"",T346))</f>
        <v/>
      </c>
      <c r="D346" s="10" t="str">
        <f t="shared" si="38"/>
        <v/>
      </c>
      <c r="E346" s="10" t="str">
        <f>""</f>
        <v/>
      </c>
      <c r="F346" s="10" t="str">
        <f>IF(C346="","",VLOOKUP(R346&amp;"_"&amp;S346&amp;"_"&amp;T346,[1]挑战模式!$A:$AS,13,FALSE)-VLOOKUP(R346&amp;"_"&amp;S346&amp;"_"&amp;T346,[1]挑战模式!$A:$AS,14,FALSE))</f>
        <v/>
      </c>
      <c r="G346" s="10" t="str">
        <f t="shared" si="39"/>
        <v/>
      </c>
      <c r="H346" s="10" t="str">
        <f>IF(C346="","",VLOOKUP(R346&amp;"_"&amp;S346&amp;"_"&amp;T346,[1]挑战模式!$A:$BG,58,FALSE))</f>
        <v/>
      </c>
      <c r="I346" s="10" t="str">
        <f>IF(C346="","",VLOOKUP(R346&amp;"_"&amp;S346&amp;"_"&amp;T346,[1]挑战模式!$A:$BG,59,FALSE))</f>
        <v/>
      </c>
      <c r="J346" s="10" t="str">
        <f t="shared" si="36"/>
        <v/>
      </c>
      <c r="K346" s="10" t="str">
        <f ca="1">IF(ISNA(VLOOKUP(R346&amp;"_"&amp;S346&amp;"_"&amp;T346,[1]挑战模式!$A:$AS,1,FALSE)),"",IF(VLOOKUP(R346&amp;"_"&amp;S346&amp;"_"&amp;T346,[1]挑战模式!$A:$AS,14+U346,FALSE)="","",INT(VLOOKUP(R346&amp;"_"&amp;S346&amp;"_"&amp;T346,[1]挑战模式!$A:$AS,20+U346,FALSE))))</f>
        <v/>
      </c>
      <c r="L346" s="10" t="str">
        <f ca="1">IF(ISNA(VLOOKUP(R346&amp;"_"&amp;S346&amp;"_"&amp;T346,[1]挑战模式!$A:$AS,1,FALSE)),"",IF(VLOOKUP(R346&amp;"_"&amp;S346&amp;"_"&amp;T346,[1]挑战模式!$A:$AS,14+U346,FALSE)="","",ROUND(VLOOKUP(R346&amp;"_"&amp;S346&amp;"_"&amp;T346,[1]挑战模式!$A:$AS,5,FALSE)/K346,2)))</f>
        <v/>
      </c>
      <c r="M346" s="10" t="str">
        <f t="shared" ca="1" si="40"/>
        <v/>
      </c>
      <c r="N346" s="10" t="str">
        <f t="shared" ca="1" si="41"/>
        <v/>
      </c>
      <c r="O346" s="10" t="str">
        <f t="shared" ca="1" si="42"/>
        <v/>
      </c>
      <c r="Q346" s="10" t="str">
        <f ca="1">IF(L346="","",VLOOKUP(R346&amp;"_"&amp;S346&amp;"_"&amp;T346,[1]挑战模式!$A:$AS,38+U346,FALSE))</f>
        <v/>
      </c>
      <c r="R346" s="10">
        <v>0</v>
      </c>
      <c r="S346" s="10">
        <v>8</v>
      </c>
      <c r="T346" s="10">
        <v>1</v>
      </c>
      <c r="U346" s="10">
        <v>3</v>
      </c>
    </row>
    <row r="347" spans="2:21" s="10" customFormat="1" x14ac:dyDescent="0.2">
      <c r="B347" s="10" t="str">
        <f t="shared" si="37"/>
        <v/>
      </c>
      <c r="C347" s="10" t="str">
        <f>IF(ISNA(VLOOKUP(R347&amp;"_"&amp;S347&amp;"_"&amp;T347,[1]挑战模式!$A:$AS,1,FALSE)),"",IF(T347-T346=0,"",T347))</f>
        <v/>
      </c>
      <c r="D347" s="10" t="str">
        <f t="shared" si="38"/>
        <v/>
      </c>
      <c r="E347" s="10" t="str">
        <f>""</f>
        <v/>
      </c>
      <c r="F347" s="10" t="str">
        <f>IF(C347="","",VLOOKUP(R347&amp;"_"&amp;S347&amp;"_"&amp;T347,[1]挑战模式!$A:$AS,13,FALSE)-VLOOKUP(R347&amp;"_"&amp;S347&amp;"_"&amp;T347,[1]挑战模式!$A:$AS,14,FALSE))</f>
        <v/>
      </c>
      <c r="G347" s="10" t="str">
        <f t="shared" si="39"/>
        <v/>
      </c>
      <c r="H347" s="10" t="str">
        <f>IF(C347="","",VLOOKUP(R347&amp;"_"&amp;S347&amp;"_"&amp;T347,[1]挑战模式!$A:$BG,58,FALSE))</f>
        <v/>
      </c>
      <c r="I347" s="10" t="str">
        <f>IF(C347="","",VLOOKUP(R347&amp;"_"&amp;S347&amp;"_"&amp;T347,[1]挑战模式!$A:$BG,59,FALSE))</f>
        <v/>
      </c>
      <c r="J347" s="10" t="str">
        <f t="shared" si="36"/>
        <v/>
      </c>
      <c r="K347" s="10" t="str">
        <f ca="1">IF(ISNA(VLOOKUP(R347&amp;"_"&amp;S347&amp;"_"&amp;T347,[1]挑战模式!$A:$AS,1,FALSE)),"",IF(VLOOKUP(R347&amp;"_"&amp;S347&amp;"_"&amp;T347,[1]挑战模式!$A:$AS,14+U347,FALSE)="","",INT(VLOOKUP(R347&amp;"_"&amp;S347&amp;"_"&amp;T347,[1]挑战模式!$A:$AS,20+U347,FALSE))))</f>
        <v/>
      </c>
      <c r="L347" s="10" t="str">
        <f ca="1">IF(ISNA(VLOOKUP(R347&amp;"_"&amp;S347&amp;"_"&amp;T347,[1]挑战模式!$A:$AS,1,FALSE)),"",IF(VLOOKUP(R347&amp;"_"&amp;S347&amp;"_"&amp;T347,[1]挑战模式!$A:$AS,14+U347,FALSE)="","",ROUND(VLOOKUP(R347&amp;"_"&amp;S347&amp;"_"&amp;T347,[1]挑战模式!$A:$AS,5,FALSE)/K347,2)))</f>
        <v/>
      </c>
      <c r="M347" s="10" t="str">
        <f t="shared" ca="1" si="40"/>
        <v/>
      </c>
      <c r="N347" s="10" t="str">
        <f t="shared" ca="1" si="41"/>
        <v/>
      </c>
      <c r="O347" s="10" t="str">
        <f t="shared" ca="1" si="42"/>
        <v/>
      </c>
      <c r="Q347" s="10" t="str">
        <f ca="1">IF(L347="","",VLOOKUP(R347&amp;"_"&amp;S347&amp;"_"&amp;T347,[1]挑战模式!$A:$AS,38+U347,FALSE))</f>
        <v/>
      </c>
      <c r="R347" s="10">
        <v>0</v>
      </c>
      <c r="S347" s="10">
        <v>8</v>
      </c>
      <c r="T347" s="10">
        <v>1</v>
      </c>
      <c r="U347" s="10">
        <v>4</v>
      </c>
    </row>
    <row r="348" spans="2:21" s="10" customFormat="1" x14ac:dyDescent="0.2">
      <c r="B348" s="10" t="str">
        <f t="shared" si="37"/>
        <v/>
      </c>
      <c r="C348" s="10" t="str">
        <f>IF(ISNA(VLOOKUP(R348&amp;"_"&amp;S348&amp;"_"&amp;T348,[1]挑战模式!$A:$AS,1,FALSE)),"",IF(T348-T347=0,"",T348))</f>
        <v/>
      </c>
      <c r="D348" s="10" t="str">
        <f t="shared" si="38"/>
        <v/>
      </c>
      <c r="E348" s="10" t="str">
        <f>""</f>
        <v/>
      </c>
      <c r="F348" s="10" t="str">
        <f>IF(C348="","",VLOOKUP(R348&amp;"_"&amp;S348&amp;"_"&amp;T348,[1]挑战模式!$A:$AS,13,FALSE)-VLOOKUP(R348&amp;"_"&amp;S348&amp;"_"&amp;T348,[1]挑战模式!$A:$AS,14,FALSE))</f>
        <v/>
      </c>
      <c r="G348" s="10" t="str">
        <f t="shared" si="39"/>
        <v/>
      </c>
      <c r="H348" s="10" t="str">
        <f>IF(C348="","",VLOOKUP(R348&amp;"_"&amp;S348&amp;"_"&amp;T348,[1]挑战模式!$A:$BG,58,FALSE))</f>
        <v/>
      </c>
      <c r="I348" s="10" t="str">
        <f>IF(C348="","",VLOOKUP(R348&amp;"_"&amp;S348&amp;"_"&amp;T348,[1]挑战模式!$A:$BG,59,FALSE))</f>
        <v/>
      </c>
      <c r="J348" s="10" t="str">
        <f t="shared" si="36"/>
        <v/>
      </c>
      <c r="K348" s="10" t="str">
        <f ca="1">IF(ISNA(VLOOKUP(R348&amp;"_"&amp;S348&amp;"_"&amp;T348,[1]挑战模式!$A:$AS,1,FALSE)),"",IF(VLOOKUP(R348&amp;"_"&amp;S348&amp;"_"&amp;T348,[1]挑战模式!$A:$AS,14+U348,FALSE)="","",INT(VLOOKUP(R348&amp;"_"&amp;S348&amp;"_"&amp;T348,[1]挑战模式!$A:$AS,20+U348,FALSE))))</f>
        <v/>
      </c>
      <c r="L348" s="10" t="str">
        <f ca="1">IF(ISNA(VLOOKUP(R348&amp;"_"&amp;S348&amp;"_"&amp;T348,[1]挑战模式!$A:$AS,1,FALSE)),"",IF(VLOOKUP(R348&amp;"_"&amp;S348&amp;"_"&amp;T348,[1]挑战模式!$A:$AS,14+U348,FALSE)="","",ROUND(VLOOKUP(R348&amp;"_"&amp;S348&amp;"_"&amp;T348,[1]挑战模式!$A:$AS,5,FALSE)/K348,2)))</f>
        <v/>
      </c>
      <c r="M348" s="10" t="str">
        <f t="shared" ca="1" si="40"/>
        <v/>
      </c>
      <c r="N348" s="10" t="str">
        <f t="shared" ca="1" si="41"/>
        <v/>
      </c>
      <c r="O348" s="10" t="str">
        <f t="shared" ca="1" si="42"/>
        <v/>
      </c>
      <c r="Q348" s="10" t="str">
        <f ca="1">IF(L348="","",VLOOKUP(R348&amp;"_"&amp;S348&amp;"_"&amp;T348,[1]挑战模式!$A:$AS,38+U348,FALSE))</f>
        <v/>
      </c>
      <c r="R348" s="10">
        <v>0</v>
      </c>
      <c r="S348" s="10">
        <v>8</v>
      </c>
      <c r="T348" s="10">
        <v>1</v>
      </c>
      <c r="U348" s="10">
        <v>5</v>
      </c>
    </row>
    <row r="349" spans="2:21" s="10" customFormat="1" x14ac:dyDescent="0.2">
      <c r="B349" s="10" t="str">
        <f t="shared" si="37"/>
        <v/>
      </c>
      <c r="C349" s="10" t="str">
        <f>IF(ISNA(VLOOKUP(R349&amp;"_"&amp;S349&amp;"_"&amp;T349,[1]挑战模式!$A:$AS,1,FALSE)),"",IF(T349-T348=0,"",T349))</f>
        <v/>
      </c>
      <c r="D349" s="10" t="str">
        <f t="shared" si="38"/>
        <v/>
      </c>
      <c r="E349" s="10" t="str">
        <f>""</f>
        <v/>
      </c>
      <c r="F349" s="10" t="str">
        <f>IF(C349="","",VLOOKUP(R349&amp;"_"&amp;S349&amp;"_"&amp;T349,[1]挑战模式!$A:$AS,13,FALSE)-VLOOKUP(R349&amp;"_"&amp;S349&amp;"_"&amp;T349,[1]挑战模式!$A:$AS,14,FALSE))</f>
        <v/>
      </c>
      <c r="G349" s="10" t="str">
        <f t="shared" si="39"/>
        <v/>
      </c>
      <c r="H349" s="10" t="str">
        <f>IF(C349="","",VLOOKUP(R349&amp;"_"&amp;S349&amp;"_"&amp;T349,[1]挑战模式!$A:$BG,58,FALSE))</f>
        <v/>
      </c>
      <c r="I349" s="10" t="str">
        <f>IF(C349="","",VLOOKUP(R349&amp;"_"&amp;S349&amp;"_"&amp;T349,[1]挑战模式!$A:$BG,59,FALSE))</f>
        <v/>
      </c>
      <c r="J349" s="10" t="str">
        <f t="shared" si="36"/>
        <v/>
      </c>
      <c r="K349" s="10" t="str">
        <f ca="1">IF(ISNA(VLOOKUP(R349&amp;"_"&amp;S349&amp;"_"&amp;T349,[1]挑战模式!$A:$AS,1,FALSE)),"",IF(VLOOKUP(R349&amp;"_"&amp;S349&amp;"_"&amp;T349,[1]挑战模式!$A:$AS,14+U349,FALSE)="","",INT(VLOOKUP(R349&amp;"_"&amp;S349&amp;"_"&amp;T349,[1]挑战模式!$A:$AS,20+U349,FALSE))))</f>
        <v/>
      </c>
      <c r="L349" s="10" t="str">
        <f ca="1">IF(ISNA(VLOOKUP(R349&amp;"_"&amp;S349&amp;"_"&amp;T349,[1]挑战模式!$A:$AS,1,FALSE)),"",IF(VLOOKUP(R349&amp;"_"&amp;S349&amp;"_"&amp;T349,[1]挑战模式!$A:$AS,14+U349,FALSE)="","",ROUND(VLOOKUP(R349&amp;"_"&amp;S349&amp;"_"&amp;T349,[1]挑战模式!$A:$AS,5,FALSE)/K349,2)))</f>
        <v/>
      </c>
      <c r="M349" s="10" t="str">
        <f t="shared" ca="1" si="40"/>
        <v/>
      </c>
      <c r="N349" s="10" t="str">
        <f t="shared" ca="1" si="41"/>
        <v/>
      </c>
      <c r="O349" s="10" t="str">
        <f t="shared" ca="1" si="42"/>
        <v/>
      </c>
      <c r="Q349" s="10" t="str">
        <f ca="1">IF(L349="","",VLOOKUP(R349&amp;"_"&amp;S349&amp;"_"&amp;T349,[1]挑战模式!$A:$AS,38+U349,FALSE))</f>
        <v/>
      </c>
      <c r="R349" s="10">
        <v>0</v>
      </c>
      <c r="S349" s="10">
        <v>8</v>
      </c>
      <c r="T349" s="10">
        <v>1</v>
      </c>
      <c r="U349" s="10">
        <v>6</v>
      </c>
    </row>
    <row r="350" spans="2:21" s="10" customFormat="1" x14ac:dyDescent="0.2">
      <c r="B350" s="10" t="str">
        <f t="shared" si="37"/>
        <v>MonsterWaveCallRule_Season0_Challenge8</v>
      </c>
      <c r="C350" s="10">
        <f>IF(ISNA(VLOOKUP(R350&amp;"_"&amp;S350&amp;"_"&amp;T350,[1]挑战模式!$A:$AS,1,FALSE)),"",IF(T350-T349=0,"",T350))</f>
        <v>2</v>
      </c>
      <c r="D350" s="10" t="str">
        <f t="shared" si="38"/>
        <v>赛季0挑战关卡8波次2</v>
      </c>
      <c r="E350" s="10" t="str">
        <f>""</f>
        <v/>
      </c>
      <c r="F350" s="10">
        <f>IF(C350="","",VLOOKUP(R350&amp;"_"&amp;S350&amp;"_"&amp;T350,[1]挑战模式!$A:$AS,13,FALSE)-VLOOKUP(R350&amp;"_"&amp;S350&amp;"_"&amp;T350,[1]挑战模式!$A:$AS,14,FALSE))</f>
        <v>100</v>
      </c>
      <c r="G350" s="10">
        <f t="shared" si="39"/>
        <v>180</v>
      </c>
      <c r="H350" s="10" t="str">
        <f>IF(C350="","",VLOOKUP(R350&amp;"_"&amp;S350&amp;"_"&amp;T350,[1]挑战模式!$A:$BG,58,FALSE))</f>
        <v>ResAudio_Music_game2;0.9</v>
      </c>
      <c r="I350" s="10" t="str">
        <f>IF(C350="","",VLOOKUP(R350&amp;"_"&amp;S350&amp;"_"&amp;T350,[1]挑战模式!$A:$BG,59,FALSE))</f>
        <v>ResAudio_Music_game2;1.2</v>
      </c>
      <c r="J350" s="10">
        <f t="shared" si="36"/>
        <v>0</v>
      </c>
      <c r="K350" s="10">
        <f ca="1">IF(ISNA(VLOOKUP(R350&amp;"_"&amp;S350&amp;"_"&amp;T350,[1]挑战模式!$A:$AS,1,FALSE)),"",IF(VLOOKUP(R350&amp;"_"&amp;S350&amp;"_"&amp;T350,[1]挑战模式!$A:$AS,14+U350,FALSE)="","",INT(VLOOKUP(R350&amp;"_"&amp;S350&amp;"_"&amp;T350,[1]挑战模式!$A:$AS,20+U350,FALSE))))</f>
        <v>5</v>
      </c>
      <c r="L350" s="10">
        <f ca="1">IF(ISNA(VLOOKUP(R350&amp;"_"&amp;S350&amp;"_"&amp;T350,[1]挑战模式!$A:$AS,1,FALSE)),"",IF(VLOOKUP(R350&amp;"_"&amp;S350&amp;"_"&amp;T350,[1]挑战模式!$A:$AS,14+U350,FALSE)="","",ROUND(VLOOKUP(R350&amp;"_"&amp;S350&amp;"_"&amp;T350,[1]挑战模式!$A:$AS,5,FALSE)/K350,2)))</f>
        <v>3</v>
      </c>
      <c r="M350" s="10">
        <f t="shared" ca="1" si="40"/>
        <v>1</v>
      </c>
      <c r="N350" s="10" t="str">
        <f t="shared" ca="1" si="41"/>
        <v>Monster_Season0_Challenge8_2_1</v>
      </c>
      <c r="O350" s="10">
        <f t="shared" ca="1" si="42"/>
        <v>1</v>
      </c>
      <c r="Q350" s="10">
        <f ca="1">IF(L350="","",VLOOKUP(R350&amp;"_"&amp;S350&amp;"_"&amp;T350,[1]挑战模式!$A:$AS,38+U350,FALSE))</f>
        <v>20</v>
      </c>
      <c r="R350" s="10">
        <v>0</v>
      </c>
      <c r="S350" s="10">
        <v>8</v>
      </c>
      <c r="T350" s="10">
        <v>2</v>
      </c>
      <c r="U350" s="10">
        <v>1</v>
      </c>
    </row>
    <row r="351" spans="2:21" s="10" customFormat="1" x14ac:dyDescent="0.2">
      <c r="B351" s="10" t="str">
        <f t="shared" si="37"/>
        <v/>
      </c>
      <c r="C351" s="10" t="str">
        <f>IF(ISNA(VLOOKUP(R351&amp;"_"&amp;S351&amp;"_"&amp;T351,[1]挑战模式!$A:$AS,1,FALSE)),"",IF(T351-T350=0,"",T351))</f>
        <v/>
      </c>
      <c r="D351" s="10" t="str">
        <f t="shared" si="38"/>
        <v/>
      </c>
      <c r="E351" s="10" t="str">
        <f>""</f>
        <v/>
      </c>
      <c r="F351" s="10" t="str">
        <f>IF(C351="","",VLOOKUP(R351&amp;"_"&amp;S351&amp;"_"&amp;T351,[1]挑战模式!$A:$AS,13,FALSE)-VLOOKUP(R351&amp;"_"&amp;S351&amp;"_"&amp;T351,[1]挑战模式!$A:$AS,14,FALSE))</f>
        <v/>
      </c>
      <c r="G351" s="10" t="str">
        <f t="shared" si="39"/>
        <v/>
      </c>
      <c r="H351" s="10" t="str">
        <f>IF(C351="","",VLOOKUP(R351&amp;"_"&amp;S351&amp;"_"&amp;T351,[1]挑战模式!$A:$BG,58,FALSE))</f>
        <v/>
      </c>
      <c r="I351" s="10" t="str">
        <f>IF(C351="","",VLOOKUP(R351&amp;"_"&amp;S351&amp;"_"&amp;T351,[1]挑战模式!$A:$BG,59,FALSE))</f>
        <v/>
      </c>
      <c r="J351" s="10" t="str">
        <f t="shared" si="36"/>
        <v/>
      </c>
      <c r="K351" s="10">
        <f ca="1">IF(ISNA(VLOOKUP(R351&amp;"_"&amp;S351&amp;"_"&amp;T351,[1]挑战模式!$A:$AS,1,FALSE)),"",IF(VLOOKUP(R351&amp;"_"&amp;S351&amp;"_"&amp;T351,[1]挑战模式!$A:$AS,14+U351,FALSE)="","",INT(VLOOKUP(R351&amp;"_"&amp;S351&amp;"_"&amp;T351,[1]挑战模式!$A:$AS,20+U351,FALSE))))</f>
        <v>5</v>
      </c>
      <c r="L351" s="10">
        <f ca="1">IF(ISNA(VLOOKUP(R351&amp;"_"&amp;S351&amp;"_"&amp;T351,[1]挑战模式!$A:$AS,1,FALSE)),"",IF(VLOOKUP(R351&amp;"_"&amp;S351&amp;"_"&amp;T351,[1]挑战模式!$A:$AS,14+U351,FALSE)="","",ROUND(VLOOKUP(R351&amp;"_"&amp;S351&amp;"_"&amp;T351,[1]挑战模式!$A:$AS,5,FALSE)/K351,2)))</f>
        <v>3</v>
      </c>
      <c r="M351" s="10">
        <f t="shared" ca="1" si="40"/>
        <v>1</v>
      </c>
      <c r="N351" s="10" t="str">
        <f t="shared" ca="1" si="41"/>
        <v>Monster_Season0_Challenge8_2_2</v>
      </c>
      <c r="O351" s="10">
        <f t="shared" ca="1" si="42"/>
        <v>1</v>
      </c>
      <c r="Q351" s="10">
        <f ca="1">IF(L351="","",VLOOKUP(R351&amp;"_"&amp;S351&amp;"_"&amp;T351,[1]挑战模式!$A:$AS,38+U351,FALSE))</f>
        <v>20</v>
      </c>
      <c r="R351" s="10">
        <v>0</v>
      </c>
      <c r="S351" s="10">
        <v>8</v>
      </c>
      <c r="T351" s="10">
        <v>2</v>
      </c>
      <c r="U351" s="10">
        <v>2</v>
      </c>
    </row>
    <row r="352" spans="2:21" s="10" customFormat="1" x14ac:dyDescent="0.2">
      <c r="B352" s="10" t="str">
        <f t="shared" si="37"/>
        <v/>
      </c>
      <c r="C352" s="10" t="str">
        <f>IF(ISNA(VLOOKUP(R352&amp;"_"&amp;S352&amp;"_"&amp;T352,[1]挑战模式!$A:$AS,1,FALSE)),"",IF(T352-T351=0,"",T352))</f>
        <v/>
      </c>
      <c r="D352" s="10" t="str">
        <f t="shared" si="38"/>
        <v/>
      </c>
      <c r="E352" s="10" t="str">
        <f>""</f>
        <v/>
      </c>
      <c r="F352" s="10" t="str">
        <f>IF(C352="","",VLOOKUP(R352&amp;"_"&amp;S352&amp;"_"&amp;T352,[1]挑战模式!$A:$AS,13,FALSE)-VLOOKUP(R352&amp;"_"&amp;S352&amp;"_"&amp;T352,[1]挑战模式!$A:$AS,14,FALSE))</f>
        <v/>
      </c>
      <c r="G352" s="10" t="str">
        <f t="shared" si="39"/>
        <v/>
      </c>
      <c r="H352" s="10" t="str">
        <f>IF(C352="","",VLOOKUP(R352&amp;"_"&amp;S352&amp;"_"&amp;T352,[1]挑战模式!$A:$BG,58,FALSE))</f>
        <v/>
      </c>
      <c r="I352" s="10" t="str">
        <f>IF(C352="","",VLOOKUP(R352&amp;"_"&amp;S352&amp;"_"&amp;T352,[1]挑战模式!$A:$BG,59,FALSE))</f>
        <v/>
      </c>
      <c r="J352" s="10" t="str">
        <f t="shared" si="36"/>
        <v/>
      </c>
      <c r="K352" s="10" t="str">
        <f ca="1">IF(ISNA(VLOOKUP(R352&amp;"_"&amp;S352&amp;"_"&amp;T352,[1]挑战模式!$A:$AS,1,FALSE)),"",IF(VLOOKUP(R352&amp;"_"&amp;S352&amp;"_"&amp;T352,[1]挑战模式!$A:$AS,14+U352,FALSE)="","",INT(VLOOKUP(R352&amp;"_"&amp;S352&amp;"_"&amp;T352,[1]挑战模式!$A:$AS,20+U352,FALSE))))</f>
        <v/>
      </c>
      <c r="L352" s="10" t="str">
        <f ca="1">IF(ISNA(VLOOKUP(R352&amp;"_"&amp;S352&amp;"_"&amp;T352,[1]挑战模式!$A:$AS,1,FALSE)),"",IF(VLOOKUP(R352&amp;"_"&amp;S352&amp;"_"&amp;T352,[1]挑战模式!$A:$AS,14+U352,FALSE)="","",ROUND(VLOOKUP(R352&amp;"_"&amp;S352&amp;"_"&amp;T352,[1]挑战模式!$A:$AS,5,FALSE)/K352,2)))</f>
        <v/>
      </c>
      <c r="M352" s="10" t="str">
        <f t="shared" ca="1" si="40"/>
        <v/>
      </c>
      <c r="N352" s="10" t="str">
        <f t="shared" ca="1" si="41"/>
        <v/>
      </c>
      <c r="O352" s="10" t="str">
        <f t="shared" ca="1" si="42"/>
        <v/>
      </c>
      <c r="Q352" s="10" t="str">
        <f ca="1">IF(L352="","",VLOOKUP(R352&amp;"_"&amp;S352&amp;"_"&amp;T352,[1]挑战模式!$A:$AS,38+U352,FALSE))</f>
        <v/>
      </c>
      <c r="R352" s="10">
        <v>0</v>
      </c>
      <c r="S352" s="10">
        <v>8</v>
      </c>
      <c r="T352" s="10">
        <v>2</v>
      </c>
      <c r="U352" s="10">
        <v>3</v>
      </c>
    </row>
    <row r="353" spans="2:21" s="10" customFormat="1" x14ac:dyDescent="0.2">
      <c r="B353" s="10" t="str">
        <f t="shared" si="37"/>
        <v/>
      </c>
      <c r="C353" s="10" t="str">
        <f>IF(ISNA(VLOOKUP(R353&amp;"_"&amp;S353&amp;"_"&amp;T353,[1]挑战模式!$A:$AS,1,FALSE)),"",IF(T353-T352=0,"",T353))</f>
        <v/>
      </c>
      <c r="D353" s="10" t="str">
        <f t="shared" si="38"/>
        <v/>
      </c>
      <c r="E353" s="10" t="str">
        <f>""</f>
        <v/>
      </c>
      <c r="F353" s="10" t="str">
        <f>IF(C353="","",VLOOKUP(R353&amp;"_"&amp;S353&amp;"_"&amp;T353,[1]挑战模式!$A:$AS,13,FALSE)-VLOOKUP(R353&amp;"_"&amp;S353&amp;"_"&amp;T353,[1]挑战模式!$A:$AS,14,FALSE))</f>
        <v/>
      </c>
      <c r="G353" s="10" t="str">
        <f t="shared" si="39"/>
        <v/>
      </c>
      <c r="H353" s="10" t="str">
        <f>IF(C353="","",VLOOKUP(R353&amp;"_"&amp;S353&amp;"_"&amp;T353,[1]挑战模式!$A:$BG,58,FALSE))</f>
        <v/>
      </c>
      <c r="I353" s="10" t="str">
        <f>IF(C353="","",VLOOKUP(R353&amp;"_"&amp;S353&amp;"_"&amp;T353,[1]挑战模式!$A:$BG,59,FALSE))</f>
        <v/>
      </c>
      <c r="J353" s="10" t="str">
        <f t="shared" si="36"/>
        <v/>
      </c>
      <c r="K353" s="10" t="str">
        <f ca="1">IF(ISNA(VLOOKUP(R353&amp;"_"&amp;S353&amp;"_"&amp;T353,[1]挑战模式!$A:$AS,1,FALSE)),"",IF(VLOOKUP(R353&amp;"_"&amp;S353&amp;"_"&amp;T353,[1]挑战模式!$A:$AS,14+U353,FALSE)="","",INT(VLOOKUP(R353&amp;"_"&amp;S353&amp;"_"&amp;T353,[1]挑战模式!$A:$AS,20+U353,FALSE))))</f>
        <v/>
      </c>
      <c r="L353" s="10" t="str">
        <f ca="1">IF(ISNA(VLOOKUP(R353&amp;"_"&amp;S353&amp;"_"&amp;T353,[1]挑战模式!$A:$AS,1,FALSE)),"",IF(VLOOKUP(R353&amp;"_"&amp;S353&amp;"_"&amp;T353,[1]挑战模式!$A:$AS,14+U353,FALSE)="","",ROUND(VLOOKUP(R353&amp;"_"&amp;S353&amp;"_"&amp;T353,[1]挑战模式!$A:$AS,5,FALSE)/K353,2)))</f>
        <v/>
      </c>
      <c r="M353" s="10" t="str">
        <f t="shared" ca="1" si="40"/>
        <v/>
      </c>
      <c r="N353" s="10" t="str">
        <f t="shared" ca="1" si="41"/>
        <v/>
      </c>
      <c r="O353" s="10" t="str">
        <f t="shared" ca="1" si="42"/>
        <v/>
      </c>
      <c r="Q353" s="10" t="str">
        <f ca="1">IF(L353="","",VLOOKUP(R353&amp;"_"&amp;S353&amp;"_"&amp;T353,[1]挑战模式!$A:$AS,38+U353,FALSE))</f>
        <v/>
      </c>
      <c r="R353" s="10">
        <v>0</v>
      </c>
      <c r="S353" s="10">
        <v>8</v>
      </c>
      <c r="T353" s="10">
        <v>2</v>
      </c>
      <c r="U353" s="10">
        <v>4</v>
      </c>
    </row>
    <row r="354" spans="2:21" s="10" customFormat="1" x14ac:dyDescent="0.2">
      <c r="B354" s="10" t="str">
        <f t="shared" si="37"/>
        <v/>
      </c>
      <c r="C354" s="10" t="str">
        <f>IF(ISNA(VLOOKUP(R354&amp;"_"&amp;S354&amp;"_"&amp;T354,[1]挑战模式!$A:$AS,1,FALSE)),"",IF(T354-T353=0,"",T354))</f>
        <v/>
      </c>
      <c r="D354" s="10" t="str">
        <f t="shared" si="38"/>
        <v/>
      </c>
      <c r="E354" s="10" t="str">
        <f>""</f>
        <v/>
      </c>
      <c r="F354" s="10" t="str">
        <f>IF(C354="","",VLOOKUP(R354&amp;"_"&amp;S354&amp;"_"&amp;T354,[1]挑战模式!$A:$AS,13,FALSE)-VLOOKUP(R354&amp;"_"&amp;S354&amp;"_"&amp;T354,[1]挑战模式!$A:$AS,14,FALSE))</f>
        <v/>
      </c>
      <c r="G354" s="10" t="str">
        <f t="shared" si="39"/>
        <v/>
      </c>
      <c r="H354" s="10" t="str">
        <f>IF(C354="","",VLOOKUP(R354&amp;"_"&amp;S354&amp;"_"&amp;T354,[1]挑战模式!$A:$BG,58,FALSE))</f>
        <v/>
      </c>
      <c r="I354" s="10" t="str">
        <f>IF(C354="","",VLOOKUP(R354&amp;"_"&amp;S354&amp;"_"&amp;T354,[1]挑战模式!$A:$BG,59,FALSE))</f>
        <v/>
      </c>
      <c r="J354" s="10" t="str">
        <f t="shared" si="36"/>
        <v/>
      </c>
      <c r="K354" s="10" t="str">
        <f ca="1">IF(ISNA(VLOOKUP(R354&amp;"_"&amp;S354&amp;"_"&amp;T354,[1]挑战模式!$A:$AS,1,FALSE)),"",IF(VLOOKUP(R354&amp;"_"&amp;S354&amp;"_"&amp;T354,[1]挑战模式!$A:$AS,14+U354,FALSE)="","",INT(VLOOKUP(R354&amp;"_"&amp;S354&amp;"_"&amp;T354,[1]挑战模式!$A:$AS,20+U354,FALSE))))</f>
        <v/>
      </c>
      <c r="L354" s="10" t="str">
        <f ca="1">IF(ISNA(VLOOKUP(R354&amp;"_"&amp;S354&amp;"_"&amp;T354,[1]挑战模式!$A:$AS,1,FALSE)),"",IF(VLOOKUP(R354&amp;"_"&amp;S354&amp;"_"&amp;T354,[1]挑战模式!$A:$AS,14+U354,FALSE)="","",ROUND(VLOOKUP(R354&amp;"_"&amp;S354&amp;"_"&amp;T354,[1]挑战模式!$A:$AS,5,FALSE)/K354,2)))</f>
        <v/>
      </c>
      <c r="M354" s="10" t="str">
        <f t="shared" ca="1" si="40"/>
        <v/>
      </c>
      <c r="N354" s="10" t="str">
        <f t="shared" ca="1" si="41"/>
        <v/>
      </c>
      <c r="O354" s="10" t="str">
        <f t="shared" ca="1" si="42"/>
        <v/>
      </c>
      <c r="Q354" s="10" t="str">
        <f ca="1">IF(L354="","",VLOOKUP(R354&amp;"_"&amp;S354&amp;"_"&amp;T354,[1]挑战模式!$A:$AS,38+U354,FALSE))</f>
        <v/>
      </c>
      <c r="R354" s="10">
        <v>0</v>
      </c>
      <c r="S354" s="10">
        <v>8</v>
      </c>
      <c r="T354" s="10">
        <v>2</v>
      </c>
      <c r="U354" s="10">
        <v>5</v>
      </c>
    </row>
    <row r="355" spans="2:21" s="10" customFormat="1" x14ac:dyDescent="0.2">
      <c r="B355" s="10" t="str">
        <f t="shared" si="37"/>
        <v/>
      </c>
      <c r="C355" s="10" t="str">
        <f>IF(ISNA(VLOOKUP(R355&amp;"_"&amp;S355&amp;"_"&amp;T355,[1]挑战模式!$A:$AS,1,FALSE)),"",IF(T355-T354=0,"",T355))</f>
        <v/>
      </c>
      <c r="D355" s="10" t="str">
        <f t="shared" si="38"/>
        <v/>
      </c>
      <c r="E355" s="10" t="str">
        <f>""</f>
        <v/>
      </c>
      <c r="F355" s="10" t="str">
        <f>IF(C355="","",VLOOKUP(R355&amp;"_"&amp;S355&amp;"_"&amp;T355,[1]挑战模式!$A:$AS,13,FALSE)-VLOOKUP(R355&amp;"_"&amp;S355&amp;"_"&amp;T355,[1]挑战模式!$A:$AS,14,FALSE))</f>
        <v/>
      </c>
      <c r="G355" s="10" t="str">
        <f t="shared" si="39"/>
        <v/>
      </c>
      <c r="H355" s="10" t="str">
        <f>IF(C355="","",VLOOKUP(R355&amp;"_"&amp;S355&amp;"_"&amp;T355,[1]挑战模式!$A:$BG,58,FALSE))</f>
        <v/>
      </c>
      <c r="I355" s="10" t="str">
        <f>IF(C355="","",VLOOKUP(R355&amp;"_"&amp;S355&amp;"_"&amp;T355,[1]挑战模式!$A:$BG,59,FALSE))</f>
        <v/>
      </c>
      <c r="J355" s="10" t="str">
        <f t="shared" si="36"/>
        <v/>
      </c>
      <c r="K355" s="10" t="str">
        <f ca="1">IF(ISNA(VLOOKUP(R355&amp;"_"&amp;S355&amp;"_"&amp;T355,[1]挑战模式!$A:$AS,1,FALSE)),"",IF(VLOOKUP(R355&amp;"_"&amp;S355&amp;"_"&amp;T355,[1]挑战模式!$A:$AS,14+U355,FALSE)="","",INT(VLOOKUP(R355&amp;"_"&amp;S355&amp;"_"&amp;T355,[1]挑战模式!$A:$AS,20+U355,FALSE))))</f>
        <v/>
      </c>
      <c r="L355" s="10" t="str">
        <f ca="1">IF(ISNA(VLOOKUP(R355&amp;"_"&amp;S355&amp;"_"&amp;T355,[1]挑战模式!$A:$AS,1,FALSE)),"",IF(VLOOKUP(R355&amp;"_"&amp;S355&amp;"_"&amp;T355,[1]挑战模式!$A:$AS,14+U355,FALSE)="","",ROUND(VLOOKUP(R355&amp;"_"&amp;S355&amp;"_"&amp;T355,[1]挑战模式!$A:$AS,5,FALSE)/K355,2)))</f>
        <v/>
      </c>
      <c r="M355" s="10" t="str">
        <f t="shared" ca="1" si="40"/>
        <v/>
      </c>
      <c r="N355" s="10" t="str">
        <f t="shared" ca="1" si="41"/>
        <v/>
      </c>
      <c r="O355" s="10" t="str">
        <f t="shared" ca="1" si="42"/>
        <v/>
      </c>
      <c r="Q355" s="10" t="str">
        <f ca="1">IF(L355="","",VLOOKUP(R355&amp;"_"&amp;S355&amp;"_"&amp;T355,[1]挑战模式!$A:$AS,38+U355,FALSE))</f>
        <v/>
      </c>
      <c r="R355" s="10">
        <v>0</v>
      </c>
      <c r="S355" s="10">
        <v>8</v>
      </c>
      <c r="T355" s="10">
        <v>2</v>
      </c>
      <c r="U355" s="10">
        <v>6</v>
      </c>
    </row>
    <row r="356" spans="2:21" s="10" customFormat="1" x14ac:dyDescent="0.2">
      <c r="B356" s="10" t="str">
        <f t="shared" si="37"/>
        <v>MonsterWaveCallRule_Season0_Challenge8</v>
      </c>
      <c r="C356" s="10">
        <f>IF(ISNA(VLOOKUP(R356&amp;"_"&amp;S356&amp;"_"&amp;T356,[1]挑战模式!$A:$AS,1,FALSE)),"",IF(T356-T355=0,"",T356))</f>
        <v>3</v>
      </c>
      <c r="D356" s="10" t="str">
        <f t="shared" si="38"/>
        <v>赛季0挑战关卡8波次3</v>
      </c>
      <c r="E356" s="10" t="str">
        <f>""</f>
        <v/>
      </c>
      <c r="F356" s="10">
        <f>IF(C356="","",VLOOKUP(R356&amp;"_"&amp;S356&amp;"_"&amp;T356,[1]挑战模式!$A:$AS,13,FALSE)-VLOOKUP(R356&amp;"_"&amp;S356&amp;"_"&amp;T356,[1]挑战模式!$A:$AS,14,FALSE))</f>
        <v>100</v>
      </c>
      <c r="G356" s="10">
        <f t="shared" si="39"/>
        <v>180</v>
      </c>
      <c r="H356" s="10" t="str">
        <f>IF(C356="","",VLOOKUP(R356&amp;"_"&amp;S356&amp;"_"&amp;T356,[1]挑战模式!$A:$BG,58,FALSE))</f>
        <v>ResAudio_Music_game2;0.9</v>
      </c>
      <c r="I356" s="10" t="str">
        <f>IF(C356="","",VLOOKUP(R356&amp;"_"&amp;S356&amp;"_"&amp;T356,[1]挑战模式!$A:$BG,59,FALSE))</f>
        <v>ResAudio_Music_game2;1.2</v>
      </c>
      <c r="J356" s="10">
        <f t="shared" si="36"/>
        <v>0</v>
      </c>
      <c r="K356" s="10">
        <f ca="1">IF(ISNA(VLOOKUP(R356&amp;"_"&amp;S356&amp;"_"&amp;T356,[1]挑战模式!$A:$AS,1,FALSE)),"",IF(VLOOKUP(R356&amp;"_"&amp;S356&amp;"_"&amp;T356,[1]挑战模式!$A:$AS,14+U356,FALSE)="","",INT(VLOOKUP(R356&amp;"_"&amp;S356&amp;"_"&amp;T356,[1]挑战模式!$A:$AS,20+U356,FALSE))))</f>
        <v>8</v>
      </c>
      <c r="L356" s="10">
        <f ca="1">IF(ISNA(VLOOKUP(R356&amp;"_"&amp;S356&amp;"_"&amp;T356,[1]挑战模式!$A:$AS,1,FALSE)),"",IF(VLOOKUP(R356&amp;"_"&amp;S356&amp;"_"&amp;T356,[1]挑战模式!$A:$AS,14+U356,FALSE)="","",ROUND(VLOOKUP(R356&amp;"_"&amp;S356&amp;"_"&amp;T356,[1]挑战模式!$A:$AS,5,FALSE)/K356,2)))</f>
        <v>2.5</v>
      </c>
      <c r="M356" s="10">
        <f t="shared" ca="1" si="40"/>
        <v>1</v>
      </c>
      <c r="N356" s="10" t="str">
        <f t="shared" ca="1" si="41"/>
        <v>Monster_Season0_Challenge8_3_1</v>
      </c>
      <c r="O356" s="10">
        <f t="shared" ca="1" si="42"/>
        <v>1</v>
      </c>
      <c r="Q356" s="10">
        <f ca="1">IF(L356="","",VLOOKUP(R356&amp;"_"&amp;S356&amp;"_"&amp;T356,[1]挑战模式!$A:$AS,38+U356,FALSE))</f>
        <v>8</v>
      </c>
      <c r="R356" s="10">
        <v>0</v>
      </c>
      <c r="S356" s="10">
        <v>8</v>
      </c>
      <c r="T356" s="10">
        <v>3</v>
      </c>
      <c r="U356" s="10">
        <v>1</v>
      </c>
    </row>
    <row r="357" spans="2:21" s="10" customFormat="1" x14ac:dyDescent="0.2">
      <c r="B357" s="10" t="str">
        <f t="shared" si="37"/>
        <v/>
      </c>
      <c r="C357" s="10" t="str">
        <f>IF(ISNA(VLOOKUP(R357&amp;"_"&amp;S357&amp;"_"&amp;T357,[1]挑战模式!$A:$AS,1,FALSE)),"",IF(T357-T356=0,"",T357))</f>
        <v/>
      </c>
      <c r="D357" s="10" t="str">
        <f t="shared" si="38"/>
        <v/>
      </c>
      <c r="E357" s="10" t="str">
        <f>""</f>
        <v/>
      </c>
      <c r="F357" s="10" t="str">
        <f>IF(C357="","",VLOOKUP(R357&amp;"_"&amp;S357&amp;"_"&amp;T357,[1]挑战模式!$A:$AS,13,FALSE)-VLOOKUP(R357&amp;"_"&amp;S357&amp;"_"&amp;T357,[1]挑战模式!$A:$AS,14,FALSE))</f>
        <v/>
      </c>
      <c r="G357" s="10" t="str">
        <f t="shared" si="39"/>
        <v/>
      </c>
      <c r="H357" s="10" t="str">
        <f>IF(C357="","",VLOOKUP(R357&amp;"_"&amp;S357&amp;"_"&amp;T357,[1]挑战模式!$A:$BG,58,FALSE))</f>
        <v/>
      </c>
      <c r="I357" s="10" t="str">
        <f>IF(C357="","",VLOOKUP(R357&amp;"_"&amp;S357&amp;"_"&amp;T357,[1]挑战模式!$A:$BG,59,FALSE))</f>
        <v/>
      </c>
      <c r="J357" s="10" t="str">
        <f t="shared" si="36"/>
        <v/>
      </c>
      <c r="K357" s="10">
        <f ca="1">IF(ISNA(VLOOKUP(R357&amp;"_"&amp;S357&amp;"_"&amp;T357,[1]挑战模式!$A:$AS,1,FALSE)),"",IF(VLOOKUP(R357&amp;"_"&amp;S357&amp;"_"&amp;T357,[1]挑战模式!$A:$AS,14+U357,FALSE)="","",INT(VLOOKUP(R357&amp;"_"&amp;S357&amp;"_"&amp;T357,[1]挑战模式!$A:$AS,20+U357,FALSE))))</f>
        <v>8</v>
      </c>
      <c r="L357" s="10">
        <f ca="1">IF(ISNA(VLOOKUP(R357&amp;"_"&amp;S357&amp;"_"&amp;T357,[1]挑战模式!$A:$AS,1,FALSE)),"",IF(VLOOKUP(R357&amp;"_"&amp;S357&amp;"_"&amp;T357,[1]挑战模式!$A:$AS,14+U357,FALSE)="","",ROUND(VLOOKUP(R357&amp;"_"&amp;S357&amp;"_"&amp;T357,[1]挑战模式!$A:$AS,5,FALSE)/K357,2)))</f>
        <v>2.5</v>
      </c>
      <c r="M357" s="10">
        <f t="shared" ca="1" si="40"/>
        <v>1</v>
      </c>
      <c r="N357" s="10" t="str">
        <f t="shared" ca="1" si="41"/>
        <v>Monster_Season0_Challenge8_3_2</v>
      </c>
      <c r="O357" s="10">
        <f t="shared" ca="1" si="42"/>
        <v>1</v>
      </c>
      <c r="Q357" s="10">
        <f ca="1">IF(L357="","",VLOOKUP(R357&amp;"_"&amp;S357&amp;"_"&amp;T357,[1]挑战模式!$A:$AS,38+U357,FALSE))</f>
        <v>17</v>
      </c>
      <c r="R357" s="10">
        <v>0</v>
      </c>
      <c r="S357" s="10">
        <v>8</v>
      </c>
      <c r="T357" s="10">
        <v>3</v>
      </c>
      <c r="U357" s="10">
        <v>2</v>
      </c>
    </row>
    <row r="358" spans="2:21" s="10" customFormat="1" x14ac:dyDescent="0.2">
      <c r="B358" s="10" t="str">
        <f t="shared" si="37"/>
        <v/>
      </c>
      <c r="C358" s="10" t="str">
        <f>IF(ISNA(VLOOKUP(R358&amp;"_"&amp;S358&amp;"_"&amp;T358,[1]挑战模式!$A:$AS,1,FALSE)),"",IF(T358-T357=0,"",T358))</f>
        <v/>
      </c>
      <c r="D358" s="10" t="str">
        <f t="shared" si="38"/>
        <v/>
      </c>
      <c r="E358" s="10" t="str">
        <f>""</f>
        <v/>
      </c>
      <c r="F358" s="10" t="str">
        <f>IF(C358="","",VLOOKUP(R358&amp;"_"&amp;S358&amp;"_"&amp;T358,[1]挑战模式!$A:$AS,13,FALSE)-VLOOKUP(R358&amp;"_"&amp;S358&amp;"_"&amp;T358,[1]挑战模式!$A:$AS,14,FALSE))</f>
        <v/>
      </c>
      <c r="G358" s="10" t="str">
        <f t="shared" si="39"/>
        <v/>
      </c>
      <c r="H358" s="10" t="str">
        <f>IF(C358="","",VLOOKUP(R358&amp;"_"&amp;S358&amp;"_"&amp;T358,[1]挑战模式!$A:$BG,58,FALSE))</f>
        <v/>
      </c>
      <c r="I358" s="10" t="str">
        <f>IF(C358="","",VLOOKUP(R358&amp;"_"&amp;S358&amp;"_"&amp;T358,[1]挑战模式!$A:$BG,59,FALSE))</f>
        <v/>
      </c>
      <c r="J358" s="10" t="str">
        <f t="shared" si="36"/>
        <v/>
      </c>
      <c r="K358" s="10" t="str">
        <f ca="1">IF(ISNA(VLOOKUP(R358&amp;"_"&amp;S358&amp;"_"&amp;T358,[1]挑战模式!$A:$AS,1,FALSE)),"",IF(VLOOKUP(R358&amp;"_"&amp;S358&amp;"_"&amp;T358,[1]挑战模式!$A:$AS,14+U358,FALSE)="","",INT(VLOOKUP(R358&amp;"_"&amp;S358&amp;"_"&amp;T358,[1]挑战模式!$A:$AS,20+U358,FALSE))))</f>
        <v/>
      </c>
      <c r="L358" s="10" t="str">
        <f ca="1">IF(ISNA(VLOOKUP(R358&amp;"_"&amp;S358&amp;"_"&amp;T358,[1]挑战模式!$A:$AS,1,FALSE)),"",IF(VLOOKUP(R358&amp;"_"&amp;S358&amp;"_"&amp;T358,[1]挑战模式!$A:$AS,14+U358,FALSE)="","",ROUND(VLOOKUP(R358&amp;"_"&amp;S358&amp;"_"&amp;T358,[1]挑战模式!$A:$AS,5,FALSE)/K358,2)))</f>
        <v/>
      </c>
      <c r="M358" s="10" t="str">
        <f t="shared" ca="1" si="40"/>
        <v/>
      </c>
      <c r="N358" s="10" t="str">
        <f t="shared" ca="1" si="41"/>
        <v/>
      </c>
      <c r="O358" s="10" t="str">
        <f t="shared" ca="1" si="42"/>
        <v/>
      </c>
      <c r="Q358" s="10" t="str">
        <f ca="1">IF(L358="","",VLOOKUP(R358&amp;"_"&amp;S358&amp;"_"&amp;T358,[1]挑战模式!$A:$AS,38+U358,FALSE))</f>
        <v/>
      </c>
      <c r="R358" s="10">
        <v>0</v>
      </c>
      <c r="S358" s="10">
        <v>8</v>
      </c>
      <c r="T358" s="10">
        <v>3</v>
      </c>
      <c r="U358" s="10">
        <v>3</v>
      </c>
    </row>
    <row r="359" spans="2:21" s="10" customFormat="1" x14ac:dyDescent="0.2">
      <c r="B359" s="10" t="str">
        <f t="shared" si="37"/>
        <v/>
      </c>
      <c r="C359" s="10" t="str">
        <f>IF(ISNA(VLOOKUP(R359&amp;"_"&amp;S359&amp;"_"&amp;T359,[1]挑战模式!$A:$AS,1,FALSE)),"",IF(T359-T358=0,"",T359))</f>
        <v/>
      </c>
      <c r="D359" s="10" t="str">
        <f t="shared" si="38"/>
        <v/>
      </c>
      <c r="E359" s="10" t="str">
        <f>""</f>
        <v/>
      </c>
      <c r="F359" s="10" t="str">
        <f>IF(C359="","",VLOOKUP(R359&amp;"_"&amp;S359&amp;"_"&amp;T359,[1]挑战模式!$A:$AS,13,FALSE)-VLOOKUP(R359&amp;"_"&amp;S359&amp;"_"&amp;T359,[1]挑战模式!$A:$AS,14,FALSE))</f>
        <v/>
      </c>
      <c r="G359" s="10" t="str">
        <f t="shared" si="39"/>
        <v/>
      </c>
      <c r="H359" s="10" t="str">
        <f>IF(C359="","",VLOOKUP(R359&amp;"_"&amp;S359&amp;"_"&amp;T359,[1]挑战模式!$A:$BG,58,FALSE))</f>
        <v/>
      </c>
      <c r="I359" s="10" t="str">
        <f>IF(C359="","",VLOOKUP(R359&amp;"_"&amp;S359&amp;"_"&amp;T359,[1]挑战模式!$A:$BG,59,FALSE))</f>
        <v/>
      </c>
      <c r="J359" s="10" t="str">
        <f t="shared" si="36"/>
        <v/>
      </c>
      <c r="K359" s="10" t="str">
        <f ca="1">IF(ISNA(VLOOKUP(R359&amp;"_"&amp;S359&amp;"_"&amp;T359,[1]挑战模式!$A:$AS,1,FALSE)),"",IF(VLOOKUP(R359&amp;"_"&amp;S359&amp;"_"&amp;T359,[1]挑战模式!$A:$AS,14+U359,FALSE)="","",INT(VLOOKUP(R359&amp;"_"&amp;S359&amp;"_"&amp;T359,[1]挑战模式!$A:$AS,20+U359,FALSE))))</f>
        <v/>
      </c>
      <c r="L359" s="10" t="str">
        <f ca="1">IF(ISNA(VLOOKUP(R359&amp;"_"&amp;S359&amp;"_"&amp;T359,[1]挑战模式!$A:$AS,1,FALSE)),"",IF(VLOOKUP(R359&amp;"_"&amp;S359&amp;"_"&amp;T359,[1]挑战模式!$A:$AS,14+U359,FALSE)="","",ROUND(VLOOKUP(R359&amp;"_"&amp;S359&amp;"_"&amp;T359,[1]挑战模式!$A:$AS,5,FALSE)/K359,2)))</f>
        <v/>
      </c>
      <c r="M359" s="10" t="str">
        <f t="shared" ca="1" si="40"/>
        <v/>
      </c>
      <c r="N359" s="10" t="str">
        <f t="shared" ca="1" si="41"/>
        <v/>
      </c>
      <c r="O359" s="10" t="str">
        <f t="shared" ca="1" si="42"/>
        <v/>
      </c>
      <c r="Q359" s="10" t="str">
        <f ca="1">IF(L359="","",VLOOKUP(R359&amp;"_"&amp;S359&amp;"_"&amp;T359,[1]挑战模式!$A:$AS,38+U359,FALSE))</f>
        <v/>
      </c>
      <c r="R359" s="10">
        <v>0</v>
      </c>
      <c r="S359" s="10">
        <v>8</v>
      </c>
      <c r="T359" s="10">
        <v>3</v>
      </c>
      <c r="U359" s="10">
        <v>4</v>
      </c>
    </row>
    <row r="360" spans="2:21" s="10" customFormat="1" x14ac:dyDescent="0.2">
      <c r="B360" s="10" t="str">
        <f t="shared" si="37"/>
        <v/>
      </c>
      <c r="C360" s="10" t="str">
        <f>IF(ISNA(VLOOKUP(R360&amp;"_"&amp;S360&amp;"_"&amp;T360,[1]挑战模式!$A:$AS,1,FALSE)),"",IF(T360-T359=0,"",T360))</f>
        <v/>
      </c>
      <c r="D360" s="10" t="str">
        <f t="shared" si="38"/>
        <v/>
      </c>
      <c r="E360" s="10" t="str">
        <f>""</f>
        <v/>
      </c>
      <c r="F360" s="10" t="str">
        <f>IF(C360="","",VLOOKUP(R360&amp;"_"&amp;S360&amp;"_"&amp;T360,[1]挑战模式!$A:$AS,13,FALSE)-VLOOKUP(R360&amp;"_"&amp;S360&amp;"_"&amp;T360,[1]挑战模式!$A:$AS,14,FALSE))</f>
        <v/>
      </c>
      <c r="G360" s="10" t="str">
        <f t="shared" si="39"/>
        <v/>
      </c>
      <c r="H360" s="10" t="str">
        <f>IF(C360="","",VLOOKUP(R360&amp;"_"&amp;S360&amp;"_"&amp;T360,[1]挑战模式!$A:$BG,58,FALSE))</f>
        <v/>
      </c>
      <c r="I360" s="10" t="str">
        <f>IF(C360="","",VLOOKUP(R360&amp;"_"&amp;S360&amp;"_"&amp;T360,[1]挑战模式!$A:$BG,59,FALSE))</f>
        <v/>
      </c>
      <c r="J360" s="10" t="str">
        <f t="shared" si="36"/>
        <v/>
      </c>
      <c r="K360" s="10" t="str">
        <f ca="1">IF(ISNA(VLOOKUP(R360&amp;"_"&amp;S360&amp;"_"&amp;T360,[1]挑战模式!$A:$AS,1,FALSE)),"",IF(VLOOKUP(R360&amp;"_"&amp;S360&amp;"_"&amp;T360,[1]挑战模式!$A:$AS,14+U360,FALSE)="","",INT(VLOOKUP(R360&amp;"_"&amp;S360&amp;"_"&amp;T360,[1]挑战模式!$A:$AS,20+U360,FALSE))))</f>
        <v/>
      </c>
      <c r="L360" s="10" t="str">
        <f ca="1">IF(ISNA(VLOOKUP(R360&amp;"_"&amp;S360&amp;"_"&amp;T360,[1]挑战模式!$A:$AS,1,FALSE)),"",IF(VLOOKUP(R360&amp;"_"&amp;S360&amp;"_"&amp;T360,[1]挑战模式!$A:$AS,14+U360,FALSE)="","",ROUND(VLOOKUP(R360&amp;"_"&amp;S360&amp;"_"&amp;T360,[1]挑战模式!$A:$AS,5,FALSE)/K360,2)))</f>
        <v/>
      </c>
      <c r="M360" s="10" t="str">
        <f t="shared" ca="1" si="40"/>
        <v/>
      </c>
      <c r="N360" s="10" t="str">
        <f t="shared" ca="1" si="41"/>
        <v/>
      </c>
      <c r="O360" s="10" t="str">
        <f t="shared" ca="1" si="42"/>
        <v/>
      </c>
      <c r="Q360" s="10" t="str">
        <f ca="1">IF(L360="","",VLOOKUP(R360&amp;"_"&amp;S360&amp;"_"&amp;T360,[1]挑战模式!$A:$AS,38+U360,FALSE))</f>
        <v/>
      </c>
      <c r="R360" s="10">
        <v>0</v>
      </c>
      <c r="S360" s="10">
        <v>8</v>
      </c>
      <c r="T360" s="10">
        <v>3</v>
      </c>
      <c r="U360" s="10">
        <v>5</v>
      </c>
    </row>
    <row r="361" spans="2:21" s="10" customFormat="1" x14ac:dyDescent="0.2">
      <c r="B361" s="10" t="str">
        <f t="shared" si="37"/>
        <v/>
      </c>
      <c r="C361" s="10" t="str">
        <f>IF(ISNA(VLOOKUP(R361&amp;"_"&amp;S361&amp;"_"&amp;T361,[1]挑战模式!$A:$AS,1,FALSE)),"",IF(T361-T360=0,"",T361))</f>
        <v/>
      </c>
      <c r="D361" s="10" t="str">
        <f t="shared" si="38"/>
        <v/>
      </c>
      <c r="E361" s="10" t="str">
        <f>""</f>
        <v/>
      </c>
      <c r="F361" s="10" t="str">
        <f>IF(C361="","",VLOOKUP(R361&amp;"_"&amp;S361&amp;"_"&amp;T361,[1]挑战模式!$A:$AS,13,FALSE)-VLOOKUP(R361&amp;"_"&amp;S361&amp;"_"&amp;T361,[1]挑战模式!$A:$AS,14,FALSE))</f>
        <v/>
      </c>
      <c r="G361" s="10" t="str">
        <f t="shared" si="39"/>
        <v/>
      </c>
      <c r="H361" s="10" t="str">
        <f>IF(C361="","",VLOOKUP(R361&amp;"_"&amp;S361&amp;"_"&amp;T361,[1]挑战模式!$A:$BG,58,FALSE))</f>
        <v/>
      </c>
      <c r="I361" s="10" t="str">
        <f>IF(C361="","",VLOOKUP(R361&amp;"_"&amp;S361&amp;"_"&amp;T361,[1]挑战模式!$A:$BG,59,FALSE))</f>
        <v/>
      </c>
      <c r="J361" s="10" t="str">
        <f t="shared" si="36"/>
        <v/>
      </c>
      <c r="K361" s="10" t="str">
        <f ca="1">IF(ISNA(VLOOKUP(R361&amp;"_"&amp;S361&amp;"_"&amp;T361,[1]挑战模式!$A:$AS,1,FALSE)),"",IF(VLOOKUP(R361&amp;"_"&amp;S361&amp;"_"&amp;T361,[1]挑战模式!$A:$AS,14+U361,FALSE)="","",INT(VLOOKUP(R361&amp;"_"&amp;S361&amp;"_"&amp;T361,[1]挑战模式!$A:$AS,20+U361,FALSE))))</f>
        <v/>
      </c>
      <c r="L361" s="10" t="str">
        <f ca="1">IF(ISNA(VLOOKUP(R361&amp;"_"&amp;S361&amp;"_"&amp;T361,[1]挑战模式!$A:$AS,1,FALSE)),"",IF(VLOOKUP(R361&amp;"_"&amp;S361&amp;"_"&amp;T361,[1]挑战模式!$A:$AS,14+U361,FALSE)="","",ROUND(VLOOKUP(R361&amp;"_"&amp;S361&amp;"_"&amp;T361,[1]挑战模式!$A:$AS,5,FALSE)/K361,2)))</f>
        <v/>
      </c>
      <c r="M361" s="10" t="str">
        <f t="shared" ca="1" si="40"/>
        <v/>
      </c>
      <c r="N361" s="10" t="str">
        <f t="shared" ca="1" si="41"/>
        <v/>
      </c>
      <c r="O361" s="10" t="str">
        <f t="shared" ca="1" si="42"/>
        <v/>
      </c>
      <c r="Q361" s="10" t="str">
        <f ca="1">IF(L361="","",VLOOKUP(R361&amp;"_"&amp;S361&amp;"_"&amp;T361,[1]挑战模式!$A:$AS,38+U361,FALSE))</f>
        <v/>
      </c>
      <c r="R361" s="10">
        <v>0</v>
      </c>
      <c r="S361" s="10">
        <v>8</v>
      </c>
      <c r="T361" s="10">
        <v>3</v>
      </c>
      <c r="U361" s="10">
        <v>6</v>
      </c>
    </row>
    <row r="362" spans="2:21" s="10" customFormat="1" x14ac:dyDescent="0.2">
      <c r="B362" s="10" t="str">
        <f t="shared" si="37"/>
        <v>MonsterWaveCallRule_Season0_Challenge8</v>
      </c>
      <c r="C362" s="10">
        <f>IF(ISNA(VLOOKUP(R362&amp;"_"&amp;S362&amp;"_"&amp;T362,[1]挑战模式!$A:$AS,1,FALSE)),"",IF(T362-T361=0,"",T362))</f>
        <v>4</v>
      </c>
      <c r="D362" s="10" t="str">
        <f t="shared" si="38"/>
        <v>赛季0挑战关卡8波次4</v>
      </c>
      <c r="E362" s="10" t="str">
        <f>""</f>
        <v/>
      </c>
      <c r="F362" s="10">
        <f>IF(C362="","",VLOOKUP(R362&amp;"_"&amp;S362&amp;"_"&amp;T362,[1]挑战模式!$A:$AS,13,FALSE)-VLOOKUP(R362&amp;"_"&amp;S362&amp;"_"&amp;T362,[1]挑战模式!$A:$AS,14,FALSE))</f>
        <v>100</v>
      </c>
      <c r="G362" s="10">
        <f t="shared" si="39"/>
        <v>180</v>
      </c>
      <c r="H362" s="10" t="str">
        <f>IF(C362="","",VLOOKUP(R362&amp;"_"&amp;S362&amp;"_"&amp;T362,[1]挑战模式!$A:$BG,58,FALSE))</f>
        <v>ResAudio_Music_game2;0.9</v>
      </c>
      <c r="I362" s="10" t="str">
        <f>IF(C362="","",VLOOKUP(R362&amp;"_"&amp;S362&amp;"_"&amp;T362,[1]挑战模式!$A:$BG,59,FALSE))</f>
        <v>ResAudio_Music_game2;1.2</v>
      </c>
      <c r="J362" s="10">
        <f t="shared" si="36"/>
        <v>0</v>
      </c>
      <c r="K362" s="10">
        <f ca="1">IF(ISNA(VLOOKUP(R362&amp;"_"&amp;S362&amp;"_"&amp;T362,[1]挑战模式!$A:$AS,1,FALSE)),"",IF(VLOOKUP(R362&amp;"_"&amp;S362&amp;"_"&amp;T362,[1]挑战模式!$A:$AS,14+U362,FALSE)="","",INT(VLOOKUP(R362&amp;"_"&amp;S362&amp;"_"&amp;T362,[1]挑战模式!$A:$AS,20+U362,FALSE))))</f>
        <v>9</v>
      </c>
      <c r="L362" s="10">
        <f ca="1">IF(ISNA(VLOOKUP(R362&amp;"_"&amp;S362&amp;"_"&amp;T362,[1]挑战模式!$A:$AS,1,FALSE)),"",IF(VLOOKUP(R362&amp;"_"&amp;S362&amp;"_"&amp;T362,[1]挑战模式!$A:$AS,14+U362,FALSE)="","",ROUND(VLOOKUP(R362&amp;"_"&amp;S362&amp;"_"&amp;T362,[1]挑战模式!$A:$AS,5,FALSE)/K362,2)))</f>
        <v>2.78</v>
      </c>
      <c r="M362" s="10">
        <f t="shared" ca="1" si="40"/>
        <v>1</v>
      </c>
      <c r="N362" s="10" t="str">
        <f t="shared" ca="1" si="41"/>
        <v>Monster_Season0_Challenge8_4_1</v>
      </c>
      <c r="O362" s="10">
        <f t="shared" ca="1" si="42"/>
        <v>1</v>
      </c>
      <c r="Q362" s="10">
        <f ca="1">IF(L362="","",VLOOKUP(R362&amp;"_"&amp;S362&amp;"_"&amp;T362,[1]挑战模式!$A:$AS,38+U362,FALSE))</f>
        <v>6</v>
      </c>
      <c r="R362" s="10">
        <v>0</v>
      </c>
      <c r="S362" s="10">
        <v>8</v>
      </c>
      <c r="T362" s="10">
        <v>4</v>
      </c>
      <c r="U362" s="10">
        <v>1</v>
      </c>
    </row>
    <row r="363" spans="2:21" s="10" customFormat="1" x14ac:dyDescent="0.2">
      <c r="B363" s="10" t="str">
        <f t="shared" si="37"/>
        <v/>
      </c>
      <c r="C363" s="10" t="str">
        <f>IF(ISNA(VLOOKUP(R363&amp;"_"&amp;S363&amp;"_"&amp;T363,[1]挑战模式!$A:$AS,1,FALSE)),"",IF(T363-T362=0,"",T363))</f>
        <v/>
      </c>
      <c r="D363" s="10" t="str">
        <f t="shared" si="38"/>
        <v/>
      </c>
      <c r="E363" s="10" t="str">
        <f>""</f>
        <v/>
      </c>
      <c r="F363" s="10" t="str">
        <f>IF(C363="","",VLOOKUP(R363&amp;"_"&amp;S363&amp;"_"&amp;T363,[1]挑战模式!$A:$AS,13,FALSE)-VLOOKUP(R363&amp;"_"&amp;S363&amp;"_"&amp;T363,[1]挑战模式!$A:$AS,14,FALSE))</f>
        <v/>
      </c>
      <c r="G363" s="10" t="str">
        <f t="shared" si="39"/>
        <v/>
      </c>
      <c r="H363" s="10" t="str">
        <f>IF(C363="","",VLOOKUP(R363&amp;"_"&amp;S363&amp;"_"&amp;T363,[1]挑战模式!$A:$BG,58,FALSE))</f>
        <v/>
      </c>
      <c r="I363" s="10" t="str">
        <f>IF(C363="","",VLOOKUP(R363&amp;"_"&amp;S363&amp;"_"&amp;T363,[1]挑战模式!$A:$BG,59,FALSE))</f>
        <v/>
      </c>
      <c r="J363" s="10" t="str">
        <f t="shared" si="36"/>
        <v/>
      </c>
      <c r="K363" s="10">
        <f ca="1">IF(ISNA(VLOOKUP(R363&amp;"_"&amp;S363&amp;"_"&amp;T363,[1]挑战模式!$A:$AS,1,FALSE)),"",IF(VLOOKUP(R363&amp;"_"&amp;S363&amp;"_"&amp;T363,[1]挑战模式!$A:$AS,14+U363,FALSE)="","",INT(VLOOKUP(R363&amp;"_"&amp;S363&amp;"_"&amp;T363,[1]挑战模式!$A:$AS,20+U363,FALSE))))</f>
        <v>9</v>
      </c>
      <c r="L363" s="10">
        <f ca="1">IF(ISNA(VLOOKUP(R363&amp;"_"&amp;S363&amp;"_"&amp;T363,[1]挑战模式!$A:$AS,1,FALSE)),"",IF(VLOOKUP(R363&amp;"_"&amp;S363&amp;"_"&amp;T363,[1]挑战模式!$A:$AS,14+U363,FALSE)="","",ROUND(VLOOKUP(R363&amp;"_"&amp;S363&amp;"_"&amp;T363,[1]挑战模式!$A:$AS,5,FALSE)/K363,2)))</f>
        <v>2.78</v>
      </c>
      <c r="M363" s="10">
        <f t="shared" ca="1" si="40"/>
        <v>1</v>
      </c>
      <c r="N363" s="10" t="str">
        <f t="shared" ca="1" si="41"/>
        <v>Monster_Season0_Challenge8_4_2</v>
      </c>
      <c r="O363" s="10">
        <f t="shared" ca="1" si="42"/>
        <v>1</v>
      </c>
      <c r="Q363" s="10">
        <f ca="1">IF(L363="","",VLOOKUP(R363&amp;"_"&amp;S363&amp;"_"&amp;T363,[1]挑战模式!$A:$AS,38+U363,FALSE))</f>
        <v>13</v>
      </c>
      <c r="R363" s="10">
        <v>0</v>
      </c>
      <c r="S363" s="10">
        <v>8</v>
      </c>
      <c r="T363" s="10">
        <v>4</v>
      </c>
      <c r="U363" s="10">
        <v>2</v>
      </c>
    </row>
    <row r="364" spans="2:21" s="10" customFormat="1" x14ac:dyDescent="0.2">
      <c r="B364" s="10" t="str">
        <f t="shared" si="37"/>
        <v/>
      </c>
      <c r="C364" s="10" t="str">
        <f>IF(ISNA(VLOOKUP(R364&amp;"_"&amp;S364&amp;"_"&amp;T364,[1]挑战模式!$A:$AS,1,FALSE)),"",IF(T364-T363=0,"",T364))</f>
        <v/>
      </c>
      <c r="D364" s="10" t="str">
        <f t="shared" si="38"/>
        <v/>
      </c>
      <c r="E364" s="10" t="str">
        <f>""</f>
        <v/>
      </c>
      <c r="F364" s="10" t="str">
        <f>IF(C364="","",VLOOKUP(R364&amp;"_"&amp;S364&amp;"_"&amp;T364,[1]挑战模式!$A:$AS,13,FALSE)-VLOOKUP(R364&amp;"_"&amp;S364&amp;"_"&amp;T364,[1]挑战模式!$A:$AS,14,FALSE))</f>
        <v/>
      </c>
      <c r="G364" s="10" t="str">
        <f t="shared" si="39"/>
        <v/>
      </c>
      <c r="H364" s="10" t="str">
        <f>IF(C364="","",VLOOKUP(R364&amp;"_"&amp;S364&amp;"_"&amp;T364,[1]挑战模式!$A:$BG,58,FALSE))</f>
        <v/>
      </c>
      <c r="I364" s="10" t="str">
        <f>IF(C364="","",VLOOKUP(R364&amp;"_"&amp;S364&amp;"_"&amp;T364,[1]挑战模式!$A:$BG,59,FALSE))</f>
        <v/>
      </c>
      <c r="J364" s="10" t="str">
        <f t="shared" si="36"/>
        <v/>
      </c>
      <c r="K364" s="10">
        <f ca="1">IF(ISNA(VLOOKUP(R364&amp;"_"&amp;S364&amp;"_"&amp;T364,[1]挑战模式!$A:$AS,1,FALSE)),"",IF(VLOOKUP(R364&amp;"_"&amp;S364&amp;"_"&amp;T364,[1]挑战模式!$A:$AS,14+U364,FALSE)="","",INT(VLOOKUP(R364&amp;"_"&amp;S364&amp;"_"&amp;T364,[1]挑战模式!$A:$AS,20+U364,FALSE))))</f>
        <v>4</v>
      </c>
      <c r="L364" s="10">
        <f ca="1">IF(ISNA(VLOOKUP(R364&amp;"_"&amp;S364&amp;"_"&amp;T364,[1]挑战模式!$A:$AS,1,FALSE)),"",IF(VLOOKUP(R364&amp;"_"&amp;S364&amp;"_"&amp;T364,[1]挑战模式!$A:$AS,14+U364,FALSE)="","",ROUND(VLOOKUP(R364&amp;"_"&amp;S364&amp;"_"&amp;T364,[1]挑战模式!$A:$AS,5,FALSE)/K364,2)))</f>
        <v>6.25</v>
      </c>
      <c r="M364" s="10">
        <f t="shared" ca="1" si="40"/>
        <v>1</v>
      </c>
      <c r="N364" s="10" t="str">
        <f t="shared" ca="1" si="41"/>
        <v>Monster_Season0_Challenge8_4_3</v>
      </c>
      <c r="O364" s="10">
        <f t="shared" ca="1" si="42"/>
        <v>1</v>
      </c>
      <c r="Q364" s="10">
        <f ca="1">IF(L364="","",VLOOKUP(R364&amp;"_"&amp;S364&amp;"_"&amp;T364,[1]挑战模式!$A:$AS,38+U364,FALSE))</f>
        <v>6</v>
      </c>
      <c r="R364" s="10">
        <v>0</v>
      </c>
      <c r="S364" s="10">
        <v>8</v>
      </c>
      <c r="T364" s="10">
        <v>4</v>
      </c>
      <c r="U364" s="10">
        <v>3</v>
      </c>
    </row>
    <row r="365" spans="2:21" s="10" customFormat="1" x14ac:dyDescent="0.2">
      <c r="B365" s="10" t="str">
        <f t="shared" si="37"/>
        <v/>
      </c>
      <c r="C365" s="10" t="str">
        <f>IF(ISNA(VLOOKUP(R365&amp;"_"&amp;S365&amp;"_"&amp;T365,[1]挑战模式!$A:$AS,1,FALSE)),"",IF(T365-T364=0,"",T365))</f>
        <v/>
      </c>
      <c r="D365" s="10" t="str">
        <f t="shared" si="38"/>
        <v/>
      </c>
      <c r="E365" s="10" t="str">
        <f>""</f>
        <v/>
      </c>
      <c r="F365" s="10" t="str">
        <f>IF(C365="","",VLOOKUP(R365&amp;"_"&amp;S365&amp;"_"&amp;T365,[1]挑战模式!$A:$AS,13,FALSE)-VLOOKUP(R365&amp;"_"&amp;S365&amp;"_"&amp;T365,[1]挑战模式!$A:$AS,14,FALSE))</f>
        <v/>
      </c>
      <c r="G365" s="10" t="str">
        <f t="shared" si="39"/>
        <v/>
      </c>
      <c r="H365" s="10" t="str">
        <f>IF(C365="","",VLOOKUP(R365&amp;"_"&amp;S365&amp;"_"&amp;T365,[1]挑战模式!$A:$BG,58,FALSE))</f>
        <v/>
      </c>
      <c r="I365" s="10" t="str">
        <f>IF(C365="","",VLOOKUP(R365&amp;"_"&amp;S365&amp;"_"&amp;T365,[1]挑战模式!$A:$BG,59,FALSE))</f>
        <v/>
      </c>
      <c r="J365" s="10" t="str">
        <f t="shared" si="36"/>
        <v/>
      </c>
      <c r="K365" s="10" t="str">
        <f ca="1">IF(ISNA(VLOOKUP(R365&amp;"_"&amp;S365&amp;"_"&amp;T365,[1]挑战模式!$A:$AS,1,FALSE)),"",IF(VLOOKUP(R365&amp;"_"&amp;S365&amp;"_"&amp;T365,[1]挑战模式!$A:$AS,14+U365,FALSE)="","",INT(VLOOKUP(R365&amp;"_"&amp;S365&amp;"_"&amp;T365,[1]挑战模式!$A:$AS,20+U365,FALSE))))</f>
        <v/>
      </c>
      <c r="L365" s="10" t="str">
        <f ca="1">IF(ISNA(VLOOKUP(R365&amp;"_"&amp;S365&amp;"_"&amp;T365,[1]挑战模式!$A:$AS,1,FALSE)),"",IF(VLOOKUP(R365&amp;"_"&amp;S365&amp;"_"&amp;T365,[1]挑战模式!$A:$AS,14+U365,FALSE)="","",ROUND(VLOOKUP(R365&amp;"_"&amp;S365&amp;"_"&amp;T365,[1]挑战模式!$A:$AS,5,FALSE)/K365,2)))</f>
        <v/>
      </c>
      <c r="M365" s="10" t="str">
        <f t="shared" ca="1" si="40"/>
        <v/>
      </c>
      <c r="N365" s="10" t="str">
        <f t="shared" ca="1" si="41"/>
        <v/>
      </c>
      <c r="O365" s="10" t="str">
        <f t="shared" ca="1" si="42"/>
        <v/>
      </c>
      <c r="Q365" s="10" t="str">
        <f ca="1">IF(L365="","",VLOOKUP(R365&amp;"_"&amp;S365&amp;"_"&amp;T365,[1]挑战模式!$A:$AS,38+U365,FALSE))</f>
        <v/>
      </c>
      <c r="R365" s="10">
        <v>0</v>
      </c>
      <c r="S365" s="10">
        <v>8</v>
      </c>
      <c r="T365" s="10">
        <v>4</v>
      </c>
      <c r="U365" s="10">
        <v>4</v>
      </c>
    </row>
    <row r="366" spans="2:21" s="10" customFormat="1" x14ac:dyDescent="0.2">
      <c r="B366" s="10" t="str">
        <f t="shared" si="37"/>
        <v/>
      </c>
      <c r="C366" s="10" t="str">
        <f>IF(ISNA(VLOOKUP(R366&amp;"_"&amp;S366&amp;"_"&amp;T366,[1]挑战模式!$A:$AS,1,FALSE)),"",IF(T366-T365=0,"",T366))</f>
        <v/>
      </c>
      <c r="D366" s="10" t="str">
        <f t="shared" si="38"/>
        <v/>
      </c>
      <c r="E366" s="10" t="str">
        <f>""</f>
        <v/>
      </c>
      <c r="F366" s="10" t="str">
        <f>IF(C366="","",VLOOKUP(R366&amp;"_"&amp;S366&amp;"_"&amp;T366,[1]挑战模式!$A:$AS,13,FALSE)-VLOOKUP(R366&amp;"_"&amp;S366&amp;"_"&amp;T366,[1]挑战模式!$A:$AS,14,FALSE))</f>
        <v/>
      </c>
      <c r="G366" s="10" t="str">
        <f t="shared" si="39"/>
        <v/>
      </c>
      <c r="H366" s="10" t="str">
        <f>IF(C366="","",VLOOKUP(R366&amp;"_"&amp;S366&amp;"_"&amp;T366,[1]挑战模式!$A:$BG,58,FALSE))</f>
        <v/>
      </c>
      <c r="I366" s="10" t="str">
        <f>IF(C366="","",VLOOKUP(R366&amp;"_"&amp;S366&amp;"_"&amp;T366,[1]挑战模式!$A:$BG,59,FALSE))</f>
        <v/>
      </c>
      <c r="J366" s="10" t="str">
        <f t="shared" si="36"/>
        <v/>
      </c>
      <c r="K366" s="10" t="str">
        <f ca="1">IF(ISNA(VLOOKUP(R366&amp;"_"&amp;S366&amp;"_"&amp;T366,[1]挑战模式!$A:$AS,1,FALSE)),"",IF(VLOOKUP(R366&amp;"_"&amp;S366&amp;"_"&amp;T366,[1]挑战模式!$A:$AS,14+U366,FALSE)="","",INT(VLOOKUP(R366&amp;"_"&amp;S366&amp;"_"&amp;T366,[1]挑战模式!$A:$AS,20+U366,FALSE))))</f>
        <v/>
      </c>
      <c r="L366" s="10" t="str">
        <f ca="1">IF(ISNA(VLOOKUP(R366&amp;"_"&amp;S366&amp;"_"&amp;T366,[1]挑战模式!$A:$AS,1,FALSE)),"",IF(VLOOKUP(R366&amp;"_"&amp;S366&amp;"_"&amp;T366,[1]挑战模式!$A:$AS,14+U366,FALSE)="","",ROUND(VLOOKUP(R366&amp;"_"&amp;S366&amp;"_"&amp;T366,[1]挑战模式!$A:$AS,5,FALSE)/K366,2)))</f>
        <v/>
      </c>
      <c r="M366" s="10" t="str">
        <f t="shared" ca="1" si="40"/>
        <v/>
      </c>
      <c r="N366" s="10" t="str">
        <f t="shared" ca="1" si="41"/>
        <v/>
      </c>
      <c r="O366" s="10" t="str">
        <f t="shared" ca="1" si="42"/>
        <v/>
      </c>
      <c r="Q366" s="10" t="str">
        <f ca="1">IF(L366="","",VLOOKUP(R366&amp;"_"&amp;S366&amp;"_"&amp;T366,[1]挑战模式!$A:$AS,38+U366,FALSE))</f>
        <v/>
      </c>
      <c r="R366" s="10">
        <v>0</v>
      </c>
      <c r="S366" s="10">
        <v>8</v>
      </c>
      <c r="T366" s="10">
        <v>4</v>
      </c>
      <c r="U366" s="10">
        <v>5</v>
      </c>
    </row>
    <row r="367" spans="2:21" s="10" customFormat="1" x14ac:dyDescent="0.2">
      <c r="B367" s="10" t="str">
        <f t="shared" si="37"/>
        <v/>
      </c>
      <c r="C367" s="10" t="str">
        <f>IF(ISNA(VLOOKUP(R367&amp;"_"&amp;S367&amp;"_"&amp;T367,[1]挑战模式!$A:$AS,1,FALSE)),"",IF(T367-T366=0,"",T367))</f>
        <v/>
      </c>
      <c r="D367" s="10" t="str">
        <f t="shared" si="38"/>
        <v/>
      </c>
      <c r="E367" s="10" t="str">
        <f>""</f>
        <v/>
      </c>
      <c r="F367" s="10" t="str">
        <f>IF(C367="","",VLOOKUP(R367&amp;"_"&amp;S367&amp;"_"&amp;T367,[1]挑战模式!$A:$AS,13,FALSE)-VLOOKUP(R367&amp;"_"&amp;S367&amp;"_"&amp;T367,[1]挑战模式!$A:$AS,14,FALSE))</f>
        <v/>
      </c>
      <c r="G367" s="10" t="str">
        <f t="shared" si="39"/>
        <v/>
      </c>
      <c r="H367" s="10" t="str">
        <f>IF(C367="","",VLOOKUP(R367&amp;"_"&amp;S367&amp;"_"&amp;T367,[1]挑战模式!$A:$BG,58,FALSE))</f>
        <v/>
      </c>
      <c r="I367" s="10" t="str">
        <f>IF(C367="","",VLOOKUP(R367&amp;"_"&amp;S367&amp;"_"&amp;T367,[1]挑战模式!$A:$BG,59,FALSE))</f>
        <v/>
      </c>
      <c r="J367" s="10" t="str">
        <f t="shared" si="36"/>
        <v/>
      </c>
      <c r="K367" s="10" t="str">
        <f ca="1">IF(ISNA(VLOOKUP(R367&amp;"_"&amp;S367&amp;"_"&amp;T367,[1]挑战模式!$A:$AS,1,FALSE)),"",IF(VLOOKUP(R367&amp;"_"&amp;S367&amp;"_"&amp;T367,[1]挑战模式!$A:$AS,14+U367,FALSE)="","",INT(VLOOKUP(R367&amp;"_"&amp;S367&amp;"_"&amp;T367,[1]挑战模式!$A:$AS,20+U367,FALSE))))</f>
        <v/>
      </c>
      <c r="L367" s="10" t="str">
        <f ca="1">IF(ISNA(VLOOKUP(R367&amp;"_"&amp;S367&amp;"_"&amp;T367,[1]挑战模式!$A:$AS,1,FALSE)),"",IF(VLOOKUP(R367&amp;"_"&amp;S367&amp;"_"&amp;T367,[1]挑战模式!$A:$AS,14+U367,FALSE)="","",ROUND(VLOOKUP(R367&amp;"_"&amp;S367&amp;"_"&amp;T367,[1]挑战模式!$A:$AS,5,FALSE)/K367,2)))</f>
        <v/>
      </c>
      <c r="M367" s="10" t="str">
        <f t="shared" ca="1" si="40"/>
        <v/>
      </c>
      <c r="N367" s="10" t="str">
        <f t="shared" ca="1" si="41"/>
        <v/>
      </c>
      <c r="O367" s="10" t="str">
        <f t="shared" ca="1" si="42"/>
        <v/>
      </c>
      <c r="Q367" s="10" t="str">
        <f ca="1">IF(L367="","",VLOOKUP(R367&amp;"_"&amp;S367&amp;"_"&amp;T367,[1]挑战模式!$A:$AS,38+U367,FALSE))</f>
        <v/>
      </c>
      <c r="R367" s="10">
        <v>0</v>
      </c>
      <c r="S367" s="10">
        <v>8</v>
      </c>
      <c r="T367" s="10">
        <v>4</v>
      </c>
      <c r="U367" s="10">
        <v>6</v>
      </c>
    </row>
    <row r="368" spans="2:21" s="10" customFormat="1" x14ac:dyDescent="0.2">
      <c r="B368" s="10" t="str">
        <f t="shared" si="37"/>
        <v>MonsterWaveCallRule_Season0_Challenge8</v>
      </c>
      <c r="C368" s="10">
        <f>IF(ISNA(VLOOKUP(R368&amp;"_"&amp;S368&amp;"_"&amp;T368,[1]挑战模式!$A:$AS,1,FALSE)),"",IF(T368-T367=0,"",T368))</f>
        <v>5</v>
      </c>
      <c r="D368" s="10" t="str">
        <f t="shared" si="38"/>
        <v>赛季0挑战关卡8波次5</v>
      </c>
      <c r="E368" s="10" t="str">
        <f>""</f>
        <v/>
      </c>
      <c r="F368" s="10">
        <f>IF(C368="","",VLOOKUP(R368&amp;"_"&amp;S368&amp;"_"&amp;T368,[1]挑战模式!$A:$AS,13,FALSE)-VLOOKUP(R368&amp;"_"&amp;S368&amp;"_"&amp;T368,[1]挑战模式!$A:$AS,14,FALSE))</f>
        <v>100</v>
      </c>
      <c r="G368" s="10">
        <f t="shared" si="39"/>
        <v>180</v>
      </c>
      <c r="H368" s="10" t="str">
        <f>IF(C368="","",VLOOKUP(R368&amp;"_"&amp;S368&amp;"_"&amp;T368,[1]挑战模式!$A:$BG,58,FALSE))</f>
        <v>ResAudio_Music_game2;0.9</v>
      </c>
      <c r="I368" s="10" t="str">
        <f>IF(C368="","",VLOOKUP(R368&amp;"_"&amp;S368&amp;"_"&amp;T368,[1]挑战模式!$A:$BG,59,FALSE))</f>
        <v>ResAudio_Music_game2;1.2</v>
      </c>
      <c r="J368" s="10">
        <f t="shared" si="36"/>
        <v>0</v>
      </c>
      <c r="K368" s="10">
        <f ca="1">IF(ISNA(VLOOKUP(R368&amp;"_"&amp;S368&amp;"_"&amp;T368,[1]挑战模式!$A:$AS,1,FALSE)),"",IF(VLOOKUP(R368&amp;"_"&amp;S368&amp;"_"&amp;T368,[1]挑战模式!$A:$AS,14+U368,FALSE)="","",INT(VLOOKUP(R368&amp;"_"&amp;S368&amp;"_"&amp;T368,[1]挑战模式!$A:$AS,20+U368,FALSE))))</f>
        <v>12</v>
      </c>
      <c r="L368" s="10">
        <f ca="1">IF(ISNA(VLOOKUP(R368&amp;"_"&amp;S368&amp;"_"&amp;T368,[1]挑战模式!$A:$AS,1,FALSE)),"",IF(VLOOKUP(R368&amp;"_"&amp;S368&amp;"_"&amp;T368,[1]挑战模式!$A:$AS,14+U368,FALSE)="","",ROUND(VLOOKUP(R368&amp;"_"&amp;S368&amp;"_"&amp;T368,[1]挑战模式!$A:$AS,5,FALSE)/K368,2)))</f>
        <v>2.5</v>
      </c>
      <c r="M368" s="10">
        <f t="shared" ca="1" si="40"/>
        <v>1</v>
      </c>
      <c r="N368" s="10" t="str">
        <f t="shared" ca="1" si="41"/>
        <v>Monster_Season0_Challenge8_5_1</v>
      </c>
      <c r="O368" s="10">
        <f t="shared" ca="1" si="42"/>
        <v>1</v>
      </c>
      <c r="Q368" s="10">
        <f ca="1">IF(L368="","",VLOOKUP(R368&amp;"_"&amp;S368&amp;"_"&amp;T368,[1]挑战模式!$A:$AS,38+U368,FALSE))</f>
        <v>10</v>
      </c>
      <c r="R368" s="10">
        <v>0</v>
      </c>
      <c r="S368" s="10">
        <v>8</v>
      </c>
      <c r="T368" s="10">
        <v>5</v>
      </c>
      <c r="U368" s="10">
        <v>1</v>
      </c>
    </row>
    <row r="369" spans="2:21" s="10" customFormat="1" x14ac:dyDescent="0.2">
      <c r="B369" s="10" t="str">
        <f t="shared" si="37"/>
        <v/>
      </c>
      <c r="C369" s="10" t="str">
        <f>IF(ISNA(VLOOKUP(R369&amp;"_"&amp;S369&amp;"_"&amp;T369,[1]挑战模式!$A:$AS,1,FALSE)),"",IF(T369-T368=0,"",T369))</f>
        <v/>
      </c>
      <c r="D369" s="10" t="str">
        <f t="shared" si="38"/>
        <v/>
      </c>
      <c r="E369" s="10" t="str">
        <f>""</f>
        <v/>
      </c>
      <c r="F369" s="10" t="str">
        <f>IF(C369="","",VLOOKUP(R369&amp;"_"&amp;S369&amp;"_"&amp;T369,[1]挑战模式!$A:$AS,13,FALSE)-VLOOKUP(R369&amp;"_"&amp;S369&amp;"_"&amp;T369,[1]挑战模式!$A:$AS,14,FALSE))</f>
        <v/>
      </c>
      <c r="G369" s="10" t="str">
        <f t="shared" si="39"/>
        <v/>
      </c>
      <c r="H369" s="10" t="str">
        <f>IF(C369="","",VLOOKUP(R369&amp;"_"&amp;S369&amp;"_"&amp;T369,[1]挑战模式!$A:$BG,58,FALSE))</f>
        <v/>
      </c>
      <c r="I369" s="10" t="str">
        <f>IF(C369="","",VLOOKUP(R369&amp;"_"&amp;S369&amp;"_"&amp;T369,[1]挑战模式!$A:$BG,59,FALSE))</f>
        <v/>
      </c>
      <c r="J369" s="10" t="str">
        <f t="shared" si="36"/>
        <v/>
      </c>
      <c r="K369" s="10">
        <f ca="1">IF(ISNA(VLOOKUP(R369&amp;"_"&amp;S369&amp;"_"&amp;T369,[1]挑战模式!$A:$AS,1,FALSE)),"",IF(VLOOKUP(R369&amp;"_"&amp;S369&amp;"_"&amp;T369,[1]挑战模式!$A:$AS,14+U369,FALSE)="","",INT(VLOOKUP(R369&amp;"_"&amp;S369&amp;"_"&amp;T369,[1]挑战模式!$A:$AS,20+U369,FALSE))))</f>
        <v>12</v>
      </c>
      <c r="L369" s="10">
        <f ca="1">IF(ISNA(VLOOKUP(R369&amp;"_"&amp;S369&amp;"_"&amp;T369,[1]挑战模式!$A:$AS,1,FALSE)),"",IF(VLOOKUP(R369&amp;"_"&amp;S369&amp;"_"&amp;T369,[1]挑战模式!$A:$AS,14+U369,FALSE)="","",ROUND(VLOOKUP(R369&amp;"_"&amp;S369&amp;"_"&amp;T369,[1]挑战模式!$A:$AS,5,FALSE)/K369,2)))</f>
        <v>2.5</v>
      </c>
      <c r="M369" s="10">
        <f t="shared" ca="1" si="40"/>
        <v>1</v>
      </c>
      <c r="N369" s="10" t="str">
        <f t="shared" ca="1" si="41"/>
        <v>Monster_Season0_Challenge8_5_2</v>
      </c>
      <c r="O369" s="10">
        <f t="shared" ca="1" si="42"/>
        <v>1</v>
      </c>
      <c r="Q369" s="10">
        <f ca="1">IF(L369="","",VLOOKUP(R369&amp;"_"&amp;S369&amp;"_"&amp;T369,[1]挑战模式!$A:$AS,38+U369,FALSE))</f>
        <v>5</v>
      </c>
      <c r="R369" s="10">
        <v>0</v>
      </c>
      <c r="S369" s="10">
        <v>8</v>
      </c>
      <c r="T369" s="10">
        <v>5</v>
      </c>
      <c r="U369" s="10">
        <v>2</v>
      </c>
    </row>
    <row r="370" spans="2:21" s="10" customFormat="1" x14ac:dyDescent="0.2">
      <c r="B370" s="10" t="str">
        <f t="shared" si="37"/>
        <v/>
      </c>
      <c r="C370" s="10" t="str">
        <f>IF(ISNA(VLOOKUP(R370&amp;"_"&amp;S370&amp;"_"&amp;T370,[1]挑战模式!$A:$AS,1,FALSE)),"",IF(T370-T369=0,"",T370))</f>
        <v/>
      </c>
      <c r="D370" s="10" t="str">
        <f t="shared" si="38"/>
        <v/>
      </c>
      <c r="E370" s="10" t="str">
        <f>""</f>
        <v/>
      </c>
      <c r="F370" s="10" t="str">
        <f>IF(C370="","",VLOOKUP(R370&amp;"_"&amp;S370&amp;"_"&amp;T370,[1]挑战模式!$A:$AS,13,FALSE)-VLOOKUP(R370&amp;"_"&amp;S370&amp;"_"&amp;T370,[1]挑战模式!$A:$AS,14,FALSE))</f>
        <v/>
      </c>
      <c r="G370" s="10" t="str">
        <f t="shared" si="39"/>
        <v/>
      </c>
      <c r="H370" s="10" t="str">
        <f>IF(C370="","",VLOOKUP(R370&amp;"_"&amp;S370&amp;"_"&amp;T370,[1]挑战模式!$A:$BG,58,FALSE))</f>
        <v/>
      </c>
      <c r="I370" s="10" t="str">
        <f>IF(C370="","",VLOOKUP(R370&amp;"_"&amp;S370&amp;"_"&amp;T370,[1]挑战模式!$A:$BG,59,FALSE))</f>
        <v/>
      </c>
      <c r="J370" s="10" t="str">
        <f t="shared" si="36"/>
        <v/>
      </c>
      <c r="K370" s="10">
        <f ca="1">IF(ISNA(VLOOKUP(R370&amp;"_"&amp;S370&amp;"_"&amp;T370,[1]挑战模式!$A:$AS,1,FALSE)),"",IF(VLOOKUP(R370&amp;"_"&amp;S370&amp;"_"&amp;T370,[1]挑战模式!$A:$AS,14+U370,FALSE)="","",INT(VLOOKUP(R370&amp;"_"&amp;S370&amp;"_"&amp;T370,[1]挑战模式!$A:$AS,20+U370,FALSE))))</f>
        <v>6</v>
      </c>
      <c r="L370" s="10">
        <f ca="1">IF(ISNA(VLOOKUP(R370&amp;"_"&amp;S370&amp;"_"&amp;T370,[1]挑战模式!$A:$AS,1,FALSE)),"",IF(VLOOKUP(R370&amp;"_"&amp;S370&amp;"_"&amp;T370,[1]挑战模式!$A:$AS,14+U370,FALSE)="","",ROUND(VLOOKUP(R370&amp;"_"&amp;S370&amp;"_"&amp;T370,[1]挑战模式!$A:$AS,5,FALSE)/K370,2)))</f>
        <v>5</v>
      </c>
      <c r="M370" s="10">
        <f t="shared" ca="1" si="40"/>
        <v>1</v>
      </c>
      <c r="N370" s="10" t="str">
        <f t="shared" ca="1" si="41"/>
        <v>Monster_Season0_Challenge8_5_3</v>
      </c>
      <c r="O370" s="10">
        <f t="shared" ca="1" si="42"/>
        <v>1</v>
      </c>
      <c r="Q370" s="10">
        <f ca="1">IF(L370="","",VLOOKUP(R370&amp;"_"&amp;S370&amp;"_"&amp;T370,[1]挑战模式!$A:$AS,38+U370,FALSE))</f>
        <v>5</v>
      </c>
      <c r="R370" s="10">
        <v>0</v>
      </c>
      <c r="S370" s="10">
        <v>8</v>
      </c>
      <c r="T370" s="10">
        <v>5</v>
      </c>
      <c r="U370" s="10">
        <v>3</v>
      </c>
    </row>
    <row r="371" spans="2:21" s="10" customFormat="1" x14ac:dyDescent="0.2">
      <c r="B371" s="10" t="str">
        <f t="shared" si="37"/>
        <v/>
      </c>
      <c r="C371" s="10" t="str">
        <f>IF(ISNA(VLOOKUP(R371&amp;"_"&amp;S371&amp;"_"&amp;T371,[1]挑战模式!$A:$AS,1,FALSE)),"",IF(T371-T370=0,"",T371))</f>
        <v/>
      </c>
      <c r="D371" s="10" t="str">
        <f t="shared" si="38"/>
        <v/>
      </c>
      <c r="E371" s="10" t="str">
        <f>""</f>
        <v/>
      </c>
      <c r="F371" s="10" t="str">
        <f>IF(C371="","",VLOOKUP(R371&amp;"_"&amp;S371&amp;"_"&amp;T371,[1]挑战模式!$A:$AS,13,FALSE)-VLOOKUP(R371&amp;"_"&amp;S371&amp;"_"&amp;T371,[1]挑战模式!$A:$AS,14,FALSE))</f>
        <v/>
      </c>
      <c r="G371" s="10" t="str">
        <f t="shared" si="39"/>
        <v/>
      </c>
      <c r="H371" s="10" t="str">
        <f>IF(C371="","",VLOOKUP(R371&amp;"_"&amp;S371&amp;"_"&amp;T371,[1]挑战模式!$A:$BG,58,FALSE))</f>
        <v/>
      </c>
      <c r="I371" s="10" t="str">
        <f>IF(C371="","",VLOOKUP(R371&amp;"_"&amp;S371&amp;"_"&amp;T371,[1]挑战模式!$A:$BG,59,FALSE))</f>
        <v/>
      </c>
      <c r="J371" s="10" t="str">
        <f t="shared" si="36"/>
        <v/>
      </c>
      <c r="K371" s="10" t="str">
        <f ca="1">IF(ISNA(VLOOKUP(R371&amp;"_"&amp;S371&amp;"_"&amp;T371,[1]挑战模式!$A:$AS,1,FALSE)),"",IF(VLOOKUP(R371&amp;"_"&amp;S371&amp;"_"&amp;T371,[1]挑战模式!$A:$AS,14+U371,FALSE)="","",INT(VLOOKUP(R371&amp;"_"&amp;S371&amp;"_"&amp;T371,[1]挑战模式!$A:$AS,20+U371,FALSE))))</f>
        <v/>
      </c>
      <c r="L371" s="10" t="str">
        <f ca="1">IF(ISNA(VLOOKUP(R371&amp;"_"&amp;S371&amp;"_"&amp;T371,[1]挑战模式!$A:$AS,1,FALSE)),"",IF(VLOOKUP(R371&amp;"_"&amp;S371&amp;"_"&amp;T371,[1]挑战模式!$A:$AS,14+U371,FALSE)="","",ROUND(VLOOKUP(R371&amp;"_"&amp;S371&amp;"_"&amp;T371,[1]挑战模式!$A:$AS,5,FALSE)/K371,2)))</f>
        <v/>
      </c>
      <c r="M371" s="10" t="str">
        <f t="shared" ca="1" si="40"/>
        <v/>
      </c>
      <c r="N371" s="10" t="str">
        <f t="shared" ca="1" si="41"/>
        <v/>
      </c>
      <c r="O371" s="10" t="str">
        <f t="shared" ca="1" si="42"/>
        <v/>
      </c>
      <c r="Q371" s="10" t="str">
        <f ca="1">IF(L371="","",VLOOKUP(R371&amp;"_"&amp;S371&amp;"_"&amp;T371,[1]挑战模式!$A:$AS,38+U371,FALSE))</f>
        <v/>
      </c>
      <c r="R371" s="10">
        <v>0</v>
      </c>
      <c r="S371" s="10">
        <v>8</v>
      </c>
      <c r="T371" s="10">
        <v>5</v>
      </c>
      <c r="U371" s="10">
        <v>4</v>
      </c>
    </row>
    <row r="372" spans="2:21" s="10" customFormat="1" x14ac:dyDescent="0.2">
      <c r="B372" s="10" t="str">
        <f t="shared" si="37"/>
        <v/>
      </c>
      <c r="C372" s="10" t="str">
        <f>IF(ISNA(VLOOKUP(R372&amp;"_"&amp;S372&amp;"_"&amp;T372,[1]挑战模式!$A:$AS,1,FALSE)),"",IF(T372-T371=0,"",T372))</f>
        <v/>
      </c>
      <c r="D372" s="10" t="str">
        <f t="shared" si="38"/>
        <v/>
      </c>
      <c r="E372" s="10" t="str">
        <f>""</f>
        <v/>
      </c>
      <c r="F372" s="10" t="str">
        <f>IF(C372="","",VLOOKUP(R372&amp;"_"&amp;S372&amp;"_"&amp;T372,[1]挑战模式!$A:$AS,13,FALSE)-VLOOKUP(R372&amp;"_"&amp;S372&amp;"_"&amp;T372,[1]挑战模式!$A:$AS,14,FALSE))</f>
        <v/>
      </c>
      <c r="G372" s="10" t="str">
        <f t="shared" si="39"/>
        <v/>
      </c>
      <c r="H372" s="10" t="str">
        <f>IF(C372="","",VLOOKUP(R372&amp;"_"&amp;S372&amp;"_"&amp;T372,[1]挑战模式!$A:$BG,58,FALSE))</f>
        <v/>
      </c>
      <c r="I372" s="10" t="str">
        <f>IF(C372="","",VLOOKUP(R372&amp;"_"&amp;S372&amp;"_"&amp;T372,[1]挑战模式!$A:$BG,59,FALSE))</f>
        <v/>
      </c>
      <c r="J372" s="10" t="str">
        <f t="shared" si="36"/>
        <v/>
      </c>
      <c r="K372" s="10" t="str">
        <f ca="1">IF(ISNA(VLOOKUP(R372&amp;"_"&amp;S372&amp;"_"&amp;T372,[1]挑战模式!$A:$AS,1,FALSE)),"",IF(VLOOKUP(R372&amp;"_"&amp;S372&amp;"_"&amp;T372,[1]挑战模式!$A:$AS,14+U372,FALSE)="","",INT(VLOOKUP(R372&amp;"_"&amp;S372&amp;"_"&amp;T372,[1]挑战模式!$A:$AS,20+U372,FALSE))))</f>
        <v/>
      </c>
      <c r="L372" s="10" t="str">
        <f ca="1">IF(ISNA(VLOOKUP(R372&amp;"_"&amp;S372&amp;"_"&amp;T372,[1]挑战模式!$A:$AS,1,FALSE)),"",IF(VLOOKUP(R372&amp;"_"&amp;S372&amp;"_"&amp;T372,[1]挑战模式!$A:$AS,14+U372,FALSE)="","",ROUND(VLOOKUP(R372&amp;"_"&amp;S372&amp;"_"&amp;T372,[1]挑战模式!$A:$AS,5,FALSE)/K372,2)))</f>
        <v/>
      </c>
      <c r="M372" s="10" t="str">
        <f t="shared" ca="1" si="40"/>
        <v/>
      </c>
      <c r="N372" s="10" t="str">
        <f t="shared" ca="1" si="41"/>
        <v/>
      </c>
      <c r="O372" s="10" t="str">
        <f t="shared" ca="1" si="42"/>
        <v/>
      </c>
      <c r="Q372" s="10" t="str">
        <f ca="1">IF(L372="","",VLOOKUP(R372&amp;"_"&amp;S372&amp;"_"&amp;T372,[1]挑战模式!$A:$AS,38+U372,FALSE))</f>
        <v/>
      </c>
      <c r="R372" s="10">
        <v>0</v>
      </c>
      <c r="S372" s="10">
        <v>8</v>
      </c>
      <c r="T372" s="10">
        <v>5</v>
      </c>
      <c r="U372" s="10">
        <v>5</v>
      </c>
    </row>
    <row r="373" spans="2:21" s="10" customFormat="1" x14ac:dyDescent="0.2">
      <c r="B373" s="10" t="str">
        <f t="shared" si="37"/>
        <v/>
      </c>
      <c r="C373" s="10" t="str">
        <f>IF(ISNA(VLOOKUP(R373&amp;"_"&amp;S373&amp;"_"&amp;T373,[1]挑战模式!$A:$AS,1,FALSE)),"",IF(T373-T372=0,"",T373))</f>
        <v/>
      </c>
      <c r="D373" s="10" t="str">
        <f t="shared" si="38"/>
        <v/>
      </c>
      <c r="E373" s="10" t="str">
        <f>""</f>
        <v/>
      </c>
      <c r="F373" s="10" t="str">
        <f>IF(C373="","",VLOOKUP(R373&amp;"_"&amp;S373&amp;"_"&amp;T373,[1]挑战模式!$A:$AS,13,FALSE)-VLOOKUP(R373&amp;"_"&amp;S373&amp;"_"&amp;T373,[1]挑战模式!$A:$AS,14,FALSE))</f>
        <v/>
      </c>
      <c r="G373" s="10" t="str">
        <f t="shared" si="39"/>
        <v/>
      </c>
      <c r="H373" s="10" t="str">
        <f>IF(C373="","",VLOOKUP(R373&amp;"_"&amp;S373&amp;"_"&amp;T373,[1]挑战模式!$A:$BG,58,FALSE))</f>
        <v/>
      </c>
      <c r="I373" s="10" t="str">
        <f>IF(C373="","",VLOOKUP(R373&amp;"_"&amp;S373&amp;"_"&amp;T373,[1]挑战模式!$A:$BG,59,FALSE))</f>
        <v/>
      </c>
      <c r="J373" s="10" t="str">
        <f t="shared" si="36"/>
        <v/>
      </c>
      <c r="K373" s="10" t="str">
        <f ca="1">IF(ISNA(VLOOKUP(R373&amp;"_"&amp;S373&amp;"_"&amp;T373,[1]挑战模式!$A:$AS,1,FALSE)),"",IF(VLOOKUP(R373&amp;"_"&amp;S373&amp;"_"&amp;T373,[1]挑战模式!$A:$AS,14+U373,FALSE)="","",INT(VLOOKUP(R373&amp;"_"&amp;S373&amp;"_"&amp;T373,[1]挑战模式!$A:$AS,20+U373,FALSE))))</f>
        <v/>
      </c>
      <c r="L373" s="10" t="str">
        <f ca="1">IF(ISNA(VLOOKUP(R373&amp;"_"&amp;S373&amp;"_"&amp;T373,[1]挑战模式!$A:$AS,1,FALSE)),"",IF(VLOOKUP(R373&amp;"_"&amp;S373&amp;"_"&amp;T373,[1]挑战模式!$A:$AS,14+U373,FALSE)="","",ROUND(VLOOKUP(R373&amp;"_"&amp;S373&amp;"_"&amp;T373,[1]挑战模式!$A:$AS,5,FALSE)/K373,2)))</f>
        <v/>
      </c>
      <c r="M373" s="10" t="str">
        <f t="shared" ca="1" si="40"/>
        <v/>
      </c>
      <c r="N373" s="10" t="str">
        <f t="shared" ca="1" si="41"/>
        <v/>
      </c>
      <c r="O373" s="10" t="str">
        <f t="shared" ca="1" si="42"/>
        <v/>
      </c>
      <c r="Q373" s="10" t="str">
        <f ca="1">IF(L373="","",VLOOKUP(R373&amp;"_"&amp;S373&amp;"_"&amp;T373,[1]挑战模式!$A:$AS,38+U373,FALSE))</f>
        <v/>
      </c>
      <c r="R373" s="10">
        <v>0</v>
      </c>
      <c r="S373" s="10">
        <v>8</v>
      </c>
      <c r="T373" s="10">
        <v>5</v>
      </c>
      <c r="U373" s="10">
        <v>6</v>
      </c>
    </row>
    <row r="374" spans="2:21" s="10" customFormat="1" x14ac:dyDescent="0.2">
      <c r="B374" s="10" t="str">
        <f t="shared" si="37"/>
        <v>MonsterWaveCallRule_Season0_Challenge8</v>
      </c>
      <c r="C374" s="10">
        <f>IF(ISNA(VLOOKUP(R374&amp;"_"&amp;S374&amp;"_"&amp;T374,[1]挑战模式!$A:$AS,1,FALSE)),"",IF(T374-T373=0,"",T374))</f>
        <v>6</v>
      </c>
      <c r="D374" s="10" t="str">
        <f t="shared" si="38"/>
        <v>赛季0挑战关卡8波次6</v>
      </c>
      <c r="E374" s="10" t="str">
        <f>""</f>
        <v/>
      </c>
      <c r="F374" s="10">
        <f>IF(C374="","",VLOOKUP(R374&amp;"_"&amp;S374&amp;"_"&amp;T374,[1]挑战模式!$A:$AS,13,FALSE)-VLOOKUP(R374&amp;"_"&amp;S374&amp;"_"&amp;T374,[1]挑战模式!$A:$AS,14,FALSE))</f>
        <v>100</v>
      </c>
      <c r="G374" s="10">
        <f t="shared" si="39"/>
        <v>180</v>
      </c>
      <c r="H374" s="10" t="str">
        <f>IF(C374="","",VLOOKUP(R374&amp;"_"&amp;S374&amp;"_"&amp;T374,[1]挑战模式!$A:$BG,58,FALSE))</f>
        <v>ResAudio_Music_game2;0.9</v>
      </c>
      <c r="I374" s="10" t="str">
        <f>IF(C374="","",VLOOKUP(R374&amp;"_"&amp;S374&amp;"_"&amp;T374,[1]挑战模式!$A:$BG,59,FALSE))</f>
        <v>ResAudio_Music_battle_danger1;1</v>
      </c>
      <c r="J374" s="10">
        <f t="shared" si="36"/>
        <v>0</v>
      </c>
      <c r="K374" s="10">
        <f ca="1">IF(ISNA(VLOOKUP(R374&amp;"_"&amp;S374&amp;"_"&amp;T374,[1]挑战模式!$A:$AS,1,FALSE)),"",IF(VLOOKUP(R374&amp;"_"&amp;S374&amp;"_"&amp;T374,[1]挑战模式!$A:$AS,14+U374,FALSE)="","",INT(VLOOKUP(R374&amp;"_"&amp;S374&amp;"_"&amp;T374,[1]挑战模式!$A:$AS,20+U374,FALSE))))</f>
        <v>12</v>
      </c>
      <c r="L374" s="10">
        <f ca="1">IF(ISNA(VLOOKUP(R374&amp;"_"&amp;S374&amp;"_"&amp;T374,[1]挑战模式!$A:$AS,1,FALSE)),"",IF(VLOOKUP(R374&amp;"_"&amp;S374&amp;"_"&amp;T374,[1]挑战模式!$A:$AS,14+U374,FALSE)="","",ROUND(VLOOKUP(R374&amp;"_"&amp;S374&amp;"_"&amp;T374,[1]挑战模式!$A:$AS,5,FALSE)/K374,2)))</f>
        <v>2.5</v>
      </c>
      <c r="M374" s="10">
        <f t="shared" ca="1" si="40"/>
        <v>1</v>
      </c>
      <c r="N374" s="10" t="str">
        <f t="shared" ca="1" si="41"/>
        <v>Monster_Season0_Challenge8_6_1</v>
      </c>
      <c r="O374" s="10">
        <f t="shared" ca="1" si="42"/>
        <v>1</v>
      </c>
      <c r="Q374" s="10">
        <f ca="1">IF(L374="","",VLOOKUP(R374&amp;"_"&amp;S374&amp;"_"&amp;T374,[1]挑战模式!$A:$AS,38+U374,FALSE))</f>
        <v>4</v>
      </c>
      <c r="R374" s="10">
        <v>0</v>
      </c>
      <c r="S374" s="10">
        <v>8</v>
      </c>
      <c r="T374" s="10">
        <v>6</v>
      </c>
      <c r="U374" s="10">
        <v>1</v>
      </c>
    </row>
    <row r="375" spans="2:21" s="10" customFormat="1" x14ac:dyDescent="0.2">
      <c r="B375" s="10" t="str">
        <f t="shared" si="37"/>
        <v/>
      </c>
      <c r="C375" s="10" t="str">
        <f>IF(ISNA(VLOOKUP(R375&amp;"_"&amp;S375&amp;"_"&amp;T375,[1]挑战模式!$A:$AS,1,FALSE)),"",IF(T375-T374=0,"",T375))</f>
        <v/>
      </c>
      <c r="D375" s="10" t="str">
        <f t="shared" si="38"/>
        <v/>
      </c>
      <c r="E375" s="10" t="str">
        <f>""</f>
        <v/>
      </c>
      <c r="F375" s="10" t="str">
        <f>IF(C375="","",VLOOKUP(R375&amp;"_"&amp;S375&amp;"_"&amp;T375,[1]挑战模式!$A:$AS,13,FALSE)-VLOOKUP(R375&amp;"_"&amp;S375&amp;"_"&amp;T375,[1]挑战模式!$A:$AS,14,FALSE))</f>
        <v/>
      </c>
      <c r="G375" s="10" t="str">
        <f t="shared" si="39"/>
        <v/>
      </c>
      <c r="H375" s="10" t="str">
        <f>IF(C375="","",VLOOKUP(R375&amp;"_"&amp;S375&amp;"_"&amp;T375,[1]挑战模式!$A:$BG,58,FALSE))</f>
        <v/>
      </c>
      <c r="I375" s="10" t="str">
        <f>IF(C375="","",VLOOKUP(R375&amp;"_"&amp;S375&amp;"_"&amp;T375,[1]挑战模式!$A:$BG,59,FALSE))</f>
        <v/>
      </c>
      <c r="J375" s="10" t="str">
        <f t="shared" si="36"/>
        <v/>
      </c>
      <c r="K375" s="10">
        <f ca="1">IF(ISNA(VLOOKUP(R375&amp;"_"&amp;S375&amp;"_"&amp;T375,[1]挑战模式!$A:$AS,1,FALSE)),"",IF(VLOOKUP(R375&amp;"_"&amp;S375&amp;"_"&amp;T375,[1]挑战模式!$A:$AS,14+U375,FALSE)="","",INT(VLOOKUP(R375&amp;"_"&amp;S375&amp;"_"&amp;T375,[1]挑战模式!$A:$AS,20+U375,FALSE))))</f>
        <v>9</v>
      </c>
      <c r="L375" s="10">
        <f ca="1">IF(ISNA(VLOOKUP(R375&amp;"_"&amp;S375&amp;"_"&amp;T375,[1]挑战模式!$A:$AS,1,FALSE)),"",IF(VLOOKUP(R375&amp;"_"&amp;S375&amp;"_"&amp;T375,[1]挑战模式!$A:$AS,14+U375,FALSE)="","",ROUND(VLOOKUP(R375&amp;"_"&amp;S375&amp;"_"&amp;T375,[1]挑战模式!$A:$AS,5,FALSE)/K375,2)))</f>
        <v>3.33</v>
      </c>
      <c r="M375" s="10">
        <f t="shared" ca="1" si="40"/>
        <v>1</v>
      </c>
      <c r="N375" s="10" t="str">
        <f t="shared" ca="1" si="41"/>
        <v>Monster_Season0_Challenge8_6_2</v>
      </c>
      <c r="O375" s="10">
        <f t="shared" ca="1" si="42"/>
        <v>1</v>
      </c>
      <c r="Q375" s="10">
        <f ca="1">IF(L375="","",VLOOKUP(R375&amp;"_"&amp;S375&amp;"_"&amp;T375,[1]挑战模式!$A:$AS,38+U375,FALSE))</f>
        <v>9</v>
      </c>
      <c r="R375" s="10">
        <v>0</v>
      </c>
      <c r="S375" s="10">
        <v>8</v>
      </c>
      <c r="T375" s="10">
        <v>6</v>
      </c>
      <c r="U375" s="10">
        <v>2</v>
      </c>
    </row>
    <row r="376" spans="2:21" s="10" customFormat="1" x14ac:dyDescent="0.2">
      <c r="B376" s="10" t="str">
        <f t="shared" si="37"/>
        <v/>
      </c>
      <c r="C376" s="10" t="str">
        <f>IF(ISNA(VLOOKUP(R376&amp;"_"&amp;S376&amp;"_"&amp;T376,[1]挑战模式!$A:$AS,1,FALSE)),"",IF(T376-T375=0,"",T376))</f>
        <v/>
      </c>
      <c r="D376" s="10" t="str">
        <f t="shared" si="38"/>
        <v/>
      </c>
      <c r="E376" s="10" t="str">
        <f>""</f>
        <v/>
      </c>
      <c r="F376" s="10" t="str">
        <f>IF(C376="","",VLOOKUP(R376&amp;"_"&amp;S376&amp;"_"&amp;T376,[1]挑战模式!$A:$AS,13,FALSE)-VLOOKUP(R376&amp;"_"&amp;S376&amp;"_"&amp;T376,[1]挑战模式!$A:$AS,14,FALSE))</f>
        <v/>
      </c>
      <c r="G376" s="10" t="str">
        <f t="shared" si="39"/>
        <v/>
      </c>
      <c r="H376" s="10" t="str">
        <f>IF(C376="","",VLOOKUP(R376&amp;"_"&amp;S376&amp;"_"&amp;T376,[1]挑战模式!$A:$BG,58,FALSE))</f>
        <v/>
      </c>
      <c r="I376" s="10" t="str">
        <f>IF(C376="","",VLOOKUP(R376&amp;"_"&amp;S376&amp;"_"&amp;T376,[1]挑战模式!$A:$BG,59,FALSE))</f>
        <v/>
      </c>
      <c r="J376" s="10" t="str">
        <f t="shared" si="36"/>
        <v/>
      </c>
      <c r="K376" s="10">
        <f ca="1">IF(ISNA(VLOOKUP(R376&amp;"_"&amp;S376&amp;"_"&amp;T376,[1]挑战模式!$A:$AS,1,FALSE)),"",IF(VLOOKUP(R376&amp;"_"&amp;S376&amp;"_"&amp;T376,[1]挑战模式!$A:$AS,14+U376,FALSE)="","",INT(VLOOKUP(R376&amp;"_"&amp;S376&amp;"_"&amp;T376,[1]挑战模式!$A:$AS,20+U376,FALSE))))</f>
        <v>9</v>
      </c>
      <c r="L376" s="10">
        <f ca="1">IF(ISNA(VLOOKUP(R376&amp;"_"&amp;S376&amp;"_"&amp;T376,[1]挑战模式!$A:$AS,1,FALSE)),"",IF(VLOOKUP(R376&amp;"_"&amp;S376&amp;"_"&amp;T376,[1]挑战模式!$A:$AS,14+U376,FALSE)="","",ROUND(VLOOKUP(R376&amp;"_"&amp;S376&amp;"_"&amp;T376,[1]挑战模式!$A:$AS,5,FALSE)/K376,2)))</f>
        <v>3.33</v>
      </c>
      <c r="M376" s="10">
        <f t="shared" ca="1" si="40"/>
        <v>1</v>
      </c>
      <c r="N376" s="10" t="str">
        <f t="shared" ca="1" si="41"/>
        <v>Monster_Season0_Challenge8_6_3</v>
      </c>
      <c r="O376" s="10">
        <f t="shared" ca="1" si="42"/>
        <v>1</v>
      </c>
      <c r="Q376" s="10">
        <f ca="1">IF(L376="","",VLOOKUP(R376&amp;"_"&amp;S376&amp;"_"&amp;T376,[1]挑战模式!$A:$AS,38+U376,FALSE))</f>
        <v>4</v>
      </c>
      <c r="R376" s="10">
        <v>0</v>
      </c>
      <c r="S376" s="10">
        <v>8</v>
      </c>
      <c r="T376" s="10">
        <v>6</v>
      </c>
      <c r="U376" s="10">
        <v>3</v>
      </c>
    </row>
    <row r="377" spans="2:21" s="10" customFormat="1" x14ac:dyDescent="0.2">
      <c r="B377" s="10" t="str">
        <f t="shared" si="37"/>
        <v/>
      </c>
      <c r="C377" s="10" t="str">
        <f>IF(ISNA(VLOOKUP(R377&amp;"_"&amp;S377&amp;"_"&amp;T377,[1]挑战模式!$A:$AS,1,FALSE)),"",IF(T377-T376=0,"",T377))</f>
        <v/>
      </c>
      <c r="D377" s="10" t="str">
        <f t="shared" si="38"/>
        <v/>
      </c>
      <c r="E377" s="10" t="str">
        <f>""</f>
        <v/>
      </c>
      <c r="F377" s="10" t="str">
        <f>IF(C377="","",VLOOKUP(R377&amp;"_"&amp;S377&amp;"_"&amp;T377,[1]挑战模式!$A:$AS,13,FALSE)-VLOOKUP(R377&amp;"_"&amp;S377&amp;"_"&amp;T377,[1]挑战模式!$A:$AS,14,FALSE))</f>
        <v/>
      </c>
      <c r="G377" s="10" t="str">
        <f t="shared" si="39"/>
        <v/>
      </c>
      <c r="H377" s="10" t="str">
        <f>IF(C377="","",VLOOKUP(R377&amp;"_"&amp;S377&amp;"_"&amp;T377,[1]挑战模式!$A:$BG,58,FALSE))</f>
        <v/>
      </c>
      <c r="I377" s="10" t="str">
        <f>IF(C377="","",VLOOKUP(R377&amp;"_"&amp;S377&amp;"_"&amp;T377,[1]挑战模式!$A:$BG,59,FALSE))</f>
        <v/>
      </c>
      <c r="J377" s="10" t="str">
        <f t="shared" si="36"/>
        <v/>
      </c>
      <c r="K377" s="10">
        <f ca="1">IF(ISNA(VLOOKUP(R377&amp;"_"&amp;S377&amp;"_"&amp;T377,[1]挑战模式!$A:$AS,1,FALSE)),"",IF(VLOOKUP(R377&amp;"_"&amp;S377&amp;"_"&amp;T377,[1]挑战模式!$A:$AS,14+U377,FALSE)="","",INT(VLOOKUP(R377&amp;"_"&amp;S377&amp;"_"&amp;T377,[1]挑战模式!$A:$AS,20+U377,FALSE))))</f>
        <v>6</v>
      </c>
      <c r="L377" s="10">
        <f ca="1">IF(ISNA(VLOOKUP(R377&amp;"_"&amp;S377&amp;"_"&amp;T377,[1]挑战模式!$A:$AS,1,FALSE)),"",IF(VLOOKUP(R377&amp;"_"&amp;S377&amp;"_"&amp;T377,[1]挑战模式!$A:$AS,14+U377,FALSE)="","",ROUND(VLOOKUP(R377&amp;"_"&amp;S377&amp;"_"&amp;T377,[1]挑战模式!$A:$AS,5,FALSE)/K377,2)))</f>
        <v>5</v>
      </c>
      <c r="M377" s="10">
        <f t="shared" ca="1" si="40"/>
        <v>1</v>
      </c>
      <c r="N377" s="10" t="str">
        <f t="shared" ca="1" si="41"/>
        <v>Monster_Season0_Challenge8_6_4</v>
      </c>
      <c r="O377" s="10">
        <f t="shared" ca="1" si="42"/>
        <v>1</v>
      </c>
      <c r="Q377" s="10">
        <f ca="1">IF(L377="","",VLOOKUP(R377&amp;"_"&amp;S377&amp;"_"&amp;T377,[1]挑战模式!$A:$AS,38+U377,FALSE))</f>
        <v>4</v>
      </c>
      <c r="R377" s="10">
        <v>0</v>
      </c>
      <c r="S377" s="10">
        <v>8</v>
      </c>
      <c r="T377" s="10">
        <v>6</v>
      </c>
      <c r="U377" s="10">
        <v>4</v>
      </c>
    </row>
    <row r="378" spans="2:21" s="10" customFormat="1" x14ac:dyDescent="0.2">
      <c r="B378" s="10" t="str">
        <f t="shared" si="37"/>
        <v/>
      </c>
      <c r="C378" s="10" t="str">
        <f>IF(ISNA(VLOOKUP(R378&amp;"_"&amp;S378&amp;"_"&amp;T378,[1]挑战模式!$A:$AS,1,FALSE)),"",IF(T378-T377=0,"",T378))</f>
        <v/>
      </c>
      <c r="D378" s="10" t="str">
        <f t="shared" si="38"/>
        <v/>
      </c>
      <c r="E378" s="10" t="str">
        <f>""</f>
        <v/>
      </c>
      <c r="F378" s="10" t="str">
        <f>IF(C378="","",VLOOKUP(R378&amp;"_"&amp;S378&amp;"_"&amp;T378,[1]挑战模式!$A:$AS,13,FALSE)-VLOOKUP(R378&amp;"_"&amp;S378&amp;"_"&amp;T378,[1]挑战模式!$A:$AS,14,FALSE))</f>
        <v/>
      </c>
      <c r="G378" s="10" t="str">
        <f t="shared" si="39"/>
        <v/>
      </c>
      <c r="H378" s="10" t="str">
        <f>IF(C378="","",VLOOKUP(R378&amp;"_"&amp;S378&amp;"_"&amp;T378,[1]挑战模式!$A:$BG,58,FALSE))</f>
        <v/>
      </c>
      <c r="I378" s="10" t="str">
        <f>IF(C378="","",VLOOKUP(R378&amp;"_"&amp;S378&amp;"_"&amp;T378,[1]挑战模式!$A:$BG,59,FALSE))</f>
        <v/>
      </c>
      <c r="J378" s="10" t="str">
        <f t="shared" si="36"/>
        <v/>
      </c>
      <c r="K378" s="10" t="str">
        <f ca="1">IF(ISNA(VLOOKUP(R378&amp;"_"&amp;S378&amp;"_"&amp;T378,[1]挑战模式!$A:$AS,1,FALSE)),"",IF(VLOOKUP(R378&amp;"_"&amp;S378&amp;"_"&amp;T378,[1]挑战模式!$A:$AS,14+U378,FALSE)="","",INT(VLOOKUP(R378&amp;"_"&amp;S378&amp;"_"&amp;T378,[1]挑战模式!$A:$AS,20+U378,FALSE))))</f>
        <v/>
      </c>
      <c r="L378" s="10" t="str">
        <f ca="1">IF(ISNA(VLOOKUP(R378&amp;"_"&amp;S378&amp;"_"&amp;T378,[1]挑战模式!$A:$AS,1,FALSE)),"",IF(VLOOKUP(R378&amp;"_"&amp;S378&amp;"_"&amp;T378,[1]挑战模式!$A:$AS,14+U378,FALSE)="","",ROUND(VLOOKUP(R378&amp;"_"&amp;S378&amp;"_"&amp;T378,[1]挑战模式!$A:$AS,5,FALSE)/K378,2)))</f>
        <v/>
      </c>
      <c r="M378" s="10" t="str">
        <f t="shared" ca="1" si="40"/>
        <v/>
      </c>
      <c r="N378" s="10" t="str">
        <f t="shared" ca="1" si="41"/>
        <v/>
      </c>
      <c r="O378" s="10" t="str">
        <f t="shared" ca="1" si="42"/>
        <v/>
      </c>
      <c r="Q378" s="10" t="str">
        <f ca="1">IF(L378="","",VLOOKUP(R378&amp;"_"&amp;S378&amp;"_"&amp;T378,[1]挑战模式!$A:$AS,38+U378,FALSE))</f>
        <v/>
      </c>
      <c r="R378" s="10">
        <v>0</v>
      </c>
      <c r="S378" s="10">
        <v>8</v>
      </c>
      <c r="T378" s="10">
        <v>6</v>
      </c>
      <c r="U378" s="10">
        <v>5</v>
      </c>
    </row>
    <row r="379" spans="2:21" s="10" customFormat="1" x14ac:dyDescent="0.2">
      <c r="B379" s="10" t="str">
        <f t="shared" si="37"/>
        <v/>
      </c>
      <c r="C379" s="10" t="str">
        <f>IF(ISNA(VLOOKUP(R379&amp;"_"&amp;S379&amp;"_"&amp;T379,[1]挑战模式!$A:$AS,1,FALSE)),"",IF(T379-T378=0,"",T379))</f>
        <v/>
      </c>
      <c r="D379" s="10" t="str">
        <f t="shared" si="38"/>
        <v/>
      </c>
      <c r="E379" s="10" t="str">
        <f>""</f>
        <v/>
      </c>
      <c r="F379" s="10" t="str">
        <f>IF(C379="","",VLOOKUP(R379&amp;"_"&amp;S379&amp;"_"&amp;T379,[1]挑战模式!$A:$AS,13,FALSE)-VLOOKUP(R379&amp;"_"&amp;S379&amp;"_"&amp;T379,[1]挑战模式!$A:$AS,14,FALSE))</f>
        <v/>
      </c>
      <c r="G379" s="10" t="str">
        <f t="shared" si="39"/>
        <v/>
      </c>
      <c r="H379" s="10" t="str">
        <f>IF(C379="","",VLOOKUP(R379&amp;"_"&amp;S379&amp;"_"&amp;T379,[1]挑战模式!$A:$BG,58,FALSE))</f>
        <v/>
      </c>
      <c r="I379" s="10" t="str">
        <f>IF(C379="","",VLOOKUP(R379&amp;"_"&amp;S379&amp;"_"&amp;T379,[1]挑战模式!$A:$BG,59,FALSE))</f>
        <v/>
      </c>
      <c r="J379" s="10" t="str">
        <f t="shared" si="36"/>
        <v/>
      </c>
      <c r="K379" s="10" t="str">
        <f ca="1">IF(ISNA(VLOOKUP(R379&amp;"_"&amp;S379&amp;"_"&amp;T379,[1]挑战模式!$A:$AS,1,FALSE)),"",IF(VLOOKUP(R379&amp;"_"&amp;S379&amp;"_"&amp;T379,[1]挑战模式!$A:$AS,14+U379,FALSE)="","",INT(VLOOKUP(R379&amp;"_"&amp;S379&amp;"_"&amp;T379,[1]挑战模式!$A:$AS,20+U379,FALSE))))</f>
        <v/>
      </c>
      <c r="L379" s="10" t="str">
        <f ca="1">IF(ISNA(VLOOKUP(R379&amp;"_"&amp;S379&amp;"_"&amp;T379,[1]挑战模式!$A:$AS,1,FALSE)),"",IF(VLOOKUP(R379&amp;"_"&amp;S379&amp;"_"&amp;T379,[1]挑战模式!$A:$AS,14+U379,FALSE)="","",ROUND(VLOOKUP(R379&amp;"_"&amp;S379&amp;"_"&amp;T379,[1]挑战模式!$A:$AS,5,FALSE)/K379,2)))</f>
        <v/>
      </c>
      <c r="M379" s="10" t="str">
        <f t="shared" ca="1" si="40"/>
        <v/>
      </c>
      <c r="N379" s="10" t="str">
        <f t="shared" ca="1" si="41"/>
        <v/>
      </c>
      <c r="O379" s="10" t="str">
        <f t="shared" ca="1" si="42"/>
        <v/>
      </c>
      <c r="Q379" s="10" t="str">
        <f ca="1">IF(L379="","",VLOOKUP(R379&amp;"_"&amp;S379&amp;"_"&amp;T379,[1]挑战模式!$A:$AS,38+U379,FALSE))</f>
        <v/>
      </c>
      <c r="R379" s="10">
        <v>0</v>
      </c>
      <c r="S379" s="10">
        <v>8</v>
      </c>
      <c r="T379" s="10">
        <v>6</v>
      </c>
      <c r="U379" s="10">
        <v>6</v>
      </c>
    </row>
    <row r="380" spans="2:21" s="10" customFormat="1" x14ac:dyDescent="0.2">
      <c r="B380" s="10" t="str">
        <f t="shared" si="37"/>
        <v/>
      </c>
      <c r="C380" s="10" t="str">
        <f>IF(ISNA(VLOOKUP(R380&amp;"_"&amp;S380&amp;"_"&amp;T380,[1]挑战模式!$A:$AS,1,FALSE)),"",IF(T380-T379=0,"",T380))</f>
        <v/>
      </c>
      <c r="D380" s="10" t="str">
        <f t="shared" si="38"/>
        <v/>
      </c>
      <c r="E380" s="10" t="str">
        <f>""</f>
        <v/>
      </c>
      <c r="F380" s="10" t="str">
        <f>IF(C380="","",VLOOKUP(R380&amp;"_"&amp;S380&amp;"_"&amp;T380,[1]挑战模式!$A:$AS,13,FALSE)-VLOOKUP(R380&amp;"_"&amp;S380&amp;"_"&amp;T380,[1]挑战模式!$A:$AS,14,FALSE))</f>
        <v/>
      </c>
      <c r="G380" s="10" t="str">
        <f t="shared" si="39"/>
        <v/>
      </c>
      <c r="H380" s="10" t="str">
        <f>IF(C380="","",VLOOKUP(R380&amp;"_"&amp;S380&amp;"_"&amp;T380,[1]挑战模式!$A:$BG,58,FALSE))</f>
        <v/>
      </c>
      <c r="I380" s="10" t="str">
        <f>IF(C380="","",VLOOKUP(R380&amp;"_"&amp;S380&amp;"_"&amp;T380,[1]挑战模式!$A:$BG,59,FALSE))</f>
        <v/>
      </c>
      <c r="J380" s="10" t="str">
        <f t="shared" si="36"/>
        <v/>
      </c>
      <c r="K380" s="10" t="str">
        <f>IF(ISNA(VLOOKUP(R380&amp;"_"&amp;S380&amp;"_"&amp;T380,[1]挑战模式!$A:$AS,1,FALSE)),"",IF(VLOOKUP(R380&amp;"_"&amp;S380&amp;"_"&amp;T380,[1]挑战模式!$A:$AS,14+U380,FALSE)="","",INT(VLOOKUP(R380&amp;"_"&amp;S380&amp;"_"&amp;T380,[1]挑战模式!$A:$AS,20+U380,FALSE))))</f>
        <v/>
      </c>
      <c r="L380" s="10" t="str">
        <f>IF(ISNA(VLOOKUP(R380&amp;"_"&amp;S380&amp;"_"&amp;T380,[1]挑战模式!$A:$AS,1,FALSE)),"",IF(VLOOKUP(R380&amp;"_"&amp;S380&amp;"_"&amp;T380,[1]挑战模式!$A:$AS,14+U380,FALSE)="","",ROUND(VLOOKUP(R380&amp;"_"&amp;S380&amp;"_"&amp;T380,[1]挑战模式!$A:$AS,5,FALSE)/K380,2)))</f>
        <v/>
      </c>
      <c r="M380" s="10" t="str">
        <f t="shared" si="40"/>
        <v/>
      </c>
      <c r="N380" s="10" t="str">
        <f t="shared" si="41"/>
        <v/>
      </c>
      <c r="O380" s="10" t="str">
        <f t="shared" si="42"/>
        <v/>
      </c>
      <c r="Q380" s="10" t="str">
        <f>IF(L380="","",VLOOKUP(R380&amp;"_"&amp;S380&amp;"_"&amp;T380,[1]挑战模式!$A:$AS,38+U380,FALSE))</f>
        <v/>
      </c>
      <c r="R380" s="10">
        <v>0</v>
      </c>
      <c r="S380" s="10">
        <v>8</v>
      </c>
      <c r="T380" s="10">
        <v>7</v>
      </c>
      <c r="U380" s="10">
        <v>1</v>
      </c>
    </row>
    <row r="381" spans="2:21" s="10" customFormat="1" x14ac:dyDescent="0.2">
      <c r="B381" s="10" t="str">
        <f t="shared" si="37"/>
        <v/>
      </c>
      <c r="C381" s="10" t="str">
        <f>IF(ISNA(VLOOKUP(R381&amp;"_"&amp;S381&amp;"_"&amp;T381,[1]挑战模式!$A:$AS,1,FALSE)),"",IF(T381-T380=0,"",T381))</f>
        <v/>
      </c>
      <c r="D381" s="10" t="str">
        <f t="shared" si="38"/>
        <v/>
      </c>
      <c r="E381" s="10" t="str">
        <f>""</f>
        <v/>
      </c>
      <c r="F381" s="10" t="str">
        <f>IF(C381="","",VLOOKUP(R381&amp;"_"&amp;S381&amp;"_"&amp;T381,[1]挑战模式!$A:$AS,13,FALSE)-VLOOKUP(R381&amp;"_"&amp;S381&amp;"_"&amp;T381,[1]挑战模式!$A:$AS,14,FALSE))</f>
        <v/>
      </c>
      <c r="G381" s="10" t="str">
        <f t="shared" si="39"/>
        <v/>
      </c>
      <c r="H381" s="10" t="str">
        <f>IF(C381="","",VLOOKUP(R381&amp;"_"&amp;S381&amp;"_"&amp;T381,[1]挑战模式!$A:$BG,58,FALSE))</f>
        <v/>
      </c>
      <c r="I381" s="10" t="str">
        <f>IF(C381="","",VLOOKUP(R381&amp;"_"&amp;S381&amp;"_"&amp;T381,[1]挑战模式!$A:$BG,59,FALSE))</f>
        <v/>
      </c>
      <c r="J381" s="10" t="str">
        <f t="shared" ref="J381:J444" si="43">IF(C381="","",0)</f>
        <v/>
      </c>
      <c r="K381" s="10" t="str">
        <f>IF(ISNA(VLOOKUP(R381&amp;"_"&amp;S381&amp;"_"&amp;T381,[1]挑战模式!$A:$AS,1,FALSE)),"",IF(VLOOKUP(R381&amp;"_"&amp;S381&amp;"_"&amp;T381,[1]挑战模式!$A:$AS,14+U381,FALSE)="","",INT(VLOOKUP(R381&amp;"_"&amp;S381&amp;"_"&amp;T381,[1]挑战模式!$A:$AS,20+U381,FALSE))))</f>
        <v/>
      </c>
      <c r="L381" s="10" t="str">
        <f>IF(ISNA(VLOOKUP(R381&amp;"_"&amp;S381&amp;"_"&amp;T381,[1]挑战模式!$A:$AS,1,FALSE)),"",IF(VLOOKUP(R381&amp;"_"&amp;S381&amp;"_"&amp;T381,[1]挑战模式!$A:$AS,14+U381,FALSE)="","",ROUND(VLOOKUP(R381&amp;"_"&amp;S381&amp;"_"&amp;T381,[1]挑战模式!$A:$AS,5,FALSE)/K381,2)))</f>
        <v/>
      </c>
      <c r="M381" s="10" t="str">
        <f t="shared" si="40"/>
        <v/>
      </c>
      <c r="N381" s="10" t="str">
        <f t="shared" si="41"/>
        <v/>
      </c>
      <c r="O381" s="10" t="str">
        <f t="shared" si="42"/>
        <v/>
      </c>
      <c r="Q381" s="10" t="str">
        <f>IF(L381="","",VLOOKUP(R381&amp;"_"&amp;S381&amp;"_"&amp;T381,[1]挑战模式!$A:$AS,38+U381,FALSE))</f>
        <v/>
      </c>
      <c r="R381" s="10">
        <v>0</v>
      </c>
      <c r="S381" s="10">
        <v>8</v>
      </c>
      <c r="T381" s="10">
        <v>7</v>
      </c>
      <c r="U381" s="10">
        <v>2</v>
      </c>
    </row>
    <row r="382" spans="2:21" s="10" customFormat="1" x14ac:dyDescent="0.2">
      <c r="B382" s="10" t="str">
        <f t="shared" si="37"/>
        <v/>
      </c>
      <c r="C382" s="10" t="str">
        <f>IF(ISNA(VLOOKUP(R382&amp;"_"&amp;S382&amp;"_"&amp;T382,[1]挑战模式!$A:$AS,1,FALSE)),"",IF(T382-T381=0,"",T382))</f>
        <v/>
      </c>
      <c r="D382" s="10" t="str">
        <f t="shared" si="38"/>
        <v/>
      </c>
      <c r="E382" s="10" t="str">
        <f>""</f>
        <v/>
      </c>
      <c r="F382" s="10" t="str">
        <f>IF(C382="","",VLOOKUP(R382&amp;"_"&amp;S382&amp;"_"&amp;T382,[1]挑战模式!$A:$AS,13,FALSE)-VLOOKUP(R382&amp;"_"&amp;S382&amp;"_"&amp;T382,[1]挑战模式!$A:$AS,14,FALSE))</f>
        <v/>
      </c>
      <c r="G382" s="10" t="str">
        <f t="shared" si="39"/>
        <v/>
      </c>
      <c r="H382" s="10" t="str">
        <f>IF(C382="","",VLOOKUP(R382&amp;"_"&amp;S382&amp;"_"&amp;T382,[1]挑战模式!$A:$BG,58,FALSE))</f>
        <v/>
      </c>
      <c r="I382" s="10" t="str">
        <f>IF(C382="","",VLOOKUP(R382&amp;"_"&amp;S382&amp;"_"&amp;T382,[1]挑战模式!$A:$BG,59,FALSE))</f>
        <v/>
      </c>
      <c r="J382" s="10" t="str">
        <f t="shared" si="43"/>
        <v/>
      </c>
      <c r="K382" s="10" t="str">
        <f>IF(ISNA(VLOOKUP(R382&amp;"_"&amp;S382&amp;"_"&amp;T382,[1]挑战模式!$A:$AS,1,FALSE)),"",IF(VLOOKUP(R382&amp;"_"&amp;S382&amp;"_"&amp;T382,[1]挑战模式!$A:$AS,14+U382,FALSE)="","",INT(VLOOKUP(R382&amp;"_"&amp;S382&amp;"_"&amp;T382,[1]挑战模式!$A:$AS,20+U382,FALSE))))</f>
        <v/>
      </c>
      <c r="L382" s="10" t="str">
        <f>IF(ISNA(VLOOKUP(R382&amp;"_"&amp;S382&amp;"_"&amp;T382,[1]挑战模式!$A:$AS,1,FALSE)),"",IF(VLOOKUP(R382&amp;"_"&amp;S382&amp;"_"&amp;T382,[1]挑战模式!$A:$AS,14+U382,FALSE)="","",ROUND(VLOOKUP(R382&amp;"_"&amp;S382&amp;"_"&amp;T382,[1]挑战模式!$A:$AS,5,FALSE)/K382,2)))</f>
        <v/>
      </c>
      <c r="M382" s="10" t="str">
        <f t="shared" si="40"/>
        <v/>
      </c>
      <c r="N382" s="10" t="str">
        <f t="shared" si="41"/>
        <v/>
      </c>
      <c r="O382" s="10" t="str">
        <f t="shared" si="42"/>
        <v/>
      </c>
      <c r="Q382" s="10" t="str">
        <f>IF(L382="","",VLOOKUP(R382&amp;"_"&amp;S382&amp;"_"&amp;T382,[1]挑战模式!$A:$AS,38+U382,FALSE))</f>
        <v/>
      </c>
      <c r="R382" s="10">
        <v>0</v>
      </c>
      <c r="S382" s="10">
        <v>8</v>
      </c>
      <c r="T382" s="10">
        <v>7</v>
      </c>
      <c r="U382" s="10">
        <v>3</v>
      </c>
    </row>
    <row r="383" spans="2:21" s="10" customFormat="1" x14ac:dyDescent="0.2">
      <c r="B383" s="10" t="str">
        <f t="shared" si="37"/>
        <v/>
      </c>
      <c r="C383" s="10" t="str">
        <f>IF(ISNA(VLOOKUP(R383&amp;"_"&amp;S383&amp;"_"&amp;T383,[1]挑战模式!$A:$AS,1,FALSE)),"",IF(T383-T382=0,"",T383))</f>
        <v/>
      </c>
      <c r="D383" s="10" t="str">
        <f t="shared" si="38"/>
        <v/>
      </c>
      <c r="E383" s="10" t="str">
        <f>""</f>
        <v/>
      </c>
      <c r="F383" s="10" t="str">
        <f>IF(C383="","",VLOOKUP(R383&amp;"_"&amp;S383&amp;"_"&amp;T383,[1]挑战模式!$A:$AS,13,FALSE)-VLOOKUP(R383&amp;"_"&amp;S383&amp;"_"&amp;T383,[1]挑战模式!$A:$AS,14,FALSE))</f>
        <v/>
      </c>
      <c r="G383" s="10" t="str">
        <f t="shared" si="39"/>
        <v/>
      </c>
      <c r="H383" s="10" t="str">
        <f>IF(C383="","",VLOOKUP(R383&amp;"_"&amp;S383&amp;"_"&amp;T383,[1]挑战模式!$A:$BG,58,FALSE))</f>
        <v/>
      </c>
      <c r="I383" s="10" t="str">
        <f>IF(C383="","",VLOOKUP(R383&amp;"_"&amp;S383&amp;"_"&amp;T383,[1]挑战模式!$A:$BG,59,FALSE))</f>
        <v/>
      </c>
      <c r="J383" s="10" t="str">
        <f t="shared" si="43"/>
        <v/>
      </c>
      <c r="K383" s="10" t="str">
        <f>IF(ISNA(VLOOKUP(R383&amp;"_"&amp;S383&amp;"_"&amp;T383,[1]挑战模式!$A:$AS,1,FALSE)),"",IF(VLOOKUP(R383&amp;"_"&amp;S383&amp;"_"&amp;T383,[1]挑战模式!$A:$AS,14+U383,FALSE)="","",INT(VLOOKUP(R383&amp;"_"&amp;S383&amp;"_"&amp;T383,[1]挑战模式!$A:$AS,20+U383,FALSE))))</f>
        <v/>
      </c>
      <c r="L383" s="10" t="str">
        <f>IF(ISNA(VLOOKUP(R383&amp;"_"&amp;S383&amp;"_"&amp;T383,[1]挑战模式!$A:$AS,1,FALSE)),"",IF(VLOOKUP(R383&amp;"_"&amp;S383&amp;"_"&amp;T383,[1]挑战模式!$A:$AS,14+U383,FALSE)="","",ROUND(VLOOKUP(R383&amp;"_"&amp;S383&amp;"_"&amp;T383,[1]挑战模式!$A:$AS,5,FALSE)/K383,2)))</f>
        <v/>
      </c>
      <c r="M383" s="10" t="str">
        <f t="shared" si="40"/>
        <v/>
      </c>
      <c r="N383" s="10" t="str">
        <f t="shared" si="41"/>
        <v/>
      </c>
      <c r="O383" s="10" t="str">
        <f t="shared" si="42"/>
        <v/>
      </c>
      <c r="Q383" s="10" t="str">
        <f>IF(L383="","",VLOOKUP(R383&amp;"_"&amp;S383&amp;"_"&amp;T383,[1]挑战模式!$A:$AS,38+U383,FALSE))</f>
        <v/>
      </c>
      <c r="R383" s="10">
        <v>0</v>
      </c>
      <c r="S383" s="10">
        <v>8</v>
      </c>
      <c r="T383" s="10">
        <v>7</v>
      </c>
      <c r="U383" s="10">
        <v>4</v>
      </c>
    </row>
    <row r="384" spans="2:21" s="10" customFormat="1" x14ac:dyDescent="0.2">
      <c r="B384" s="10" t="str">
        <f t="shared" si="37"/>
        <v/>
      </c>
      <c r="C384" s="10" t="str">
        <f>IF(ISNA(VLOOKUP(R384&amp;"_"&amp;S384&amp;"_"&amp;T384,[1]挑战模式!$A:$AS,1,FALSE)),"",IF(T384-T383=0,"",T384))</f>
        <v/>
      </c>
      <c r="D384" s="10" t="str">
        <f t="shared" si="38"/>
        <v/>
      </c>
      <c r="E384" s="10" t="str">
        <f>""</f>
        <v/>
      </c>
      <c r="F384" s="10" t="str">
        <f>IF(C384="","",VLOOKUP(R384&amp;"_"&amp;S384&amp;"_"&amp;T384,[1]挑战模式!$A:$AS,13,FALSE)-VLOOKUP(R384&amp;"_"&amp;S384&amp;"_"&amp;T384,[1]挑战模式!$A:$AS,14,FALSE))</f>
        <v/>
      </c>
      <c r="G384" s="10" t="str">
        <f t="shared" si="39"/>
        <v/>
      </c>
      <c r="H384" s="10" t="str">
        <f>IF(C384="","",VLOOKUP(R384&amp;"_"&amp;S384&amp;"_"&amp;T384,[1]挑战模式!$A:$BG,58,FALSE))</f>
        <v/>
      </c>
      <c r="I384" s="10" t="str">
        <f>IF(C384="","",VLOOKUP(R384&amp;"_"&amp;S384&amp;"_"&amp;T384,[1]挑战模式!$A:$BG,59,FALSE))</f>
        <v/>
      </c>
      <c r="J384" s="10" t="str">
        <f t="shared" si="43"/>
        <v/>
      </c>
      <c r="K384" s="10" t="str">
        <f>IF(ISNA(VLOOKUP(R384&amp;"_"&amp;S384&amp;"_"&amp;T384,[1]挑战模式!$A:$AS,1,FALSE)),"",IF(VLOOKUP(R384&amp;"_"&amp;S384&amp;"_"&amp;T384,[1]挑战模式!$A:$AS,14+U384,FALSE)="","",INT(VLOOKUP(R384&amp;"_"&amp;S384&amp;"_"&amp;T384,[1]挑战模式!$A:$AS,20+U384,FALSE))))</f>
        <v/>
      </c>
      <c r="L384" s="10" t="str">
        <f>IF(ISNA(VLOOKUP(R384&amp;"_"&amp;S384&amp;"_"&amp;T384,[1]挑战模式!$A:$AS,1,FALSE)),"",IF(VLOOKUP(R384&amp;"_"&amp;S384&amp;"_"&amp;T384,[1]挑战模式!$A:$AS,14+U384,FALSE)="","",ROUND(VLOOKUP(R384&amp;"_"&amp;S384&amp;"_"&amp;T384,[1]挑战模式!$A:$AS,5,FALSE)/K384,2)))</f>
        <v/>
      </c>
      <c r="M384" s="10" t="str">
        <f t="shared" si="40"/>
        <v/>
      </c>
      <c r="N384" s="10" t="str">
        <f t="shared" si="41"/>
        <v/>
      </c>
      <c r="O384" s="10" t="str">
        <f t="shared" si="42"/>
        <v/>
      </c>
      <c r="Q384" s="10" t="str">
        <f>IF(L384="","",VLOOKUP(R384&amp;"_"&amp;S384&amp;"_"&amp;T384,[1]挑战模式!$A:$AS,38+U384,FALSE))</f>
        <v/>
      </c>
      <c r="R384" s="10">
        <v>0</v>
      </c>
      <c r="S384" s="10">
        <v>8</v>
      </c>
      <c r="T384" s="10">
        <v>7</v>
      </c>
      <c r="U384" s="10">
        <v>5</v>
      </c>
    </row>
    <row r="385" spans="2:21" s="10" customFormat="1" x14ac:dyDescent="0.2">
      <c r="B385" s="10" t="str">
        <f t="shared" si="37"/>
        <v/>
      </c>
      <c r="C385" s="10" t="str">
        <f>IF(ISNA(VLOOKUP(R385&amp;"_"&amp;S385&amp;"_"&amp;T385,[1]挑战模式!$A:$AS,1,FALSE)),"",IF(T385-T384=0,"",T385))</f>
        <v/>
      </c>
      <c r="D385" s="10" t="str">
        <f t="shared" si="38"/>
        <v/>
      </c>
      <c r="E385" s="10" t="str">
        <f>""</f>
        <v/>
      </c>
      <c r="F385" s="10" t="str">
        <f>IF(C385="","",VLOOKUP(R385&amp;"_"&amp;S385&amp;"_"&amp;T385,[1]挑战模式!$A:$AS,13,FALSE)-VLOOKUP(R385&amp;"_"&amp;S385&amp;"_"&amp;T385,[1]挑战模式!$A:$AS,14,FALSE))</f>
        <v/>
      </c>
      <c r="G385" s="10" t="str">
        <f t="shared" si="39"/>
        <v/>
      </c>
      <c r="H385" s="10" t="str">
        <f>IF(C385="","",VLOOKUP(R385&amp;"_"&amp;S385&amp;"_"&amp;T385,[1]挑战模式!$A:$BG,58,FALSE))</f>
        <v/>
      </c>
      <c r="I385" s="10" t="str">
        <f>IF(C385="","",VLOOKUP(R385&amp;"_"&amp;S385&amp;"_"&amp;T385,[1]挑战模式!$A:$BG,59,FALSE))</f>
        <v/>
      </c>
      <c r="J385" s="10" t="str">
        <f t="shared" si="43"/>
        <v/>
      </c>
      <c r="K385" s="10" t="str">
        <f>IF(ISNA(VLOOKUP(R385&amp;"_"&amp;S385&amp;"_"&amp;T385,[1]挑战模式!$A:$AS,1,FALSE)),"",IF(VLOOKUP(R385&amp;"_"&amp;S385&amp;"_"&amp;T385,[1]挑战模式!$A:$AS,14+U385,FALSE)="","",INT(VLOOKUP(R385&amp;"_"&amp;S385&amp;"_"&amp;T385,[1]挑战模式!$A:$AS,20+U385,FALSE))))</f>
        <v/>
      </c>
      <c r="L385" s="10" t="str">
        <f>IF(ISNA(VLOOKUP(R385&amp;"_"&amp;S385&amp;"_"&amp;T385,[1]挑战模式!$A:$AS,1,FALSE)),"",IF(VLOOKUP(R385&amp;"_"&amp;S385&amp;"_"&amp;T385,[1]挑战模式!$A:$AS,14+U385,FALSE)="","",ROUND(VLOOKUP(R385&amp;"_"&amp;S385&amp;"_"&amp;T385,[1]挑战模式!$A:$AS,5,FALSE)/K385,2)))</f>
        <v/>
      </c>
      <c r="M385" s="10" t="str">
        <f t="shared" si="40"/>
        <v/>
      </c>
      <c r="N385" s="10" t="str">
        <f t="shared" si="41"/>
        <v/>
      </c>
      <c r="O385" s="10" t="str">
        <f t="shared" si="42"/>
        <v/>
      </c>
      <c r="Q385" s="10" t="str">
        <f>IF(L385="","",VLOOKUP(R385&amp;"_"&amp;S385&amp;"_"&amp;T385,[1]挑战模式!$A:$AS,38+U385,FALSE))</f>
        <v/>
      </c>
      <c r="R385" s="10">
        <v>0</v>
      </c>
      <c r="S385" s="10">
        <v>8</v>
      </c>
      <c r="T385" s="10">
        <v>7</v>
      </c>
      <c r="U385" s="10">
        <v>6</v>
      </c>
    </row>
    <row r="386" spans="2:21" s="10" customFormat="1" x14ac:dyDescent="0.2">
      <c r="B386" s="10" t="str">
        <f t="shared" si="37"/>
        <v/>
      </c>
      <c r="C386" s="10" t="str">
        <f>IF(ISNA(VLOOKUP(R386&amp;"_"&amp;S386&amp;"_"&amp;T386,[1]挑战模式!$A:$AS,1,FALSE)),"",IF(T386-T385=0,"",T386))</f>
        <v/>
      </c>
      <c r="D386" s="10" t="str">
        <f t="shared" si="38"/>
        <v/>
      </c>
      <c r="E386" s="10" t="str">
        <f>""</f>
        <v/>
      </c>
      <c r="F386" s="10" t="str">
        <f>IF(C386="","",VLOOKUP(R386&amp;"_"&amp;S386&amp;"_"&amp;T386,[1]挑战模式!$A:$AS,13,FALSE)-VLOOKUP(R386&amp;"_"&amp;S386&amp;"_"&amp;T386,[1]挑战模式!$A:$AS,14,FALSE))</f>
        <v/>
      </c>
      <c r="G386" s="10" t="str">
        <f t="shared" si="39"/>
        <v/>
      </c>
      <c r="H386" s="10" t="str">
        <f>IF(C386="","",VLOOKUP(R386&amp;"_"&amp;S386&amp;"_"&amp;T386,[1]挑战模式!$A:$BG,58,FALSE))</f>
        <v/>
      </c>
      <c r="I386" s="10" t="str">
        <f>IF(C386="","",VLOOKUP(R386&amp;"_"&amp;S386&amp;"_"&amp;T386,[1]挑战模式!$A:$BG,59,FALSE))</f>
        <v/>
      </c>
      <c r="J386" s="10" t="str">
        <f t="shared" si="43"/>
        <v/>
      </c>
      <c r="K386" s="10" t="str">
        <f>IF(ISNA(VLOOKUP(R386&amp;"_"&amp;S386&amp;"_"&amp;T386,[1]挑战模式!$A:$AS,1,FALSE)),"",IF(VLOOKUP(R386&amp;"_"&amp;S386&amp;"_"&amp;T386,[1]挑战模式!$A:$AS,14+U386,FALSE)="","",INT(VLOOKUP(R386&amp;"_"&amp;S386&amp;"_"&amp;T386,[1]挑战模式!$A:$AS,20+U386,FALSE))))</f>
        <v/>
      </c>
      <c r="L386" s="10" t="str">
        <f>IF(ISNA(VLOOKUP(R386&amp;"_"&amp;S386&amp;"_"&amp;T386,[1]挑战模式!$A:$AS,1,FALSE)),"",IF(VLOOKUP(R386&amp;"_"&amp;S386&amp;"_"&amp;T386,[1]挑战模式!$A:$AS,14+U386,FALSE)="","",ROUND(VLOOKUP(R386&amp;"_"&amp;S386&amp;"_"&amp;T386,[1]挑战模式!$A:$AS,5,FALSE)/K386,2)))</f>
        <v/>
      </c>
      <c r="M386" s="10" t="str">
        <f t="shared" si="40"/>
        <v/>
      </c>
      <c r="N386" s="10" t="str">
        <f t="shared" si="41"/>
        <v/>
      </c>
      <c r="O386" s="10" t="str">
        <f t="shared" si="42"/>
        <v/>
      </c>
      <c r="Q386" s="10" t="str">
        <f>IF(L386="","",VLOOKUP(R386&amp;"_"&amp;S386&amp;"_"&amp;T386,[1]挑战模式!$A:$AS,38+U386,FALSE))</f>
        <v/>
      </c>
      <c r="R386" s="10">
        <v>0</v>
      </c>
      <c r="S386" s="10">
        <v>8</v>
      </c>
      <c r="T386" s="10">
        <v>8</v>
      </c>
      <c r="U386" s="10">
        <v>1</v>
      </c>
    </row>
    <row r="387" spans="2:21" s="10" customFormat="1" x14ac:dyDescent="0.2">
      <c r="B387" s="10" t="str">
        <f t="shared" si="37"/>
        <v/>
      </c>
      <c r="C387" s="10" t="str">
        <f>IF(ISNA(VLOOKUP(R387&amp;"_"&amp;S387&amp;"_"&amp;T387,[1]挑战模式!$A:$AS,1,FALSE)),"",IF(T387-T386=0,"",T387))</f>
        <v/>
      </c>
      <c r="D387" s="10" t="str">
        <f t="shared" si="38"/>
        <v/>
      </c>
      <c r="E387" s="10" t="str">
        <f>""</f>
        <v/>
      </c>
      <c r="F387" s="10" t="str">
        <f>IF(C387="","",VLOOKUP(R387&amp;"_"&amp;S387&amp;"_"&amp;T387,[1]挑战模式!$A:$AS,13,FALSE)-VLOOKUP(R387&amp;"_"&amp;S387&amp;"_"&amp;T387,[1]挑战模式!$A:$AS,14,FALSE))</f>
        <v/>
      </c>
      <c r="G387" s="10" t="str">
        <f t="shared" si="39"/>
        <v/>
      </c>
      <c r="H387" s="10" t="str">
        <f>IF(C387="","",VLOOKUP(R387&amp;"_"&amp;S387&amp;"_"&amp;T387,[1]挑战模式!$A:$BG,58,FALSE))</f>
        <v/>
      </c>
      <c r="I387" s="10" t="str">
        <f>IF(C387="","",VLOOKUP(R387&amp;"_"&amp;S387&amp;"_"&amp;T387,[1]挑战模式!$A:$BG,59,FALSE))</f>
        <v/>
      </c>
      <c r="J387" s="10" t="str">
        <f t="shared" si="43"/>
        <v/>
      </c>
      <c r="K387" s="10" t="str">
        <f>IF(ISNA(VLOOKUP(R387&amp;"_"&amp;S387&amp;"_"&amp;T387,[1]挑战模式!$A:$AS,1,FALSE)),"",IF(VLOOKUP(R387&amp;"_"&amp;S387&amp;"_"&amp;T387,[1]挑战模式!$A:$AS,14+U387,FALSE)="","",INT(VLOOKUP(R387&amp;"_"&amp;S387&amp;"_"&amp;T387,[1]挑战模式!$A:$AS,20+U387,FALSE))))</f>
        <v/>
      </c>
      <c r="L387" s="10" t="str">
        <f>IF(ISNA(VLOOKUP(R387&amp;"_"&amp;S387&amp;"_"&amp;T387,[1]挑战模式!$A:$AS,1,FALSE)),"",IF(VLOOKUP(R387&amp;"_"&amp;S387&amp;"_"&amp;T387,[1]挑战模式!$A:$AS,14+U387,FALSE)="","",ROUND(VLOOKUP(R387&amp;"_"&amp;S387&amp;"_"&amp;T387,[1]挑战模式!$A:$AS,5,FALSE)/K387,2)))</f>
        <v/>
      </c>
      <c r="M387" s="10" t="str">
        <f t="shared" si="40"/>
        <v/>
      </c>
      <c r="N387" s="10" t="str">
        <f t="shared" si="41"/>
        <v/>
      </c>
      <c r="O387" s="10" t="str">
        <f t="shared" si="42"/>
        <v/>
      </c>
      <c r="Q387" s="10" t="str">
        <f>IF(L387="","",VLOOKUP(R387&amp;"_"&amp;S387&amp;"_"&amp;T387,[1]挑战模式!$A:$AS,38+U387,FALSE))</f>
        <v/>
      </c>
      <c r="R387" s="10">
        <v>0</v>
      </c>
      <c r="S387" s="10">
        <v>8</v>
      </c>
      <c r="T387" s="10">
        <v>8</v>
      </c>
      <c r="U387" s="10">
        <v>2</v>
      </c>
    </row>
    <row r="388" spans="2:21" s="10" customFormat="1" x14ac:dyDescent="0.2">
      <c r="B388" s="10" t="str">
        <f t="shared" si="37"/>
        <v/>
      </c>
      <c r="C388" s="10" t="str">
        <f>IF(ISNA(VLOOKUP(R388&amp;"_"&amp;S388&amp;"_"&amp;T388,[1]挑战模式!$A:$AS,1,FALSE)),"",IF(T388-T387=0,"",T388))</f>
        <v/>
      </c>
      <c r="D388" s="10" t="str">
        <f t="shared" si="38"/>
        <v/>
      </c>
      <c r="E388" s="10" t="str">
        <f>""</f>
        <v/>
      </c>
      <c r="F388" s="10" t="str">
        <f>IF(C388="","",VLOOKUP(R388&amp;"_"&amp;S388&amp;"_"&amp;T388,[1]挑战模式!$A:$AS,13,FALSE)-VLOOKUP(R388&amp;"_"&amp;S388&amp;"_"&amp;T388,[1]挑战模式!$A:$AS,14,FALSE))</f>
        <v/>
      </c>
      <c r="G388" s="10" t="str">
        <f t="shared" si="39"/>
        <v/>
      </c>
      <c r="H388" s="10" t="str">
        <f>IF(C388="","",VLOOKUP(R388&amp;"_"&amp;S388&amp;"_"&amp;T388,[1]挑战模式!$A:$BG,58,FALSE))</f>
        <v/>
      </c>
      <c r="I388" s="10" t="str">
        <f>IF(C388="","",VLOOKUP(R388&amp;"_"&amp;S388&amp;"_"&amp;T388,[1]挑战模式!$A:$BG,59,FALSE))</f>
        <v/>
      </c>
      <c r="J388" s="10" t="str">
        <f t="shared" si="43"/>
        <v/>
      </c>
      <c r="K388" s="10" t="str">
        <f>IF(ISNA(VLOOKUP(R388&amp;"_"&amp;S388&amp;"_"&amp;T388,[1]挑战模式!$A:$AS,1,FALSE)),"",IF(VLOOKUP(R388&amp;"_"&amp;S388&amp;"_"&amp;T388,[1]挑战模式!$A:$AS,14+U388,FALSE)="","",INT(VLOOKUP(R388&amp;"_"&amp;S388&amp;"_"&amp;T388,[1]挑战模式!$A:$AS,20+U388,FALSE))))</f>
        <v/>
      </c>
      <c r="L388" s="10" t="str">
        <f>IF(ISNA(VLOOKUP(R388&amp;"_"&amp;S388&amp;"_"&amp;T388,[1]挑战模式!$A:$AS,1,FALSE)),"",IF(VLOOKUP(R388&amp;"_"&amp;S388&amp;"_"&amp;T388,[1]挑战模式!$A:$AS,14+U388,FALSE)="","",ROUND(VLOOKUP(R388&amp;"_"&amp;S388&amp;"_"&amp;T388,[1]挑战模式!$A:$AS,5,FALSE)/K388,2)))</f>
        <v/>
      </c>
      <c r="M388" s="10" t="str">
        <f t="shared" si="40"/>
        <v/>
      </c>
      <c r="N388" s="10" t="str">
        <f t="shared" si="41"/>
        <v/>
      </c>
      <c r="O388" s="10" t="str">
        <f t="shared" si="42"/>
        <v/>
      </c>
      <c r="Q388" s="10" t="str">
        <f>IF(L388="","",VLOOKUP(R388&amp;"_"&amp;S388&amp;"_"&amp;T388,[1]挑战模式!$A:$AS,38+U388,FALSE))</f>
        <v/>
      </c>
      <c r="R388" s="10">
        <v>0</v>
      </c>
      <c r="S388" s="10">
        <v>8</v>
      </c>
      <c r="T388" s="10">
        <v>8</v>
      </c>
      <c r="U388" s="10">
        <v>3</v>
      </c>
    </row>
    <row r="389" spans="2:21" s="10" customFormat="1" x14ac:dyDescent="0.2">
      <c r="B389" s="10" t="str">
        <f t="shared" si="37"/>
        <v/>
      </c>
      <c r="C389" s="10" t="str">
        <f>IF(ISNA(VLOOKUP(R389&amp;"_"&amp;S389&amp;"_"&amp;T389,[1]挑战模式!$A:$AS,1,FALSE)),"",IF(T389-T388=0,"",T389))</f>
        <v/>
      </c>
      <c r="D389" s="10" t="str">
        <f t="shared" si="38"/>
        <v/>
      </c>
      <c r="E389" s="10" t="str">
        <f>""</f>
        <v/>
      </c>
      <c r="F389" s="10" t="str">
        <f>IF(C389="","",VLOOKUP(R389&amp;"_"&amp;S389&amp;"_"&amp;T389,[1]挑战模式!$A:$AS,13,FALSE)-VLOOKUP(R389&amp;"_"&amp;S389&amp;"_"&amp;T389,[1]挑战模式!$A:$AS,14,FALSE))</f>
        <v/>
      </c>
      <c r="G389" s="10" t="str">
        <f t="shared" si="39"/>
        <v/>
      </c>
      <c r="H389" s="10" t="str">
        <f>IF(C389="","",VLOOKUP(R389&amp;"_"&amp;S389&amp;"_"&amp;T389,[1]挑战模式!$A:$BG,58,FALSE))</f>
        <v/>
      </c>
      <c r="I389" s="10" t="str">
        <f>IF(C389="","",VLOOKUP(R389&amp;"_"&amp;S389&amp;"_"&amp;T389,[1]挑战模式!$A:$BG,59,FALSE))</f>
        <v/>
      </c>
      <c r="J389" s="10" t="str">
        <f t="shared" si="43"/>
        <v/>
      </c>
      <c r="K389" s="10" t="str">
        <f>IF(ISNA(VLOOKUP(R389&amp;"_"&amp;S389&amp;"_"&amp;T389,[1]挑战模式!$A:$AS,1,FALSE)),"",IF(VLOOKUP(R389&amp;"_"&amp;S389&amp;"_"&amp;T389,[1]挑战模式!$A:$AS,14+U389,FALSE)="","",INT(VLOOKUP(R389&amp;"_"&amp;S389&amp;"_"&amp;T389,[1]挑战模式!$A:$AS,20+U389,FALSE))))</f>
        <v/>
      </c>
      <c r="L389" s="10" t="str">
        <f>IF(ISNA(VLOOKUP(R389&amp;"_"&amp;S389&amp;"_"&amp;T389,[1]挑战模式!$A:$AS,1,FALSE)),"",IF(VLOOKUP(R389&amp;"_"&amp;S389&amp;"_"&amp;T389,[1]挑战模式!$A:$AS,14+U389,FALSE)="","",ROUND(VLOOKUP(R389&amp;"_"&amp;S389&amp;"_"&amp;T389,[1]挑战模式!$A:$AS,5,FALSE)/K389,2)))</f>
        <v/>
      </c>
      <c r="M389" s="10" t="str">
        <f t="shared" si="40"/>
        <v/>
      </c>
      <c r="N389" s="10" t="str">
        <f t="shared" si="41"/>
        <v/>
      </c>
      <c r="O389" s="10" t="str">
        <f t="shared" si="42"/>
        <v/>
      </c>
      <c r="Q389" s="10" t="str">
        <f>IF(L389="","",VLOOKUP(R389&amp;"_"&amp;S389&amp;"_"&amp;T389,[1]挑战模式!$A:$AS,38+U389,FALSE))</f>
        <v/>
      </c>
      <c r="R389" s="10">
        <v>0</v>
      </c>
      <c r="S389" s="10">
        <v>8</v>
      </c>
      <c r="T389" s="10">
        <v>8</v>
      </c>
      <c r="U389" s="10">
        <v>4</v>
      </c>
    </row>
    <row r="390" spans="2:21" s="10" customFormat="1" x14ac:dyDescent="0.2">
      <c r="B390" s="10" t="str">
        <f t="shared" si="37"/>
        <v/>
      </c>
      <c r="C390" s="10" t="str">
        <f>IF(ISNA(VLOOKUP(R390&amp;"_"&amp;S390&amp;"_"&amp;T390,[1]挑战模式!$A:$AS,1,FALSE)),"",IF(T390-T389=0,"",T390))</f>
        <v/>
      </c>
      <c r="D390" s="10" t="str">
        <f t="shared" si="38"/>
        <v/>
      </c>
      <c r="E390" s="10" t="str">
        <f>""</f>
        <v/>
      </c>
      <c r="F390" s="10" t="str">
        <f>IF(C390="","",VLOOKUP(R390&amp;"_"&amp;S390&amp;"_"&amp;T390,[1]挑战模式!$A:$AS,13,FALSE)-VLOOKUP(R390&amp;"_"&amp;S390&amp;"_"&amp;T390,[1]挑战模式!$A:$AS,14,FALSE))</f>
        <v/>
      </c>
      <c r="G390" s="10" t="str">
        <f t="shared" si="39"/>
        <v/>
      </c>
      <c r="H390" s="10" t="str">
        <f>IF(C390="","",VLOOKUP(R390&amp;"_"&amp;S390&amp;"_"&amp;T390,[1]挑战模式!$A:$BG,58,FALSE))</f>
        <v/>
      </c>
      <c r="I390" s="10" t="str">
        <f>IF(C390="","",VLOOKUP(R390&amp;"_"&amp;S390&amp;"_"&amp;T390,[1]挑战模式!$A:$BG,59,FALSE))</f>
        <v/>
      </c>
      <c r="J390" s="10" t="str">
        <f t="shared" si="43"/>
        <v/>
      </c>
      <c r="K390" s="10" t="str">
        <f>IF(ISNA(VLOOKUP(R390&amp;"_"&amp;S390&amp;"_"&amp;T390,[1]挑战模式!$A:$AS,1,FALSE)),"",IF(VLOOKUP(R390&amp;"_"&amp;S390&amp;"_"&amp;T390,[1]挑战模式!$A:$AS,14+U390,FALSE)="","",INT(VLOOKUP(R390&amp;"_"&amp;S390&amp;"_"&amp;T390,[1]挑战模式!$A:$AS,20+U390,FALSE))))</f>
        <v/>
      </c>
      <c r="L390" s="10" t="str">
        <f>IF(ISNA(VLOOKUP(R390&amp;"_"&amp;S390&amp;"_"&amp;T390,[1]挑战模式!$A:$AS,1,FALSE)),"",IF(VLOOKUP(R390&amp;"_"&amp;S390&amp;"_"&amp;T390,[1]挑战模式!$A:$AS,14+U390,FALSE)="","",ROUND(VLOOKUP(R390&amp;"_"&amp;S390&amp;"_"&amp;T390,[1]挑战模式!$A:$AS,5,FALSE)/K390,2)))</f>
        <v/>
      </c>
      <c r="M390" s="10" t="str">
        <f t="shared" si="40"/>
        <v/>
      </c>
      <c r="N390" s="10" t="str">
        <f t="shared" si="41"/>
        <v/>
      </c>
      <c r="O390" s="10" t="str">
        <f t="shared" si="42"/>
        <v/>
      </c>
      <c r="Q390" s="10" t="str">
        <f>IF(L390="","",VLOOKUP(R390&amp;"_"&amp;S390&amp;"_"&amp;T390,[1]挑战模式!$A:$AS,38+U390,FALSE))</f>
        <v/>
      </c>
      <c r="R390" s="10">
        <v>0</v>
      </c>
      <c r="S390" s="10">
        <v>8</v>
      </c>
      <c r="T390" s="10">
        <v>8</v>
      </c>
      <c r="U390" s="10">
        <v>5</v>
      </c>
    </row>
    <row r="391" spans="2:21" s="10" customFormat="1" x14ac:dyDescent="0.2">
      <c r="B391" s="10" t="str">
        <f t="shared" si="37"/>
        <v/>
      </c>
      <c r="C391" s="10" t="str">
        <f>IF(ISNA(VLOOKUP(R391&amp;"_"&amp;S391&amp;"_"&amp;T391,[1]挑战模式!$A:$AS,1,FALSE)),"",IF(T391-T390=0,"",T391))</f>
        <v/>
      </c>
      <c r="D391" s="10" t="str">
        <f t="shared" si="38"/>
        <v/>
      </c>
      <c r="E391" s="10" t="str">
        <f>""</f>
        <v/>
      </c>
      <c r="F391" s="10" t="str">
        <f>IF(C391="","",VLOOKUP(R391&amp;"_"&amp;S391&amp;"_"&amp;T391,[1]挑战模式!$A:$AS,13,FALSE)-VLOOKUP(R391&amp;"_"&amp;S391&amp;"_"&amp;T391,[1]挑战模式!$A:$AS,14,FALSE))</f>
        <v/>
      </c>
      <c r="G391" s="10" t="str">
        <f t="shared" si="39"/>
        <v/>
      </c>
      <c r="H391" s="10" t="str">
        <f>IF(C391="","",VLOOKUP(R391&amp;"_"&amp;S391&amp;"_"&amp;T391,[1]挑战模式!$A:$BG,58,FALSE))</f>
        <v/>
      </c>
      <c r="I391" s="10" t="str">
        <f>IF(C391="","",VLOOKUP(R391&amp;"_"&amp;S391&amp;"_"&amp;T391,[1]挑战模式!$A:$BG,59,FALSE))</f>
        <v/>
      </c>
      <c r="J391" s="10" t="str">
        <f t="shared" si="43"/>
        <v/>
      </c>
      <c r="K391" s="10" t="str">
        <f>IF(ISNA(VLOOKUP(R391&amp;"_"&amp;S391&amp;"_"&amp;T391,[1]挑战模式!$A:$AS,1,FALSE)),"",IF(VLOOKUP(R391&amp;"_"&amp;S391&amp;"_"&amp;T391,[1]挑战模式!$A:$AS,14+U391,FALSE)="","",INT(VLOOKUP(R391&amp;"_"&amp;S391&amp;"_"&amp;T391,[1]挑战模式!$A:$AS,20+U391,FALSE))))</f>
        <v/>
      </c>
      <c r="L391" s="10" t="str">
        <f>IF(ISNA(VLOOKUP(R391&amp;"_"&amp;S391&amp;"_"&amp;T391,[1]挑战模式!$A:$AS,1,FALSE)),"",IF(VLOOKUP(R391&amp;"_"&amp;S391&amp;"_"&amp;T391,[1]挑战模式!$A:$AS,14+U391,FALSE)="","",ROUND(VLOOKUP(R391&amp;"_"&amp;S391&amp;"_"&amp;T391,[1]挑战模式!$A:$AS,5,FALSE)/K391,2)))</f>
        <v/>
      </c>
      <c r="M391" s="10" t="str">
        <f t="shared" si="40"/>
        <v/>
      </c>
      <c r="N391" s="10" t="str">
        <f t="shared" si="41"/>
        <v/>
      </c>
      <c r="O391" s="10" t="str">
        <f t="shared" si="42"/>
        <v/>
      </c>
      <c r="Q391" s="10" t="str">
        <f>IF(L391="","",VLOOKUP(R391&amp;"_"&amp;S391&amp;"_"&amp;T391,[1]挑战模式!$A:$AS,38+U391,FALSE))</f>
        <v/>
      </c>
      <c r="R391" s="10">
        <v>0</v>
      </c>
      <c r="S391" s="10">
        <v>8</v>
      </c>
      <c r="T391" s="10">
        <v>8</v>
      </c>
      <c r="U391" s="10">
        <v>6</v>
      </c>
    </row>
    <row r="392" spans="2:21" s="10" customFormat="1" x14ac:dyDescent="0.2">
      <c r="B392" s="10" t="str">
        <f t="shared" si="37"/>
        <v>MonsterWaveCallRule_Season0_Challenge9</v>
      </c>
      <c r="C392" s="10">
        <f>IF(ISNA(VLOOKUP(R392&amp;"_"&amp;S392&amp;"_"&amp;T392,[1]挑战模式!$A:$AS,1,FALSE)),"",IF(T392-T391=0,"",T392))</f>
        <v>1</v>
      </c>
      <c r="D392" s="10" t="str">
        <f t="shared" si="38"/>
        <v>赛季0挑战关卡9波次1</v>
      </c>
      <c r="E392" s="10" t="str">
        <f>""</f>
        <v/>
      </c>
      <c r="F392" s="10">
        <f>IF(C392="","",VLOOKUP(R392&amp;"_"&amp;S392&amp;"_"&amp;T392,[1]挑战模式!$A:$AS,13,FALSE)-VLOOKUP(R392&amp;"_"&amp;S392&amp;"_"&amp;T392,[1]挑战模式!$A:$AS,14,FALSE))</f>
        <v>100</v>
      </c>
      <c r="G392" s="10">
        <f t="shared" si="39"/>
        <v>180</v>
      </c>
      <c r="H392" s="10" t="str">
        <f>IF(C392="","",VLOOKUP(R392&amp;"_"&amp;S392&amp;"_"&amp;T392,[1]挑战模式!$A:$BG,58,FALSE))</f>
        <v>ResAudio_Music_game2;0.9</v>
      </c>
      <c r="I392" s="10" t="str">
        <f>IF(C392="","",VLOOKUP(R392&amp;"_"&amp;S392&amp;"_"&amp;T392,[1]挑战模式!$A:$BG,59,FALSE))</f>
        <v>ResAudio_Music_game2;1.2</v>
      </c>
      <c r="J392" s="10">
        <f t="shared" si="43"/>
        <v>0</v>
      </c>
      <c r="K392" s="10">
        <f ca="1">IF(ISNA(VLOOKUP(R392&amp;"_"&amp;S392&amp;"_"&amp;T392,[1]挑战模式!$A:$AS,1,FALSE)),"",IF(VLOOKUP(R392&amp;"_"&amp;S392&amp;"_"&amp;T392,[1]挑战模式!$A:$AS,14+U392,FALSE)="","",INT(VLOOKUP(R392&amp;"_"&amp;S392&amp;"_"&amp;T392,[1]挑战模式!$A:$AS,20+U392,FALSE))))</f>
        <v>5</v>
      </c>
      <c r="L392" s="10">
        <f ca="1">IF(ISNA(VLOOKUP(R392&amp;"_"&amp;S392&amp;"_"&amp;T392,[1]挑战模式!$A:$AS,1,FALSE)),"",IF(VLOOKUP(R392&amp;"_"&amp;S392&amp;"_"&amp;T392,[1]挑战模式!$A:$AS,14+U392,FALSE)="","",ROUND(VLOOKUP(R392&amp;"_"&amp;S392&amp;"_"&amp;T392,[1]挑战模式!$A:$AS,5,FALSE)/K392,2)))</f>
        <v>2</v>
      </c>
      <c r="M392" s="10">
        <f t="shared" ca="1" si="40"/>
        <v>1</v>
      </c>
      <c r="N392" s="10" t="str">
        <f t="shared" ca="1" si="41"/>
        <v>Monster_Season0_Challenge9_1_1</v>
      </c>
      <c r="O392" s="10">
        <f t="shared" ca="1" si="42"/>
        <v>1</v>
      </c>
      <c r="Q392" s="10">
        <f ca="1">IF(L392="","",VLOOKUP(R392&amp;"_"&amp;S392&amp;"_"&amp;T392,[1]挑战模式!$A:$AS,38+U392,FALSE))</f>
        <v>40</v>
      </c>
      <c r="R392" s="10">
        <v>0</v>
      </c>
      <c r="S392" s="10">
        <v>9</v>
      </c>
      <c r="T392" s="10">
        <v>1</v>
      </c>
      <c r="U392" s="10">
        <v>1</v>
      </c>
    </row>
    <row r="393" spans="2:21" s="10" customFormat="1" x14ac:dyDescent="0.2">
      <c r="B393" s="10" t="str">
        <f t="shared" ref="B393:B456" si="44">IF(C393="","","MonsterWaveCallRule_Season"&amp;R393&amp;"_Challenge"&amp;S393)</f>
        <v/>
      </c>
      <c r="C393" s="10" t="str">
        <f>IF(ISNA(VLOOKUP(R393&amp;"_"&amp;S393&amp;"_"&amp;T393,[1]挑战模式!$A:$AS,1,FALSE)),"",IF(T393-T392=0,"",T393))</f>
        <v/>
      </c>
      <c r="D393" s="10" t="str">
        <f t="shared" ref="D393:D456" si="45">IF(C393="","","赛季"&amp;R393&amp;"挑战关卡"&amp;S393&amp;"波次"&amp;T393)</f>
        <v/>
      </c>
      <c r="E393" s="10" t="str">
        <f>""</f>
        <v/>
      </c>
      <c r="F393" s="10" t="str">
        <f>IF(C393="","",VLOOKUP(R393&amp;"_"&amp;S393&amp;"_"&amp;T393,[1]挑战模式!$A:$AS,13,FALSE)-VLOOKUP(R393&amp;"_"&amp;S393&amp;"_"&amp;T393,[1]挑战模式!$A:$AS,14,FALSE))</f>
        <v/>
      </c>
      <c r="G393" s="10" t="str">
        <f t="shared" ref="G393:G456" si="46">IF(C393="","",180)</f>
        <v/>
      </c>
      <c r="H393" s="10" t="str">
        <f>IF(C393="","",VLOOKUP(R393&amp;"_"&amp;S393&amp;"_"&amp;T393,[1]挑战模式!$A:$BG,58,FALSE))</f>
        <v/>
      </c>
      <c r="I393" s="10" t="str">
        <f>IF(C393="","",VLOOKUP(R393&amp;"_"&amp;S393&amp;"_"&amp;T393,[1]挑战模式!$A:$BG,59,FALSE))</f>
        <v/>
      </c>
      <c r="J393" s="10" t="str">
        <f t="shared" si="43"/>
        <v/>
      </c>
      <c r="K393" s="10" t="str">
        <f ca="1">IF(ISNA(VLOOKUP(R393&amp;"_"&amp;S393&amp;"_"&amp;T393,[1]挑战模式!$A:$AS,1,FALSE)),"",IF(VLOOKUP(R393&amp;"_"&amp;S393&amp;"_"&amp;T393,[1]挑战模式!$A:$AS,14+U393,FALSE)="","",INT(VLOOKUP(R393&amp;"_"&amp;S393&amp;"_"&amp;T393,[1]挑战模式!$A:$AS,20+U393,FALSE))))</f>
        <v/>
      </c>
      <c r="L393" s="10" t="str">
        <f ca="1">IF(ISNA(VLOOKUP(R393&amp;"_"&amp;S393&amp;"_"&amp;T393,[1]挑战模式!$A:$AS,1,FALSE)),"",IF(VLOOKUP(R393&amp;"_"&amp;S393&amp;"_"&amp;T393,[1]挑战模式!$A:$AS,14+U393,FALSE)="","",ROUND(VLOOKUP(R393&amp;"_"&amp;S393&amp;"_"&amp;T393,[1]挑战模式!$A:$AS,5,FALSE)/K393,2)))</f>
        <v/>
      </c>
      <c r="M393" s="10" t="str">
        <f t="shared" ref="M393:M456" ca="1" si="47">IF(L393="","",1)</f>
        <v/>
      </c>
      <c r="N393" s="10" t="str">
        <f t="shared" ref="N393:N456" ca="1" si="48">IF(L393="","","Monster_Season"&amp;R393&amp;"_Challenge"&amp;S393&amp;"_"&amp;T393&amp;"_"&amp;U393)</f>
        <v/>
      </c>
      <c r="O393" s="10" t="str">
        <f t="shared" ref="O393:O456" ca="1" si="49">IF(L393="","",1)</f>
        <v/>
      </c>
      <c r="Q393" s="10" t="str">
        <f ca="1">IF(L393="","",VLOOKUP(R393&amp;"_"&amp;S393&amp;"_"&amp;T393,[1]挑战模式!$A:$AS,38+U393,FALSE))</f>
        <v/>
      </c>
      <c r="R393" s="10">
        <v>0</v>
      </c>
      <c r="S393" s="10">
        <v>9</v>
      </c>
      <c r="T393" s="10">
        <v>1</v>
      </c>
      <c r="U393" s="10">
        <v>2</v>
      </c>
    </row>
    <row r="394" spans="2:21" s="10" customFormat="1" x14ac:dyDescent="0.2">
      <c r="B394" s="10" t="str">
        <f t="shared" si="44"/>
        <v/>
      </c>
      <c r="C394" s="10" t="str">
        <f>IF(ISNA(VLOOKUP(R394&amp;"_"&amp;S394&amp;"_"&amp;T394,[1]挑战模式!$A:$AS,1,FALSE)),"",IF(T394-T393=0,"",T394))</f>
        <v/>
      </c>
      <c r="D394" s="10" t="str">
        <f t="shared" si="45"/>
        <v/>
      </c>
      <c r="E394" s="10" t="str">
        <f>""</f>
        <v/>
      </c>
      <c r="F394" s="10" t="str">
        <f>IF(C394="","",VLOOKUP(R394&amp;"_"&amp;S394&amp;"_"&amp;T394,[1]挑战模式!$A:$AS,13,FALSE)-VLOOKUP(R394&amp;"_"&amp;S394&amp;"_"&amp;T394,[1]挑战模式!$A:$AS,14,FALSE))</f>
        <v/>
      </c>
      <c r="G394" s="10" t="str">
        <f t="shared" si="46"/>
        <v/>
      </c>
      <c r="H394" s="10" t="str">
        <f>IF(C394="","",VLOOKUP(R394&amp;"_"&amp;S394&amp;"_"&amp;T394,[1]挑战模式!$A:$BG,58,FALSE))</f>
        <v/>
      </c>
      <c r="I394" s="10" t="str">
        <f>IF(C394="","",VLOOKUP(R394&amp;"_"&amp;S394&amp;"_"&amp;T394,[1]挑战模式!$A:$BG,59,FALSE))</f>
        <v/>
      </c>
      <c r="J394" s="10" t="str">
        <f t="shared" si="43"/>
        <v/>
      </c>
      <c r="K394" s="10" t="str">
        <f ca="1">IF(ISNA(VLOOKUP(R394&amp;"_"&amp;S394&amp;"_"&amp;T394,[1]挑战模式!$A:$AS,1,FALSE)),"",IF(VLOOKUP(R394&amp;"_"&amp;S394&amp;"_"&amp;T394,[1]挑战模式!$A:$AS,14+U394,FALSE)="","",INT(VLOOKUP(R394&amp;"_"&amp;S394&amp;"_"&amp;T394,[1]挑战模式!$A:$AS,20+U394,FALSE))))</f>
        <v/>
      </c>
      <c r="L394" s="10" t="str">
        <f ca="1">IF(ISNA(VLOOKUP(R394&amp;"_"&amp;S394&amp;"_"&amp;T394,[1]挑战模式!$A:$AS,1,FALSE)),"",IF(VLOOKUP(R394&amp;"_"&amp;S394&amp;"_"&amp;T394,[1]挑战模式!$A:$AS,14+U394,FALSE)="","",ROUND(VLOOKUP(R394&amp;"_"&amp;S394&amp;"_"&amp;T394,[1]挑战模式!$A:$AS,5,FALSE)/K394,2)))</f>
        <v/>
      </c>
      <c r="M394" s="10" t="str">
        <f t="shared" ca="1" si="47"/>
        <v/>
      </c>
      <c r="N394" s="10" t="str">
        <f t="shared" ca="1" si="48"/>
        <v/>
      </c>
      <c r="O394" s="10" t="str">
        <f t="shared" ca="1" si="49"/>
        <v/>
      </c>
      <c r="Q394" s="10" t="str">
        <f ca="1">IF(L394="","",VLOOKUP(R394&amp;"_"&amp;S394&amp;"_"&amp;T394,[1]挑战模式!$A:$AS,38+U394,FALSE))</f>
        <v/>
      </c>
      <c r="R394" s="10">
        <v>0</v>
      </c>
      <c r="S394" s="10">
        <v>9</v>
      </c>
      <c r="T394" s="10">
        <v>1</v>
      </c>
      <c r="U394" s="10">
        <v>3</v>
      </c>
    </row>
    <row r="395" spans="2:21" s="10" customFormat="1" x14ac:dyDescent="0.2">
      <c r="B395" s="10" t="str">
        <f t="shared" si="44"/>
        <v/>
      </c>
      <c r="C395" s="10" t="str">
        <f>IF(ISNA(VLOOKUP(R395&amp;"_"&amp;S395&amp;"_"&amp;T395,[1]挑战模式!$A:$AS,1,FALSE)),"",IF(T395-T394=0,"",T395))</f>
        <v/>
      </c>
      <c r="D395" s="10" t="str">
        <f t="shared" si="45"/>
        <v/>
      </c>
      <c r="E395" s="10" t="str">
        <f>""</f>
        <v/>
      </c>
      <c r="F395" s="10" t="str">
        <f>IF(C395="","",VLOOKUP(R395&amp;"_"&amp;S395&amp;"_"&amp;T395,[1]挑战模式!$A:$AS,13,FALSE)-VLOOKUP(R395&amp;"_"&amp;S395&amp;"_"&amp;T395,[1]挑战模式!$A:$AS,14,FALSE))</f>
        <v/>
      </c>
      <c r="G395" s="10" t="str">
        <f t="shared" si="46"/>
        <v/>
      </c>
      <c r="H395" s="10" t="str">
        <f>IF(C395="","",VLOOKUP(R395&amp;"_"&amp;S395&amp;"_"&amp;T395,[1]挑战模式!$A:$BG,58,FALSE))</f>
        <v/>
      </c>
      <c r="I395" s="10" t="str">
        <f>IF(C395="","",VLOOKUP(R395&amp;"_"&amp;S395&amp;"_"&amp;T395,[1]挑战模式!$A:$BG,59,FALSE))</f>
        <v/>
      </c>
      <c r="J395" s="10" t="str">
        <f t="shared" si="43"/>
        <v/>
      </c>
      <c r="K395" s="10" t="str">
        <f ca="1">IF(ISNA(VLOOKUP(R395&amp;"_"&amp;S395&amp;"_"&amp;T395,[1]挑战模式!$A:$AS,1,FALSE)),"",IF(VLOOKUP(R395&amp;"_"&amp;S395&amp;"_"&amp;T395,[1]挑战模式!$A:$AS,14+U395,FALSE)="","",INT(VLOOKUP(R395&amp;"_"&amp;S395&amp;"_"&amp;T395,[1]挑战模式!$A:$AS,20+U395,FALSE))))</f>
        <v/>
      </c>
      <c r="L395" s="10" t="str">
        <f ca="1">IF(ISNA(VLOOKUP(R395&amp;"_"&amp;S395&amp;"_"&amp;T395,[1]挑战模式!$A:$AS,1,FALSE)),"",IF(VLOOKUP(R395&amp;"_"&amp;S395&amp;"_"&amp;T395,[1]挑战模式!$A:$AS,14+U395,FALSE)="","",ROUND(VLOOKUP(R395&amp;"_"&amp;S395&amp;"_"&amp;T395,[1]挑战模式!$A:$AS,5,FALSE)/K395,2)))</f>
        <v/>
      </c>
      <c r="M395" s="10" t="str">
        <f t="shared" ca="1" si="47"/>
        <v/>
      </c>
      <c r="N395" s="10" t="str">
        <f t="shared" ca="1" si="48"/>
        <v/>
      </c>
      <c r="O395" s="10" t="str">
        <f t="shared" ca="1" si="49"/>
        <v/>
      </c>
      <c r="Q395" s="10" t="str">
        <f ca="1">IF(L395="","",VLOOKUP(R395&amp;"_"&amp;S395&amp;"_"&amp;T395,[1]挑战模式!$A:$AS,38+U395,FALSE))</f>
        <v/>
      </c>
      <c r="R395" s="10">
        <v>0</v>
      </c>
      <c r="S395" s="10">
        <v>9</v>
      </c>
      <c r="T395" s="10">
        <v>1</v>
      </c>
      <c r="U395" s="10">
        <v>4</v>
      </c>
    </row>
    <row r="396" spans="2:21" s="10" customFormat="1" x14ac:dyDescent="0.2">
      <c r="B396" s="10" t="str">
        <f t="shared" si="44"/>
        <v/>
      </c>
      <c r="C396" s="10" t="str">
        <f>IF(ISNA(VLOOKUP(R396&amp;"_"&amp;S396&amp;"_"&amp;T396,[1]挑战模式!$A:$AS,1,FALSE)),"",IF(T396-T395=0,"",T396))</f>
        <v/>
      </c>
      <c r="D396" s="10" t="str">
        <f t="shared" si="45"/>
        <v/>
      </c>
      <c r="E396" s="10" t="str">
        <f>""</f>
        <v/>
      </c>
      <c r="F396" s="10" t="str">
        <f>IF(C396="","",VLOOKUP(R396&amp;"_"&amp;S396&amp;"_"&amp;T396,[1]挑战模式!$A:$AS,13,FALSE)-VLOOKUP(R396&amp;"_"&amp;S396&amp;"_"&amp;T396,[1]挑战模式!$A:$AS,14,FALSE))</f>
        <v/>
      </c>
      <c r="G396" s="10" t="str">
        <f t="shared" si="46"/>
        <v/>
      </c>
      <c r="H396" s="10" t="str">
        <f>IF(C396="","",VLOOKUP(R396&amp;"_"&amp;S396&amp;"_"&amp;T396,[1]挑战模式!$A:$BG,58,FALSE))</f>
        <v/>
      </c>
      <c r="I396" s="10" t="str">
        <f>IF(C396="","",VLOOKUP(R396&amp;"_"&amp;S396&amp;"_"&amp;T396,[1]挑战模式!$A:$BG,59,FALSE))</f>
        <v/>
      </c>
      <c r="J396" s="10" t="str">
        <f t="shared" si="43"/>
        <v/>
      </c>
      <c r="K396" s="10" t="str">
        <f ca="1">IF(ISNA(VLOOKUP(R396&amp;"_"&amp;S396&amp;"_"&amp;T396,[1]挑战模式!$A:$AS,1,FALSE)),"",IF(VLOOKUP(R396&amp;"_"&amp;S396&amp;"_"&amp;T396,[1]挑战模式!$A:$AS,14+U396,FALSE)="","",INT(VLOOKUP(R396&amp;"_"&amp;S396&amp;"_"&amp;T396,[1]挑战模式!$A:$AS,20+U396,FALSE))))</f>
        <v/>
      </c>
      <c r="L396" s="10" t="str">
        <f ca="1">IF(ISNA(VLOOKUP(R396&amp;"_"&amp;S396&amp;"_"&amp;T396,[1]挑战模式!$A:$AS,1,FALSE)),"",IF(VLOOKUP(R396&amp;"_"&amp;S396&amp;"_"&amp;T396,[1]挑战模式!$A:$AS,14+U396,FALSE)="","",ROUND(VLOOKUP(R396&amp;"_"&amp;S396&amp;"_"&amp;T396,[1]挑战模式!$A:$AS,5,FALSE)/K396,2)))</f>
        <v/>
      </c>
      <c r="M396" s="10" t="str">
        <f t="shared" ca="1" si="47"/>
        <v/>
      </c>
      <c r="N396" s="10" t="str">
        <f t="shared" ca="1" si="48"/>
        <v/>
      </c>
      <c r="O396" s="10" t="str">
        <f t="shared" ca="1" si="49"/>
        <v/>
      </c>
      <c r="Q396" s="10" t="str">
        <f ca="1">IF(L396="","",VLOOKUP(R396&amp;"_"&amp;S396&amp;"_"&amp;T396,[1]挑战模式!$A:$AS,38+U396,FALSE))</f>
        <v/>
      </c>
      <c r="R396" s="10">
        <v>0</v>
      </c>
      <c r="S396" s="10">
        <v>9</v>
      </c>
      <c r="T396" s="10">
        <v>1</v>
      </c>
      <c r="U396" s="10">
        <v>5</v>
      </c>
    </row>
    <row r="397" spans="2:21" s="10" customFormat="1" x14ac:dyDescent="0.2">
      <c r="B397" s="10" t="str">
        <f t="shared" si="44"/>
        <v/>
      </c>
      <c r="C397" s="10" t="str">
        <f>IF(ISNA(VLOOKUP(R397&amp;"_"&amp;S397&amp;"_"&amp;T397,[1]挑战模式!$A:$AS,1,FALSE)),"",IF(T397-T396=0,"",T397))</f>
        <v/>
      </c>
      <c r="D397" s="10" t="str">
        <f t="shared" si="45"/>
        <v/>
      </c>
      <c r="E397" s="10" t="str">
        <f>""</f>
        <v/>
      </c>
      <c r="F397" s="10" t="str">
        <f>IF(C397="","",VLOOKUP(R397&amp;"_"&amp;S397&amp;"_"&amp;T397,[1]挑战模式!$A:$AS,13,FALSE)-VLOOKUP(R397&amp;"_"&amp;S397&amp;"_"&amp;T397,[1]挑战模式!$A:$AS,14,FALSE))</f>
        <v/>
      </c>
      <c r="G397" s="10" t="str">
        <f t="shared" si="46"/>
        <v/>
      </c>
      <c r="H397" s="10" t="str">
        <f>IF(C397="","",VLOOKUP(R397&amp;"_"&amp;S397&amp;"_"&amp;T397,[1]挑战模式!$A:$BG,58,FALSE))</f>
        <v/>
      </c>
      <c r="I397" s="10" t="str">
        <f>IF(C397="","",VLOOKUP(R397&amp;"_"&amp;S397&amp;"_"&amp;T397,[1]挑战模式!$A:$BG,59,FALSE))</f>
        <v/>
      </c>
      <c r="J397" s="10" t="str">
        <f t="shared" si="43"/>
        <v/>
      </c>
      <c r="K397" s="10" t="str">
        <f ca="1">IF(ISNA(VLOOKUP(R397&amp;"_"&amp;S397&amp;"_"&amp;T397,[1]挑战模式!$A:$AS,1,FALSE)),"",IF(VLOOKUP(R397&amp;"_"&amp;S397&amp;"_"&amp;T397,[1]挑战模式!$A:$AS,14+U397,FALSE)="","",INT(VLOOKUP(R397&amp;"_"&amp;S397&amp;"_"&amp;T397,[1]挑战模式!$A:$AS,20+U397,FALSE))))</f>
        <v/>
      </c>
      <c r="L397" s="10" t="str">
        <f ca="1">IF(ISNA(VLOOKUP(R397&amp;"_"&amp;S397&amp;"_"&amp;T397,[1]挑战模式!$A:$AS,1,FALSE)),"",IF(VLOOKUP(R397&amp;"_"&amp;S397&amp;"_"&amp;T397,[1]挑战模式!$A:$AS,14+U397,FALSE)="","",ROUND(VLOOKUP(R397&amp;"_"&amp;S397&amp;"_"&amp;T397,[1]挑战模式!$A:$AS,5,FALSE)/K397,2)))</f>
        <v/>
      </c>
      <c r="M397" s="10" t="str">
        <f t="shared" ca="1" si="47"/>
        <v/>
      </c>
      <c r="N397" s="10" t="str">
        <f t="shared" ca="1" si="48"/>
        <v/>
      </c>
      <c r="O397" s="10" t="str">
        <f t="shared" ca="1" si="49"/>
        <v/>
      </c>
      <c r="Q397" s="10" t="str">
        <f ca="1">IF(L397="","",VLOOKUP(R397&amp;"_"&amp;S397&amp;"_"&amp;T397,[1]挑战模式!$A:$AS,38+U397,FALSE))</f>
        <v/>
      </c>
      <c r="R397" s="10">
        <v>0</v>
      </c>
      <c r="S397" s="10">
        <v>9</v>
      </c>
      <c r="T397" s="10">
        <v>1</v>
      </c>
      <c r="U397" s="10">
        <v>6</v>
      </c>
    </row>
    <row r="398" spans="2:21" s="10" customFormat="1" x14ac:dyDescent="0.2">
      <c r="B398" s="10" t="str">
        <f t="shared" si="44"/>
        <v>MonsterWaveCallRule_Season0_Challenge9</v>
      </c>
      <c r="C398" s="10">
        <f>IF(ISNA(VLOOKUP(R398&amp;"_"&amp;S398&amp;"_"&amp;T398,[1]挑战模式!$A:$AS,1,FALSE)),"",IF(T398-T397=0,"",T398))</f>
        <v>2</v>
      </c>
      <c r="D398" s="10" t="str">
        <f t="shared" si="45"/>
        <v>赛季0挑战关卡9波次2</v>
      </c>
      <c r="E398" s="10" t="str">
        <f>""</f>
        <v/>
      </c>
      <c r="F398" s="10">
        <f>IF(C398="","",VLOOKUP(R398&amp;"_"&amp;S398&amp;"_"&amp;T398,[1]挑战模式!$A:$AS,13,FALSE)-VLOOKUP(R398&amp;"_"&amp;S398&amp;"_"&amp;T398,[1]挑战模式!$A:$AS,14,FALSE))</f>
        <v>100</v>
      </c>
      <c r="G398" s="10">
        <f t="shared" si="46"/>
        <v>180</v>
      </c>
      <c r="H398" s="10" t="str">
        <f>IF(C398="","",VLOOKUP(R398&amp;"_"&amp;S398&amp;"_"&amp;T398,[1]挑战模式!$A:$BG,58,FALSE))</f>
        <v>ResAudio_Music_game2;0.9</v>
      </c>
      <c r="I398" s="10" t="str">
        <f>IF(C398="","",VLOOKUP(R398&amp;"_"&amp;S398&amp;"_"&amp;T398,[1]挑战模式!$A:$BG,59,FALSE))</f>
        <v>ResAudio_Music_game2;1.2</v>
      </c>
      <c r="J398" s="10">
        <f t="shared" si="43"/>
        <v>0</v>
      </c>
      <c r="K398" s="10">
        <f ca="1">IF(ISNA(VLOOKUP(R398&amp;"_"&amp;S398&amp;"_"&amp;T398,[1]挑战模式!$A:$AS,1,FALSE)),"",IF(VLOOKUP(R398&amp;"_"&amp;S398&amp;"_"&amp;T398,[1]挑战模式!$A:$AS,14+U398,FALSE)="","",INT(VLOOKUP(R398&amp;"_"&amp;S398&amp;"_"&amp;T398,[1]挑战模式!$A:$AS,20+U398,FALSE))))</f>
        <v>5</v>
      </c>
      <c r="L398" s="10">
        <f ca="1">IF(ISNA(VLOOKUP(R398&amp;"_"&amp;S398&amp;"_"&amp;T398,[1]挑战模式!$A:$AS,1,FALSE)),"",IF(VLOOKUP(R398&amp;"_"&amp;S398&amp;"_"&amp;T398,[1]挑战模式!$A:$AS,14+U398,FALSE)="","",ROUND(VLOOKUP(R398&amp;"_"&amp;S398&amp;"_"&amp;T398,[1]挑战模式!$A:$AS,5,FALSE)/K398,2)))</f>
        <v>3</v>
      </c>
      <c r="M398" s="10">
        <f t="shared" ca="1" si="47"/>
        <v>1</v>
      </c>
      <c r="N398" s="10" t="str">
        <f t="shared" ca="1" si="48"/>
        <v>Monster_Season0_Challenge9_2_1</v>
      </c>
      <c r="O398" s="10">
        <f t="shared" ca="1" si="49"/>
        <v>1</v>
      </c>
      <c r="Q398" s="10">
        <f ca="1">IF(L398="","",VLOOKUP(R398&amp;"_"&amp;S398&amp;"_"&amp;T398,[1]挑战模式!$A:$AS,38+U398,FALSE))</f>
        <v>13</v>
      </c>
      <c r="R398" s="10">
        <v>0</v>
      </c>
      <c r="S398" s="10">
        <v>9</v>
      </c>
      <c r="T398" s="10">
        <v>2</v>
      </c>
      <c r="U398" s="10">
        <v>1</v>
      </c>
    </row>
    <row r="399" spans="2:21" s="10" customFormat="1" x14ac:dyDescent="0.2">
      <c r="B399" s="10" t="str">
        <f t="shared" si="44"/>
        <v/>
      </c>
      <c r="C399" s="10" t="str">
        <f>IF(ISNA(VLOOKUP(R399&amp;"_"&amp;S399&amp;"_"&amp;T399,[1]挑战模式!$A:$AS,1,FALSE)),"",IF(T399-T398=0,"",T399))</f>
        <v/>
      </c>
      <c r="D399" s="10" t="str">
        <f t="shared" si="45"/>
        <v/>
      </c>
      <c r="E399" s="10" t="str">
        <f>""</f>
        <v/>
      </c>
      <c r="F399" s="10" t="str">
        <f>IF(C399="","",VLOOKUP(R399&amp;"_"&amp;S399&amp;"_"&amp;T399,[1]挑战模式!$A:$AS,13,FALSE)-VLOOKUP(R399&amp;"_"&amp;S399&amp;"_"&amp;T399,[1]挑战模式!$A:$AS,14,FALSE))</f>
        <v/>
      </c>
      <c r="G399" s="10" t="str">
        <f t="shared" si="46"/>
        <v/>
      </c>
      <c r="H399" s="10" t="str">
        <f>IF(C399="","",VLOOKUP(R399&amp;"_"&amp;S399&amp;"_"&amp;T399,[1]挑战模式!$A:$BG,58,FALSE))</f>
        <v/>
      </c>
      <c r="I399" s="10" t="str">
        <f>IF(C399="","",VLOOKUP(R399&amp;"_"&amp;S399&amp;"_"&amp;T399,[1]挑战模式!$A:$BG,59,FALSE))</f>
        <v/>
      </c>
      <c r="J399" s="10" t="str">
        <f t="shared" si="43"/>
        <v/>
      </c>
      <c r="K399" s="10">
        <f ca="1">IF(ISNA(VLOOKUP(R399&amp;"_"&amp;S399&amp;"_"&amp;T399,[1]挑战模式!$A:$AS,1,FALSE)),"",IF(VLOOKUP(R399&amp;"_"&amp;S399&amp;"_"&amp;T399,[1]挑战模式!$A:$AS,14+U399,FALSE)="","",INT(VLOOKUP(R399&amp;"_"&amp;S399&amp;"_"&amp;T399,[1]挑战模式!$A:$AS,20+U399,FALSE))))</f>
        <v>5</v>
      </c>
      <c r="L399" s="10">
        <f ca="1">IF(ISNA(VLOOKUP(R399&amp;"_"&amp;S399&amp;"_"&amp;T399,[1]挑战模式!$A:$AS,1,FALSE)),"",IF(VLOOKUP(R399&amp;"_"&amp;S399&amp;"_"&amp;T399,[1]挑战模式!$A:$AS,14+U399,FALSE)="","",ROUND(VLOOKUP(R399&amp;"_"&amp;S399&amp;"_"&amp;T399,[1]挑战模式!$A:$AS,5,FALSE)/K399,2)))</f>
        <v>3</v>
      </c>
      <c r="M399" s="10">
        <f t="shared" ca="1" si="47"/>
        <v>1</v>
      </c>
      <c r="N399" s="10" t="str">
        <f t="shared" ca="1" si="48"/>
        <v>Monster_Season0_Challenge9_2_2</v>
      </c>
      <c r="O399" s="10">
        <f t="shared" ca="1" si="49"/>
        <v>1</v>
      </c>
      <c r="Q399" s="10">
        <f ca="1">IF(L399="","",VLOOKUP(R399&amp;"_"&amp;S399&amp;"_"&amp;T399,[1]挑战模式!$A:$AS,38+U399,FALSE))</f>
        <v>27</v>
      </c>
      <c r="R399" s="10">
        <v>0</v>
      </c>
      <c r="S399" s="10">
        <v>9</v>
      </c>
      <c r="T399" s="10">
        <v>2</v>
      </c>
      <c r="U399" s="10">
        <v>2</v>
      </c>
    </row>
    <row r="400" spans="2:21" s="10" customFormat="1" x14ac:dyDescent="0.2">
      <c r="B400" s="10" t="str">
        <f t="shared" si="44"/>
        <v/>
      </c>
      <c r="C400" s="10" t="str">
        <f>IF(ISNA(VLOOKUP(R400&amp;"_"&amp;S400&amp;"_"&amp;T400,[1]挑战模式!$A:$AS,1,FALSE)),"",IF(T400-T399=0,"",T400))</f>
        <v/>
      </c>
      <c r="D400" s="10" t="str">
        <f t="shared" si="45"/>
        <v/>
      </c>
      <c r="E400" s="10" t="str">
        <f>""</f>
        <v/>
      </c>
      <c r="F400" s="10" t="str">
        <f>IF(C400="","",VLOOKUP(R400&amp;"_"&amp;S400&amp;"_"&amp;T400,[1]挑战模式!$A:$AS,13,FALSE)-VLOOKUP(R400&amp;"_"&amp;S400&amp;"_"&amp;T400,[1]挑战模式!$A:$AS,14,FALSE))</f>
        <v/>
      </c>
      <c r="G400" s="10" t="str">
        <f t="shared" si="46"/>
        <v/>
      </c>
      <c r="H400" s="10" t="str">
        <f>IF(C400="","",VLOOKUP(R400&amp;"_"&amp;S400&amp;"_"&amp;T400,[1]挑战模式!$A:$BG,58,FALSE))</f>
        <v/>
      </c>
      <c r="I400" s="10" t="str">
        <f>IF(C400="","",VLOOKUP(R400&amp;"_"&amp;S400&amp;"_"&amp;T400,[1]挑战模式!$A:$BG,59,FALSE))</f>
        <v/>
      </c>
      <c r="J400" s="10" t="str">
        <f t="shared" si="43"/>
        <v/>
      </c>
      <c r="K400" s="10" t="str">
        <f ca="1">IF(ISNA(VLOOKUP(R400&amp;"_"&amp;S400&amp;"_"&amp;T400,[1]挑战模式!$A:$AS,1,FALSE)),"",IF(VLOOKUP(R400&amp;"_"&amp;S400&amp;"_"&amp;T400,[1]挑战模式!$A:$AS,14+U400,FALSE)="","",INT(VLOOKUP(R400&amp;"_"&amp;S400&amp;"_"&amp;T400,[1]挑战模式!$A:$AS,20+U400,FALSE))))</f>
        <v/>
      </c>
      <c r="L400" s="10" t="str">
        <f ca="1">IF(ISNA(VLOOKUP(R400&amp;"_"&amp;S400&amp;"_"&amp;T400,[1]挑战模式!$A:$AS,1,FALSE)),"",IF(VLOOKUP(R400&amp;"_"&amp;S400&amp;"_"&amp;T400,[1]挑战模式!$A:$AS,14+U400,FALSE)="","",ROUND(VLOOKUP(R400&amp;"_"&amp;S400&amp;"_"&amp;T400,[1]挑战模式!$A:$AS,5,FALSE)/K400,2)))</f>
        <v/>
      </c>
      <c r="M400" s="10" t="str">
        <f t="shared" ca="1" si="47"/>
        <v/>
      </c>
      <c r="N400" s="10" t="str">
        <f t="shared" ca="1" si="48"/>
        <v/>
      </c>
      <c r="O400" s="10" t="str">
        <f t="shared" ca="1" si="49"/>
        <v/>
      </c>
      <c r="Q400" s="10" t="str">
        <f ca="1">IF(L400="","",VLOOKUP(R400&amp;"_"&amp;S400&amp;"_"&amp;T400,[1]挑战模式!$A:$AS,38+U400,FALSE))</f>
        <v/>
      </c>
      <c r="R400" s="10">
        <v>0</v>
      </c>
      <c r="S400" s="10">
        <v>9</v>
      </c>
      <c r="T400" s="10">
        <v>2</v>
      </c>
      <c r="U400" s="10">
        <v>3</v>
      </c>
    </row>
    <row r="401" spans="2:21" s="10" customFormat="1" x14ac:dyDescent="0.2">
      <c r="B401" s="10" t="str">
        <f t="shared" si="44"/>
        <v/>
      </c>
      <c r="C401" s="10" t="str">
        <f>IF(ISNA(VLOOKUP(R401&amp;"_"&amp;S401&amp;"_"&amp;T401,[1]挑战模式!$A:$AS,1,FALSE)),"",IF(T401-T400=0,"",T401))</f>
        <v/>
      </c>
      <c r="D401" s="10" t="str">
        <f t="shared" si="45"/>
        <v/>
      </c>
      <c r="E401" s="10" t="str">
        <f>""</f>
        <v/>
      </c>
      <c r="F401" s="10" t="str">
        <f>IF(C401="","",VLOOKUP(R401&amp;"_"&amp;S401&amp;"_"&amp;T401,[1]挑战模式!$A:$AS,13,FALSE)-VLOOKUP(R401&amp;"_"&amp;S401&amp;"_"&amp;T401,[1]挑战模式!$A:$AS,14,FALSE))</f>
        <v/>
      </c>
      <c r="G401" s="10" t="str">
        <f t="shared" si="46"/>
        <v/>
      </c>
      <c r="H401" s="10" t="str">
        <f>IF(C401="","",VLOOKUP(R401&amp;"_"&amp;S401&amp;"_"&amp;T401,[1]挑战模式!$A:$BG,58,FALSE))</f>
        <v/>
      </c>
      <c r="I401" s="10" t="str">
        <f>IF(C401="","",VLOOKUP(R401&amp;"_"&amp;S401&amp;"_"&amp;T401,[1]挑战模式!$A:$BG,59,FALSE))</f>
        <v/>
      </c>
      <c r="J401" s="10" t="str">
        <f t="shared" si="43"/>
        <v/>
      </c>
      <c r="K401" s="10" t="str">
        <f ca="1">IF(ISNA(VLOOKUP(R401&amp;"_"&amp;S401&amp;"_"&amp;T401,[1]挑战模式!$A:$AS,1,FALSE)),"",IF(VLOOKUP(R401&amp;"_"&amp;S401&amp;"_"&amp;T401,[1]挑战模式!$A:$AS,14+U401,FALSE)="","",INT(VLOOKUP(R401&amp;"_"&amp;S401&amp;"_"&amp;T401,[1]挑战模式!$A:$AS,20+U401,FALSE))))</f>
        <v/>
      </c>
      <c r="L401" s="10" t="str">
        <f ca="1">IF(ISNA(VLOOKUP(R401&amp;"_"&amp;S401&amp;"_"&amp;T401,[1]挑战模式!$A:$AS,1,FALSE)),"",IF(VLOOKUP(R401&amp;"_"&amp;S401&amp;"_"&amp;T401,[1]挑战模式!$A:$AS,14+U401,FALSE)="","",ROUND(VLOOKUP(R401&amp;"_"&amp;S401&amp;"_"&amp;T401,[1]挑战模式!$A:$AS,5,FALSE)/K401,2)))</f>
        <v/>
      </c>
      <c r="M401" s="10" t="str">
        <f t="shared" ca="1" si="47"/>
        <v/>
      </c>
      <c r="N401" s="10" t="str">
        <f t="shared" ca="1" si="48"/>
        <v/>
      </c>
      <c r="O401" s="10" t="str">
        <f t="shared" ca="1" si="49"/>
        <v/>
      </c>
      <c r="Q401" s="10" t="str">
        <f ca="1">IF(L401="","",VLOOKUP(R401&amp;"_"&amp;S401&amp;"_"&amp;T401,[1]挑战模式!$A:$AS,38+U401,FALSE))</f>
        <v/>
      </c>
      <c r="R401" s="10">
        <v>0</v>
      </c>
      <c r="S401" s="10">
        <v>9</v>
      </c>
      <c r="T401" s="10">
        <v>2</v>
      </c>
      <c r="U401" s="10">
        <v>4</v>
      </c>
    </row>
    <row r="402" spans="2:21" s="10" customFormat="1" x14ac:dyDescent="0.2">
      <c r="B402" s="10" t="str">
        <f t="shared" si="44"/>
        <v/>
      </c>
      <c r="C402" s="10" t="str">
        <f>IF(ISNA(VLOOKUP(R402&amp;"_"&amp;S402&amp;"_"&amp;T402,[1]挑战模式!$A:$AS,1,FALSE)),"",IF(T402-T401=0,"",T402))</f>
        <v/>
      </c>
      <c r="D402" s="10" t="str">
        <f t="shared" si="45"/>
        <v/>
      </c>
      <c r="E402" s="10" t="str">
        <f>""</f>
        <v/>
      </c>
      <c r="F402" s="10" t="str">
        <f>IF(C402="","",VLOOKUP(R402&amp;"_"&amp;S402&amp;"_"&amp;T402,[1]挑战模式!$A:$AS,13,FALSE)-VLOOKUP(R402&amp;"_"&amp;S402&amp;"_"&amp;T402,[1]挑战模式!$A:$AS,14,FALSE))</f>
        <v/>
      </c>
      <c r="G402" s="10" t="str">
        <f t="shared" si="46"/>
        <v/>
      </c>
      <c r="H402" s="10" t="str">
        <f>IF(C402="","",VLOOKUP(R402&amp;"_"&amp;S402&amp;"_"&amp;T402,[1]挑战模式!$A:$BG,58,FALSE))</f>
        <v/>
      </c>
      <c r="I402" s="10" t="str">
        <f>IF(C402="","",VLOOKUP(R402&amp;"_"&amp;S402&amp;"_"&amp;T402,[1]挑战模式!$A:$BG,59,FALSE))</f>
        <v/>
      </c>
      <c r="J402" s="10" t="str">
        <f t="shared" si="43"/>
        <v/>
      </c>
      <c r="K402" s="10" t="str">
        <f ca="1">IF(ISNA(VLOOKUP(R402&amp;"_"&amp;S402&amp;"_"&amp;T402,[1]挑战模式!$A:$AS,1,FALSE)),"",IF(VLOOKUP(R402&amp;"_"&amp;S402&amp;"_"&amp;T402,[1]挑战模式!$A:$AS,14+U402,FALSE)="","",INT(VLOOKUP(R402&amp;"_"&amp;S402&amp;"_"&amp;T402,[1]挑战模式!$A:$AS,20+U402,FALSE))))</f>
        <v/>
      </c>
      <c r="L402" s="10" t="str">
        <f ca="1">IF(ISNA(VLOOKUP(R402&amp;"_"&amp;S402&amp;"_"&amp;T402,[1]挑战模式!$A:$AS,1,FALSE)),"",IF(VLOOKUP(R402&amp;"_"&amp;S402&amp;"_"&amp;T402,[1]挑战模式!$A:$AS,14+U402,FALSE)="","",ROUND(VLOOKUP(R402&amp;"_"&amp;S402&amp;"_"&amp;T402,[1]挑战模式!$A:$AS,5,FALSE)/K402,2)))</f>
        <v/>
      </c>
      <c r="M402" s="10" t="str">
        <f t="shared" ca="1" si="47"/>
        <v/>
      </c>
      <c r="N402" s="10" t="str">
        <f t="shared" ca="1" si="48"/>
        <v/>
      </c>
      <c r="O402" s="10" t="str">
        <f t="shared" ca="1" si="49"/>
        <v/>
      </c>
      <c r="Q402" s="10" t="str">
        <f ca="1">IF(L402="","",VLOOKUP(R402&amp;"_"&amp;S402&amp;"_"&amp;T402,[1]挑战模式!$A:$AS,38+U402,FALSE))</f>
        <v/>
      </c>
      <c r="R402" s="10">
        <v>0</v>
      </c>
      <c r="S402" s="10">
        <v>9</v>
      </c>
      <c r="T402" s="10">
        <v>2</v>
      </c>
      <c r="U402" s="10">
        <v>5</v>
      </c>
    </row>
    <row r="403" spans="2:21" s="10" customFormat="1" x14ac:dyDescent="0.2">
      <c r="B403" s="10" t="str">
        <f t="shared" si="44"/>
        <v/>
      </c>
      <c r="C403" s="10" t="str">
        <f>IF(ISNA(VLOOKUP(R403&amp;"_"&amp;S403&amp;"_"&amp;T403,[1]挑战模式!$A:$AS,1,FALSE)),"",IF(T403-T402=0,"",T403))</f>
        <v/>
      </c>
      <c r="D403" s="10" t="str">
        <f t="shared" si="45"/>
        <v/>
      </c>
      <c r="E403" s="10" t="str">
        <f>""</f>
        <v/>
      </c>
      <c r="F403" s="10" t="str">
        <f>IF(C403="","",VLOOKUP(R403&amp;"_"&amp;S403&amp;"_"&amp;T403,[1]挑战模式!$A:$AS,13,FALSE)-VLOOKUP(R403&amp;"_"&amp;S403&amp;"_"&amp;T403,[1]挑战模式!$A:$AS,14,FALSE))</f>
        <v/>
      </c>
      <c r="G403" s="10" t="str">
        <f t="shared" si="46"/>
        <v/>
      </c>
      <c r="H403" s="10" t="str">
        <f>IF(C403="","",VLOOKUP(R403&amp;"_"&amp;S403&amp;"_"&amp;T403,[1]挑战模式!$A:$BG,58,FALSE))</f>
        <v/>
      </c>
      <c r="I403" s="10" t="str">
        <f>IF(C403="","",VLOOKUP(R403&amp;"_"&amp;S403&amp;"_"&amp;T403,[1]挑战模式!$A:$BG,59,FALSE))</f>
        <v/>
      </c>
      <c r="J403" s="10" t="str">
        <f t="shared" si="43"/>
        <v/>
      </c>
      <c r="K403" s="10" t="str">
        <f ca="1">IF(ISNA(VLOOKUP(R403&amp;"_"&amp;S403&amp;"_"&amp;T403,[1]挑战模式!$A:$AS,1,FALSE)),"",IF(VLOOKUP(R403&amp;"_"&amp;S403&amp;"_"&amp;T403,[1]挑战模式!$A:$AS,14+U403,FALSE)="","",INT(VLOOKUP(R403&amp;"_"&amp;S403&amp;"_"&amp;T403,[1]挑战模式!$A:$AS,20+U403,FALSE))))</f>
        <v/>
      </c>
      <c r="L403" s="10" t="str">
        <f ca="1">IF(ISNA(VLOOKUP(R403&amp;"_"&amp;S403&amp;"_"&amp;T403,[1]挑战模式!$A:$AS,1,FALSE)),"",IF(VLOOKUP(R403&amp;"_"&amp;S403&amp;"_"&amp;T403,[1]挑战模式!$A:$AS,14+U403,FALSE)="","",ROUND(VLOOKUP(R403&amp;"_"&amp;S403&amp;"_"&amp;T403,[1]挑战模式!$A:$AS,5,FALSE)/K403,2)))</f>
        <v/>
      </c>
      <c r="M403" s="10" t="str">
        <f t="shared" ca="1" si="47"/>
        <v/>
      </c>
      <c r="N403" s="10" t="str">
        <f t="shared" ca="1" si="48"/>
        <v/>
      </c>
      <c r="O403" s="10" t="str">
        <f t="shared" ca="1" si="49"/>
        <v/>
      </c>
      <c r="Q403" s="10" t="str">
        <f ca="1">IF(L403="","",VLOOKUP(R403&amp;"_"&amp;S403&amp;"_"&amp;T403,[1]挑战模式!$A:$AS,38+U403,FALSE))</f>
        <v/>
      </c>
      <c r="R403" s="10">
        <v>0</v>
      </c>
      <c r="S403" s="10">
        <v>9</v>
      </c>
      <c r="T403" s="10">
        <v>2</v>
      </c>
      <c r="U403" s="10">
        <v>6</v>
      </c>
    </row>
    <row r="404" spans="2:21" s="10" customFormat="1" x14ac:dyDescent="0.2">
      <c r="B404" s="10" t="str">
        <f t="shared" si="44"/>
        <v>MonsterWaveCallRule_Season0_Challenge9</v>
      </c>
      <c r="C404" s="10">
        <f>IF(ISNA(VLOOKUP(R404&amp;"_"&amp;S404&amp;"_"&amp;T404,[1]挑战模式!$A:$AS,1,FALSE)),"",IF(T404-T403=0,"",T404))</f>
        <v>3</v>
      </c>
      <c r="D404" s="10" t="str">
        <f t="shared" si="45"/>
        <v>赛季0挑战关卡9波次3</v>
      </c>
      <c r="E404" s="10" t="str">
        <f>""</f>
        <v/>
      </c>
      <c r="F404" s="10">
        <f>IF(C404="","",VLOOKUP(R404&amp;"_"&amp;S404&amp;"_"&amp;T404,[1]挑战模式!$A:$AS,13,FALSE)-VLOOKUP(R404&amp;"_"&amp;S404&amp;"_"&amp;T404,[1]挑战模式!$A:$AS,14,FALSE))</f>
        <v>100</v>
      </c>
      <c r="G404" s="10">
        <f t="shared" si="46"/>
        <v>180</v>
      </c>
      <c r="H404" s="10" t="str">
        <f>IF(C404="","",VLOOKUP(R404&amp;"_"&amp;S404&amp;"_"&amp;T404,[1]挑战模式!$A:$BG,58,FALSE))</f>
        <v>ResAudio_Music_game2;0.9</v>
      </c>
      <c r="I404" s="10" t="str">
        <f>IF(C404="","",VLOOKUP(R404&amp;"_"&amp;S404&amp;"_"&amp;T404,[1]挑战模式!$A:$BG,59,FALSE))</f>
        <v>ResAudio_Music_game2;1.2</v>
      </c>
      <c r="J404" s="10">
        <f t="shared" si="43"/>
        <v>0</v>
      </c>
      <c r="K404" s="10">
        <f ca="1">IF(ISNA(VLOOKUP(R404&amp;"_"&amp;S404&amp;"_"&amp;T404,[1]挑战模式!$A:$AS,1,FALSE)),"",IF(VLOOKUP(R404&amp;"_"&amp;S404&amp;"_"&amp;T404,[1]挑战模式!$A:$AS,14+U404,FALSE)="","",INT(VLOOKUP(R404&amp;"_"&amp;S404&amp;"_"&amp;T404,[1]挑战模式!$A:$AS,20+U404,FALSE))))</f>
        <v>8</v>
      </c>
      <c r="L404" s="10">
        <f ca="1">IF(ISNA(VLOOKUP(R404&amp;"_"&amp;S404&amp;"_"&amp;T404,[1]挑战模式!$A:$AS,1,FALSE)),"",IF(VLOOKUP(R404&amp;"_"&amp;S404&amp;"_"&amp;T404,[1]挑战模式!$A:$AS,14+U404,FALSE)="","",ROUND(VLOOKUP(R404&amp;"_"&amp;S404&amp;"_"&amp;T404,[1]挑战模式!$A:$AS,5,FALSE)/K404,2)))</f>
        <v>2.5</v>
      </c>
      <c r="M404" s="10">
        <f t="shared" ca="1" si="47"/>
        <v>1</v>
      </c>
      <c r="N404" s="10" t="str">
        <f t="shared" ca="1" si="48"/>
        <v>Monster_Season0_Challenge9_3_1</v>
      </c>
      <c r="O404" s="10">
        <f t="shared" ca="1" si="49"/>
        <v>1</v>
      </c>
      <c r="Q404" s="10">
        <f ca="1">IF(L404="","",VLOOKUP(R404&amp;"_"&amp;S404&amp;"_"&amp;T404,[1]挑战模式!$A:$AS,38+U404,FALSE))</f>
        <v>17</v>
      </c>
      <c r="R404" s="10">
        <v>0</v>
      </c>
      <c r="S404" s="10">
        <v>9</v>
      </c>
      <c r="T404" s="10">
        <v>3</v>
      </c>
      <c r="U404" s="10">
        <v>1</v>
      </c>
    </row>
    <row r="405" spans="2:21" s="10" customFormat="1" x14ac:dyDescent="0.2">
      <c r="B405" s="10" t="str">
        <f t="shared" si="44"/>
        <v/>
      </c>
      <c r="C405" s="10" t="str">
        <f>IF(ISNA(VLOOKUP(R405&amp;"_"&amp;S405&amp;"_"&amp;T405,[1]挑战模式!$A:$AS,1,FALSE)),"",IF(T405-T404=0,"",T405))</f>
        <v/>
      </c>
      <c r="D405" s="10" t="str">
        <f t="shared" si="45"/>
        <v/>
      </c>
      <c r="E405" s="10" t="str">
        <f>""</f>
        <v/>
      </c>
      <c r="F405" s="10" t="str">
        <f>IF(C405="","",VLOOKUP(R405&amp;"_"&amp;S405&amp;"_"&amp;T405,[1]挑战模式!$A:$AS,13,FALSE)-VLOOKUP(R405&amp;"_"&amp;S405&amp;"_"&amp;T405,[1]挑战模式!$A:$AS,14,FALSE))</f>
        <v/>
      </c>
      <c r="G405" s="10" t="str">
        <f t="shared" si="46"/>
        <v/>
      </c>
      <c r="H405" s="10" t="str">
        <f>IF(C405="","",VLOOKUP(R405&amp;"_"&amp;S405&amp;"_"&amp;T405,[1]挑战模式!$A:$BG,58,FALSE))</f>
        <v/>
      </c>
      <c r="I405" s="10" t="str">
        <f>IF(C405="","",VLOOKUP(R405&amp;"_"&amp;S405&amp;"_"&amp;T405,[1]挑战模式!$A:$BG,59,FALSE))</f>
        <v/>
      </c>
      <c r="J405" s="10" t="str">
        <f t="shared" si="43"/>
        <v/>
      </c>
      <c r="K405" s="10">
        <f ca="1">IF(ISNA(VLOOKUP(R405&amp;"_"&amp;S405&amp;"_"&amp;T405,[1]挑战模式!$A:$AS,1,FALSE)),"",IF(VLOOKUP(R405&amp;"_"&amp;S405&amp;"_"&amp;T405,[1]挑战模式!$A:$AS,14+U405,FALSE)="","",INT(VLOOKUP(R405&amp;"_"&amp;S405&amp;"_"&amp;T405,[1]挑战模式!$A:$AS,20+U405,FALSE))))</f>
        <v>8</v>
      </c>
      <c r="L405" s="10">
        <f ca="1">IF(ISNA(VLOOKUP(R405&amp;"_"&amp;S405&amp;"_"&amp;T405,[1]挑战模式!$A:$AS,1,FALSE)),"",IF(VLOOKUP(R405&amp;"_"&amp;S405&amp;"_"&amp;T405,[1]挑战模式!$A:$AS,14+U405,FALSE)="","",ROUND(VLOOKUP(R405&amp;"_"&amp;S405&amp;"_"&amp;T405,[1]挑战模式!$A:$AS,5,FALSE)/K405,2)))</f>
        <v>2.5</v>
      </c>
      <c r="M405" s="10">
        <f t="shared" ca="1" si="47"/>
        <v>1</v>
      </c>
      <c r="N405" s="10" t="str">
        <f t="shared" ca="1" si="48"/>
        <v>Monster_Season0_Challenge9_3_2</v>
      </c>
      <c r="O405" s="10">
        <f t="shared" ca="1" si="49"/>
        <v>1</v>
      </c>
      <c r="Q405" s="10">
        <f ca="1">IF(L405="","",VLOOKUP(R405&amp;"_"&amp;S405&amp;"_"&amp;T405,[1]挑战模式!$A:$AS,38+U405,FALSE))</f>
        <v>8</v>
      </c>
      <c r="R405" s="10">
        <v>0</v>
      </c>
      <c r="S405" s="10">
        <v>9</v>
      </c>
      <c r="T405" s="10">
        <v>3</v>
      </c>
      <c r="U405" s="10">
        <v>2</v>
      </c>
    </row>
    <row r="406" spans="2:21" s="10" customFormat="1" x14ac:dyDescent="0.2">
      <c r="B406" s="10" t="str">
        <f t="shared" si="44"/>
        <v/>
      </c>
      <c r="C406" s="10" t="str">
        <f>IF(ISNA(VLOOKUP(R406&amp;"_"&amp;S406&amp;"_"&amp;T406,[1]挑战模式!$A:$AS,1,FALSE)),"",IF(T406-T405=0,"",T406))</f>
        <v/>
      </c>
      <c r="D406" s="10" t="str">
        <f t="shared" si="45"/>
        <v/>
      </c>
      <c r="E406" s="10" t="str">
        <f>""</f>
        <v/>
      </c>
      <c r="F406" s="10" t="str">
        <f>IF(C406="","",VLOOKUP(R406&amp;"_"&amp;S406&amp;"_"&amp;T406,[1]挑战模式!$A:$AS,13,FALSE)-VLOOKUP(R406&amp;"_"&amp;S406&amp;"_"&amp;T406,[1]挑战模式!$A:$AS,14,FALSE))</f>
        <v/>
      </c>
      <c r="G406" s="10" t="str">
        <f t="shared" si="46"/>
        <v/>
      </c>
      <c r="H406" s="10" t="str">
        <f>IF(C406="","",VLOOKUP(R406&amp;"_"&amp;S406&amp;"_"&amp;T406,[1]挑战模式!$A:$BG,58,FALSE))</f>
        <v/>
      </c>
      <c r="I406" s="10" t="str">
        <f>IF(C406="","",VLOOKUP(R406&amp;"_"&amp;S406&amp;"_"&amp;T406,[1]挑战模式!$A:$BG,59,FALSE))</f>
        <v/>
      </c>
      <c r="J406" s="10" t="str">
        <f t="shared" si="43"/>
        <v/>
      </c>
      <c r="K406" s="10" t="str">
        <f ca="1">IF(ISNA(VLOOKUP(R406&amp;"_"&amp;S406&amp;"_"&amp;T406,[1]挑战模式!$A:$AS,1,FALSE)),"",IF(VLOOKUP(R406&amp;"_"&amp;S406&amp;"_"&amp;T406,[1]挑战模式!$A:$AS,14+U406,FALSE)="","",INT(VLOOKUP(R406&amp;"_"&amp;S406&amp;"_"&amp;T406,[1]挑战模式!$A:$AS,20+U406,FALSE))))</f>
        <v/>
      </c>
      <c r="L406" s="10" t="str">
        <f ca="1">IF(ISNA(VLOOKUP(R406&amp;"_"&amp;S406&amp;"_"&amp;T406,[1]挑战模式!$A:$AS,1,FALSE)),"",IF(VLOOKUP(R406&amp;"_"&amp;S406&amp;"_"&amp;T406,[1]挑战模式!$A:$AS,14+U406,FALSE)="","",ROUND(VLOOKUP(R406&amp;"_"&amp;S406&amp;"_"&amp;T406,[1]挑战模式!$A:$AS,5,FALSE)/K406,2)))</f>
        <v/>
      </c>
      <c r="M406" s="10" t="str">
        <f t="shared" ca="1" si="47"/>
        <v/>
      </c>
      <c r="N406" s="10" t="str">
        <f t="shared" ca="1" si="48"/>
        <v/>
      </c>
      <c r="O406" s="10" t="str">
        <f t="shared" ca="1" si="49"/>
        <v/>
      </c>
      <c r="Q406" s="10" t="str">
        <f ca="1">IF(L406="","",VLOOKUP(R406&amp;"_"&amp;S406&amp;"_"&amp;T406,[1]挑战模式!$A:$AS,38+U406,FALSE))</f>
        <v/>
      </c>
      <c r="R406" s="10">
        <v>0</v>
      </c>
      <c r="S406" s="10">
        <v>9</v>
      </c>
      <c r="T406" s="10">
        <v>3</v>
      </c>
      <c r="U406" s="10">
        <v>3</v>
      </c>
    </row>
    <row r="407" spans="2:21" s="10" customFormat="1" x14ac:dyDescent="0.2">
      <c r="B407" s="10" t="str">
        <f t="shared" si="44"/>
        <v/>
      </c>
      <c r="C407" s="10" t="str">
        <f>IF(ISNA(VLOOKUP(R407&amp;"_"&amp;S407&amp;"_"&amp;T407,[1]挑战模式!$A:$AS,1,FALSE)),"",IF(T407-T406=0,"",T407))</f>
        <v/>
      </c>
      <c r="D407" s="10" t="str">
        <f t="shared" si="45"/>
        <v/>
      </c>
      <c r="E407" s="10" t="str">
        <f>""</f>
        <v/>
      </c>
      <c r="F407" s="10" t="str">
        <f>IF(C407="","",VLOOKUP(R407&amp;"_"&amp;S407&amp;"_"&amp;T407,[1]挑战模式!$A:$AS,13,FALSE)-VLOOKUP(R407&amp;"_"&amp;S407&amp;"_"&amp;T407,[1]挑战模式!$A:$AS,14,FALSE))</f>
        <v/>
      </c>
      <c r="G407" s="10" t="str">
        <f t="shared" si="46"/>
        <v/>
      </c>
      <c r="H407" s="10" t="str">
        <f>IF(C407="","",VLOOKUP(R407&amp;"_"&amp;S407&amp;"_"&amp;T407,[1]挑战模式!$A:$BG,58,FALSE))</f>
        <v/>
      </c>
      <c r="I407" s="10" t="str">
        <f>IF(C407="","",VLOOKUP(R407&amp;"_"&amp;S407&amp;"_"&amp;T407,[1]挑战模式!$A:$BG,59,FALSE))</f>
        <v/>
      </c>
      <c r="J407" s="10" t="str">
        <f t="shared" si="43"/>
        <v/>
      </c>
      <c r="K407" s="10" t="str">
        <f ca="1">IF(ISNA(VLOOKUP(R407&amp;"_"&amp;S407&amp;"_"&amp;T407,[1]挑战模式!$A:$AS,1,FALSE)),"",IF(VLOOKUP(R407&amp;"_"&amp;S407&amp;"_"&amp;T407,[1]挑战模式!$A:$AS,14+U407,FALSE)="","",INT(VLOOKUP(R407&amp;"_"&amp;S407&amp;"_"&amp;T407,[1]挑战模式!$A:$AS,20+U407,FALSE))))</f>
        <v/>
      </c>
      <c r="L407" s="10" t="str">
        <f ca="1">IF(ISNA(VLOOKUP(R407&amp;"_"&amp;S407&amp;"_"&amp;T407,[1]挑战模式!$A:$AS,1,FALSE)),"",IF(VLOOKUP(R407&amp;"_"&amp;S407&amp;"_"&amp;T407,[1]挑战模式!$A:$AS,14+U407,FALSE)="","",ROUND(VLOOKUP(R407&amp;"_"&amp;S407&amp;"_"&amp;T407,[1]挑战模式!$A:$AS,5,FALSE)/K407,2)))</f>
        <v/>
      </c>
      <c r="M407" s="10" t="str">
        <f t="shared" ca="1" si="47"/>
        <v/>
      </c>
      <c r="N407" s="10" t="str">
        <f t="shared" ca="1" si="48"/>
        <v/>
      </c>
      <c r="O407" s="10" t="str">
        <f t="shared" ca="1" si="49"/>
        <v/>
      </c>
      <c r="Q407" s="10" t="str">
        <f ca="1">IF(L407="","",VLOOKUP(R407&amp;"_"&amp;S407&amp;"_"&amp;T407,[1]挑战模式!$A:$AS,38+U407,FALSE))</f>
        <v/>
      </c>
      <c r="R407" s="10">
        <v>0</v>
      </c>
      <c r="S407" s="10">
        <v>9</v>
      </c>
      <c r="T407" s="10">
        <v>3</v>
      </c>
      <c r="U407" s="10">
        <v>4</v>
      </c>
    </row>
    <row r="408" spans="2:21" s="10" customFormat="1" x14ac:dyDescent="0.2">
      <c r="B408" s="10" t="str">
        <f t="shared" si="44"/>
        <v/>
      </c>
      <c r="C408" s="10" t="str">
        <f>IF(ISNA(VLOOKUP(R408&amp;"_"&amp;S408&amp;"_"&amp;T408,[1]挑战模式!$A:$AS,1,FALSE)),"",IF(T408-T407=0,"",T408))</f>
        <v/>
      </c>
      <c r="D408" s="10" t="str">
        <f t="shared" si="45"/>
        <v/>
      </c>
      <c r="E408" s="10" t="str">
        <f>""</f>
        <v/>
      </c>
      <c r="F408" s="10" t="str">
        <f>IF(C408="","",VLOOKUP(R408&amp;"_"&amp;S408&amp;"_"&amp;T408,[1]挑战模式!$A:$AS,13,FALSE)-VLOOKUP(R408&amp;"_"&amp;S408&amp;"_"&amp;T408,[1]挑战模式!$A:$AS,14,FALSE))</f>
        <v/>
      </c>
      <c r="G408" s="10" t="str">
        <f t="shared" si="46"/>
        <v/>
      </c>
      <c r="H408" s="10" t="str">
        <f>IF(C408="","",VLOOKUP(R408&amp;"_"&amp;S408&amp;"_"&amp;T408,[1]挑战模式!$A:$BG,58,FALSE))</f>
        <v/>
      </c>
      <c r="I408" s="10" t="str">
        <f>IF(C408="","",VLOOKUP(R408&amp;"_"&amp;S408&amp;"_"&amp;T408,[1]挑战模式!$A:$BG,59,FALSE))</f>
        <v/>
      </c>
      <c r="J408" s="10" t="str">
        <f t="shared" si="43"/>
        <v/>
      </c>
      <c r="K408" s="10" t="str">
        <f ca="1">IF(ISNA(VLOOKUP(R408&amp;"_"&amp;S408&amp;"_"&amp;T408,[1]挑战模式!$A:$AS,1,FALSE)),"",IF(VLOOKUP(R408&amp;"_"&amp;S408&amp;"_"&amp;T408,[1]挑战模式!$A:$AS,14+U408,FALSE)="","",INT(VLOOKUP(R408&amp;"_"&amp;S408&amp;"_"&amp;T408,[1]挑战模式!$A:$AS,20+U408,FALSE))))</f>
        <v/>
      </c>
      <c r="L408" s="10" t="str">
        <f ca="1">IF(ISNA(VLOOKUP(R408&amp;"_"&amp;S408&amp;"_"&amp;T408,[1]挑战模式!$A:$AS,1,FALSE)),"",IF(VLOOKUP(R408&amp;"_"&amp;S408&amp;"_"&amp;T408,[1]挑战模式!$A:$AS,14+U408,FALSE)="","",ROUND(VLOOKUP(R408&amp;"_"&amp;S408&amp;"_"&amp;T408,[1]挑战模式!$A:$AS,5,FALSE)/K408,2)))</f>
        <v/>
      </c>
      <c r="M408" s="10" t="str">
        <f t="shared" ca="1" si="47"/>
        <v/>
      </c>
      <c r="N408" s="10" t="str">
        <f t="shared" ca="1" si="48"/>
        <v/>
      </c>
      <c r="O408" s="10" t="str">
        <f t="shared" ca="1" si="49"/>
        <v/>
      </c>
      <c r="Q408" s="10" t="str">
        <f ca="1">IF(L408="","",VLOOKUP(R408&amp;"_"&amp;S408&amp;"_"&amp;T408,[1]挑战模式!$A:$AS,38+U408,FALSE))</f>
        <v/>
      </c>
      <c r="R408" s="10">
        <v>0</v>
      </c>
      <c r="S408" s="10">
        <v>9</v>
      </c>
      <c r="T408" s="10">
        <v>3</v>
      </c>
      <c r="U408" s="10">
        <v>5</v>
      </c>
    </row>
    <row r="409" spans="2:21" s="10" customFormat="1" x14ac:dyDescent="0.2">
      <c r="B409" s="10" t="str">
        <f t="shared" si="44"/>
        <v/>
      </c>
      <c r="C409" s="10" t="str">
        <f>IF(ISNA(VLOOKUP(R409&amp;"_"&amp;S409&amp;"_"&amp;T409,[1]挑战模式!$A:$AS,1,FALSE)),"",IF(T409-T408=0,"",T409))</f>
        <v/>
      </c>
      <c r="D409" s="10" t="str">
        <f t="shared" si="45"/>
        <v/>
      </c>
      <c r="E409" s="10" t="str">
        <f>""</f>
        <v/>
      </c>
      <c r="F409" s="10" t="str">
        <f>IF(C409="","",VLOOKUP(R409&amp;"_"&amp;S409&amp;"_"&amp;T409,[1]挑战模式!$A:$AS,13,FALSE)-VLOOKUP(R409&amp;"_"&amp;S409&amp;"_"&amp;T409,[1]挑战模式!$A:$AS,14,FALSE))</f>
        <v/>
      </c>
      <c r="G409" s="10" t="str">
        <f t="shared" si="46"/>
        <v/>
      </c>
      <c r="H409" s="10" t="str">
        <f>IF(C409="","",VLOOKUP(R409&amp;"_"&amp;S409&amp;"_"&amp;T409,[1]挑战模式!$A:$BG,58,FALSE))</f>
        <v/>
      </c>
      <c r="I409" s="10" t="str">
        <f>IF(C409="","",VLOOKUP(R409&amp;"_"&amp;S409&amp;"_"&amp;T409,[1]挑战模式!$A:$BG,59,FALSE))</f>
        <v/>
      </c>
      <c r="J409" s="10" t="str">
        <f t="shared" si="43"/>
        <v/>
      </c>
      <c r="K409" s="10" t="str">
        <f ca="1">IF(ISNA(VLOOKUP(R409&amp;"_"&amp;S409&amp;"_"&amp;T409,[1]挑战模式!$A:$AS,1,FALSE)),"",IF(VLOOKUP(R409&amp;"_"&amp;S409&amp;"_"&amp;T409,[1]挑战模式!$A:$AS,14+U409,FALSE)="","",INT(VLOOKUP(R409&amp;"_"&amp;S409&amp;"_"&amp;T409,[1]挑战模式!$A:$AS,20+U409,FALSE))))</f>
        <v/>
      </c>
      <c r="L409" s="10" t="str">
        <f ca="1">IF(ISNA(VLOOKUP(R409&amp;"_"&amp;S409&amp;"_"&amp;T409,[1]挑战模式!$A:$AS,1,FALSE)),"",IF(VLOOKUP(R409&amp;"_"&amp;S409&amp;"_"&amp;T409,[1]挑战模式!$A:$AS,14+U409,FALSE)="","",ROUND(VLOOKUP(R409&amp;"_"&amp;S409&amp;"_"&amp;T409,[1]挑战模式!$A:$AS,5,FALSE)/K409,2)))</f>
        <v/>
      </c>
      <c r="M409" s="10" t="str">
        <f t="shared" ca="1" si="47"/>
        <v/>
      </c>
      <c r="N409" s="10" t="str">
        <f t="shared" ca="1" si="48"/>
        <v/>
      </c>
      <c r="O409" s="10" t="str">
        <f t="shared" ca="1" si="49"/>
        <v/>
      </c>
      <c r="Q409" s="10" t="str">
        <f ca="1">IF(L409="","",VLOOKUP(R409&amp;"_"&amp;S409&amp;"_"&amp;T409,[1]挑战模式!$A:$AS,38+U409,FALSE))</f>
        <v/>
      </c>
      <c r="R409" s="10">
        <v>0</v>
      </c>
      <c r="S409" s="10">
        <v>9</v>
      </c>
      <c r="T409" s="10">
        <v>3</v>
      </c>
      <c r="U409" s="10">
        <v>6</v>
      </c>
    </row>
    <row r="410" spans="2:21" s="10" customFormat="1" x14ac:dyDescent="0.2">
      <c r="B410" s="10" t="str">
        <f t="shared" si="44"/>
        <v>MonsterWaveCallRule_Season0_Challenge9</v>
      </c>
      <c r="C410" s="10">
        <f>IF(ISNA(VLOOKUP(R410&amp;"_"&amp;S410&amp;"_"&amp;T410,[1]挑战模式!$A:$AS,1,FALSE)),"",IF(T410-T409=0,"",T410))</f>
        <v>4</v>
      </c>
      <c r="D410" s="10" t="str">
        <f t="shared" si="45"/>
        <v>赛季0挑战关卡9波次4</v>
      </c>
      <c r="E410" s="10" t="str">
        <f>""</f>
        <v/>
      </c>
      <c r="F410" s="10">
        <f>IF(C410="","",VLOOKUP(R410&amp;"_"&amp;S410&amp;"_"&amp;T410,[1]挑战模式!$A:$AS,13,FALSE)-VLOOKUP(R410&amp;"_"&amp;S410&amp;"_"&amp;T410,[1]挑战模式!$A:$AS,14,FALSE))</f>
        <v>100</v>
      </c>
      <c r="G410" s="10">
        <f t="shared" si="46"/>
        <v>180</v>
      </c>
      <c r="H410" s="10" t="str">
        <f>IF(C410="","",VLOOKUP(R410&amp;"_"&amp;S410&amp;"_"&amp;T410,[1]挑战模式!$A:$BG,58,FALSE))</f>
        <v>ResAudio_Music_game2;0.9</v>
      </c>
      <c r="I410" s="10" t="str">
        <f>IF(C410="","",VLOOKUP(R410&amp;"_"&amp;S410&amp;"_"&amp;T410,[1]挑战模式!$A:$BG,59,FALSE))</f>
        <v>ResAudio_Music_game2;1.2</v>
      </c>
      <c r="J410" s="10">
        <f t="shared" si="43"/>
        <v>0</v>
      </c>
      <c r="K410" s="10">
        <f ca="1">IF(ISNA(VLOOKUP(R410&amp;"_"&amp;S410&amp;"_"&amp;T410,[1]挑战模式!$A:$AS,1,FALSE)),"",IF(VLOOKUP(R410&amp;"_"&amp;S410&amp;"_"&amp;T410,[1]挑战模式!$A:$AS,14+U410,FALSE)="","",INT(VLOOKUP(R410&amp;"_"&amp;S410&amp;"_"&amp;T410,[1]挑战模式!$A:$AS,20+U410,FALSE))))</f>
        <v>9</v>
      </c>
      <c r="L410" s="10">
        <f ca="1">IF(ISNA(VLOOKUP(R410&amp;"_"&amp;S410&amp;"_"&amp;T410,[1]挑战模式!$A:$AS,1,FALSE)),"",IF(VLOOKUP(R410&amp;"_"&amp;S410&amp;"_"&amp;T410,[1]挑战模式!$A:$AS,14+U410,FALSE)="","",ROUND(VLOOKUP(R410&amp;"_"&amp;S410&amp;"_"&amp;T410,[1]挑战模式!$A:$AS,5,FALSE)/K410,2)))</f>
        <v>2.78</v>
      </c>
      <c r="M410" s="10">
        <f t="shared" ca="1" si="47"/>
        <v>1</v>
      </c>
      <c r="N410" s="10" t="str">
        <f t="shared" ca="1" si="48"/>
        <v>Monster_Season0_Challenge9_4_1</v>
      </c>
      <c r="O410" s="10">
        <f t="shared" ca="1" si="49"/>
        <v>1</v>
      </c>
      <c r="Q410" s="10">
        <f ca="1">IF(L410="","",VLOOKUP(R410&amp;"_"&amp;S410&amp;"_"&amp;T410,[1]挑战模式!$A:$AS,38+U410,FALSE))</f>
        <v>13</v>
      </c>
      <c r="R410" s="10">
        <v>0</v>
      </c>
      <c r="S410" s="10">
        <v>9</v>
      </c>
      <c r="T410" s="10">
        <v>4</v>
      </c>
      <c r="U410" s="10">
        <v>1</v>
      </c>
    </row>
    <row r="411" spans="2:21" s="10" customFormat="1" x14ac:dyDescent="0.2">
      <c r="B411" s="10" t="str">
        <f t="shared" si="44"/>
        <v/>
      </c>
      <c r="C411" s="10" t="str">
        <f>IF(ISNA(VLOOKUP(R411&amp;"_"&amp;S411&amp;"_"&amp;T411,[1]挑战模式!$A:$AS,1,FALSE)),"",IF(T411-T410=0,"",T411))</f>
        <v/>
      </c>
      <c r="D411" s="10" t="str">
        <f t="shared" si="45"/>
        <v/>
      </c>
      <c r="E411" s="10" t="str">
        <f>""</f>
        <v/>
      </c>
      <c r="F411" s="10" t="str">
        <f>IF(C411="","",VLOOKUP(R411&amp;"_"&amp;S411&amp;"_"&amp;T411,[1]挑战模式!$A:$AS,13,FALSE)-VLOOKUP(R411&amp;"_"&amp;S411&amp;"_"&amp;T411,[1]挑战模式!$A:$AS,14,FALSE))</f>
        <v/>
      </c>
      <c r="G411" s="10" t="str">
        <f t="shared" si="46"/>
        <v/>
      </c>
      <c r="H411" s="10" t="str">
        <f>IF(C411="","",VLOOKUP(R411&amp;"_"&amp;S411&amp;"_"&amp;T411,[1]挑战模式!$A:$BG,58,FALSE))</f>
        <v/>
      </c>
      <c r="I411" s="10" t="str">
        <f>IF(C411="","",VLOOKUP(R411&amp;"_"&amp;S411&amp;"_"&amp;T411,[1]挑战模式!$A:$BG,59,FALSE))</f>
        <v/>
      </c>
      <c r="J411" s="10" t="str">
        <f t="shared" si="43"/>
        <v/>
      </c>
      <c r="K411" s="10">
        <f ca="1">IF(ISNA(VLOOKUP(R411&amp;"_"&amp;S411&amp;"_"&amp;T411,[1]挑战模式!$A:$AS,1,FALSE)),"",IF(VLOOKUP(R411&amp;"_"&amp;S411&amp;"_"&amp;T411,[1]挑战模式!$A:$AS,14+U411,FALSE)="","",INT(VLOOKUP(R411&amp;"_"&amp;S411&amp;"_"&amp;T411,[1]挑战模式!$A:$AS,20+U411,FALSE))))</f>
        <v>9</v>
      </c>
      <c r="L411" s="10">
        <f ca="1">IF(ISNA(VLOOKUP(R411&amp;"_"&amp;S411&amp;"_"&amp;T411,[1]挑战模式!$A:$AS,1,FALSE)),"",IF(VLOOKUP(R411&amp;"_"&amp;S411&amp;"_"&amp;T411,[1]挑战模式!$A:$AS,14+U411,FALSE)="","",ROUND(VLOOKUP(R411&amp;"_"&amp;S411&amp;"_"&amp;T411,[1]挑战模式!$A:$AS,5,FALSE)/K411,2)))</f>
        <v>2.78</v>
      </c>
      <c r="M411" s="10">
        <f t="shared" ca="1" si="47"/>
        <v>1</v>
      </c>
      <c r="N411" s="10" t="str">
        <f t="shared" ca="1" si="48"/>
        <v>Monster_Season0_Challenge9_4_2</v>
      </c>
      <c r="O411" s="10">
        <f t="shared" ca="1" si="49"/>
        <v>1</v>
      </c>
      <c r="Q411" s="10">
        <f ca="1">IF(L411="","",VLOOKUP(R411&amp;"_"&amp;S411&amp;"_"&amp;T411,[1]挑战模式!$A:$AS,38+U411,FALSE))</f>
        <v>6</v>
      </c>
      <c r="R411" s="10">
        <v>0</v>
      </c>
      <c r="S411" s="10">
        <v>9</v>
      </c>
      <c r="T411" s="10">
        <v>4</v>
      </c>
      <c r="U411" s="10">
        <v>2</v>
      </c>
    </row>
    <row r="412" spans="2:21" s="10" customFormat="1" x14ac:dyDescent="0.2">
      <c r="B412" s="10" t="str">
        <f t="shared" si="44"/>
        <v/>
      </c>
      <c r="C412" s="10" t="str">
        <f>IF(ISNA(VLOOKUP(R412&amp;"_"&amp;S412&amp;"_"&amp;T412,[1]挑战模式!$A:$AS,1,FALSE)),"",IF(T412-T411=0,"",T412))</f>
        <v/>
      </c>
      <c r="D412" s="10" t="str">
        <f t="shared" si="45"/>
        <v/>
      </c>
      <c r="E412" s="10" t="str">
        <f>""</f>
        <v/>
      </c>
      <c r="F412" s="10" t="str">
        <f>IF(C412="","",VLOOKUP(R412&amp;"_"&amp;S412&amp;"_"&amp;T412,[1]挑战模式!$A:$AS,13,FALSE)-VLOOKUP(R412&amp;"_"&amp;S412&amp;"_"&amp;T412,[1]挑战模式!$A:$AS,14,FALSE))</f>
        <v/>
      </c>
      <c r="G412" s="10" t="str">
        <f t="shared" si="46"/>
        <v/>
      </c>
      <c r="H412" s="10" t="str">
        <f>IF(C412="","",VLOOKUP(R412&amp;"_"&amp;S412&amp;"_"&amp;T412,[1]挑战模式!$A:$BG,58,FALSE))</f>
        <v/>
      </c>
      <c r="I412" s="10" t="str">
        <f>IF(C412="","",VLOOKUP(R412&amp;"_"&amp;S412&amp;"_"&amp;T412,[1]挑战模式!$A:$BG,59,FALSE))</f>
        <v/>
      </c>
      <c r="J412" s="10" t="str">
        <f t="shared" si="43"/>
        <v/>
      </c>
      <c r="K412" s="10">
        <f ca="1">IF(ISNA(VLOOKUP(R412&amp;"_"&amp;S412&amp;"_"&amp;T412,[1]挑战模式!$A:$AS,1,FALSE)),"",IF(VLOOKUP(R412&amp;"_"&amp;S412&amp;"_"&amp;T412,[1]挑战模式!$A:$AS,14+U412,FALSE)="","",INT(VLOOKUP(R412&amp;"_"&amp;S412&amp;"_"&amp;T412,[1]挑战模式!$A:$AS,20+U412,FALSE))))</f>
        <v>4</v>
      </c>
      <c r="L412" s="10">
        <f ca="1">IF(ISNA(VLOOKUP(R412&amp;"_"&amp;S412&amp;"_"&amp;T412,[1]挑战模式!$A:$AS,1,FALSE)),"",IF(VLOOKUP(R412&amp;"_"&amp;S412&amp;"_"&amp;T412,[1]挑战模式!$A:$AS,14+U412,FALSE)="","",ROUND(VLOOKUP(R412&amp;"_"&amp;S412&amp;"_"&amp;T412,[1]挑战模式!$A:$AS,5,FALSE)/K412,2)))</f>
        <v>6.25</v>
      </c>
      <c r="M412" s="10">
        <f t="shared" ca="1" si="47"/>
        <v>1</v>
      </c>
      <c r="N412" s="10" t="str">
        <f t="shared" ca="1" si="48"/>
        <v>Monster_Season0_Challenge9_4_3</v>
      </c>
      <c r="O412" s="10">
        <f t="shared" ca="1" si="49"/>
        <v>1</v>
      </c>
      <c r="Q412" s="10">
        <f ca="1">IF(L412="","",VLOOKUP(R412&amp;"_"&amp;S412&amp;"_"&amp;T412,[1]挑战模式!$A:$AS,38+U412,FALSE))</f>
        <v>6</v>
      </c>
      <c r="R412" s="10">
        <v>0</v>
      </c>
      <c r="S412" s="10">
        <v>9</v>
      </c>
      <c r="T412" s="10">
        <v>4</v>
      </c>
      <c r="U412" s="10">
        <v>3</v>
      </c>
    </row>
    <row r="413" spans="2:21" s="10" customFormat="1" x14ac:dyDescent="0.2">
      <c r="B413" s="10" t="str">
        <f t="shared" si="44"/>
        <v/>
      </c>
      <c r="C413" s="10" t="str">
        <f>IF(ISNA(VLOOKUP(R413&amp;"_"&amp;S413&amp;"_"&amp;T413,[1]挑战模式!$A:$AS,1,FALSE)),"",IF(T413-T412=0,"",T413))</f>
        <v/>
      </c>
      <c r="D413" s="10" t="str">
        <f t="shared" si="45"/>
        <v/>
      </c>
      <c r="E413" s="10" t="str">
        <f>""</f>
        <v/>
      </c>
      <c r="F413" s="10" t="str">
        <f>IF(C413="","",VLOOKUP(R413&amp;"_"&amp;S413&amp;"_"&amp;T413,[1]挑战模式!$A:$AS,13,FALSE)-VLOOKUP(R413&amp;"_"&amp;S413&amp;"_"&amp;T413,[1]挑战模式!$A:$AS,14,FALSE))</f>
        <v/>
      </c>
      <c r="G413" s="10" t="str">
        <f t="shared" si="46"/>
        <v/>
      </c>
      <c r="H413" s="10" t="str">
        <f>IF(C413="","",VLOOKUP(R413&amp;"_"&amp;S413&amp;"_"&amp;T413,[1]挑战模式!$A:$BG,58,FALSE))</f>
        <v/>
      </c>
      <c r="I413" s="10" t="str">
        <f>IF(C413="","",VLOOKUP(R413&amp;"_"&amp;S413&amp;"_"&amp;T413,[1]挑战模式!$A:$BG,59,FALSE))</f>
        <v/>
      </c>
      <c r="J413" s="10" t="str">
        <f t="shared" si="43"/>
        <v/>
      </c>
      <c r="K413" s="10" t="str">
        <f ca="1">IF(ISNA(VLOOKUP(R413&amp;"_"&amp;S413&amp;"_"&amp;T413,[1]挑战模式!$A:$AS,1,FALSE)),"",IF(VLOOKUP(R413&amp;"_"&amp;S413&amp;"_"&amp;T413,[1]挑战模式!$A:$AS,14+U413,FALSE)="","",INT(VLOOKUP(R413&amp;"_"&amp;S413&amp;"_"&amp;T413,[1]挑战模式!$A:$AS,20+U413,FALSE))))</f>
        <v/>
      </c>
      <c r="L413" s="10" t="str">
        <f ca="1">IF(ISNA(VLOOKUP(R413&amp;"_"&amp;S413&amp;"_"&amp;T413,[1]挑战模式!$A:$AS,1,FALSE)),"",IF(VLOOKUP(R413&amp;"_"&amp;S413&amp;"_"&amp;T413,[1]挑战模式!$A:$AS,14+U413,FALSE)="","",ROUND(VLOOKUP(R413&amp;"_"&amp;S413&amp;"_"&amp;T413,[1]挑战模式!$A:$AS,5,FALSE)/K413,2)))</f>
        <v/>
      </c>
      <c r="M413" s="10" t="str">
        <f t="shared" ca="1" si="47"/>
        <v/>
      </c>
      <c r="N413" s="10" t="str">
        <f t="shared" ca="1" si="48"/>
        <v/>
      </c>
      <c r="O413" s="10" t="str">
        <f t="shared" ca="1" si="49"/>
        <v/>
      </c>
      <c r="Q413" s="10" t="str">
        <f ca="1">IF(L413="","",VLOOKUP(R413&amp;"_"&amp;S413&amp;"_"&amp;T413,[1]挑战模式!$A:$AS,38+U413,FALSE))</f>
        <v/>
      </c>
      <c r="R413" s="10">
        <v>0</v>
      </c>
      <c r="S413" s="10">
        <v>9</v>
      </c>
      <c r="T413" s="10">
        <v>4</v>
      </c>
      <c r="U413" s="10">
        <v>4</v>
      </c>
    </row>
    <row r="414" spans="2:21" s="10" customFormat="1" x14ac:dyDescent="0.2">
      <c r="B414" s="10" t="str">
        <f t="shared" si="44"/>
        <v/>
      </c>
      <c r="C414" s="10" t="str">
        <f>IF(ISNA(VLOOKUP(R414&amp;"_"&amp;S414&amp;"_"&amp;T414,[1]挑战模式!$A:$AS,1,FALSE)),"",IF(T414-T413=0,"",T414))</f>
        <v/>
      </c>
      <c r="D414" s="10" t="str">
        <f t="shared" si="45"/>
        <v/>
      </c>
      <c r="E414" s="10" t="str">
        <f>""</f>
        <v/>
      </c>
      <c r="F414" s="10" t="str">
        <f>IF(C414="","",VLOOKUP(R414&amp;"_"&amp;S414&amp;"_"&amp;T414,[1]挑战模式!$A:$AS,13,FALSE)-VLOOKUP(R414&amp;"_"&amp;S414&amp;"_"&amp;T414,[1]挑战模式!$A:$AS,14,FALSE))</f>
        <v/>
      </c>
      <c r="G414" s="10" t="str">
        <f t="shared" si="46"/>
        <v/>
      </c>
      <c r="H414" s="10" t="str">
        <f>IF(C414="","",VLOOKUP(R414&amp;"_"&amp;S414&amp;"_"&amp;T414,[1]挑战模式!$A:$BG,58,FALSE))</f>
        <v/>
      </c>
      <c r="I414" s="10" t="str">
        <f>IF(C414="","",VLOOKUP(R414&amp;"_"&amp;S414&amp;"_"&amp;T414,[1]挑战模式!$A:$BG,59,FALSE))</f>
        <v/>
      </c>
      <c r="J414" s="10" t="str">
        <f t="shared" si="43"/>
        <v/>
      </c>
      <c r="K414" s="10" t="str">
        <f ca="1">IF(ISNA(VLOOKUP(R414&amp;"_"&amp;S414&amp;"_"&amp;T414,[1]挑战模式!$A:$AS,1,FALSE)),"",IF(VLOOKUP(R414&amp;"_"&amp;S414&amp;"_"&amp;T414,[1]挑战模式!$A:$AS,14+U414,FALSE)="","",INT(VLOOKUP(R414&amp;"_"&amp;S414&amp;"_"&amp;T414,[1]挑战模式!$A:$AS,20+U414,FALSE))))</f>
        <v/>
      </c>
      <c r="L414" s="10" t="str">
        <f ca="1">IF(ISNA(VLOOKUP(R414&amp;"_"&amp;S414&amp;"_"&amp;T414,[1]挑战模式!$A:$AS,1,FALSE)),"",IF(VLOOKUP(R414&amp;"_"&amp;S414&amp;"_"&amp;T414,[1]挑战模式!$A:$AS,14+U414,FALSE)="","",ROUND(VLOOKUP(R414&amp;"_"&amp;S414&amp;"_"&amp;T414,[1]挑战模式!$A:$AS,5,FALSE)/K414,2)))</f>
        <v/>
      </c>
      <c r="M414" s="10" t="str">
        <f t="shared" ca="1" si="47"/>
        <v/>
      </c>
      <c r="N414" s="10" t="str">
        <f t="shared" ca="1" si="48"/>
        <v/>
      </c>
      <c r="O414" s="10" t="str">
        <f t="shared" ca="1" si="49"/>
        <v/>
      </c>
      <c r="Q414" s="10" t="str">
        <f ca="1">IF(L414="","",VLOOKUP(R414&amp;"_"&amp;S414&amp;"_"&amp;T414,[1]挑战模式!$A:$AS,38+U414,FALSE))</f>
        <v/>
      </c>
      <c r="R414" s="10">
        <v>0</v>
      </c>
      <c r="S414" s="10">
        <v>9</v>
      </c>
      <c r="T414" s="10">
        <v>4</v>
      </c>
      <c r="U414" s="10">
        <v>5</v>
      </c>
    </row>
    <row r="415" spans="2:21" s="10" customFormat="1" x14ac:dyDescent="0.2">
      <c r="B415" s="10" t="str">
        <f t="shared" si="44"/>
        <v/>
      </c>
      <c r="C415" s="10" t="str">
        <f>IF(ISNA(VLOOKUP(R415&amp;"_"&amp;S415&amp;"_"&amp;T415,[1]挑战模式!$A:$AS,1,FALSE)),"",IF(T415-T414=0,"",T415))</f>
        <v/>
      </c>
      <c r="D415" s="10" t="str">
        <f t="shared" si="45"/>
        <v/>
      </c>
      <c r="E415" s="10" t="str">
        <f>""</f>
        <v/>
      </c>
      <c r="F415" s="10" t="str">
        <f>IF(C415="","",VLOOKUP(R415&amp;"_"&amp;S415&amp;"_"&amp;T415,[1]挑战模式!$A:$AS,13,FALSE)-VLOOKUP(R415&amp;"_"&amp;S415&amp;"_"&amp;T415,[1]挑战模式!$A:$AS,14,FALSE))</f>
        <v/>
      </c>
      <c r="G415" s="10" t="str">
        <f t="shared" si="46"/>
        <v/>
      </c>
      <c r="H415" s="10" t="str">
        <f>IF(C415="","",VLOOKUP(R415&amp;"_"&amp;S415&amp;"_"&amp;T415,[1]挑战模式!$A:$BG,58,FALSE))</f>
        <v/>
      </c>
      <c r="I415" s="10" t="str">
        <f>IF(C415="","",VLOOKUP(R415&amp;"_"&amp;S415&amp;"_"&amp;T415,[1]挑战模式!$A:$BG,59,FALSE))</f>
        <v/>
      </c>
      <c r="J415" s="10" t="str">
        <f t="shared" si="43"/>
        <v/>
      </c>
      <c r="K415" s="10" t="str">
        <f ca="1">IF(ISNA(VLOOKUP(R415&amp;"_"&amp;S415&amp;"_"&amp;T415,[1]挑战模式!$A:$AS,1,FALSE)),"",IF(VLOOKUP(R415&amp;"_"&amp;S415&amp;"_"&amp;T415,[1]挑战模式!$A:$AS,14+U415,FALSE)="","",INT(VLOOKUP(R415&amp;"_"&amp;S415&amp;"_"&amp;T415,[1]挑战模式!$A:$AS,20+U415,FALSE))))</f>
        <v/>
      </c>
      <c r="L415" s="10" t="str">
        <f ca="1">IF(ISNA(VLOOKUP(R415&amp;"_"&amp;S415&amp;"_"&amp;T415,[1]挑战模式!$A:$AS,1,FALSE)),"",IF(VLOOKUP(R415&amp;"_"&amp;S415&amp;"_"&amp;T415,[1]挑战模式!$A:$AS,14+U415,FALSE)="","",ROUND(VLOOKUP(R415&amp;"_"&amp;S415&amp;"_"&amp;T415,[1]挑战模式!$A:$AS,5,FALSE)/K415,2)))</f>
        <v/>
      </c>
      <c r="M415" s="10" t="str">
        <f t="shared" ca="1" si="47"/>
        <v/>
      </c>
      <c r="N415" s="10" t="str">
        <f t="shared" ca="1" si="48"/>
        <v/>
      </c>
      <c r="O415" s="10" t="str">
        <f t="shared" ca="1" si="49"/>
        <v/>
      </c>
      <c r="Q415" s="10" t="str">
        <f ca="1">IF(L415="","",VLOOKUP(R415&amp;"_"&amp;S415&amp;"_"&amp;T415,[1]挑战模式!$A:$AS,38+U415,FALSE))</f>
        <v/>
      </c>
      <c r="R415" s="10">
        <v>0</v>
      </c>
      <c r="S415" s="10">
        <v>9</v>
      </c>
      <c r="T415" s="10">
        <v>4</v>
      </c>
      <c r="U415" s="10">
        <v>6</v>
      </c>
    </row>
    <row r="416" spans="2:21" s="10" customFormat="1" x14ac:dyDescent="0.2">
      <c r="B416" s="10" t="str">
        <f t="shared" si="44"/>
        <v>MonsterWaveCallRule_Season0_Challenge9</v>
      </c>
      <c r="C416" s="10">
        <f>IF(ISNA(VLOOKUP(R416&amp;"_"&amp;S416&amp;"_"&amp;T416,[1]挑战模式!$A:$AS,1,FALSE)),"",IF(T416-T415=0,"",T416))</f>
        <v>5</v>
      </c>
      <c r="D416" s="10" t="str">
        <f t="shared" si="45"/>
        <v>赛季0挑战关卡9波次5</v>
      </c>
      <c r="E416" s="10" t="str">
        <f>""</f>
        <v/>
      </c>
      <c r="F416" s="10">
        <f>IF(C416="","",VLOOKUP(R416&amp;"_"&amp;S416&amp;"_"&amp;T416,[1]挑战模式!$A:$AS,13,FALSE)-VLOOKUP(R416&amp;"_"&amp;S416&amp;"_"&amp;T416,[1]挑战模式!$A:$AS,14,FALSE))</f>
        <v>100</v>
      </c>
      <c r="G416" s="10">
        <f t="shared" si="46"/>
        <v>180</v>
      </c>
      <c r="H416" s="10" t="str">
        <f>IF(C416="","",VLOOKUP(R416&amp;"_"&amp;S416&amp;"_"&amp;T416,[1]挑战模式!$A:$BG,58,FALSE))</f>
        <v>ResAudio_Music_game2;0.9</v>
      </c>
      <c r="I416" s="10" t="str">
        <f>IF(C416="","",VLOOKUP(R416&amp;"_"&amp;S416&amp;"_"&amp;T416,[1]挑战模式!$A:$BG,59,FALSE))</f>
        <v>ResAudio_Music_game2;1.2</v>
      </c>
      <c r="J416" s="10">
        <f t="shared" si="43"/>
        <v>0</v>
      </c>
      <c r="K416" s="10">
        <f ca="1">IF(ISNA(VLOOKUP(R416&amp;"_"&amp;S416&amp;"_"&amp;T416,[1]挑战模式!$A:$AS,1,FALSE)),"",IF(VLOOKUP(R416&amp;"_"&amp;S416&amp;"_"&amp;T416,[1]挑战模式!$A:$AS,14+U416,FALSE)="","",INT(VLOOKUP(R416&amp;"_"&amp;S416&amp;"_"&amp;T416,[1]挑战模式!$A:$AS,20+U416,FALSE))))</f>
        <v>12</v>
      </c>
      <c r="L416" s="10">
        <f ca="1">IF(ISNA(VLOOKUP(R416&amp;"_"&amp;S416&amp;"_"&amp;T416,[1]挑战模式!$A:$AS,1,FALSE)),"",IF(VLOOKUP(R416&amp;"_"&amp;S416&amp;"_"&amp;T416,[1]挑战模式!$A:$AS,14+U416,FALSE)="","",ROUND(VLOOKUP(R416&amp;"_"&amp;S416&amp;"_"&amp;T416,[1]挑战模式!$A:$AS,5,FALSE)/K416,2)))</f>
        <v>2.5</v>
      </c>
      <c r="M416" s="10">
        <f t="shared" ca="1" si="47"/>
        <v>1</v>
      </c>
      <c r="N416" s="10" t="str">
        <f t="shared" ca="1" si="48"/>
        <v>Monster_Season0_Challenge9_5_1</v>
      </c>
      <c r="O416" s="10">
        <f t="shared" ca="1" si="49"/>
        <v>1</v>
      </c>
      <c r="Q416" s="10">
        <f ca="1">IF(L416="","",VLOOKUP(R416&amp;"_"&amp;S416&amp;"_"&amp;T416,[1]挑战模式!$A:$AS,38+U416,FALSE))</f>
        <v>7</v>
      </c>
      <c r="R416" s="10">
        <v>0</v>
      </c>
      <c r="S416" s="10">
        <v>9</v>
      </c>
      <c r="T416" s="10">
        <v>5</v>
      </c>
      <c r="U416" s="10">
        <v>1</v>
      </c>
    </row>
    <row r="417" spans="2:21" s="10" customFormat="1" x14ac:dyDescent="0.2">
      <c r="B417" s="10" t="str">
        <f t="shared" si="44"/>
        <v/>
      </c>
      <c r="C417" s="10" t="str">
        <f>IF(ISNA(VLOOKUP(R417&amp;"_"&amp;S417&amp;"_"&amp;T417,[1]挑战模式!$A:$AS,1,FALSE)),"",IF(T417-T416=0,"",T417))</f>
        <v/>
      </c>
      <c r="D417" s="10" t="str">
        <f t="shared" si="45"/>
        <v/>
      </c>
      <c r="E417" s="10" t="str">
        <f>""</f>
        <v/>
      </c>
      <c r="F417" s="10" t="str">
        <f>IF(C417="","",VLOOKUP(R417&amp;"_"&amp;S417&amp;"_"&amp;T417,[1]挑战模式!$A:$AS,13,FALSE)-VLOOKUP(R417&amp;"_"&amp;S417&amp;"_"&amp;T417,[1]挑战模式!$A:$AS,14,FALSE))</f>
        <v/>
      </c>
      <c r="G417" s="10" t="str">
        <f t="shared" si="46"/>
        <v/>
      </c>
      <c r="H417" s="10" t="str">
        <f>IF(C417="","",VLOOKUP(R417&amp;"_"&amp;S417&amp;"_"&amp;T417,[1]挑战模式!$A:$BG,58,FALSE))</f>
        <v/>
      </c>
      <c r="I417" s="10" t="str">
        <f>IF(C417="","",VLOOKUP(R417&amp;"_"&amp;S417&amp;"_"&amp;T417,[1]挑战模式!$A:$BG,59,FALSE))</f>
        <v/>
      </c>
      <c r="J417" s="10" t="str">
        <f t="shared" si="43"/>
        <v/>
      </c>
      <c r="K417" s="10">
        <f ca="1">IF(ISNA(VLOOKUP(R417&amp;"_"&amp;S417&amp;"_"&amp;T417,[1]挑战模式!$A:$AS,1,FALSE)),"",IF(VLOOKUP(R417&amp;"_"&amp;S417&amp;"_"&amp;T417,[1]挑战模式!$A:$AS,14+U417,FALSE)="","",INT(VLOOKUP(R417&amp;"_"&amp;S417&amp;"_"&amp;T417,[1]挑战模式!$A:$AS,20+U417,FALSE))))</f>
        <v>12</v>
      </c>
      <c r="L417" s="10">
        <f ca="1">IF(ISNA(VLOOKUP(R417&amp;"_"&amp;S417&amp;"_"&amp;T417,[1]挑战模式!$A:$AS,1,FALSE)),"",IF(VLOOKUP(R417&amp;"_"&amp;S417&amp;"_"&amp;T417,[1]挑战模式!$A:$AS,14+U417,FALSE)="","",ROUND(VLOOKUP(R417&amp;"_"&amp;S417&amp;"_"&amp;T417,[1]挑战模式!$A:$AS,5,FALSE)/K417,2)))</f>
        <v>2.5</v>
      </c>
      <c r="M417" s="10">
        <f t="shared" ca="1" si="47"/>
        <v>1</v>
      </c>
      <c r="N417" s="10" t="str">
        <f t="shared" ca="1" si="48"/>
        <v>Monster_Season0_Challenge9_5_2</v>
      </c>
      <c r="O417" s="10">
        <f t="shared" ca="1" si="49"/>
        <v>1</v>
      </c>
      <c r="Q417" s="10">
        <f ca="1">IF(L417="","",VLOOKUP(R417&amp;"_"&amp;S417&amp;"_"&amp;T417,[1]挑战模式!$A:$AS,38+U417,FALSE))</f>
        <v>7</v>
      </c>
      <c r="R417" s="10">
        <v>0</v>
      </c>
      <c r="S417" s="10">
        <v>9</v>
      </c>
      <c r="T417" s="10">
        <v>5</v>
      </c>
      <c r="U417" s="10">
        <v>2</v>
      </c>
    </row>
    <row r="418" spans="2:21" s="10" customFormat="1" x14ac:dyDescent="0.2">
      <c r="B418" s="10" t="str">
        <f t="shared" si="44"/>
        <v/>
      </c>
      <c r="C418" s="10" t="str">
        <f>IF(ISNA(VLOOKUP(R418&amp;"_"&amp;S418&amp;"_"&amp;T418,[1]挑战模式!$A:$AS,1,FALSE)),"",IF(T418-T417=0,"",T418))</f>
        <v/>
      </c>
      <c r="D418" s="10" t="str">
        <f t="shared" si="45"/>
        <v/>
      </c>
      <c r="E418" s="10" t="str">
        <f>""</f>
        <v/>
      </c>
      <c r="F418" s="10" t="str">
        <f>IF(C418="","",VLOOKUP(R418&amp;"_"&amp;S418&amp;"_"&amp;T418,[1]挑战模式!$A:$AS,13,FALSE)-VLOOKUP(R418&amp;"_"&amp;S418&amp;"_"&amp;T418,[1]挑战模式!$A:$AS,14,FALSE))</f>
        <v/>
      </c>
      <c r="G418" s="10" t="str">
        <f t="shared" si="46"/>
        <v/>
      </c>
      <c r="H418" s="10" t="str">
        <f>IF(C418="","",VLOOKUP(R418&amp;"_"&amp;S418&amp;"_"&amp;T418,[1]挑战模式!$A:$BG,58,FALSE))</f>
        <v/>
      </c>
      <c r="I418" s="10" t="str">
        <f>IF(C418="","",VLOOKUP(R418&amp;"_"&amp;S418&amp;"_"&amp;T418,[1]挑战模式!$A:$BG,59,FALSE))</f>
        <v/>
      </c>
      <c r="J418" s="10" t="str">
        <f t="shared" si="43"/>
        <v/>
      </c>
      <c r="K418" s="10">
        <f ca="1">IF(ISNA(VLOOKUP(R418&amp;"_"&amp;S418&amp;"_"&amp;T418,[1]挑战模式!$A:$AS,1,FALSE)),"",IF(VLOOKUP(R418&amp;"_"&amp;S418&amp;"_"&amp;T418,[1]挑战模式!$A:$AS,14+U418,FALSE)="","",INT(VLOOKUP(R418&amp;"_"&amp;S418&amp;"_"&amp;T418,[1]挑战模式!$A:$AS,20+U418,FALSE))))</f>
        <v>6</v>
      </c>
      <c r="L418" s="10">
        <f ca="1">IF(ISNA(VLOOKUP(R418&amp;"_"&amp;S418&amp;"_"&amp;T418,[1]挑战模式!$A:$AS,1,FALSE)),"",IF(VLOOKUP(R418&amp;"_"&amp;S418&amp;"_"&amp;T418,[1]挑战模式!$A:$AS,14+U418,FALSE)="","",ROUND(VLOOKUP(R418&amp;"_"&amp;S418&amp;"_"&amp;T418,[1]挑战模式!$A:$AS,5,FALSE)/K418,2)))</f>
        <v>5</v>
      </c>
      <c r="M418" s="10">
        <f t="shared" ca="1" si="47"/>
        <v>1</v>
      </c>
      <c r="N418" s="10" t="str">
        <f t="shared" ca="1" si="48"/>
        <v>Monster_Season0_Challenge9_5_3</v>
      </c>
      <c r="O418" s="10">
        <f t="shared" ca="1" si="49"/>
        <v>1</v>
      </c>
      <c r="Q418" s="10">
        <f ca="1">IF(L418="","",VLOOKUP(R418&amp;"_"&amp;S418&amp;"_"&amp;T418,[1]挑战模式!$A:$AS,38+U418,FALSE))</f>
        <v>7</v>
      </c>
      <c r="R418" s="10">
        <v>0</v>
      </c>
      <c r="S418" s="10">
        <v>9</v>
      </c>
      <c r="T418" s="10">
        <v>5</v>
      </c>
      <c r="U418" s="10">
        <v>3</v>
      </c>
    </row>
    <row r="419" spans="2:21" s="10" customFormat="1" x14ac:dyDescent="0.2">
      <c r="B419" s="10" t="str">
        <f t="shared" si="44"/>
        <v/>
      </c>
      <c r="C419" s="10" t="str">
        <f>IF(ISNA(VLOOKUP(R419&amp;"_"&amp;S419&amp;"_"&amp;T419,[1]挑战模式!$A:$AS,1,FALSE)),"",IF(T419-T418=0,"",T419))</f>
        <v/>
      </c>
      <c r="D419" s="10" t="str">
        <f t="shared" si="45"/>
        <v/>
      </c>
      <c r="E419" s="10" t="str">
        <f>""</f>
        <v/>
      </c>
      <c r="F419" s="10" t="str">
        <f>IF(C419="","",VLOOKUP(R419&amp;"_"&amp;S419&amp;"_"&amp;T419,[1]挑战模式!$A:$AS,13,FALSE)-VLOOKUP(R419&amp;"_"&amp;S419&amp;"_"&amp;T419,[1]挑战模式!$A:$AS,14,FALSE))</f>
        <v/>
      </c>
      <c r="G419" s="10" t="str">
        <f t="shared" si="46"/>
        <v/>
      </c>
      <c r="H419" s="10" t="str">
        <f>IF(C419="","",VLOOKUP(R419&amp;"_"&amp;S419&amp;"_"&amp;T419,[1]挑战模式!$A:$BG,58,FALSE))</f>
        <v/>
      </c>
      <c r="I419" s="10" t="str">
        <f>IF(C419="","",VLOOKUP(R419&amp;"_"&amp;S419&amp;"_"&amp;T419,[1]挑战模式!$A:$BG,59,FALSE))</f>
        <v/>
      </c>
      <c r="J419" s="10" t="str">
        <f t="shared" si="43"/>
        <v/>
      </c>
      <c r="K419" s="10" t="str">
        <f ca="1">IF(ISNA(VLOOKUP(R419&amp;"_"&amp;S419&amp;"_"&amp;T419,[1]挑战模式!$A:$AS,1,FALSE)),"",IF(VLOOKUP(R419&amp;"_"&amp;S419&amp;"_"&amp;T419,[1]挑战模式!$A:$AS,14+U419,FALSE)="","",INT(VLOOKUP(R419&amp;"_"&amp;S419&amp;"_"&amp;T419,[1]挑战模式!$A:$AS,20+U419,FALSE))))</f>
        <v/>
      </c>
      <c r="L419" s="10" t="str">
        <f ca="1">IF(ISNA(VLOOKUP(R419&amp;"_"&amp;S419&amp;"_"&amp;T419,[1]挑战模式!$A:$AS,1,FALSE)),"",IF(VLOOKUP(R419&amp;"_"&amp;S419&amp;"_"&amp;T419,[1]挑战模式!$A:$AS,14+U419,FALSE)="","",ROUND(VLOOKUP(R419&amp;"_"&amp;S419&amp;"_"&amp;T419,[1]挑战模式!$A:$AS,5,FALSE)/K419,2)))</f>
        <v/>
      </c>
      <c r="M419" s="10" t="str">
        <f t="shared" ca="1" si="47"/>
        <v/>
      </c>
      <c r="N419" s="10" t="str">
        <f t="shared" ca="1" si="48"/>
        <v/>
      </c>
      <c r="O419" s="10" t="str">
        <f t="shared" ca="1" si="49"/>
        <v/>
      </c>
      <c r="Q419" s="10" t="str">
        <f ca="1">IF(L419="","",VLOOKUP(R419&amp;"_"&amp;S419&amp;"_"&amp;T419,[1]挑战模式!$A:$AS,38+U419,FALSE))</f>
        <v/>
      </c>
      <c r="R419" s="10">
        <v>0</v>
      </c>
      <c r="S419" s="10">
        <v>9</v>
      </c>
      <c r="T419" s="10">
        <v>5</v>
      </c>
      <c r="U419" s="10">
        <v>4</v>
      </c>
    </row>
    <row r="420" spans="2:21" s="10" customFormat="1" x14ac:dyDescent="0.2">
      <c r="B420" s="10" t="str">
        <f t="shared" si="44"/>
        <v/>
      </c>
      <c r="C420" s="10" t="str">
        <f>IF(ISNA(VLOOKUP(R420&amp;"_"&amp;S420&amp;"_"&amp;T420,[1]挑战模式!$A:$AS,1,FALSE)),"",IF(T420-T419=0,"",T420))</f>
        <v/>
      </c>
      <c r="D420" s="10" t="str">
        <f t="shared" si="45"/>
        <v/>
      </c>
      <c r="E420" s="10" t="str">
        <f>""</f>
        <v/>
      </c>
      <c r="F420" s="10" t="str">
        <f>IF(C420="","",VLOOKUP(R420&amp;"_"&amp;S420&amp;"_"&amp;T420,[1]挑战模式!$A:$AS,13,FALSE)-VLOOKUP(R420&amp;"_"&amp;S420&amp;"_"&amp;T420,[1]挑战模式!$A:$AS,14,FALSE))</f>
        <v/>
      </c>
      <c r="G420" s="10" t="str">
        <f t="shared" si="46"/>
        <v/>
      </c>
      <c r="H420" s="10" t="str">
        <f>IF(C420="","",VLOOKUP(R420&amp;"_"&amp;S420&amp;"_"&amp;T420,[1]挑战模式!$A:$BG,58,FALSE))</f>
        <v/>
      </c>
      <c r="I420" s="10" t="str">
        <f>IF(C420="","",VLOOKUP(R420&amp;"_"&amp;S420&amp;"_"&amp;T420,[1]挑战模式!$A:$BG,59,FALSE))</f>
        <v/>
      </c>
      <c r="J420" s="10" t="str">
        <f t="shared" si="43"/>
        <v/>
      </c>
      <c r="K420" s="10" t="str">
        <f ca="1">IF(ISNA(VLOOKUP(R420&amp;"_"&amp;S420&amp;"_"&amp;T420,[1]挑战模式!$A:$AS,1,FALSE)),"",IF(VLOOKUP(R420&amp;"_"&amp;S420&amp;"_"&amp;T420,[1]挑战模式!$A:$AS,14+U420,FALSE)="","",INT(VLOOKUP(R420&amp;"_"&amp;S420&amp;"_"&amp;T420,[1]挑战模式!$A:$AS,20+U420,FALSE))))</f>
        <v/>
      </c>
      <c r="L420" s="10" t="str">
        <f ca="1">IF(ISNA(VLOOKUP(R420&amp;"_"&amp;S420&amp;"_"&amp;T420,[1]挑战模式!$A:$AS,1,FALSE)),"",IF(VLOOKUP(R420&amp;"_"&amp;S420&amp;"_"&amp;T420,[1]挑战模式!$A:$AS,14+U420,FALSE)="","",ROUND(VLOOKUP(R420&amp;"_"&amp;S420&amp;"_"&amp;T420,[1]挑战模式!$A:$AS,5,FALSE)/K420,2)))</f>
        <v/>
      </c>
      <c r="M420" s="10" t="str">
        <f t="shared" ca="1" si="47"/>
        <v/>
      </c>
      <c r="N420" s="10" t="str">
        <f t="shared" ca="1" si="48"/>
        <v/>
      </c>
      <c r="O420" s="10" t="str">
        <f t="shared" ca="1" si="49"/>
        <v/>
      </c>
      <c r="Q420" s="10" t="str">
        <f ca="1">IF(L420="","",VLOOKUP(R420&amp;"_"&amp;S420&amp;"_"&amp;T420,[1]挑战模式!$A:$AS,38+U420,FALSE))</f>
        <v/>
      </c>
      <c r="R420" s="10">
        <v>0</v>
      </c>
      <c r="S420" s="10">
        <v>9</v>
      </c>
      <c r="T420" s="10">
        <v>5</v>
      </c>
      <c r="U420" s="10">
        <v>5</v>
      </c>
    </row>
    <row r="421" spans="2:21" s="10" customFormat="1" x14ac:dyDescent="0.2">
      <c r="B421" s="10" t="str">
        <f t="shared" si="44"/>
        <v/>
      </c>
      <c r="C421" s="10" t="str">
        <f>IF(ISNA(VLOOKUP(R421&amp;"_"&amp;S421&amp;"_"&amp;T421,[1]挑战模式!$A:$AS,1,FALSE)),"",IF(T421-T420=0,"",T421))</f>
        <v/>
      </c>
      <c r="D421" s="10" t="str">
        <f t="shared" si="45"/>
        <v/>
      </c>
      <c r="E421" s="10" t="str">
        <f>""</f>
        <v/>
      </c>
      <c r="F421" s="10" t="str">
        <f>IF(C421="","",VLOOKUP(R421&amp;"_"&amp;S421&amp;"_"&amp;T421,[1]挑战模式!$A:$AS,13,FALSE)-VLOOKUP(R421&amp;"_"&amp;S421&amp;"_"&amp;T421,[1]挑战模式!$A:$AS,14,FALSE))</f>
        <v/>
      </c>
      <c r="G421" s="10" t="str">
        <f t="shared" si="46"/>
        <v/>
      </c>
      <c r="H421" s="10" t="str">
        <f>IF(C421="","",VLOOKUP(R421&amp;"_"&amp;S421&amp;"_"&amp;T421,[1]挑战模式!$A:$BG,58,FALSE))</f>
        <v/>
      </c>
      <c r="I421" s="10" t="str">
        <f>IF(C421="","",VLOOKUP(R421&amp;"_"&amp;S421&amp;"_"&amp;T421,[1]挑战模式!$A:$BG,59,FALSE))</f>
        <v/>
      </c>
      <c r="J421" s="10" t="str">
        <f t="shared" si="43"/>
        <v/>
      </c>
      <c r="K421" s="10" t="str">
        <f ca="1">IF(ISNA(VLOOKUP(R421&amp;"_"&amp;S421&amp;"_"&amp;T421,[1]挑战模式!$A:$AS,1,FALSE)),"",IF(VLOOKUP(R421&amp;"_"&amp;S421&amp;"_"&amp;T421,[1]挑战模式!$A:$AS,14+U421,FALSE)="","",INT(VLOOKUP(R421&amp;"_"&amp;S421&amp;"_"&amp;T421,[1]挑战模式!$A:$AS,20+U421,FALSE))))</f>
        <v/>
      </c>
      <c r="L421" s="10" t="str">
        <f ca="1">IF(ISNA(VLOOKUP(R421&amp;"_"&amp;S421&amp;"_"&amp;T421,[1]挑战模式!$A:$AS,1,FALSE)),"",IF(VLOOKUP(R421&amp;"_"&amp;S421&amp;"_"&amp;T421,[1]挑战模式!$A:$AS,14+U421,FALSE)="","",ROUND(VLOOKUP(R421&amp;"_"&amp;S421&amp;"_"&amp;T421,[1]挑战模式!$A:$AS,5,FALSE)/K421,2)))</f>
        <v/>
      </c>
      <c r="M421" s="10" t="str">
        <f t="shared" ca="1" si="47"/>
        <v/>
      </c>
      <c r="N421" s="10" t="str">
        <f t="shared" ca="1" si="48"/>
        <v/>
      </c>
      <c r="O421" s="10" t="str">
        <f t="shared" ca="1" si="49"/>
        <v/>
      </c>
      <c r="Q421" s="10" t="str">
        <f ca="1">IF(L421="","",VLOOKUP(R421&amp;"_"&amp;S421&amp;"_"&amp;T421,[1]挑战模式!$A:$AS,38+U421,FALSE))</f>
        <v/>
      </c>
      <c r="R421" s="10">
        <v>0</v>
      </c>
      <c r="S421" s="10">
        <v>9</v>
      </c>
      <c r="T421" s="10">
        <v>5</v>
      </c>
      <c r="U421" s="10">
        <v>6</v>
      </c>
    </row>
    <row r="422" spans="2:21" s="10" customFormat="1" x14ac:dyDescent="0.2">
      <c r="B422" s="10" t="str">
        <f t="shared" si="44"/>
        <v>MonsterWaveCallRule_Season0_Challenge9</v>
      </c>
      <c r="C422" s="10">
        <f>IF(ISNA(VLOOKUP(R422&amp;"_"&amp;S422&amp;"_"&amp;T422,[1]挑战模式!$A:$AS,1,FALSE)),"",IF(T422-T421=0,"",T422))</f>
        <v>6</v>
      </c>
      <c r="D422" s="10" t="str">
        <f t="shared" si="45"/>
        <v>赛季0挑战关卡9波次6</v>
      </c>
      <c r="E422" s="10" t="str">
        <f>""</f>
        <v/>
      </c>
      <c r="F422" s="10">
        <f>IF(C422="","",VLOOKUP(R422&amp;"_"&amp;S422&amp;"_"&amp;T422,[1]挑战模式!$A:$AS,13,FALSE)-VLOOKUP(R422&amp;"_"&amp;S422&amp;"_"&amp;T422,[1]挑战模式!$A:$AS,14,FALSE))</f>
        <v>100</v>
      </c>
      <c r="G422" s="10">
        <f t="shared" si="46"/>
        <v>180</v>
      </c>
      <c r="H422" s="10" t="str">
        <f>IF(C422="","",VLOOKUP(R422&amp;"_"&amp;S422&amp;"_"&amp;T422,[1]挑战模式!$A:$BG,58,FALSE))</f>
        <v>ResAudio_Music_game2;0.9</v>
      </c>
      <c r="I422" s="10" t="str">
        <f>IF(C422="","",VLOOKUP(R422&amp;"_"&amp;S422&amp;"_"&amp;T422,[1]挑战模式!$A:$BG,59,FALSE))</f>
        <v>ResAudio_Music_battle_danger1;1</v>
      </c>
      <c r="J422" s="10">
        <f t="shared" si="43"/>
        <v>0</v>
      </c>
      <c r="K422" s="10">
        <f ca="1">IF(ISNA(VLOOKUP(R422&amp;"_"&amp;S422&amp;"_"&amp;T422,[1]挑战模式!$A:$AS,1,FALSE)),"",IF(VLOOKUP(R422&amp;"_"&amp;S422&amp;"_"&amp;T422,[1]挑战模式!$A:$AS,14+U422,FALSE)="","",INT(VLOOKUP(R422&amp;"_"&amp;S422&amp;"_"&amp;T422,[1]挑战模式!$A:$AS,20+U422,FALSE))))</f>
        <v>12</v>
      </c>
      <c r="L422" s="10">
        <f ca="1">IF(ISNA(VLOOKUP(R422&amp;"_"&amp;S422&amp;"_"&amp;T422,[1]挑战模式!$A:$AS,1,FALSE)),"",IF(VLOOKUP(R422&amp;"_"&amp;S422&amp;"_"&amp;T422,[1]挑战模式!$A:$AS,14+U422,FALSE)="","",ROUND(VLOOKUP(R422&amp;"_"&amp;S422&amp;"_"&amp;T422,[1]挑战模式!$A:$AS,5,FALSE)/K422,2)))</f>
        <v>2.5</v>
      </c>
      <c r="M422" s="10">
        <f t="shared" ca="1" si="47"/>
        <v>1</v>
      </c>
      <c r="N422" s="10" t="str">
        <f t="shared" ca="1" si="48"/>
        <v>Monster_Season0_Challenge9_6_1</v>
      </c>
      <c r="O422" s="10">
        <f t="shared" ca="1" si="49"/>
        <v>1</v>
      </c>
      <c r="Q422" s="10">
        <f ca="1">IF(L422="","",VLOOKUP(R422&amp;"_"&amp;S422&amp;"_"&amp;T422,[1]挑战模式!$A:$AS,38+U422,FALSE))</f>
        <v>8</v>
      </c>
      <c r="R422" s="10">
        <v>0</v>
      </c>
      <c r="S422" s="10">
        <v>9</v>
      </c>
      <c r="T422" s="10">
        <v>6</v>
      </c>
      <c r="U422" s="10">
        <v>1</v>
      </c>
    </row>
    <row r="423" spans="2:21" s="10" customFormat="1" x14ac:dyDescent="0.2">
      <c r="B423" s="10" t="str">
        <f t="shared" si="44"/>
        <v/>
      </c>
      <c r="C423" s="10" t="str">
        <f>IF(ISNA(VLOOKUP(R423&amp;"_"&amp;S423&amp;"_"&amp;T423,[1]挑战模式!$A:$AS,1,FALSE)),"",IF(T423-T422=0,"",T423))</f>
        <v/>
      </c>
      <c r="D423" s="10" t="str">
        <f t="shared" si="45"/>
        <v/>
      </c>
      <c r="E423" s="10" t="str">
        <f>""</f>
        <v/>
      </c>
      <c r="F423" s="10" t="str">
        <f>IF(C423="","",VLOOKUP(R423&amp;"_"&amp;S423&amp;"_"&amp;T423,[1]挑战模式!$A:$AS,13,FALSE)-VLOOKUP(R423&amp;"_"&amp;S423&amp;"_"&amp;T423,[1]挑战模式!$A:$AS,14,FALSE))</f>
        <v/>
      </c>
      <c r="G423" s="10" t="str">
        <f t="shared" si="46"/>
        <v/>
      </c>
      <c r="H423" s="10" t="str">
        <f>IF(C423="","",VLOOKUP(R423&amp;"_"&amp;S423&amp;"_"&amp;T423,[1]挑战模式!$A:$BG,58,FALSE))</f>
        <v/>
      </c>
      <c r="I423" s="10" t="str">
        <f>IF(C423="","",VLOOKUP(R423&amp;"_"&amp;S423&amp;"_"&amp;T423,[1]挑战模式!$A:$BG,59,FALSE))</f>
        <v/>
      </c>
      <c r="J423" s="10" t="str">
        <f t="shared" si="43"/>
        <v/>
      </c>
      <c r="K423" s="10">
        <f ca="1">IF(ISNA(VLOOKUP(R423&amp;"_"&amp;S423&amp;"_"&amp;T423,[1]挑战模式!$A:$AS,1,FALSE)),"",IF(VLOOKUP(R423&amp;"_"&amp;S423&amp;"_"&amp;T423,[1]挑战模式!$A:$AS,14+U423,FALSE)="","",INT(VLOOKUP(R423&amp;"_"&amp;S423&amp;"_"&amp;T423,[1]挑战模式!$A:$AS,20+U423,FALSE))))</f>
        <v>9</v>
      </c>
      <c r="L423" s="10">
        <f ca="1">IF(ISNA(VLOOKUP(R423&amp;"_"&amp;S423&amp;"_"&amp;T423,[1]挑战模式!$A:$AS,1,FALSE)),"",IF(VLOOKUP(R423&amp;"_"&amp;S423&amp;"_"&amp;T423,[1]挑战模式!$A:$AS,14+U423,FALSE)="","",ROUND(VLOOKUP(R423&amp;"_"&amp;S423&amp;"_"&amp;T423,[1]挑战模式!$A:$AS,5,FALSE)/K423,2)))</f>
        <v>3.33</v>
      </c>
      <c r="M423" s="10">
        <f t="shared" ca="1" si="47"/>
        <v>1</v>
      </c>
      <c r="N423" s="10" t="str">
        <f t="shared" ca="1" si="48"/>
        <v>Monster_Season0_Challenge9_6_2</v>
      </c>
      <c r="O423" s="10">
        <f t="shared" ca="1" si="49"/>
        <v>1</v>
      </c>
      <c r="Q423" s="10">
        <f ca="1">IF(L423="","",VLOOKUP(R423&amp;"_"&amp;S423&amp;"_"&amp;T423,[1]挑战模式!$A:$AS,38+U423,FALSE))</f>
        <v>4</v>
      </c>
      <c r="R423" s="10">
        <v>0</v>
      </c>
      <c r="S423" s="10">
        <v>9</v>
      </c>
      <c r="T423" s="10">
        <v>6</v>
      </c>
      <c r="U423" s="10">
        <v>2</v>
      </c>
    </row>
    <row r="424" spans="2:21" s="10" customFormat="1" x14ac:dyDescent="0.2">
      <c r="B424" s="10" t="str">
        <f t="shared" si="44"/>
        <v/>
      </c>
      <c r="C424" s="10" t="str">
        <f>IF(ISNA(VLOOKUP(R424&amp;"_"&amp;S424&amp;"_"&amp;T424,[1]挑战模式!$A:$AS,1,FALSE)),"",IF(T424-T423=0,"",T424))</f>
        <v/>
      </c>
      <c r="D424" s="10" t="str">
        <f t="shared" si="45"/>
        <v/>
      </c>
      <c r="E424" s="10" t="str">
        <f>""</f>
        <v/>
      </c>
      <c r="F424" s="10" t="str">
        <f>IF(C424="","",VLOOKUP(R424&amp;"_"&amp;S424&amp;"_"&amp;T424,[1]挑战模式!$A:$AS,13,FALSE)-VLOOKUP(R424&amp;"_"&amp;S424&amp;"_"&amp;T424,[1]挑战模式!$A:$AS,14,FALSE))</f>
        <v/>
      </c>
      <c r="G424" s="10" t="str">
        <f t="shared" si="46"/>
        <v/>
      </c>
      <c r="H424" s="10" t="str">
        <f>IF(C424="","",VLOOKUP(R424&amp;"_"&amp;S424&amp;"_"&amp;T424,[1]挑战模式!$A:$BG,58,FALSE))</f>
        <v/>
      </c>
      <c r="I424" s="10" t="str">
        <f>IF(C424="","",VLOOKUP(R424&amp;"_"&amp;S424&amp;"_"&amp;T424,[1]挑战模式!$A:$BG,59,FALSE))</f>
        <v/>
      </c>
      <c r="J424" s="10" t="str">
        <f t="shared" si="43"/>
        <v/>
      </c>
      <c r="K424" s="10">
        <f ca="1">IF(ISNA(VLOOKUP(R424&amp;"_"&amp;S424&amp;"_"&amp;T424,[1]挑战模式!$A:$AS,1,FALSE)),"",IF(VLOOKUP(R424&amp;"_"&amp;S424&amp;"_"&amp;T424,[1]挑战模式!$A:$AS,14+U424,FALSE)="","",INT(VLOOKUP(R424&amp;"_"&amp;S424&amp;"_"&amp;T424,[1]挑战模式!$A:$AS,20+U424,FALSE))))</f>
        <v>9</v>
      </c>
      <c r="L424" s="10">
        <f ca="1">IF(ISNA(VLOOKUP(R424&amp;"_"&amp;S424&amp;"_"&amp;T424,[1]挑战模式!$A:$AS,1,FALSE)),"",IF(VLOOKUP(R424&amp;"_"&amp;S424&amp;"_"&amp;T424,[1]挑战模式!$A:$AS,14+U424,FALSE)="","",ROUND(VLOOKUP(R424&amp;"_"&amp;S424&amp;"_"&amp;T424,[1]挑战模式!$A:$AS,5,FALSE)/K424,2)))</f>
        <v>3.33</v>
      </c>
      <c r="M424" s="10">
        <f t="shared" ca="1" si="47"/>
        <v>1</v>
      </c>
      <c r="N424" s="10" t="str">
        <f t="shared" ca="1" si="48"/>
        <v>Monster_Season0_Challenge9_6_3</v>
      </c>
      <c r="O424" s="10">
        <f t="shared" ca="1" si="49"/>
        <v>1</v>
      </c>
      <c r="Q424" s="10">
        <f ca="1">IF(L424="","",VLOOKUP(R424&amp;"_"&amp;S424&amp;"_"&amp;T424,[1]挑战模式!$A:$AS,38+U424,FALSE))</f>
        <v>4</v>
      </c>
      <c r="R424" s="10">
        <v>0</v>
      </c>
      <c r="S424" s="10">
        <v>9</v>
      </c>
      <c r="T424" s="10">
        <v>6</v>
      </c>
      <c r="U424" s="10">
        <v>3</v>
      </c>
    </row>
    <row r="425" spans="2:21" s="10" customFormat="1" x14ac:dyDescent="0.2">
      <c r="B425" s="10" t="str">
        <f t="shared" si="44"/>
        <v/>
      </c>
      <c r="C425" s="10" t="str">
        <f>IF(ISNA(VLOOKUP(R425&amp;"_"&amp;S425&amp;"_"&amp;T425,[1]挑战模式!$A:$AS,1,FALSE)),"",IF(T425-T424=0,"",T425))</f>
        <v/>
      </c>
      <c r="D425" s="10" t="str">
        <f t="shared" si="45"/>
        <v/>
      </c>
      <c r="E425" s="10" t="str">
        <f>""</f>
        <v/>
      </c>
      <c r="F425" s="10" t="str">
        <f>IF(C425="","",VLOOKUP(R425&amp;"_"&amp;S425&amp;"_"&amp;T425,[1]挑战模式!$A:$AS,13,FALSE)-VLOOKUP(R425&amp;"_"&amp;S425&amp;"_"&amp;T425,[1]挑战模式!$A:$AS,14,FALSE))</f>
        <v/>
      </c>
      <c r="G425" s="10" t="str">
        <f t="shared" si="46"/>
        <v/>
      </c>
      <c r="H425" s="10" t="str">
        <f>IF(C425="","",VLOOKUP(R425&amp;"_"&amp;S425&amp;"_"&amp;T425,[1]挑战模式!$A:$BG,58,FALSE))</f>
        <v/>
      </c>
      <c r="I425" s="10" t="str">
        <f>IF(C425="","",VLOOKUP(R425&amp;"_"&amp;S425&amp;"_"&amp;T425,[1]挑战模式!$A:$BG,59,FALSE))</f>
        <v/>
      </c>
      <c r="J425" s="10" t="str">
        <f t="shared" si="43"/>
        <v/>
      </c>
      <c r="K425" s="10">
        <f ca="1">IF(ISNA(VLOOKUP(R425&amp;"_"&amp;S425&amp;"_"&amp;T425,[1]挑战模式!$A:$AS,1,FALSE)),"",IF(VLOOKUP(R425&amp;"_"&amp;S425&amp;"_"&amp;T425,[1]挑战模式!$A:$AS,14+U425,FALSE)="","",INT(VLOOKUP(R425&amp;"_"&amp;S425&amp;"_"&amp;T425,[1]挑战模式!$A:$AS,20+U425,FALSE))))</f>
        <v>6</v>
      </c>
      <c r="L425" s="10">
        <f ca="1">IF(ISNA(VLOOKUP(R425&amp;"_"&amp;S425&amp;"_"&amp;T425,[1]挑战模式!$A:$AS,1,FALSE)),"",IF(VLOOKUP(R425&amp;"_"&amp;S425&amp;"_"&amp;T425,[1]挑战模式!$A:$AS,14+U425,FALSE)="","",ROUND(VLOOKUP(R425&amp;"_"&amp;S425&amp;"_"&amp;T425,[1]挑战模式!$A:$AS,5,FALSE)/K425,2)))</f>
        <v>5</v>
      </c>
      <c r="M425" s="10">
        <f t="shared" ca="1" si="47"/>
        <v>1</v>
      </c>
      <c r="N425" s="10" t="str">
        <f t="shared" ca="1" si="48"/>
        <v>Monster_Season0_Challenge9_6_4</v>
      </c>
      <c r="O425" s="10">
        <f t="shared" ca="1" si="49"/>
        <v>1</v>
      </c>
      <c r="Q425" s="10">
        <f ca="1">IF(L425="","",VLOOKUP(R425&amp;"_"&amp;S425&amp;"_"&amp;T425,[1]挑战模式!$A:$AS,38+U425,FALSE))</f>
        <v>4</v>
      </c>
      <c r="R425" s="10">
        <v>0</v>
      </c>
      <c r="S425" s="10">
        <v>9</v>
      </c>
      <c r="T425" s="10">
        <v>6</v>
      </c>
      <c r="U425" s="10">
        <v>4</v>
      </c>
    </row>
    <row r="426" spans="2:21" s="10" customFormat="1" x14ac:dyDescent="0.2">
      <c r="B426" s="10" t="str">
        <f t="shared" si="44"/>
        <v/>
      </c>
      <c r="C426" s="10" t="str">
        <f>IF(ISNA(VLOOKUP(R426&amp;"_"&amp;S426&amp;"_"&amp;T426,[1]挑战模式!$A:$AS,1,FALSE)),"",IF(T426-T425=0,"",T426))</f>
        <v/>
      </c>
      <c r="D426" s="10" t="str">
        <f t="shared" si="45"/>
        <v/>
      </c>
      <c r="E426" s="10" t="str">
        <f>""</f>
        <v/>
      </c>
      <c r="F426" s="10" t="str">
        <f>IF(C426="","",VLOOKUP(R426&amp;"_"&amp;S426&amp;"_"&amp;T426,[1]挑战模式!$A:$AS,13,FALSE)-VLOOKUP(R426&amp;"_"&amp;S426&amp;"_"&amp;T426,[1]挑战模式!$A:$AS,14,FALSE))</f>
        <v/>
      </c>
      <c r="G426" s="10" t="str">
        <f t="shared" si="46"/>
        <v/>
      </c>
      <c r="H426" s="10" t="str">
        <f>IF(C426="","",VLOOKUP(R426&amp;"_"&amp;S426&amp;"_"&amp;T426,[1]挑战模式!$A:$BG,58,FALSE))</f>
        <v/>
      </c>
      <c r="I426" s="10" t="str">
        <f>IF(C426="","",VLOOKUP(R426&amp;"_"&amp;S426&amp;"_"&amp;T426,[1]挑战模式!$A:$BG,59,FALSE))</f>
        <v/>
      </c>
      <c r="J426" s="10" t="str">
        <f t="shared" si="43"/>
        <v/>
      </c>
      <c r="K426" s="10" t="str">
        <f ca="1">IF(ISNA(VLOOKUP(R426&amp;"_"&amp;S426&amp;"_"&amp;T426,[1]挑战模式!$A:$AS,1,FALSE)),"",IF(VLOOKUP(R426&amp;"_"&amp;S426&amp;"_"&amp;T426,[1]挑战模式!$A:$AS,14+U426,FALSE)="","",INT(VLOOKUP(R426&amp;"_"&amp;S426&amp;"_"&amp;T426,[1]挑战模式!$A:$AS,20+U426,FALSE))))</f>
        <v/>
      </c>
      <c r="L426" s="10" t="str">
        <f ca="1">IF(ISNA(VLOOKUP(R426&amp;"_"&amp;S426&amp;"_"&amp;T426,[1]挑战模式!$A:$AS,1,FALSE)),"",IF(VLOOKUP(R426&amp;"_"&amp;S426&amp;"_"&amp;T426,[1]挑战模式!$A:$AS,14+U426,FALSE)="","",ROUND(VLOOKUP(R426&amp;"_"&amp;S426&amp;"_"&amp;T426,[1]挑战模式!$A:$AS,5,FALSE)/K426,2)))</f>
        <v/>
      </c>
      <c r="M426" s="10" t="str">
        <f t="shared" ca="1" si="47"/>
        <v/>
      </c>
      <c r="N426" s="10" t="str">
        <f t="shared" ca="1" si="48"/>
        <v/>
      </c>
      <c r="O426" s="10" t="str">
        <f t="shared" ca="1" si="49"/>
        <v/>
      </c>
      <c r="Q426" s="10" t="str">
        <f ca="1">IF(L426="","",VLOOKUP(R426&amp;"_"&amp;S426&amp;"_"&amp;T426,[1]挑战模式!$A:$AS,38+U426,FALSE))</f>
        <v/>
      </c>
      <c r="R426" s="10">
        <v>0</v>
      </c>
      <c r="S426" s="10">
        <v>9</v>
      </c>
      <c r="T426" s="10">
        <v>6</v>
      </c>
      <c r="U426" s="10">
        <v>5</v>
      </c>
    </row>
    <row r="427" spans="2:21" s="10" customFormat="1" x14ac:dyDescent="0.2">
      <c r="B427" s="10" t="str">
        <f t="shared" si="44"/>
        <v/>
      </c>
      <c r="C427" s="10" t="str">
        <f>IF(ISNA(VLOOKUP(R427&amp;"_"&amp;S427&amp;"_"&amp;T427,[1]挑战模式!$A:$AS,1,FALSE)),"",IF(T427-T426=0,"",T427))</f>
        <v/>
      </c>
      <c r="D427" s="10" t="str">
        <f t="shared" si="45"/>
        <v/>
      </c>
      <c r="E427" s="10" t="str">
        <f>""</f>
        <v/>
      </c>
      <c r="F427" s="10" t="str">
        <f>IF(C427="","",VLOOKUP(R427&amp;"_"&amp;S427&amp;"_"&amp;T427,[1]挑战模式!$A:$AS,13,FALSE)-VLOOKUP(R427&amp;"_"&amp;S427&amp;"_"&amp;T427,[1]挑战模式!$A:$AS,14,FALSE))</f>
        <v/>
      </c>
      <c r="G427" s="10" t="str">
        <f t="shared" si="46"/>
        <v/>
      </c>
      <c r="H427" s="10" t="str">
        <f>IF(C427="","",VLOOKUP(R427&amp;"_"&amp;S427&amp;"_"&amp;T427,[1]挑战模式!$A:$BG,58,FALSE))</f>
        <v/>
      </c>
      <c r="I427" s="10" t="str">
        <f>IF(C427="","",VLOOKUP(R427&amp;"_"&amp;S427&amp;"_"&amp;T427,[1]挑战模式!$A:$BG,59,FALSE))</f>
        <v/>
      </c>
      <c r="J427" s="10" t="str">
        <f t="shared" si="43"/>
        <v/>
      </c>
      <c r="K427" s="10" t="str">
        <f ca="1">IF(ISNA(VLOOKUP(R427&amp;"_"&amp;S427&amp;"_"&amp;T427,[1]挑战模式!$A:$AS,1,FALSE)),"",IF(VLOOKUP(R427&amp;"_"&amp;S427&amp;"_"&amp;T427,[1]挑战模式!$A:$AS,14+U427,FALSE)="","",INT(VLOOKUP(R427&amp;"_"&amp;S427&amp;"_"&amp;T427,[1]挑战模式!$A:$AS,20+U427,FALSE))))</f>
        <v/>
      </c>
      <c r="L427" s="10" t="str">
        <f ca="1">IF(ISNA(VLOOKUP(R427&amp;"_"&amp;S427&amp;"_"&amp;T427,[1]挑战模式!$A:$AS,1,FALSE)),"",IF(VLOOKUP(R427&amp;"_"&amp;S427&amp;"_"&amp;T427,[1]挑战模式!$A:$AS,14+U427,FALSE)="","",ROUND(VLOOKUP(R427&amp;"_"&amp;S427&amp;"_"&amp;T427,[1]挑战模式!$A:$AS,5,FALSE)/K427,2)))</f>
        <v/>
      </c>
      <c r="M427" s="10" t="str">
        <f t="shared" ca="1" si="47"/>
        <v/>
      </c>
      <c r="N427" s="10" t="str">
        <f t="shared" ca="1" si="48"/>
        <v/>
      </c>
      <c r="O427" s="10" t="str">
        <f t="shared" ca="1" si="49"/>
        <v/>
      </c>
      <c r="Q427" s="10" t="str">
        <f ca="1">IF(L427="","",VLOOKUP(R427&amp;"_"&amp;S427&amp;"_"&amp;T427,[1]挑战模式!$A:$AS,38+U427,FALSE))</f>
        <v/>
      </c>
      <c r="R427" s="10">
        <v>0</v>
      </c>
      <c r="S427" s="10">
        <v>9</v>
      </c>
      <c r="T427" s="10">
        <v>6</v>
      </c>
      <c r="U427" s="10">
        <v>6</v>
      </c>
    </row>
    <row r="428" spans="2:21" s="10" customFormat="1" x14ac:dyDescent="0.2">
      <c r="B428" s="10" t="str">
        <f t="shared" si="44"/>
        <v/>
      </c>
      <c r="C428" s="10" t="str">
        <f>IF(ISNA(VLOOKUP(R428&amp;"_"&amp;S428&amp;"_"&amp;T428,[1]挑战模式!$A:$AS,1,FALSE)),"",IF(T428-T427=0,"",T428))</f>
        <v/>
      </c>
      <c r="D428" s="10" t="str">
        <f t="shared" si="45"/>
        <v/>
      </c>
      <c r="E428" s="10" t="str">
        <f>""</f>
        <v/>
      </c>
      <c r="F428" s="10" t="str">
        <f>IF(C428="","",VLOOKUP(R428&amp;"_"&amp;S428&amp;"_"&amp;T428,[1]挑战模式!$A:$AS,13,FALSE)-VLOOKUP(R428&amp;"_"&amp;S428&amp;"_"&amp;T428,[1]挑战模式!$A:$AS,14,FALSE))</f>
        <v/>
      </c>
      <c r="G428" s="10" t="str">
        <f t="shared" si="46"/>
        <v/>
      </c>
      <c r="H428" s="10" t="str">
        <f>IF(C428="","",VLOOKUP(R428&amp;"_"&amp;S428&amp;"_"&amp;T428,[1]挑战模式!$A:$BG,58,FALSE))</f>
        <v/>
      </c>
      <c r="I428" s="10" t="str">
        <f>IF(C428="","",VLOOKUP(R428&amp;"_"&amp;S428&amp;"_"&amp;T428,[1]挑战模式!$A:$BG,59,FALSE))</f>
        <v/>
      </c>
      <c r="J428" s="10" t="str">
        <f t="shared" si="43"/>
        <v/>
      </c>
      <c r="K428" s="10" t="str">
        <f>IF(ISNA(VLOOKUP(R428&amp;"_"&amp;S428&amp;"_"&amp;T428,[1]挑战模式!$A:$AS,1,FALSE)),"",IF(VLOOKUP(R428&amp;"_"&amp;S428&amp;"_"&amp;T428,[1]挑战模式!$A:$AS,14+U428,FALSE)="","",INT(VLOOKUP(R428&amp;"_"&amp;S428&amp;"_"&amp;T428,[1]挑战模式!$A:$AS,20+U428,FALSE))))</f>
        <v/>
      </c>
      <c r="L428" s="10" t="str">
        <f>IF(ISNA(VLOOKUP(R428&amp;"_"&amp;S428&amp;"_"&amp;T428,[1]挑战模式!$A:$AS,1,FALSE)),"",IF(VLOOKUP(R428&amp;"_"&amp;S428&amp;"_"&amp;T428,[1]挑战模式!$A:$AS,14+U428,FALSE)="","",ROUND(VLOOKUP(R428&amp;"_"&amp;S428&amp;"_"&amp;T428,[1]挑战模式!$A:$AS,5,FALSE)/K428,2)))</f>
        <v/>
      </c>
      <c r="M428" s="10" t="str">
        <f t="shared" si="47"/>
        <v/>
      </c>
      <c r="N428" s="10" t="str">
        <f t="shared" si="48"/>
        <v/>
      </c>
      <c r="O428" s="10" t="str">
        <f t="shared" si="49"/>
        <v/>
      </c>
      <c r="Q428" s="10" t="str">
        <f>IF(L428="","",VLOOKUP(R428&amp;"_"&amp;S428&amp;"_"&amp;T428,[1]挑战模式!$A:$AS,38+U428,FALSE))</f>
        <v/>
      </c>
      <c r="R428" s="10">
        <v>0</v>
      </c>
      <c r="S428" s="10">
        <v>9</v>
      </c>
      <c r="T428" s="10">
        <v>7</v>
      </c>
      <c r="U428" s="10">
        <v>1</v>
      </c>
    </row>
    <row r="429" spans="2:21" s="10" customFormat="1" x14ac:dyDescent="0.2">
      <c r="B429" s="10" t="str">
        <f t="shared" si="44"/>
        <v/>
      </c>
      <c r="C429" s="10" t="str">
        <f>IF(ISNA(VLOOKUP(R429&amp;"_"&amp;S429&amp;"_"&amp;T429,[1]挑战模式!$A:$AS,1,FALSE)),"",IF(T429-T428=0,"",T429))</f>
        <v/>
      </c>
      <c r="D429" s="10" t="str">
        <f t="shared" si="45"/>
        <v/>
      </c>
      <c r="E429" s="10" t="str">
        <f>""</f>
        <v/>
      </c>
      <c r="F429" s="10" t="str">
        <f>IF(C429="","",VLOOKUP(R429&amp;"_"&amp;S429&amp;"_"&amp;T429,[1]挑战模式!$A:$AS,13,FALSE)-VLOOKUP(R429&amp;"_"&amp;S429&amp;"_"&amp;T429,[1]挑战模式!$A:$AS,14,FALSE))</f>
        <v/>
      </c>
      <c r="G429" s="10" t="str">
        <f t="shared" si="46"/>
        <v/>
      </c>
      <c r="H429" s="10" t="str">
        <f>IF(C429="","",VLOOKUP(R429&amp;"_"&amp;S429&amp;"_"&amp;T429,[1]挑战模式!$A:$BG,58,FALSE))</f>
        <v/>
      </c>
      <c r="I429" s="10" t="str">
        <f>IF(C429="","",VLOOKUP(R429&amp;"_"&amp;S429&amp;"_"&amp;T429,[1]挑战模式!$A:$BG,59,FALSE))</f>
        <v/>
      </c>
      <c r="J429" s="10" t="str">
        <f t="shared" si="43"/>
        <v/>
      </c>
      <c r="K429" s="10" t="str">
        <f>IF(ISNA(VLOOKUP(R429&amp;"_"&amp;S429&amp;"_"&amp;T429,[1]挑战模式!$A:$AS,1,FALSE)),"",IF(VLOOKUP(R429&amp;"_"&amp;S429&amp;"_"&amp;T429,[1]挑战模式!$A:$AS,14+U429,FALSE)="","",INT(VLOOKUP(R429&amp;"_"&amp;S429&amp;"_"&amp;T429,[1]挑战模式!$A:$AS,20+U429,FALSE))))</f>
        <v/>
      </c>
      <c r="L429" s="10" t="str">
        <f>IF(ISNA(VLOOKUP(R429&amp;"_"&amp;S429&amp;"_"&amp;T429,[1]挑战模式!$A:$AS,1,FALSE)),"",IF(VLOOKUP(R429&amp;"_"&amp;S429&amp;"_"&amp;T429,[1]挑战模式!$A:$AS,14+U429,FALSE)="","",ROUND(VLOOKUP(R429&amp;"_"&amp;S429&amp;"_"&amp;T429,[1]挑战模式!$A:$AS,5,FALSE)/K429,2)))</f>
        <v/>
      </c>
      <c r="M429" s="10" t="str">
        <f t="shared" si="47"/>
        <v/>
      </c>
      <c r="N429" s="10" t="str">
        <f t="shared" si="48"/>
        <v/>
      </c>
      <c r="O429" s="10" t="str">
        <f t="shared" si="49"/>
        <v/>
      </c>
      <c r="Q429" s="10" t="str">
        <f>IF(L429="","",VLOOKUP(R429&amp;"_"&amp;S429&amp;"_"&amp;T429,[1]挑战模式!$A:$AS,38+U429,FALSE))</f>
        <v/>
      </c>
      <c r="R429" s="10">
        <v>0</v>
      </c>
      <c r="S429" s="10">
        <v>9</v>
      </c>
      <c r="T429" s="10">
        <v>7</v>
      </c>
      <c r="U429" s="10">
        <v>2</v>
      </c>
    </row>
    <row r="430" spans="2:21" s="10" customFormat="1" x14ac:dyDescent="0.2">
      <c r="B430" s="10" t="str">
        <f t="shared" si="44"/>
        <v/>
      </c>
      <c r="C430" s="10" t="str">
        <f>IF(ISNA(VLOOKUP(R430&amp;"_"&amp;S430&amp;"_"&amp;T430,[1]挑战模式!$A:$AS,1,FALSE)),"",IF(T430-T429=0,"",T430))</f>
        <v/>
      </c>
      <c r="D430" s="10" t="str">
        <f t="shared" si="45"/>
        <v/>
      </c>
      <c r="E430" s="10" t="str">
        <f>""</f>
        <v/>
      </c>
      <c r="F430" s="10" t="str">
        <f>IF(C430="","",VLOOKUP(R430&amp;"_"&amp;S430&amp;"_"&amp;T430,[1]挑战模式!$A:$AS,13,FALSE)-VLOOKUP(R430&amp;"_"&amp;S430&amp;"_"&amp;T430,[1]挑战模式!$A:$AS,14,FALSE))</f>
        <v/>
      </c>
      <c r="G430" s="10" t="str">
        <f t="shared" si="46"/>
        <v/>
      </c>
      <c r="H430" s="10" t="str">
        <f>IF(C430="","",VLOOKUP(R430&amp;"_"&amp;S430&amp;"_"&amp;T430,[1]挑战模式!$A:$BG,58,FALSE))</f>
        <v/>
      </c>
      <c r="I430" s="10" t="str">
        <f>IF(C430="","",VLOOKUP(R430&amp;"_"&amp;S430&amp;"_"&amp;T430,[1]挑战模式!$A:$BG,59,FALSE))</f>
        <v/>
      </c>
      <c r="J430" s="10" t="str">
        <f t="shared" si="43"/>
        <v/>
      </c>
      <c r="K430" s="10" t="str">
        <f>IF(ISNA(VLOOKUP(R430&amp;"_"&amp;S430&amp;"_"&amp;T430,[1]挑战模式!$A:$AS,1,FALSE)),"",IF(VLOOKUP(R430&amp;"_"&amp;S430&amp;"_"&amp;T430,[1]挑战模式!$A:$AS,14+U430,FALSE)="","",INT(VLOOKUP(R430&amp;"_"&amp;S430&amp;"_"&amp;T430,[1]挑战模式!$A:$AS,20+U430,FALSE))))</f>
        <v/>
      </c>
      <c r="L430" s="10" t="str">
        <f>IF(ISNA(VLOOKUP(R430&amp;"_"&amp;S430&amp;"_"&amp;T430,[1]挑战模式!$A:$AS,1,FALSE)),"",IF(VLOOKUP(R430&amp;"_"&amp;S430&amp;"_"&amp;T430,[1]挑战模式!$A:$AS,14+U430,FALSE)="","",ROUND(VLOOKUP(R430&amp;"_"&amp;S430&amp;"_"&amp;T430,[1]挑战模式!$A:$AS,5,FALSE)/K430,2)))</f>
        <v/>
      </c>
      <c r="M430" s="10" t="str">
        <f t="shared" si="47"/>
        <v/>
      </c>
      <c r="N430" s="10" t="str">
        <f t="shared" si="48"/>
        <v/>
      </c>
      <c r="O430" s="10" t="str">
        <f t="shared" si="49"/>
        <v/>
      </c>
      <c r="Q430" s="10" t="str">
        <f>IF(L430="","",VLOOKUP(R430&amp;"_"&amp;S430&amp;"_"&amp;T430,[1]挑战模式!$A:$AS,38+U430,FALSE))</f>
        <v/>
      </c>
      <c r="R430" s="10">
        <v>0</v>
      </c>
      <c r="S430" s="10">
        <v>9</v>
      </c>
      <c r="T430" s="10">
        <v>7</v>
      </c>
      <c r="U430" s="10">
        <v>3</v>
      </c>
    </row>
    <row r="431" spans="2:21" s="10" customFormat="1" x14ac:dyDescent="0.2">
      <c r="B431" s="10" t="str">
        <f t="shared" si="44"/>
        <v/>
      </c>
      <c r="C431" s="10" t="str">
        <f>IF(ISNA(VLOOKUP(R431&amp;"_"&amp;S431&amp;"_"&amp;T431,[1]挑战模式!$A:$AS,1,FALSE)),"",IF(T431-T430=0,"",T431))</f>
        <v/>
      </c>
      <c r="D431" s="10" t="str">
        <f t="shared" si="45"/>
        <v/>
      </c>
      <c r="E431" s="10" t="str">
        <f>""</f>
        <v/>
      </c>
      <c r="F431" s="10" t="str">
        <f>IF(C431="","",VLOOKUP(R431&amp;"_"&amp;S431&amp;"_"&amp;T431,[1]挑战模式!$A:$AS,13,FALSE)-VLOOKUP(R431&amp;"_"&amp;S431&amp;"_"&amp;T431,[1]挑战模式!$A:$AS,14,FALSE))</f>
        <v/>
      </c>
      <c r="G431" s="10" t="str">
        <f t="shared" si="46"/>
        <v/>
      </c>
      <c r="H431" s="10" t="str">
        <f>IF(C431="","",VLOOKUP(R431&amp;"_"&amp;S431&amp;"_"&amp;T431,[1]挑战模式!$A:$BG,58,FALSE))</f>
        <v/>
      </c>
      <c r="I431" s="10" t="str">
        <f>IF(C431="","",VLOOKUP(R431&amp;"_"&amp;S431&amp;"_"&amp;T431,[1]挑战模式!$A:$BG,59,FALSE))</f>
        <v/>
      </c>
      <c r="J431" s="10" t="str">
        <f t="shared" si="43"/>
        <v/>
      </c>
      <c r="K431" s="10" t="str">
        <f>IF(ISNA(VLOOKUP(R431&amp;"_"&amp;S431&amp;"_"&amp;T431,[1]挑战模式!$A:$AS,1,FALSE)),"",IF(VLOOKUP(R431&amp;"_"&amp;S431&amp;"_"&amp;T431,[1]挑战模式!$A:$AS,14+U431,FALSE)="","",INT(VLOOKUP(R431&amp;"_"&amp;S431&amp;"_"&amp;T431,[1]挑战模式!$A:$AS,20+U431,FALSE))))</f>
        <v/>
      </c>
      <c r="L431" s="10" t="str">
        <f>IF(ISNA(VLOOKUP(R431&amp;"_"&amp;S431&amp;"_"&amp;T431,[1]挑战模式!$A:$AS,1,FALSE)),"",IF(VLOOKUP(R431&amp;"_"&amp;S431&amp;"_"&amp;T431,[1]挑战模式!$A:$AS,14+U431,FALSE)="","",ROUND(VLOOKUP(R431&amp;"_"&amp;S431&amp;"_"&amp;T431,[1]挑战模式!$A:$AS,5,FALSE)/K431,2)))</f>
        <v/>
      </c>
      <c r="M431" s="10" t="str">
        <f t="shared" si="47"/>
        <v/>
      </c>
      <c r="N431" s="10" t="str">
        <f t="shared" si="48"/>
        <v/>
      </c>
      <c r="O431" s="10" t="str">
        <f t="shared" si="49"/>
        <v/>
      </c>
      <c r="Q431" s="10" t="str">
        <f>IF(L431="","",VLOOKUP(R431&amp;"_"&amp;S431&amp;"_"&amp;T431,[1]挑战模式!$A:$AS,38+U431,FALSE))</f>
        <v/>
      </c>
      <c r="R431" s="10">
        <v>0</v>
      </c>
      <c r="S431" s="10">
        <v>9</v>
      </c>
      <c r="T431" s="10">
        <v>7</v>
      </c>
      <c r="U431" s="10">
        <v>4</v>
      </c>
    </row>
    <row r="432" spans="2:21" s="10" customFormat="1" x14ac:dyDescent="0.2">
      <c r="B432" s="10" t="str">
        <f t="shared" si="44"/>
        <v/>
      </c>
      <c r="C432" s="10" t="str">
        <f>IF(ISNA(VLOOKUP(R432&amp;"_"&amp;S432&amp;"_"&amp;T432,[1]挑战模式!$A:$AS,1,FALSE)),"",IF(T432-T431=0,"",T432))</f>
        <v/>
      </c>
      <c r="D432" s="10" t="str">
        <f t="shared" si="45"/>
        <v/>
      </c>
      <c r="E432" s="10" t="str">
        <f>""</f>
        <v/>
      </c>
      <c r="F432" s="10" t="str">
        <f>IF(C432="","",VLOOKUP(R432&amp;"_"&amp;S432&amp;"_"&amp;T432,[1]挑战模式!$A:$AS,13,FALSE)-VLOOKUP(R432&amp;"_"&amp;S432&amp;"_"&amp;T432,[1]挑战模式!$A:$AS,14,FALSE))</f>
        <v/>
      </c>
      <c r="G432" s="10" t="str">
        <f t="shared" si="46"/>
        <v/>
      </c>
      <c r="H432" s="10" t="str">
        <f>IF(C432="","",VLOOKUP(R432&amp;"_"&amp;S432&amp;"_"&amp;T432,[1]挑战模式!$A:$BG,58,FALSE))</f>
        <v/>
      </c>
      <c r="I432" s="10" t="str">
        <f>IF(C432="","",VLOOKUP(R432&amp;"_"&amp;S432&amp;"_"&amp;T432,[1]挑战模式!$A:$BG,59,FALSE))</f>
        <v/>
      </c>
      <c r="J432" s="10" t="str">
        <f t="shared" si="43"/>
        <v/>
      </c>
      <c r="K432" s="10" t="str">
        <f>IF(ISNA(VLOOKUP(R432&amp;"_"&amp;S432&amp;"_"&amp;T432,[1]挑战模式!$A:$AS,1,FALSE)),"",IF(VLOOKUP(R432&amp;"_"&amp;S432&amp;"_"&amp;T432,[1]挑战模式!$A:$AS,14+U432,FALSE)="","",INT(VLOOKUP(R432&amp;"_"&amp;S432&amp;"_"&amp;T432,[1]挑战模式!$A:$AS,20+U432,FALSE))))</f>
        <v/>
      </c>
      <c r="L432" s="10" t="str">
        <f>IF(ISNA(VLOOKUP(R432&amp;"_"&amp;S432&amp;"_"&amp;T432,[1]挑战模式!$A:$AS,1,FALSE)),"",IF(VLOOKUP(R432&amp;"_"&amp;S432&amp;"_"&amp;T432,[1]挑战模式!$A:$AS,14+U432,FALSE)="","",ROUND(VLOOKUP(R432&amp;"_"&amp;S432&amp;"_"&amp;T432,[1]挑战模式!$A:$AS,5,FALSE)/K432,2)))</f>
        <v/>
      </c>
      <c r="M432" s="10" t="str">
        <f t="shared" si="47"/>
        <v/>
      </c>
      <c r="N432" s="10" t="str">
        <f t="shared" si="48"/>
        <v/>
      </c>
      <c r="O432" s="10" t="str">
        <f t="shared" si="49"/>
        <v/>
      </c>
      <c r="Q432" s="10" t="str">
        <f>IF(L432="","",VLOOKUP(R432&amp;"_"&amp;S432&amp;"_"&amp;T432,[1]挑战模式!$A:$AS,38+U432,FALSE))</f>
        <v/>
      </c>
      <c r="R432" s="10">
        <v>0</v>
      </c>
      <c r="S432" s="10">
        <v>9</v>
      </c>
      <c r="T432" s="10">
        <v>7</v>
      </c>
      <c r="U432" s="10">
        <v>5</v>
      </c>
    </row>
    <row r="433" spans="2:21" s="10" customFormat="1" x14ac:dyDescent="0.2">
      <c r="B433" s="10" t="str">
        <f t="shared" si="44"/>
        <v/>
      </c>
      <c r="C433" s="10" t="str">
        <f>IF(ISNA(VLOOKUP(R433&amp;"_"&amp;S433&amp;"_"&amp;T433,[1]挑战模式!$A:$AS,1,FALSE)),"",IF(T433-T432=0,"",T433))</f>
        <v/>
      </c>
      <c r="D433" s="10" t="str">
        <f t="shared" si="45"/>
        <v/>
      </c>
      <c r="E433" s="10" t="str">
        <f>""</f>
        <v/>
      </c>
      <c r="F433" s="10" t="str">
        <f>IF(C433="","",VLOOKUP(R433&amp;"_"&amp;S433&amp;"_"&amp;T433,[1]挑战模式!$A:$AS,13,FALSE)-VLOOKUP(R433&amp;"_"&amp;S433&amp;"_"&amp;T433,[1]挑战模式!$A:$AS,14,FALSE))</f>
        <v/>
      </c>
      <c r="G433" s="10" t="str">
        <f t="shared" si="46"/>
        <v/>
      </c>
      <c r="H433" s="10" t="str">
        <f>IF(C433="","",VLOOKUP(R433&amp;"_"&amp;S433&amp;"_"&amp;T433,[1]挑战模式!$A:$BG,58,FALSE))</f>
        <v/>
      </c>
      <c r="I433" s="10" t="str">
        <f>IF(C433="","",VLOOKUP(R433&amp;"_"&amp;S433&amp;"_"&amp;T433,[1]挑战模式!$A:$BG,59,FALSE))</f>
        <v/>
      </c>
      <c r="J433" s="10" t="str">
        <f t="shared" si="43"/>
        <v/>
      </c>
      <c r="K433" s="10" t="str">
        <f>IF(ISNA(VLOOKUP(R433&amp;"_"&amp;S433&amp;"_"&amp;T433,[1]挑战模式!$A:$AS,1,FALSE)),"",IF(VLOOKUP(R433&amp;"_"&amp;S433&amp;"_"&amp;T433,[1]挑战模式!$A:$AS,14+U433,FALSE)="","",INT(VLOOKUP(R433&amp;"_"&amp;S433&amp;"_"&amp;T433,[1]挑战模式!$A:$AS,20+U433,FALSE))))</f>
        <v/>
      </c>
      <c r="L433" s="10" t="str">
        <f>IF(ISNA(VLOOKUP(R433&amp;"_"&amp;S433&amp;"_"&amp;T433,[1]挑战模式!$A:$AS,1,FALSE)),"",IF(VLOOKUP(R433&amp;"_"&amp;S433&amp;"_"&amp;T433,[1]挑战模式!$A:$AS,14+U433,FALSE)="","",ROUND(VLOOKUP(R433&amp;"_"&amp;S433&amp;"_"&amp;T433,[1]挑战模式!$A:$AS,5,FALSE)/K433,2)))</f>
        <v/>
      </c>
      <c r="M433" s="10" t="str">
        <f t="shared" si="47"/>
        <v/>
      </c>
      <c r="N433" s="10" t="str">
        <f t="shared" si="48"/>
        <v/>
      </c>
      <c r="O433" s="10" t="str">
        <f t="shared" si="49"/>
        <v/>
      </c>
      <c r="Q433" s="10" t="str">
        <f>IF(L433="","",VLOOKUP(R433&amp;"_"&amp;S433&amp;"_"&amp;T433,[1]挑战模式!$A:$AS,38+U433,FALSE))</f>
        <v/>
      </c>
      <c r="R433" s="10">
        <v>0</v>
      </c>
      <c r="S433" s="10">
        <v>9</v>
      </c>
      <c r="T433" s="10">
        <v>7</v>
      </c>
      <c r="U433" s="10">
        <v>6</v>
      </c>
    </row>
    <row r="434" spans="2:21" s="10" customFormat="1" x14ac:dyDescent="0.2">
      <c r="B434" s="10" t="str">
        <f t="shared" si="44"/>
        <v/>
      </c>
      <c r="C434" s="10" t="str">
        <f>IF(ISNA(VLOOKUP(R434&amp;"_"&amp;S434&amp;"_"&amp;T434,[1]挑战模式!$A:$AS,1,FALSE)),"",IF(T434-T433=0,"",T434))</f>
        <v/>
      </c>
      <c r="D434" s="10" t="str">
        <f t="shared" si="45"/>
        <v/>
      </c>
      <c r="E434" s="10" t="str">
        <f>""</f>
        <v/>
      </c>
      <c r="F434" s="10" t="str">
        <f>IF(C434="","",VLOOKUP(R434&amp;"_"&amp;S434&amp;"_"&amp;T434,[1]挑战模式!$A:$AS,13,FALSE)-VLOOKUP(R434&amp;"_"&amp;S434&amp;"_"&amp;T434,[1]挑战模式!$A:$AS,14,FALSE))</f>
        <v/>
      </c>
      <c r="G434" s="10" t="str">
        <f t="shared" si="46"/>
        <v/>
      </c>
      <c r="H434" s="10" t="str">
        <f>IF(C434="","",VLOOKUP(R434&amp;"_"&amp;S434&amp;"_"&amp;T434,[1]挑战模式!$A:$BG,58,FALSE))</f>
        <v/>
      </c>
      <c r="I434" s="10" t="str">
        <f>IF(C434="","",VLOOKUP(R434&amp;"_"&amp;S434&amp;"_"&amp;T434,[1]挑战模式!$A:$BG,59,FALSE))</f>
        <v/>
      </c>
      <c r="J434" s="10" t="str">
        <f t="shared" si="43"/>
        <v/>
      </c>
      <c r="K434" s="10" t="str">
        <f>IF(ISNA(VLOOKUP(R434&amp;"_"&amp;S434&amp;"_"&amp;T434,[1]挑战模式!$A:$AS,1,FALSE)),"",IF(VLOOKUP(R434&amp;"_"&amp;S434&amp;"_"&amp;T434,[1]挑战模式!$A:$AS,14+U434,FALSE)="","",INT(VLOOKUP(R434&amp;"_"&amp;S434&amp;"_"&amp;T434,[1]挑战模式!$A:$AS,20+U434,FALSE))))</f>
        <v/>
      </c>
      <c r="L434" s="10" t="str">
        <f>IF(ISNA(VLOOKUP(R434&amp;"_"&amp;S434&amp;"_"&amp;T434,[1]挑战模式!$A:$AS,1,FALSE)),"",IF(VLOOKUP(R434&amp;"_"&amp;S434&amp;"_"&amp;T434,[1]挑战模式!$A:$AS,14+U434,FALSE)="","",ROUND(VLOOKUP(R434&amp;"_"&amp;S434&amp;"_"&amp;T434,[1]挑战模式!$A:$AS,5,FALSE)/K434,2)))</f>
        <v/>
      </c>
      <c r="M434" s="10" t="str">
        <f t="shared" si="47"/>
        <v/>
      </c>
      <c r="N434" s="10" t="str">
        <f t="shared" si="48"/>
        <v/>
      </c>
      <c r="O434" s="10" t="str">
        <f t="shared" si="49"/>
        <v/>
      </c>
      <c r="Q434" s="10" t="str">
        <f>IF(L434="","",VLOOKUP(R434&amp;"_"&amp;S434&amp;"_"&amp;T434,[1]挑战模式!$A:$AS,38+U434,FALSE))</f>
        <v/>
      </c>
      <c r="R434" s="10">
        <v>0</v>
      </c>
      <c r="S434" s="10">
        <v>9</v>
      </c>
      <c r="T434" s="10">
        <v>8</v>
      </c>
      <c r="U434" s="10">
        <v>1</v>
      </c>
    </row>
    <row r="435" spans="2:21" s="10" customFormat="1" x14ac:dyDescent="0.2">
      <c r="B435" s="10" t="str">
        <f t="shared" si="44"/>
        <v/>
      </c>
      <c r="C435" s="10" t="str">
        <f>IF(ISNA(VLOOKUP(R435&amp;"_"&amp;S435&amp;"_"&amp;T435,[1]挑战模式!$A:$AS,1,FALSE)),"",IF(T435-T434=0,"",T435))</f>
        <v/>
      </c>
      <c r="D435" s="10" t="str">
        <f t="shared" si="45"/>
        <v/>
      </c>
      <c r="E435" s="10" t="str">
        <f>""</f>
        <v/>
      </c>
      <c r="F435" s="10" t="str">
        <f>IF(C435="","",VLOOKUP(R435&amp;"_"&amp;S435&amp;"_"&amp;T435,[1]挑战模式!$A:$AS,13,FALSE)-VLOOKUP(R435&amp;"_"&amp;S435&amp;"_"&amp;T435,[1]挑战模式!$A:$AS,14,FALSE))</f>
        <v/>
      </c>
      <c r="G435" s="10" t="str">
        <f t="shared" si="46"/>
        <v/>
      </c>
      <c r="H435" s="10" t="str">
        <f>IF(C435="","",VLOOKUP(R435&amp;"_"&amp;S435&amp;"_"&amp;T435,[1]挑战模式!$A:$BG,58,FALSE))</f>
        <v/>
      </c>
      <c r="I435" s="10" t="str">
        <f>IF(C435="","",VLOOKUP(R435&amp;"_"&amp;S435&amp;"_"&amp;T435,[1]挑战模式!$A:$BG,59,FALSE))</f>
        <v/>
      </c>
      <c r="J435" s="10" t="str">
        <f t="shared" si="43"/>
        <v/>
      </c>
      <c r="K435" s="10" t="str">
        <f>IF(ISNA(VLOOKUP(R435&amp;"_"&amp;S435&amp;"_"&amp;T435,[1]挑战模式!$A:$AS,1,FALSE)),"",IF(VLOOKUP(R435&amp;"_"&amp;S435&amp;"_"&amp;T435,[1]挑战模式!$A:$AS,14+U435,FALSE)="","",INT(VLOOKUP(R435&amp;"_"&amp;S435&amp;"_"&amp;T435,[1]挑战模式!$A:$AS,20+U435,FALSE))))</f>
        <v/>
      </c>
      <c r="L435" s="10" t="str">
        <f>IF(ISNA(VLOOKUP(R435&amp;"_"&amp;S435&amp;"_"&amp;T435,[1]挑战模式!$A:$AS,1,FALSE)),"",IF(VLOOKUP(R435&amp;"_"&amp;S435&amp;"_"&amp;T435,[1]挑战模式!$A:$AS,14+U435,FALSE)="","",ROUND(VLOOKUP(R435&amp;"_"&amp;S435&amp;"_"&amp;T435,[1]挑战模式!$A:$AS,5,FALSE)/K435,2)))</f>
        <v/>
      </c>
      <c r="M435" s="10" t="str">
        <f t="shared" si="47"/>
        <v/>
      </c>
      <c r="N435" s="10" t="str">
        <f t="shared" si="48"/>
        <v/>
      </c>
      <c r="O435" s="10" t="str">
        <f t="shared" si="49"/>
        <v/>
      </c>
      <c r="Q435" s="10" t="str">
        <f>IF(L435="","",VLOOKUP(R435&amp;"_"&amp;S435&amp;"_"&amp;T435,[1]挑战模式!$A:$AS,38+U435,FALSE))</f>
        <v/>
      </c>
      <c r="R435" s="10">
        <v>0</v>
      </c>
      <c r="S435" s="10">
        <v>9</v>
      </c>
      <c r="T435" s="10">
        <v>8</v>
      </c>
      <c r="U435" s="10">
        <v>2</v>
      </c>
    </row>
    <row r="436" spans="2:21" s="10" customFormat="1" x14ac:dyDescent="0.2">
      <c r="B436" s="10" t="str">
        <f t="shared" si="44"/>
        <v/>
      </c>
      <c r="C436" s="10" t="str">
        <f>IF(ISNA(VLOOKUP(R436&amp;"_"&amp;S436&amp;"_"&amp;T436,[1]挑战模式!$A:$AS,1,FALSE)),"",IF(T436-T435=0,"",T436))</f>
        <v/>
      </c>
      <c r="D436" s="10" t="str">
        <f t="shared" si="45"/>
        <v/>
      </c>
      <c r="E436" s="10" t="str">
        <f>""</f>
        <v/>
      </c>
      <c r="F436" s="10" t="str">
        <f>IF(C436="","",VLOOKUP(R436&amp;"_"&amp;S436&amp;"_"&amp;T436,[1]挑战模式!$A:$AS,13,FALSE)-VLOOKUP(R436&amp;"_"&amp;S436&amp;"_"&amp;T436,[1]挑战模式!$A:$AS,14,FALSE))</f>
        <v/>
      </c>
      <c r="G436" s="10" t="str">
        <f t="shared" si="46"/>
        <v/>
      </c>
      <c r="H436" s="10" t="str">
        <f>IF(C436="","",VLOOKUP(R436&amp;"_"&amp;S436&amp;"_"&amp;T436,[1]挑战模式!$A:$BG,58,FALSE))</f>
        <v/>
      </c>
      <c r="I436" s="10" t="str">
        <f>IF(C436="","",VLOOKUP(R436&amp;"_"&amp;S436&amp;"_"&amp;T436,[1]挑战模式!$A:$BG,59,FALSE))</f>
        <v/>
      </c>
      <c r="J436" s="10" t="str">
        <f t="shared" si="43"/>
        <v/>
      </c>
      <c r="K436" s="10" t="str">
        <f>IF(ISNA(VLOOKUP(R436&amp;"_"&amp;S436&amp;"_"&amp;T436,[1]挑战模式!$A:$AS,1,FALSE)),"",IF(VLOOKUP(R436&amp;"_"&amp;S436&amp;"_"&amp;T436,[1]挑战模式!$A:$AS,14+U436,FALSE)="","",INT(VLOOKUP(R436&amp;"_"&amp;S436&amp;"_"&amp;T436,[1]挑战模式!$A:$AS,20+U436,FALSE))))</f>
        <v/>
      </c>
      <c r="L436" s="10" t="str">
        <f>IF(ISNA(VLOOKUP(R436&amp;"_"&amp;S436&amp;"_"&amp;T436,[1]挑战模式!$A:$AS,1,FALSE)),"",IF(VLOOKUP(R436&amp;"_"&amp;S436&amp;"_"&amp;T436,[1]挑战模式!$A:$AS,14+U436,FALSE)="","",ROUND(VLOOKUP(R436&amp;"_"&amp;S436&amp;"_"&amp;T436,[1]挑战模式!$A:$AS,5,FALSE)/K436,2)))</f>
        <v/>
      </c>
      <c r="M436" s="10" t="str">
        <f t="shared" si="47"/>
        <v/>
      </c>
      <c r="N436" s="10" t="str">
        <f t="shared" si="48"/>
        <v/>
      </c>
      <c r="O436" s="10" t="str">
        <f t="shared" si="49"/>
        <v/>
      </c>
      <c r="Q436" s="10" t="str">
        <f>IF(L436="","",VLOOKUP(R436&amp;"_"&amp;S436&amp;"_"&amp;T436,[1]挑战模式!$A:$AS,38+U436,FALSE))</f>
        <v/>
      </c>
      <c r="R436" s="10">
        <v>0</v>
      </c>
      <c r="S436" s="10">
        <v>9</v>
      </c>
      <c r="T436" s="10">
        <v>8</v>
      </c>
      <c r="U436" s="10">
        <v>3</v>
      </c>
    </row>
    <row r="437" spans="2:21" s="10" customFormat="1" x14ac:dyDescent="0.2">
      <c r="B437" s="10" t="str">
        <f t="shared" si="44"/>
        <v/>
      </c>
      <c r="C437" s="10" t="str">
        <f>IF(ISNA(VLOOKUP(R437&amp;"_"&amp;S437&amp;"_"&amp;T437,[1]挑战模式!$A:$AS,1,FALSE)),"",IF(T437-T436=0,"",T437))</f>
        <v/>
      </c>
      <c r="D437" s="10" t="str">
        <f t="shared" si="45"/>
        <v/>
      </c>
      <c r="E437" s="10" t="str">
        <f>""</f>
        <v/>
      </c>
      <c r="F437" s="10" t="str">
        <f>IF(C437="","",VLOOKUP(R437&amp;"_"&amp;S437&amp;"_"&amp;T437,[1]挑战模式!$A:$AS,13,FALSE)-VLOOKUP(R437&amp;"_"&amp;S437&amp;"_"&amp;T437,[1]挑战模式!$A:$AS,14,FALSE))</f>
        <v/>
      </c>
      <c r="G437" s="10" t="str">
        <f t="shared" si="46"/>
        <v/>
      </c>
      <c r="H437" s="10" t="str">
        <f>IF(C437="","",VLOOKUP(R437&amp;"_"&amp;S437&amp;"_"&amp;T437,[1]挑战模式!$A:$BG,58,FALSE))</f>
        <v/>
      </c>
      <c r="I437" s="10" t="str">
        <f>IF(C437="","",VLOOKUP(R437&amp;"_"&amp;S437&amp;"_"&amp;T437,[1]挑战模式!$A:$BG,59,FALSE))</f>
        <v/>
      </c>
      <c r="J437" s="10" t="str">
        <f t="shared" si="43"/>
        <v/>
      </c>
      <c r="K437" s="10" t="str">
        <f>IF(ISNA(VLOOKUP(R437&amp;"_"&amp;S437&amp;"_"&amp;T437,[1]挑战模式!$A:$AS,1,FALSE)),"",IF(VLOOKUP(R437&amp;"_"&amp;S437&amp;"_"&amp;T437,[1]挑战模式!$A:$AS,14+U437,FALSE)="","",INT(VLOOKUP(R437&amp;"_"&amp;S437&amp;"_"&amp;T437,[1]挑战模式!$A:$AS,20+U437,FALSE))))</f>
        <v/>
      </c>
      <c r="L437" s="10" t="str">
        <f>IF(ISNA(VLOOKUP(R437&amp;"_"&amp;S437&amp;"_"&amp;T437,[1]挑战模式!$A:$AS,1,FALSE)),"",IF(VLOOKUP(R437&amp;"_"&amp;S437&amp;"_"&amp;T437,[1]挑战模式!$A:$AS,14+U437,FALSE)="","",ROUND(VLOOKUP(R437&amp;"_"&amp;S437&amp;"_"&amp;T437,[1]挑战模式!$A:$AS,5,FALSE)/K437,2)))</f>
        <v/>
      </c>
      <c r="M437" s="10" t="str">
        <f t="shared" si="47"/>
        <v/>
      </c>
      <c r="N437" s="10" t="str">
        <f t="shared" si="48"/>
        <v/>
      </c>
      <c r="O437" s="10" t="str">
        <f t="shared" si="49"/>
        <v/>
      </c>
      <c r="Q437" s="10" t="str">
        <f>IF(L437="","",VLOOKUP(R437&amp;"_"&amp;S437&amp;"_"&amp;T437,[1]挑战模式!$A:$AS,38+U437,FALSE))</f>
        <v/>
      </c>
      <c r="R437" s="10">
        <v>0</v>
      </c>
      <c r="S437" s="10">
        <v>9</v>
      </c>
      <c r="T437" s="10">
        <v>8</v>
      </c>
      <c r="U437" s="10">
        <v>4</v>
      </c>
    </row>
    <row r="438" spans="2:21" s="10" customFormat="1" x14ac:dyDescent="0.2">
      <c r="B438" s="10" t="str">
        <f t="shared" si="44"/>
        <v/>
      </c>
      <c r="C438" s="10" t="str">
        <f>IF(ISNA(VLOOKUP(R438&amp;"_"&amp;S438&amp;"_"&amp;T438,[1]挑战模式!$A:$AS,1,FALSE)),"",IF(T438-T437=0,"",T438))</f>
        <v/>
      </c>
      <c r="D438" s="10" t="str">
        <f t="shared" si="45"/>
        <v/>
      </c>
      <c r="E438" s="10" t="str">
        <f>""</f>
        <v/>
      </c>
      <c r="F438" s="10" t="str">
        <f>IF(C438="","",VLOOKUP(R438&amp;"_"&amp;S438&amp;"_"&amp;T438,[1]挑战模式!$A:$AS,13,FALSE)-VLOOKUP(R438&amp;"_"&amp;S438&amp;"_"&amp;T438,[1]挑战模式!$A:$AS,14,FALSE))</f>
        <v/>
      </c>
      <c r="G438" s="10" t="str">
        <f t="shared" si="46"/>
        <v/>
      </c>
      <c r="H438" s="10" t="str">
        <f>IF(C438="","",VLOOKUP(R438&amp;"_"&amp;S438&amp;"_"&amp;T438,[1]挑战模式!$A:$BG,58,FALSE))</f>
        <v/>
      </c>
      <c r="I438" s="10" t="str">
        <f>IF(C438="","",VLOOKUP(R438&amp;"_"&amp;S438&amp;"_"&amp;T438,[1]挑战模式!$A:$BG,59,FALSE))</f>
        <v/>
      </c>
      <c r="J438" s="10" t="str">
        <f t="shared" si="43"/>
        <v/>
      </c>
      <c r="K438" s="10" t="str">
        <f>IF(ISNA(VLOOKUP(R438&amp;"_"&amp;S438&amp;"_"&amp;T438,[1]挑战模式!$A:$AS,1,FALSE)),"",IF(VLOOKUP(R438&amp;"_"&amp;S438&amp;"_"&amp;T438,[1]挑战模式!$A:$AS,14+U438,FALSE)="","",INT(VLOOKUP(R438&amp;"_"&amp;S438&amp;"_"&amp;T438,[1]挑战模式!$A:$AS,20+U438,FALSE))))</f>
        <v/>
      </c>
      <c r="L438" s="10" t="str">
        <f>IF(ISNA(VLOOKUP(R438&amp;"_"&amp;S438&amp;"_"&amp;T438,[1]挑战模式!$A:$AS,1,FALSE)),"",IF(VLOOKUP(R438&amp;"_"&amp;S438&amp;"_"&amp;T438,[1]挑战模式!$A:$AS,14+U438,FALSE)="","",ROUND(VLOOKUP(R438&amp;"_"&amp;S438&amp;"_"&amp;T438,[1]挑战模式!$A:$AS,5,FALSE)/K438,2)))</f>
        <v/>
      </c>
      <c r="M438" s="10" t="str">
        <f t="shared" si="47"/>
        <v/>
      </c>
      <c r="N438" s="10" t="str">
        <f t="shared" si="48"/>
        <v/>
      </c>
      <c r="O438" s="10" t="str">
        <f t="shared" si="49"/>
        <v/>
      </c>
      <c r="Q438" s="10" t="str">
        <f>IF(L438="","",VLOOKUP(R438&amp;"_"&amp;S438&amp;"_"&amp;T438,[1]挑战模式!$A:$AS,38+U438,FALSE))</f>
        <v/>
      </c>
      <c r="R438" s="10">
        <v>0</v>
      </c>
      <c r="S438" s="10">
        <v>9</v>
      </c>
      <c r="T438" s="10">
        <v>8</v>
      </c>
      <c r="U438" s="10">
        <v>5</v>
      </c>
    </row>
    <row r="439" spans="2:21" s="10" customFormat="1" x14ac:dyDescent="0.2">
      <c r="B439" s="10" t="str">
        <f t="shared" si="44"/>
        <v/>
      </c>
      <c r="C439" s="10" t="str">
        <f>IF(ISNA(VLOOKUP(R439&amp;"_"&amp;S439&amp;"_"&amp;T439,[1]挑战模式!$A:$AS,1,FALSE)),"",IF(T439-T438=0,"",T439))</f>
        <v/>
      </c>
      <c r="D439" s="10" t="str">
        <f t="shared" si="45"/>
        <v/>
      </c>
      <c r="E439" s="10" t="str">
        <f>""</f>
        <v/>
      </c>
      <c r="F439" s="10" t="str">
        <f>IF(C439="","",VLOOKUP(R439&amp;"_"&amp;S439&amp;"_"&amp;T439,[1]挑战模式!$A:$AS,13,FALSE)-VLOOKUP(R439&amp;"_"&amp;S439&amp;"_"&amp;T439,[1]挑战模式!$A:$AS,14,FALSE))</f>
        <v/>
      </c>
      <c r="G439" s="10" t="str">
        <f t="shared" si="46"/>
        <v/>
      </c>
      <c r="H439" s="10" t="str">
        <f>IF(C439="","",VLOOKUP(R439&amp;"_"&amp;S439&amp;"_"&amp;T439,[1]挑战模式!$A:$BG,58,FALSE))</f>
        <v/>
      </c>
      <c r="I439" s="10" t="str">
        <f>IF(C439="","",VLOOKUP(R439&amp;"_"&amp;S439&amp;"_"&amp;T439,[1]挑战模式!$A:$BG,59,FALSE))</f>
        <v/>
      </c>
      <c r="J439" s="10" t="str">
        <f t="shared" si="43"/>
        <v/>
      </c>
      <c r="K439" s="10" t="str">
        <f>IF(ISNA(VLOOKUP(R439&amp;"_"&amp;S439&amp;"_"&amp;T439,[1]挑战模式!$A:$AS,1,FALSE)),"",IF(VLOOKUP(R439&amp;"_"&amp;S439&amp;"_"&amp;T439,[1]挑战模式!$A:$AS,14+U439,FALSE)="","",INT(VLOOKUP(R439&amp;"_"&amp;S439&amp;"_"&amp;T439,[1]挑战模式!$A:$AS,20+U439,FALSE))))</f>
        <v/>
      </c>
      <c r="L439" s="10" t="str">
        <f>IF(ISNA(VLOOKUP(R439&amp;"_"&amp;S439&amp;"_"&amp;T439,[1]挑战模式!$A:$AS,1,FALSE)),"",IF(VLOOKUP(R439&amp;"_"&amp;S439&amp;"_"&amp;T439,[1]挑战模式!$A:$AS,14+U439,FALSE)="","",ROUND(VLOOKUP(R439&amp;"_"&amp;S439&amp;"_"&amp;T439,[1]挑战模式!$A:$AS,5,FALSE)/K439,2)))</f>
        <v/>
      </c>
      <c r="M439" s="10" t="str">
        <f t="shared" si="47"/>
        <v/>
      </c>
      <c r="N439" s="10" t="str">
        <f t="shared" si="48"/>
        <v/>
      </c>
      <c r="O439" s="10" t="str">
        <f t="shared" si="49"/>
        <v/>
      </c>
      <c r="Q439" s="10" t="str">
        <f>IF(L439="","",VLOOKUP(R439&amp;"_"&amp;S439&amp;"_"&amp;T439,[1]挑战模式!$A:$AS,38+U439,FALSE))</f>
        <v/>
      </c>
      <c r="R439" s="10">
        <v>0</v>
      </c>
      <c r="S439" s="10">
        <v>9</v>
      </c>
      <c r="T439" s="10">
        <v>8</v>
      </c>
      <c r="U439" s="10">
        <v>6</v>
      </c>
    </row>
    <row r="440" spans="2:21" s="10" customFormat="1" x14ac:dyDescent="0.2">
      <c r="B440" s="10" t="str">
        <f t="shared" si="44"/>
        <v>MonsterWaveCallRule_Season0_Challenge10</v>
      </c>
      <c r="C440" s="10">
        <f>IF(ISNA(VLOOKUP(R440&amp;"_"&amp;S440&amp;"_"&amp;T440,[1]挑战模式!$A:$AS,1,FALSE)),"",IF(T440-T439=0,"",T440))</f>
        <v>1</v>
      </c>
      <c r="D440" s="10" t="str">
        <f t="shared" si="45"/>
        <v>赛季0挑战关卡10波次1</v>
      </c>
      <c r="E440" s="10" t="str">
        <f>""</f>
        <v/>
      </c>
      <c r="F440" s="10">
        <f>IF(C440="","",VLOOKUP(R440&amp;"_"&amp;S440&amp;"_"&amp;T440,[1]挑战模式!$A:$AS,13,FALSE)-VLOOKUP(R440&amp;"_"&amp;S440&amp;"_"&amp;T440,[1]挑战模式!$A:$AS,14,FALSE))</f>
        <v>100</v>
      </c>
      <c r="G440" s="10">
        <f t="shared" si="46"/>
        <v>180</v>
      </c>
      <c r="H440" s="10" t="str">
        <f>IF(C440="","",VLOOKUP(R440&amp;"_"&amp;S440&amp;"_"&amp;T440,[1]挑战模式!$A:$BG,58,FALSE))</f>
        <v>ResAudio_Music_game2;0.9</v>
      </c>
      <c r="I440" s="10" t="str">
        <f>IF(C440="","",VLOOKUP(R440&amp;"_"&amp;S440&amp;"_"&amp;T440,[1]挑战模式!$A:$BG,59,FALSE))</f>
        <v>ResAudio_Music_game2;1.2</v>
      </c>
      <c r="J440" s="10">
        <f t="shared" si="43"/>
        <v>0</v>
      </c>
      <c r="K440" s="10">
        <f ca="1">IF(ISNA(VLOOKUP(R440&amp;"_"&amp;S440&amp;"_"&amp;T440,[1]挑战模式!$A:$AS,1,FALSE)),"",IF(VLOOKUP(R440&amp;"_"&amp;S440&amp;"_"&amp;T440,[1]挑战模式!$A:$AS,14+U440,FALSE)="","",INT(VLOOKUP(R440&amp;"_"&amp;S440&amp;"_"&amp;T440,[1]挑战模式!$A:$AS,20+U440,FALSE))))</f>
        <v>5</v>
      </c>
      <c r="L440" s="10">
        <f ca="1">IF(ISNA(VLOOKUP(R440&amp;"_"&amp;S440&amp;"_"&amp;T440,[1]挑战模式!$A:$AS,1,FALSE)),"",IF(VLOOKUP(R440&amp;"_"&amp;S440&amp;"_"&amp;T440,[1]挑战模式!$A:$AS,14+U440,FALSE)="","",ROUND(VLOOKUP(R440&amp;"_"&amp;S440&amp;"_"&amp;T440,[1]挑战模式!$A:$AS,5,FALSE)/K440,2)))</f>
        <v>2</v>
      </c>
      <c r="M440" s="10">
        <f t="shared" ca="1" si="47"/>
        <v>1</v>
      </c>
      <c r="N440" s="10" t="str">
        <f t="shared" ca="1" si="48"/>
        <v>Monster_Season0_Challenge10_1_1</v>
      </c>
      <c r="O440" s="10">
        <f t="shared" ca="1" si="49"/>
        <v>1</v>
      </c>
      <c r="Q440" s="10">
        <f ca="1">IF(L440="","",VLOOKUP(R440&amp;"_"&amp;S440&amp;"_"&amp;T440,[1]挑战模式!$A:$AS,38+U440,FALSE))</f>
        <v>40</v>
      </c>
      <c r="R440" s="10">
        <v>0</v>
      </c>
      <c r="S440" s="10">
        <v>10</v>
      </c>
      <c r="T440" s="10">
        <v>1</v>
      </c>
      <c r="U440" s="10">
        <v>1</v>
      </c>
    </row>
    <row r="441" spans="2:21" s="10" customFormat="1" x14ac:dyDescent="0.2">
      <c r="B441" s="10" t="str">
        <f t="shared" si="44"/>
        <v/>
      </c>
      <c r="C441" s="10" t="str">
        <f>IF(ISNA(VLOOKUP(R441&amp;"_"&amp;S441&amp;"_"&amp;T441,[1]挑战模式!$A:$AS,1,FALSE)),"",IF(T441-T440=0,"",T441))</f>
        <v/>
      </c>
      <c r="D441" s="10" t="str">
        <f t="shared" si="45"/>
        <v/>
      </c>
      <c r="E441" s="10" t="str">
        <f>""</f>
        <v/>
      </c>
      <c r="F441" s="10" t="str">
        <f>IF(C441="","",VLOOKUP(R441&amp;"_"&amp;S441&amp;"_"&amp;T441,[1]挑战模式!$A:$AS,13,FALSE)-VLOOKUP(R441&amp;"_"&amp;S441&amp;"_"&amp;T441,[1]挑战模式!$A:$AS,14,FALSE))</f>
        <v/>
      </c>
      <c r="G441" s="10" t="str">
        <f t="shared" si="46"/>
        <v/>
      </c>
      <c r="H441" s="10" t="str">
        <f>IF(C441="","",VLOOKUP(R441&amp;"_"&amp;S441&amp;"_"&amp;T441,[1]挑战模式!$A:$BG,58,FALSE))</f>
        <v/>
      </c>
      <c r="I441" s="10" t="str">
        <f>IF(C441="","",VLOOKUP(R441&amp;"_"&amp;S441&amp;"_"&amp;T441,[1]挑战模式!$A:$BG,59,FALSE))</f>
        <v/>
      </c>
      <c r="J441" s="10" t="str">
        <f t="shared" si="43"/>
        <v/>
      </c>
      <c r="K441" s="10" t="str">
        <f ca="1">IF(ISNA(VLOOKUP(R441&amp;"_"&amp;S441&amp;"_"&amp;T441,[1]挑战模式!$A:$AS,1,FALSE)),"",IF(VLOOKUP(R441&amp;"_"&amp;S441&amp;"_"&amp;T441,[1]挑战模式!$A:$AS,14+U441,FALSE)="","",INT(VLOOKUP(R441&amp;"_"&amp;S441&amp;"_"&amp;T441,[1]挑战模式!$A:$AS,20+U441,FALSE))))</f>
        <v/>
      </c>
      <c r="L441" s="10" t="str">
        <f ca="1">IF(ISNA(VLOOKUP(R441&amp;"_"&amp;S441&amp;"_"&amp;T441,[1]挑战模式!$A:$AS,1,FALSE)),"",IF(VLOOKUP(R441&amp;"_"&amp;S441&amp;"_"&amp;T441,[1]挑战模式!$A:$AS,14+U441,FALSE)="","",ROUND(VLOOKUP(R441&amp;"_"&amp;S441&amp;"_"&amp;T441,[1]挑战模式!$A:$AS,5,FALSE)/K441,2)))</f>
        <v/>
      </c>
      <c r="M441" s="10" t="str">
        <f t="shared" ca="1" si="47"/>
        <v/>
      </c>
      <c r="N441" s="10" t="str">
        <f t="shared" ca="1" si="48"/>
        <v/>
      </c>
      <c r="O441" s="10" t="str">
        <f t="shared" ca="1" si="49"/>
        <v/>
      </c>
      <c r="Q441" s="10" t="str">
        <f ca="1">IF(L441="","",VLOOKUP(R441&amp;"_"&amp;S441&amp;"_"&amp;T441,[1]挑战模式!$A:$AS,38+U441,FALSE))</f>
        <v/>
      </c>
      <c r="R441" s="10">
        <v>0</v>
      </c>
      <c r="S441" s="10">
        <v>10</v>
      </c>
      <c r="T441" s="10">
        <v>1</v>
      </c>
      <c r="U441" s="10">
        <v>2</v>
      </c>
    </row>
    <row r="442" spans="2:21" s="10" customFormat="1" x14ac:dyDescent="0.2">
      <c r="B442" s="10" t="str">
        <f t="shared" si="44"/>
        <v/>
      </c>
      <c r="C442" s="10" t="str">
        <f>IF(ISNA(VLOOKUP(R442&amp;"_"&amp;S442&amp;"_"&amp;T442,[1]挑战模式!$A:$AS,1,FALSE)),"",IF(T442-T441=0,"",T442))</f>
        <v/>
      </c>
      <c r="D442" s="10" t="str">
        <f t="shared" si="45"/>
        <v/>
      </c>
      <c r="E442" s="10" t="str">
        <f>""</f>
        <v/>
      </c>
      <c r="F442" s="10" t="str">
        <f>IF(C442="","",VLOOKUP(R442&amp;"_"&amp;S442&amp;"_"&amp;T442,[1]挑战模式!$A:$AS,13,FALSE)-VLOOKUP(R442&amp;"_"&amp;S442&amp;"_"&amp;T442,[1]挑战模式!$A:$AS,14,FALSE))</f>
        <v/>
      </c>
      <c r="G442" s="10" t="str">
        <f t="shared" si="46"/>
        <v/>
      </c>
      <c r="H442" s="10" t="str">
        <f>IF(C442="","",VLOOKUP(R442&amp;"_"&amp;S442&amp;"_"&amp;T442,[1]挑战模式!$A:$BG,58,FALSE))</f>
        <v/>
      </c>
      <c r="I442" s="10" t="str">
        <f>IF(C442="","",VLOOKUP(R442&amp;"_"&amp;S442&amp;"_"&amp;T442,[1]挑战模式!$A:$BG,59,FALSE))</f>
        <v/>
      </c>
      <c r="J442" s="10" t="str">
        <f t="shared" si="43"/>
        <v/>
      </c>
      <c r="K442" s="10" t="str">
        <f ca="1">IF(ISNA(VLOOKUP(R442&amp;"_"&amp;S442&amp;"_"&amp;T442,[1]挑战模式!$A:$AS,1,FALSE)),"",IF(VLOOKUP(R442&amp;"_"&amp;S442&amp;"_"&amp;T442,[1]挑战模式!$A:$AS,14+U442,FALSE)="","",INT(VLOOKUP(R442&amp;"_"&amp;S442&amp;"_"&amp;T442,[1]挑战模式!$A:$AS,20+U442,FALSE))))</f>
        <v/>
      </c>
      <c r="L442" s="10" t="str">
        <f ca="1">IF(ISNA(VLOOKUP(R442&amp;"_"&amp;S442&amp;"_"&amp;T442,[1]挑战模式!$A:$AS,1,FALSE)),"",IF(VLOOKUP(R442&amp;"_"&amp;S442&amp;"_"&amp;T442,[1]挑战模式!$A:$AS,14+U442,FALSE)="","",ROUND(VLOOKUP(R442&amp;"_"&amp;S442&amp;"_"&amp;T442,[1]挑战模式!$A:$AS,5,FALSE)/K442,2)))</f>
        <v/>
      </c>
      <c r="M442" s="10" t="str">
        <f t="shared" ca="1" si="47"/>
        <v/>
      </c>
      <c r="N442" s="10" t="str">
        <f t="shared" ca="1" si="48"/>
        <v/>
      </c>
      <c r="O442" s="10" t="str">
        <f t="shared" ca="1" si="49"/>
        <v/>
      </c>
      <c r="Q442" s="10" t="str">
        <f ca="1">IF(L442="","",VLOOKUP(R442&amp;"_"&amp;S442&amp;"_"&amp;T442,[1]挑战模式!$A:$AS,38+U442,FALSE))</f>
        <v/>
      </c>
      <c r="R442" s="10">
        <v>0</v>
      </c>
      <c r="S442" s="10">
        <v>10</v>
      </c>
      <c r="T442" s="10">
        <v>1</v>
      </c>
      <c r="U442" s="10">
        <v>3</v>
      </c>
    </row>
    <row r="443" spans="2:21" s="10" customFormat="1" x14ac:dyDescent="0.2">
      <c r="B443" s="10" t="str">
        <f t="shared" si="44"/>
        <v/>
      </c>
      <c r="C443" s="10" t="str">
        <f>IF(ISNA(VLOOKUP(R443&amp;"_"&amp;S443&amp;"_"&amp;T443,[1]挑战模式!$A:$AS,1,FALSE)),"",IF(T443-T442=0,"",T443))</f>
        <v/>
      </c>
      <c r="D443" s="10" t="str">
        <f t="shared" si="45"/>
        <v/>
      </c>
      <c r="E443" s="10" t="str">
        <f>""</f>
        <v/>
      </c>
      <c r="F443" s="10" t="str">
        <f>IF(C443="","",VLOOKUP(R443&amp;"_"&amp;S443&amp;"_"&amp;T443,[1]挑战模式!$A:$AS,13,FALSE)-VLOOKUP(R443&amp;"_"&amp;S443&amp;"_"&amp;T443,[1]挑战模式!$A:$AS,14,FALSE))</f>
        <v/>
      </c>
      <c r="G443" s="10" t="str">
        <f t="shared" si="46"/>
        <v/>
      </c>
      <c r="H443" s="10" t="str">
        <f>IF(C443="","",VLOOKUP(R443&amp;"_"&amp;S443&amp;"_"&amp;T443,[1]挑战模式!$A:$BG,58,FALSE))</f>
        <v/>
      </c>
      <c r="I443" s="10" t="str">
        <f>IF(C443="","",VLOOKUP(R443&amp;"_"&amp;S443&amp;"_"&amp;T443,[1]挑战模式!$A:$BG,59,FALSE))</f>
        <v/>
      </c>
      <c r="J443" s="10" t="str">
        <f t="shared" si="43"/>
        <v/>
      </c>
      <c r="K443" s="10" t="str">
        <f ca="1">IF(ISNA(VLOOKUP(R443&amp;"_"&amp;S443&amp;"_"&amp;T443,[1]挑战模式!$A:$AS,1,FALSE)),"",IF(VLOOKUP(R443&amp;"_"&amp;S443&amp;"_"&amp;T443,[1]挑战模式!$A:$AS,14+U443,FALSE)="","",INT(VLOOKUP(R443&amp;"_"&amp;S443&amp;"_"&amp;T443,[1]挑战模式!$A:$AS,20+U443,FALSE))))</f>
        <v/>
      </c>
      <c r="L443" s="10" t="str">
        <f ca="1">IF(ISNA(VLOOKUP(R443&amp;"_"&amp;S443&amp;"_"&amp;T443,[1]挑战模式!$A:$AS,1,FALSE)),"",IF(VLOOKUP(R443&amp;"_"&amp;S443&amp;"_"&amp;T443,[1]挑战模式!$A:$AS,14+U443,FALSE)="","",ROUND(VLOOKUP(R443&amp;"_"&amp;S443&amp;"_"&amp;T443,[1]挑战模式!$A:$AS,5,FALSE)/K443,2)))</f>
        <v/>
      </c>
      <c r="M443" s="10" t="str">
        <f t="shared" ca="1" si="47"/>
        <v/>
      </c>
      <c r="N443" s="10" t="str">
        <f t="shared" ca="1" si="48"/>
        <v/>
      </c>
      <c r="O443" s="10" t="str">
        <f t="shared" ca="1" si="49"/>
        <v/>
      </c>
      <c r="Q443" s="10" t="str">
        <f ca="1">IF(L443="","",VLOOKUP(R443&amp;"_"&amp;S443&amp;"_"&amp;T443,[1]挑战模式!$A:$AS,38+U443,FALSE))</f>
        <v/>
      </c>
      <c r="R443" s="10">
        <v>0</v>
      </c>
      <c r="S443" s="10">
        <v>10</v>
      </c>
      <c r="T443" s="10">
        <v>1</v>
      </c>
      <c r="U443" s="10">
        <v>4</v>
      </c>
    </row>
    <row r="444" spans="2:21" s="10" customFormat="1" x14ac:dyDescent="0.2">
      <c r="B444" s="10" t="str">
        <f t="shared" si="44"/>
        <v/>
      </c>
      <c r="C444" s="10" t="str">
        <f>IF(ISNA(VLOOKUP(R444&amp;"_"&amp;S444&amp;"_"&amp;T444,[1]挑战模式!$A:$AS,1,FALSE)),"",IF(T444-T443=0,"",T444))</f>
        <v/>
      </c>
      <c r="D444" s="10" t="str">
        <f t="shared" si="45"/>
        <v/>
      </c>
      <c r="E444" s="10" t="str">
        <f>""</f>
        <v/>
      </c>
      <c r="F444" s="10" t="str">
        <f>IF(C444="","",VLOOKUP(R444&amp;"_"&amp;S444&amp;"_"&amp;T444,[1]挑战模式!$A:$AS,13,FALSE)-VLOOKUP(R444&amp;"_"&amp;S444&amp;"_"&amp;T444,[1]挑战模式!$A:$AS,14,FALSE))</f>
        <v/>
      </c>
      <c r="G444" s="10" t="str">
        <f t="shared" si="46"/>
        <v/>
      </c>
      <c r="H444" s="10" t="str">
        <f>IF(C444="","",VLOOKUP(R444&amp;"_"&amp;S444&amp;"_"&amp;T444,[1]挑战模式!$A:$BG,58,FALSE))</f>
        <v/>
      </c>
      <c r="I444" s="10" t="str">
        <f>IF(C444="","",VLOOKUP(R444&amp;"_"&amp;S444&amp;"_"&amp;T444,[1]挑战模式!$A:$BG,59,FALSE))</f>
        <v/>
      </c>
      <c r="J444" s="10" t="str">
        <f t="shared" si="43"/>
        <v/>
      </c>
      <c r="K444" s="10" t="str">
        <f ca="1">IF(ISNA(VLOOKUP(R444&amp;"_"&amp;S444&amp;"_"&amp;T444,[1]挑战模式!$A:$AS,1,FALSE)),"",IF(VLOOKUP(R444&amp;"_"&amp;S444&amp;"_"&amp;T444,[1]挑战模式!$A:$AS,14+U444,FALSE)="","",INT(VLOOKUP(R444&amp;"_"&amp;S444&amp;"_"&amp;T444,[1]挑战模式!$A:$AS,20+U444,FALSE))))</f>
        <v/>
      </c>
      <c r="L444" s="10" t="str">
        <f ca="1">IF(ISNA(VLOOKUP(R444&amp;"_"&amp;S444&amp;"_"&amp;T444,[1]挑战模式!$A:$AS,1,FALSE)),"",IF(VLOOKUP(R444&amp;"_"&amp;S444&amp;"_"&amp;T444,[1]挑战模式!$A:$AS,14+U444,FALSE)="","",ROUND(VLOOKUP(R444&amp;"_"&amp;S444&amp;"_"&amp;T444,[1]挑战模式!$A:$AS,5,FALSE)/K444,2)))</f>
        <v/>
      </c>
      <c r="M444" s="10" t="str">
        <f t="shared" ca="1" si="47"/>
        <v/>
      </c>
      <c r="N444" s="10" t="str">
        <f t="shared" ca="1" si="48"/>
        <v/>
      </c>
      <c r="O444" s="10" t="str">
        <f t="shared" ca="1" si="49"/>
        <v/>
      </c>
      <c r="Q444" s="10" t="str">
        <f ca="1">IF(L444="","",VLOOKUP(R444&amp;"_"&amp;S444&amp;"_"&amp;T444,[1]挑战模式!$A:$AS,38+U444,FALSE))</f>
        <v/>
      </c>
      <c r="R444" s="10">
        <v>0</v>
      </c>
      <c r="S444" s="10">
        <v>10</v>
      </c>
      <c r="T444" s="10">
        <v>1</v>
      </c>
      <c r="U444" s="10">
        <v>5</v>
      </c>
    </row>
    <row r="445" spans="2:21" s="10" customFormat="1" x14ac:dyDescent="0.2">
      <c r="B445" s="10" t="str">
        <f t="shared" si="44"/>
        <v/>
      </c>
      <c r="C445" s="10" t="str">
        <f>IF(ISNA(VLOOKUP(R445&amp;"_"&amp;S445&amp;"_"&amp;T445,[1]挑战模式!$A:$AS,1,FALSE)),"",IF(T445-T444=0,"",T445))</f>
        <v/>
      </c>
      <c r="D445" s="10" t="str">
        <f t="shared" si="45"/>
        <v/>
      </c>
      <c r="E445" s="10" t="str">
        <f>""</f>
        <v/>
      </c>
      <c r="F445" s="10" t="str">
        <f>IF(C445="","",VLOOKUP(R445&amp;"_"&amp;S445&amp;"_"&amp;T445,[1]挑战模式!$A:$AS,13,FALSE)-VLOOKUP(R445&amp;"_"&amp;S445&amp;"_"&amp;T445,[1]挑战模式!$A:$AS,14,FALSE))</f>
        <v/>
      </c>
      <c r="G445" s="10" t="str">
        <f t="shared" si="46"/>
        <v/>
      </c>
      <c r="H445" s="10" t="str">
        <f>IF(C445="","",VLOOKUP(R445&amp;"_"&amp;S445&amp;"_"&amp;T445,[1]挑战模式!$A:$BG,58,FALSE))</f>
        <v/>
      </c>
      <c r="I445" s="10" t="str">
        <f>IF(C445="","",VLOOKUP(R445&amp;"_"&amp;S445&amp;"_"&amp;T445,[1]挑战模式!$A:$BG,59,FALSE))</f>
        <v/>
      </c>
      <c r="J445" s="10" t="str">
        <f t="shared" ref="J445:J982" si="50">IF(C445="","",0)</f>
        <v/>
      </c>
      <c r="K445" s="10" t="str">
        <f ca="1">IF(ISNA(VLOOKUP(R445&amp;"_"&amp;S445&amp;"_"&amp;T445,[1]挑战模式!$A:$AS,1,FALSE)),"",IF(VLOOKUP(R445&amp;"_"&amp;S445&amp;"_"&amp;T445,[1]挑战模式!$A:$AS,14+U445,FALSE)="","",INT(VLOOKUP(R445&amp;"_"&amp;S445&amp;"_"&amp;T445,[1]挑战模式!$A:$AS,20+U445,FALSE))))</f>
        <v/>
      </c>
      <c r="L445" s="10" t="str">
        <f ca="1">IF(ISNA(VLOOKUP(R445&amp;"_"&amp;S445&amp;"_"&amp;T445,[1]挑战模式!$A:$AS,1,FALSE)),"",IF(VLOOKUP(R445&amp;"_"&amp;S445&amp;"_"&amp;T445,[1]挑战模式!$A:$AS,14+U445,FALSE)="","",ROUND(VLOOKUP(R445&amp;"_"&amp;S445&amp;"_"&amp;T445,[1]挑战模式!$A:$AS,5,FALSE)/K445,2)))</f>
        <v/>
      </c>
      <c r="M445" s="10" t="str">
        <f t="shared" ca="1" si="47"/>
        <v/>
      </c>
      <c r="N445" s="10" t="str">
        <f t="shared" ca="1" si="48"/>
        <v/>
      </c>
      <c r="O445" s="10" t="str">
        <f t="shared" ca="1" si="49"/>
        <v/>
      </c>
      <c r="Q445" s="10" t="str">
        <f ca="1">IF(L445="","",VLOOKUP(R445&amp;"_"&amp;S445&amp;"_"&amp;T445,[1]挑战模式!$A:$AS,38+U445,FALSE))</f>
        <v/>
      </c>
      <c r="R445" s="10">
        <v>0</v>
      </c>
      <c r="S445" s="10">
        <v>10</v>
      </c>
      <c r="T445" s="10">
        <v>1</v>
      </c>
      <c r="U445" s="10">
        <v>6</v>
      </c>
    </row>
    <row r="446" spans="2:21" s="10" customFormat="1" x14ac:dyDescent="0.2">
      <c r="B446" s="10" t="str">
        <f t="shared" si="44"/>
        <v>MonsterWaveCallRule_Season0_Challenge10</v>
      </c>
      <c r="C446" s="10">
        <f>IF(ISNA(VLOOKUP(R446&amp;"_"&amp;S446&amp;"_"&amp;T446,[1]挑战模式!$A:$AS,1,FALSE)),"",IF(T446-T445=0,"",T446))</f>
        <v>2</v>
      </c>
      <c r="D446" s="10" t="str">
        <f t="shared" si="45"/>
        <v>赛季0挑战关卡10波次2</v>
      </c>
      <c r="E446" s="10" t="str">
        <f>""</f>
        <v/>
      </c>
      <c r="F446" s="10">
        <f>IF(C446="","",VLOOKUP(R446&amp;"_"&amp;S446&amp;"_"&amp;T446,[1]挑战模式!$A:$AS,13,FALSE)-VLOOKUP(R446&amp;"_"&amp;S446&amp;"_"&amp;T446,[1]挑战模式!$A:$AS,14,FALSE))</f>
        <v>100</v>
      </c>
      <c r="G446" s="10">
        <f t="shared" si="46"/>
        <v>180</v>
      </c>
      <c r="H446" s="10" t="str">
        <f>IF(C446="","",VLOOKUP(R446&amp;"_"&amp;S446&amp;"_"&amp;T446,[1]挑战模式!$A:$BG,58,FALSE))</f>
        <v>ResAudio_Music_game2;0.9</v>
      </c>
      <c r="I446" s="10" t="str">
        <f>IF(C446="","",VLOOKUP(R446&amp;"_"&amp;S446&amp;"_"&amp;T446,[1]挑战模式!$A:$BG,59,FALSE))</f>
        <v>ResAudio_Music_game2;1.2</v>
      </c>
      <c r="J446" s="10">
        <f t="shared" si="50"/>
        <v>0</v>
      </c>
      <c r="K446" s="10">
        <f ca="1">IF(ISNA(VLOOKUP(R446&amp;"_"&amp;S446&amp;"_"&amp;T446,[1]挑战模式!$A:$AS,1,FALSE)),"",IF(VLOOKUP(R446&amp;"_"&amp;S446&amp;"_"&amp;T446,[1]挑战模式!$A:$AS,14+U446,FALSE)="","",INT(VLOOKUP(R446&amp;"_"&amp;S446&amp;"_"&amp;T446,[1]挑战模式!$A:$AS,20+U446,FALSE))))</f>
        <v>5</v>
      </c>
      <c r="L446" s="10">
        <f ca="1">IF(ISNA(VLOOKUP(R446&amp;"_"&amp;S446&amp;"_"&amp;T446,[1]挑战模式!$A:$AS,1,FALSE)),"",IF(VLOOKUP(R446&amp;"_"&amp;S446&amp;"_"&amp;T446,[1]挑战模式!$A:$AS,14+U446,FALSE)="","",ROUND(VLOOKUP(R446&amp;"_"&amp;S446&amp;"_"&amp;T446,[1]挑战模式!$A:$AS,5,FALSE)/K446,2)))</f>
        <v>3</v>
      </c>
      <c r="M446" s="10">
        <f t="shared" ca="1" si="47"/>
        <v>1</v>
      </c>
      <c r="N446" s="10" t="str">
        <f t="shared" ca="1" si="48"/>
        <v>Monster_Season0_Challenge10_2_1</v>
      </c>
      <c r="O446" s="10">
        <f t="shared" ca="1" si="49"/>
        <v>1</v>
      </c>
      <c r="Q446" s="10">
        <f ca="1">IF(L446="","",VLOOKUP(R446&amp;"_"&amp;S446&amp;"_"&amp;T446,[1]挑战模式!$A:$AS,38+U446,FALSE))</f>
        <v>27</v>
      </c>
      <c r="R446" s="10">
        <v>0</v>
      </c>
      <c r="S446" s="10">
        <v>10</v>
      </c>
      <c r="T446" s="10">
        <v>2</v>
      </c>
      <c r="U446" s="10">
        <v>1</v>
      </c>
    </row>
    <row r="447" spans="2:21" s="10" customFormat="1" x14ac:dyDescent="0.2">
      <c r="B447" s="10" t="str">
        <f t="shared" si="44"/>
        <v/>
      </c>
      <c r="C447" s="10" t="str">
        <f>IF(ISNA(VLOOKUP(R447&amp;"_"&amp;S447&amp;"_"&amp;T447,[1]挑战模式!$A:$AS,1,FALSE)),"",IF(T447-T446=0,"",T447))</f>
        <v/>
      </c>
      <c r="D447" s="10" t="str">
        <f t="shared" si="45"/>
        <v/>
      </c>
      <c r="E447" s="10" t="str">
        <f>""</f>
        <v/>
      </c>
      <c r="F447" s="10" t="str">
        <f>IF(C447="","",VLOOKUP(R447&amp;"_"&amp;S447&amp;"_"&amp;T447,[1]挑战模式!$A:$AS,13,FALSE)-VLOOKUP(R447&amp;"_"&amp;S447&amp;"_"&amp;T447,[1]挑战模式!$A:$AS,14,FALSE))</f>
        <v/>
      </c>
      <c r="G447" s="10" t="str">
        <f t="shared" si="46"/>
        <v/>
      </c>
      <c r="H447" s="10" t="str">
        <f>IF(C447="","",VLOOKUP(R447&amp;"_"&amp;S447&amp;"_"&amp;T447,[1]挑战模式!$A:$BG,58,FALSE))</f>
        <v/>
      </c>
      <c r="I447" s="10" t="str">
        <f>IF(C447="","",VLOOKUP(R447&amp;"_"&amp;S447&amp;"_"&amp;T447,[1]挑战模式!$A:$BG,59,FALSE))</f>
        <v/>
      </c>
      <c r="J447" s="10" t="str">
        <f t="shared" si="50"/>
        <v/>
      </c>
      <c r="K447" s="10">
        <f ca="1">IF(ISNA(VLOOKUP(R447&amp;"_"&amp;S447&amp;"_"&amp;T447,[1]挑战模式!$A:$AS,1,FALSE)),"",IF(VLOOKUP(R447&amp;"_"&amp;S447&amp;"_"&amp;T447,[1]挑战模式!$A:$AS,14+U447,FALSE)="","",INT(VLOOKUP(R447&amp;"_"&amp;S447&amp;"_"&amp;T447,[1]挑战模式!$A:$AS,20+U447,FALSE))))</f>
        <v>5</v>
      </c>
      <c r="L447" s="10">
        <f ca="1">IF(ISNA(VLOOKUP(R447&amp;"_"&amp;S447&amp;"_"&amp;T447,[1]挑战模式!$A:$AS,1,FALSE)),"",IF(VLOOKUP(R447&amp;"_"&amp;S447&amp;"_"&amp;T447,[1]挑战模式!$A:$AS,14+U447,FALSE)="","",ROUND(VLOOKUP(R447&amp;"_"&amp;S447&amp;"_"&amp;T447,[1]挑战模式!$A:$AS,5,FALSE)/K447,2)))</f>
        <v>3</v>
      </c>
      <c r="M447" s="10">
        <f t="shared" ca="1" si="47"/>
        <v>1</v>
      </c>
      <c r="N447" s="10" t="str">
        <f t="shared" ca="1" si="48"/>
        <v>Monster_Season0_Challenge10_2_2</v>
      </c>
      <c r="O447" s="10">
        <f t="shared" ca="1" si="49"/>
        <v>1</v>
      </c>
      <c r="Q447" s="10">
        <f ca="1">IF(L447="","",VLOOKUP(R447&amp;"_"&amp;S447&amp;"_"&amp;T447,[1]挑战模式!$A:$AS,38+U447,FALSE))</f>
        <v>13</v>
      </c>
      <c r="R447" s="10">
        <v>0</v>
      </c>
      <c r="S447" s="10">
        <v>10</v>
      </c>
      <c r="T447" s="10">
        <v>2</v>
      </c>
      <c r="U447" s="10">
        <v>2</v>
      </c>
    </row>
    <row r="448" spans="2:21" s="10" customFormat="1" x14ac:dyDescent="0.2">
      <c r="B448" s="10" t="str">
        <f t="shared" si="44"/>
        <v/>
      </c>
      <c r="C448" s="10" t="str">
        <f>IF(ISNA(VLOOKUP(R448&amp;"_"&amp;S448&amp;"_"&amp;T448,[1]挑战模式!$A:$AS,1,FALSE)),"",IF(T448-T447=0,"",T448))</f>
        <v/>
      </c>
      <c r="D448" s="10" t="str">
        <f t="shared" si="45"/>
        <v/>
      </c>
      <c r="E448" s="10" t="str">
        <f>""</f>
        <v/>
      </c>
      <c r="F448" s="10" t="str">
        <f>IF(C448="","",VLOOKUP(R448&amp;"_"&amp;S448&amp;"_"&amp;T448,[1]挑战模式!$A:$AS,13,FALSE)-VLOOKUP(R448&amp;"_"&amp;S448&amp;"_"&amp;T448,[1]挑战模式!$A:$AS,14,FALSE))</f>
        <v/>
      </c>
      <c r="G448" s="10" t="str">
        <f t="shared" si="46"/>
        <v/>
      </c>
      <c r="H448" s="10" t="str">
        <f>IF(C448="","",VLOOKUP(R448&amp;"_"&amp;S448&amp;"_"&amp;T448,[1]挑战模式!$A:$BG,58,FALSE))</f>
        <v/>
      </c>
      <c r="I448" s="10" t="str">
        <f>IF(C448="","",VLOOKUP(R448&amp;"_"&amp;S448&amp;"_"&amp;T448,[1]挑战模式!$A:$BG,59,FALSE))</f>
        <v/>
      </c>
      <c r="J448" s="10" t="str">
        <f t="shared" si="50"/>
        <v/>
      </c>
      <c r="K448" s="10" t="str">
        <f ca="1">IF(ISNA(VLOOKUP(R448&amp;"_"&amp;S448&amp;"_"&amp;T448,[1]挑战模式!$A:$AS,1,FALSE)),"",IF(VLOOKUP(R448&amp;"_"&amp;S448&amp;"_"&amp;T448,[1]挑战模式!$A:$AS,14+U448,FALSE)="","",INT(VLOOKUP(R448&amp;"_"&amp;S448&amp;"_"&amp;T448,[1]挑战模式!$A:$AS,20+U448,FALSE))))</f>
        <v/>
      </c>
      <c r="L448" s="10" t="str">
        <f ca="1">IF(ISNA(VLOOKUP(R448&amp;"_"&amp;S448&amp;"_"&amp;T448,[1]挑战模式!$A:$AS,1,FALSE)),"",IF(VLOOKUP(R448&amp;"_"&amp;S448&amp;"_"&amp;T448,[1]挑战模式!$A:$AS,14+U448,FALSE)="","",ROUND(VLOOKUP(R448&amp;"_"&amp;S448&amp;"_"&amp;T448,[1]挑战模式!$A:$AS,5,FALSE)/K448,2)))</f>
        <v/>
      </c>
      <c r="M448" s="10" t="str">
        <f t="shared" ca="1" si="47"/>
        <v/>
      </c>
      <c r="N448" s="10" t="str">
        <f t="shared" ca="1" si="48"/>
        <v/>
      </c>
      <c r="O448" s="10" t="str">
        <f t="shared" ca="1" si="49"/>
        <v/>
      </c>
      <c r="Q448" s="10" t="str">
        <f ca="1">IF(L448="","",VLOOKUP(R448&amp;"_"&amp;S448&amp;"_"&amp;T448,[1]挑战模式!$A:$AS,38+U448,FALSE))</f>
        <v/>
      </c>
      <c r="R448" s="10">
        <v>0</v>
      </c>
      <c r="S448" s="10">
        <v>10</v>
      </c>
      <c r="T448" s="10">
        <v>2</v>
      </c>
      <c r="U448" s="10">
        <v>3</v>
      </c>
    </row>
    <row r="449" spans="2:21" s="10" customFormat="1" x14ac:dyDescent="0.2">
      <c r="B449" s="10" t="str">
        <f t="shared" si="44"/>
        <v/>
      </c>
      <c r="C449" s="10" t="str">
        <f>IF(ISNA(VLOOKUP(R449&amp;"_"&amp;S449&amp;"_"&amp;T449,[1]挑战模式!$A:$AS,1,FALSE)),"",IF(T449-T448=0,"",T449))</f>
        <v/>
      </c>
      <c r="D449" s="10" t="str">
        <f t="shared" si="45"/>
        <v/>
      </c>
      <c r="E449" s="10" t="str">
        <f>""</f>
        <v/>
      </c>
      <c r="F449" s="10" t="str">
        <f>IF(C449="","",VLOOKUP(R449&amp;"_"&amp;S449&amp;"_"&amp;T449,[1]挑战模式!$A:$AS,13,FALSE)-VLOOKUP(R449&amp;"_"&amp;S449&amp;"_"&amp;T449,[1]挑战模式!$A:$AS,14,FALSE))</f>
        <v/>
      </c>
      <c r="G449" s="10" t="str">
        <f t="shared" si="46"/>
        <v/>
      </c>
      <c r="H449" s="10" t="str">
        <f>IF(C449="","",VLOOKUP(R449&amp;"_"&amp;S449&amp;"_"&amp;T449,[1]挑战模式!$A:$BG,58,FALSE))</f>
        <v/>
      </c>
      <c r="I449" s="10" t="str">
        <f>IF(C449="","",VLOOKUP(R449&amp;"_"&amp;S449&amp;"_"&amp;T449,[1]挑战模式!$A:$BG,59,FALSE))</f>
        <v/>
      </c>
      <c r="J449" s="10" t="str">
        <f t="shared" si="50"/>
        <v/>
      </c>
      <c r="K449" s="10" t="str">
        <f ca="1">IF(ISNA(VLOOKUP(R449&amp;"_"&amp;S449&amp;"_"&amp;T449,[1]挑战模式!$A:$AS,1,FALSE)),"",IF(VLOOKUP(R449&amp;"_"&amp;S449&amp;"_"&amp;T449,[1]挑战模式!$A:$AS,14+U449,FALSE)="","",INT(VLOOKUP(R449&amp;"_"&amp;S449&amp;"_"&amp;T449,[1]挑战模式!$A:$AS,20+U449,FALSE))))</f>
        <v/>
      </c>
      <c r="L449" s="10" t="str">
        <f ca="1">IF(ISNA(VLOOKUP(R449&amp;"_"&amp;S449&amp;"_"&amp;T449,[1]挑战模式!$A:$AS,1,FALSE)),"",IF(VLOOKUP(R449&amp;"_"&amp;S449&amp;"_"&amp;T449,[1]挑战模式!$A:$AS,14+U449,FALSE)="","",ROUND(VLOOKUP(R449&amp;"_"&amp;S449&amp;"_"&amp;T449,[1]挑战模式!$A:$AS,5,FALSE)/K449,2)))</f>
        <v/>
      </c>
      <c r="M449" s="10" t="str">
        <f t="shared" ca="1" si="47"/>
        <v/>
      </c>
      <c r="N449" s="10" t="str">
        <f t="shared" ca="1" si="48"/>
        <v/>
      </c>
      <c r="O449" s="10" t="str">
        <f t="shared" ca="1" si="49"/>
        <v/>
      </c>
      <c r="Q449" s="10" t="str">
        <f ca="1">IF(L449="","",VLOOKUP(R449&amp;"_"&amp;S449&amp;"_"&amp;T449,[1]挑战模式!$A:$AS,38+U449,FALSE))</f>
        <v/>
      </c>
      <c r="R449" s="10">
        <v>0</v>
      </c>
      <c r="S449" s="10">
        <v>10</v>
      </c>
      <c r="T449" s="10">
        <v>2</v>
      </c>
      <c r="U449" s="10">
        <v>4</v>
      </c>
    </row>
    <row r="450" spans="2:21" s="10" customFormat="1" x14ac:dyDescent="0.2">
      <c r="B450" s="10" t="str">
        <f t="shared" si="44"/>
        <v/>
      </c>
      <c r="C450" s="10" t="str">
        <f>IF(ISNA(VLOOKUP(R450&amp;"_"&amp;S450&amp;"_"&amp;T450,[1]挑战模式!$A:$AS,1,FALSE)),"",IF(T450-T449=0,"",T450))</f>
        <v/>
      </c>
      <c r="D450" s="10" t="str">
        <f t="shared" si="45"/>
        <v/>
      </c>
      <c r="E450" s="10" t="str">
        <f>""</f>
        <v/>
      </c>
      <c r="F450" s="10" t="str">
        <f>IF(C450="","",VLOOKUP(R450&amp;"_"&amp;S450&amp;"_"&amp;T450,[1]挑战模式!$A:$AS,13,FALSE)-VLOOKUP(R450&amp;"_"&amp;S450&amp;"_"&amp;T450,[1]挑战模式!$A:$AS,14,FALSE))</f>
        <v/>
      </c>
      <c r="G450" s="10" t="str">
        <f t="shared" si="46"/>
        <v/>
      </c>
      <c r="H450" s="10" t="str">
        <f>IF(C450="","",VLOOKUP(R450&amp;"_"&amp;S450&amp;"_"&amp;T450,[1]挑战模式!$A:$BG,58,FALSE))</f>
        <v/>
      </c>
      <c r="I450" s="10" t="str">
        <f>IF(C450="","",VLOOKUP(R450&amp;"_"&amp;S450&amp;"_"&amp;T450,[1]挑战模式!$A:$BG,59,FALSE))</f>
        <v/>
      </c>
      <c r="J450" s="10" t="str">
        <f t="shared" si="50"/>
        <v/>
      </c>
      <c r="K450" s="10" t="str">
        <f ca="1">IF(ISNA(VLOOKUP(R450&amp;"_"&amp;S450&amp;"_"&amp;T450,[1]挑战模式!$A:$AS,1,FALSE)),"",IF(VLOOKUP(R450&amp;"_"&amp;S450&amp;"_"&amp;T450,[1]挑战模式!$A:$AS,14+U450,FALSE)="","",INT(VLOOKUP(R450&amp;"_"&amp;S450&amp;"_"&amp;T450,[1]挑战模式!$A:$AS,20+U450,FALSE))))</f>
        <v/>
      </c>
      <c r="L450" s="10" t="str">
        <f ca="1">IF(ISNA(VLOOKUP(R450&amp;"_"&amp;S450&amp;"_"&amp;T450,[1]挑战模式!$A:$AS,1,FALSE)),"",IF(VLOOKUP(R450&amp;"_"&amp;S450&amp;"_"&amp;T450,[1]挑战模式!$A:$AS,14+U450,FALSE)="","",ROUND(VLOOKUP(R450&amp;"_"&amp;S450&amp;"_"&amp;T450,[1]挑战模式!$A:$AS,5,FALSE)/K450,2)))</f>
        <v/>
      </c>
      <c r="M450" s="10" t="str">
        <f t="shared" ca="1" si="47"/>
        <v/>
      </c>
      <c r="N450" s="10" t="str">
        <f t="shared" ca="1" si="48"/>
        <v/>
      </c>
      <c r="O450" s="10" t="str">
        <f t="shared" ca="1" si="49"/>
        <v/>
      </c>
      <c r="Q450" s="10" t="str">
        <f ca="1">IF(L450="","",VLOOKUP(R450&amp;"_"&amp;S450&amp;"_"&amp;T450,[1]挑战模式!$A:$AS,38+U450,FALSE))</f>
        <v/>
      </c>
      <c r="R450" s="10">
        <v>0</v>
      </c>
      <c r="S450" s="10">
        <v>10</v>
      </c>
      <c r="T450" s="10">
        <v>2</v>
      </c>
      <c r="U450" s="10">
        <v>5</v>
      </c>
    </row>
    <row r="451" spans="2:21" s="10" customFormat="1" x14ac:dyDescent="0.2">
      <c r="B451" s="10" t="str">
        <f t="shared" si="44"/>
        <v/>
      </c>
      <c r="C451" s="10" t="str">
        <f>IF(ISNA(VLOOKUP(R451&amp;"_"&amp;S451&amp;"_"&amp;T451,[1]挑战模式!$A:$AS,1,FALSE)),"",IF(T451-T450=0,"",T451))</f>
        <v/>
      </c>
      <c r="D451" s="10" t="str">
        <f t="shared" si="45"/>
        <v/>
      </c>
      <c r="E451" s="10" t="str">
        <f>""</f>
        <v/>
      </c>
      <c r="F451" s="10" t="str">
        <f>IF(C451="","",VLOOKUP(R451&amp;"_"&amp;S451&amp;"_"&amp;T451,[1]挑战模式!$A:$AS,13,FALSE)-VLOOKUP(R451&amp;"_"&amp;S451&amp;"_"&amp;T451,[1]挑战模式!$A:$AS,14,FALSE))</f>
        <v/>
      </c>
      <c r="G451" s="10" t="str">
        <f t="shared" si="46"/>
        <v/>
      </c>
      <c r="H451" s="10" t="str">
        <f>IF(C451="","",VLOOKUP(R451&amp;"_"&amp;S451&amp;"_"&amp;T451,[1]挑战模式!$A:$BG,58,FALSE))</f>
        <v/>
      </c>
      <c r="I451" s="10" t="str">
        <f>IF(C451="","",VLOOKUP(R451&amp;"_"&amp;S451&amp;"_"&amp;T451,[1]挑战模式!$A:$BG,59,FALSE))</f>
        <v/>
      </c>
      <c r="J451" s="10" t="str">
        <f t="shared" si="50"/>
        <v/>
      </c>
      <c r="K451" s="10" t="str">
        <f ca="1">IF(ISNA(VLOOKUP(R451&amp;"_"&amp;S451&amp;"_"&amp;T451,[1]挑战模式!$A:$AS,1,FALSE)),"",IF(VLOOKUP(R451&amp;"_"&amp;S451&amp;"_"&amp;T451,[1]挑战模式!$A:$AS,14+U451,FALSE)="","",INT(VLOOKUP(R451&amp;"_"&amp;S451&amp;"_"&amp;T451,[1]挑战模式!$A:$AS,20+U451,FALSE))))</f>
        <v/>
      </c>
      <c r="L451" s="10" t="str">
        <f ca="1">IF(ISNA(VLOOKUP(R451&amp;"_"&amp;S451&amp;"_"&amp;T451,[1]挑战模式!$A:$AS,1,FALSE)),"",IF(VLOOKUP(R451&amp;"_"&amp;S451&amp;"_"&amp;T451,[1]挑战模式!$A:$AS,14+U451,FALSE)="","",ROUND(VLOOKUP(R451&amp;"_"&amp;S451&amp;"_"&amp;T451,[1]挑战模式!$A:$AS,5,FALSE)/K451,2)))</f>
        <v/>
      </c>
      <c r="M451" s="10" t="str">
        <f t="shared" ca="1" si="47"/>
        <v/>
      </c>
      <c r="N451" s="10" t="str">
        <f t="shared" ca="1" si="48"/>
        <v/>
      </c>
      <c r="O451" s="10" t="str">
        <f t="shared" ca="1" si="49"/>
        <v/>
      </c>
      <c r="Q451" s="10" t="str">
        <f ca="1">IF(L451="","",VLOOKUP(R451&amp;"_"&amp;S451&amp;"_"&amp;T451,[1]挑战模式!$A:$AS,38+U451,FALSE))</f>
        <v/>
      </c>
      <c r="R451" s="10">
        <v>0</v>
      </c>
      <c r="S451" s="10">
        <v>10</v>
      </c>
      <c r="T451" s="10">
        <v>2</v>
      </c>
      <c r="U451" s="10">
        <v>6</v>
      </c>
    </row>
    <row r="452" spans="2:21" s="10" customFormat="1" x14ac:dyDescent="0.2">
      <c r="B452" s="10" t="str">
        <f t="shared" si="44"/>
        <v>MonsterWaveCallRule_Season0_Challenge10</v>
      </c>
      <c r="C452" s="10">
        <f>IF(ISNA(VLOOKUP(R452&amp;"_"&amp;S452&amp;"_"&amp;T452,[1]挑战模式!$A:$AS,1,FALSE)),"",IF(T452-T451=0,"",T452))</f>
        <v>3</v>
      </c>
      <c r="D452" s="10" t="str">
        <f t="shared" si="45"/>
        <v>赛季0挑战关卡10波次3</v>
      </c>
      <c r="E452" s="10" t="str">
        <f>""</f>
        <v/>
      </c>
      <c r="F452" s="10">
        <f>IF(C452="","",VLOOKUP(R452&amp;"_"&amp;S452&amp;"_"&amp;T452,[1]挑战模式!$A:$AS,13,FALSE)-VLOOKUP(R452&amp;"_"&amp;S452&amp;"_"&amp;T452,[1]挑战模式!$A:$AS,14,FALSE))</f>
        <v>100</v>
      </c>
      <c r="G452" s="10">
        <f t="shared" si="46"/>
        <v>180</v>
      </c>
      <c r="H452" s="10" t="str">
        <f>IF(C452="","",VLOOKUP(R452&amp;"_"&amp;S452&amp;"_"&amp;T452,[1]挑战模式!$A:$BG,58,FALSE))</f>
        <v>ResAudio_Music_game2;0.9</v>
      </c>
      <c r="I452" s="10" t="str">
        <f>IF(C452="","",VLOOKUP(R452&amp;"_"&amp;S452&amp;"_"&amp;T452,[1]挑战模式!$A:$BG,59,FALSE))</f>
        <v>ResAudio_Music_game2;1.2</v>
      </c>
      <c r="J452" s="10">
        <f t="shared" si="50"/>
        <v>0</v>
      </c>
      <c r="K452" s="10">
        <f ca="1">IF(ISNA(VLOOKUP(R452&amp;"_"&amp;S452&amp;"_"&amp;T452,[1]挑战模式!$A:$AS,1,FALSE)),"",IF(VLOOKUP(R452&amp;"_"&amp;S452&amp;"_"&amp;T452,[1]挑战模式!$A:$AS,14+U452,FALSE)="","",INT(VLOOKUP(R452&amp;"_"&amp;S452&amp;"_"&amp;T452,[1]挑战模式!$A:$AS,20+U452,FALSE))))</f>
        <v>8</v>
      </c>
      <c r="L452" s="10">
        <f ca="1">IF(ISNA(VLOOKUP(R452&amp;"_"&amp;S452&amp;"_"&amp;T452,[1]挑战模式!$A:$AS,1,FALSE)),"",IF(VLOOKUP(R452&amp;"_"&amp;S452&amp;"_"&amp;T452,[1]挑战模式!$A:$AS,14+U452,FALSE)="","",ROUND(VLOOKUP(R452&amp;"_"&amp;S452&amp;"_"&amp;T452,[1]挑战模式!$A:$AS,5,FALSE)/K452,2)))</f>
        <v>2.5</v>
      </c>
      <c r="M452" s="10">
        <f t="shared" ca="1" si="47"/>
        <v>1</v>
      </c>
      <c r="N452" s="10" t="str">
        <f t="shared" ca="1" si="48"/>
        <v>Monster_Season0_Challenge10_3_1</v>
      </c>
      <c r="O452" s="10">
        <f t="shared" ca="1" si="49"/>
        <v>1</v>
      </c>
      <c r="Q452" s="10">
        <f ca="1">IF(L452="","",VLOOKUP(R452&amp;"_"&amp;S452&amp;"_"&amp;T452,[1]挑战模式!$A:$AS,38+U452,FALSE))</f>
        <v>13</v>
      </c>
      <c r="R452" s="10">
        <v>0</v>
      </c>
      <c r="S452" s="10">
        <v>10</v>
      </c>
      <c r="T452" s="10">
        <v>3</v>
      </c>
      <c r="U452" s="10">
        <v>1</v>
      </c>
    </row>
    <row r="453" spans="2:21" s="10" customFormat="1" x14ac:dyDescent="0.2">
      <c r="B453" s="10" t="str">
        <f t="shared" si="44"/>
        <v/>
      </c>
      <c r="C453" s="10" t="str">
        <f>IF(ISNA(VLOOKUP(R453&amp;"_"&amp;S453&amp;"_"&amp;T453,[1]挑战模式!$A:$AS,1,FALSE)),"",IF(T453-T452=0,"",T453))</f>
        <v/>
      </c>
      <c r="D453" s="10" t="str">
        <f t="shared" si="45"/>
        <v/>
      </c>
      <c r="E453" s="10" t="str">
        <f>""</f>
        <v/>
      </c>
      <c r="F453" s="10" t="str">
        <f>IF(C453="","",VLOOKUP(R453&amp;"_"&amp;S453&amp;"_"&amp;T453,[1]挑战模式!$A:$AS,13,FALSE)-VLOOKUP(R453&amp;"_"&amp;S453&amp;"_"&amp;T453,[1]挑战模式!$A:$AS,14,FALSE))</f>
        <v/>
      </c>
      <c r="G453" s="10" t="str">
        <f t="shared" si="46"/>
        <v/>
      </c>
      <c r="H453" s="10" t="str">
        <f>IF(C453="","",VLOOKUP(R453&amp;"_"&amp;S453&amp;"_"&amp;T453,[1]挑战模式!$A:$BG,58,FALSE))</f>
        <v/>
      </c>
      <c r="I453" s="10" t="str">
        <f>IF(C453="","",VLOOKUP(R453&amp;"_"&amp;S453&amp;"_"&amp;T453,[1]挑战模式!$A:$BG,59,FALSE))</f>
        <v/>
      </c>
      <c r="J453" s="10" t="str">
        <f t="shared" si="50"/>
        <v/>
      </c>
      <c r="K453" s="10">
        <f ca="1">IF(ISNA(VLOOKUP(R453&amp;"_"&amp;S453&amp;"_"&amp;T453,[1]挑战模式!$A:$AS,1,FALSE)),"",IF(VLOOKUP(R453&amp;"_"&amp;S453&amp;"_"&amp;T453,[1]挑战模式!$A:$AS,14+U453,FALSE)="","",INT(VLOOKUP(R453&amp;"_"&amp;S453&amp;"_"&amp;T453,[1]挑战模式!$A:$AS,20+U453,FALSE))))</f>
        <v>8</v>
      </c>
      <c r="L453" s="10">
        <f ca="1">IF(ISNA(VLOOKUP(R453&amp;"_"&amp;S453&amp;"_"&amp;T453,[1]挑战模式!$A:$AS,1,FALSE)),"",IF(VLOOKUP(R453&amp;"_"&amp;S453&amp;"_"&amp;T453,[1]挑战模式!$A:$AS,14+U453,FALSE)="","",ROUND(VLOOKUP(R453&amp;"_"&amp;S453&amp;"_"&amp;T453,[1]挑战模式!$A:$AS,5,FALSE)/K453,2)))</f>
        <v>2.5</v>
      </c>
      <c r="M453" s="10">
        <f t="shared" ca="1" si="47"/>
        <v>1</v>
      </c>
      <c r="N453" s="10" t="str">
        <f t="shared" ca="1" si="48"/>
        <v>Monster_Season0_Challenge10_3_2</v>
      </c>
      <c r="O453" s="10">
        <f t="shared" ca="1" si="49"/>
        <v>1</v>
      </c>
      <c r="Q453" s="10">
        <f ca="1">IF(L453="","",VLOOKUP(R453&amp;"_"&amp;S453&amp;"_"&amp;T453,[1]挑战模式!$A:$AS,38+U453,FALSE))</f>
        <v>13</v>
      </c>
      <c r="R453" s="10">
        <v>0</v>
      </c>
      <c r="S453" s="10">
        <v>10</v>
      </c>
      <c r="T453" s="10">
        <v>3</v>
      </c>
      <c r="U453" s="10">
        <v>2</v>
      </c>
    </row>
    <row r="454" spans="2:21" s="10" customFormat="1" x14ac:dyDescent="0.2">
      <c r="B454" s="10" t="str">
        <f t="shared" si="44"/>
        <v/>
      </c>
      <c r="C454" s="10" t="str">
        <f>IF(ISNA(VLOOKUP(R454&amp;"_"&amp;S454&amp;"_"&amp;T454,[1]挑战模式!$A:$AS,1,FALSE)),"",IF(T454-T453=0,"",T454))</f>
        <v/>
      </c>
      <c r="D454" s="10" t="str">
        <f t="shared" si="45"/>
        <v/>
      </c>
      <c r="E454" s="10" t="str">
        <f>""</f>
        <v/>
      </c>
      <c r="F454" s="10" t="str">
        <f>IF(C454="","",VLOOKUP(R454&amp;"_"&amp;S454&amp;"_"&amp;T454,[1]挑战模式!$A:$AS,13,FALSE)-VLOOKUP(R454&amp;"_"&amp;S454&amp;"_"&amp;T454,[1]挑战模式!$A:$AS,14,FALSE))</f>
        <v/>
      </c>
      <c r="G454" s="10" t="str">
        <f t="shared" si="46"/>
        <v/>
      </c>
      <c r="H454" s="10" t="str">
        <f>IF(C454="","",VLOOKUP(R454&amp;"_"&amp;S454&amp;"_"&amp;T454,[1]挑战模式!$A:$BG,58,FALSE))</f>
        <v/>
      </c>
      <c r="I454" s="10" t="str">
        <f>IF(C454="","",VLOOKUP(R454&amp;"_"&amp;S454&amp;"_"&amp;T454,[1]挑战模式!$A:$BG,59,FALSE))</f>
        <v/>
      </c>
      <c r="J454" s="10" t="str">
        <f t="shared" si="50"/>
        <v/>
      </c>
      <c r="K454" s="10" t="str">
        <f ca="1">IF(ISNA(VLOOKUP(R454&amp;"_"&amp;S454&amp;"_"&amp;T454,[1]挑战模式!$A:$AS,1,FALSE)),"",IF(VLOOKUP(R454&amp;"_"&amp;S454&amp;"_"&amp;T454,[1]挑战模式!$A:$AS,14+U454,FALSE)="","",INT(VLOOKUP(R454&amp;"_"&amp;S454&amp;"_"&amp;T454,[1]挑战模式!$A:$AS,20+U454,FALSE))))</f>
        <v/>
      </c>
      <c r="L454" s="10" t="str">
        <f ca="1">IF(ISNA(VLOOKUP(R454&amp;"_"&amp;S454&amp;"_"&amp;T454,[1]挑战模式!$A:$AS,1,FALSE)),"",IF(VLOOKUP(R454&amp;"_"&amp;S454&amp;"_"&amp;T454,[1]挑战模式!$A:$AS,14+U454,FALSE)="","",ROUND(VLOOKUP(R454&amp;"_"&amp;S454&amp;"_"&amp;T454,[1]挑战模式!$A:$AS,5,FALSE)/K454,2)))</f>
        <v/>
      </c>
      <c r="M454" s="10" t="str">
        <f t="shared" ca="1" si="47"/>
        <v/>
      </c>
      <c r="N454" s="10" t="str">
        <f t="shared" ca="1" si="48"/>
        <v/>
      </c>
      <c r="O454" s="10" t="str">
        <f t="shared" ca="1" si="49"/>
        <v/>
      </c>
      <c r="Q454" s="10" t="str">
        <f ca="1">IF(L454="","",VLOOKUP(R454&amp;"_"&amp;S454&amp;"_"&amp;T454,[1]挑战模式!$A:$AS,38+U454,FALSE))</f>
        <v/>
      </c>
      <c r="R454" s="10">
        <v>0</v>
      </c>
      <c r="S454" s="10">
        <v>10</v>
      </c>
      <c r="T454" s="10">
        <v>3</v>
      </c>
      <c r="U454" s="10">
        <v>3</v>
      </c>
    </row>
    <row r="455" spans="2:21" s="10" customFormat="1" x14ac:dyDescent="0.2">
      <c r="B455" s="10" t="str">
        <f t="shared" si="44"/>
        <v/>
      </c>
      <c r="C455" s="10" t="str">
        <f>IF(ISNA(VLOOKUP(R455&amp;"_"&amp;S455&amp;"_"&amp;T455,[1]挑战模式!$A:$AS,1,FALSE)),"",IF(T455-T454=0,"",T455))</f>
        <v/>
      </c>
      <c r="D455" s="10" t="str">
        <f t="shared" si="45"/>
        <v/>
      </c>
      <c r="E455" s="10" t="str">
        <f>""</f>
        <v/>
      </c>
      <c r="F455" s="10" t="str">
        <f>IF(C455="","",VLOOKUP(R455&amp;"_"&amp;S455&amp;"_"&amp;T455,[1]挑战模式!$A:$AS,13,FALSE)-VLOOKUP(R455&amp;"_"&amp;S455&amp;"_"&amp;T455,[1]挑战模式!$A:$AS,14,FALSE))</f>
        <v/>
      </c>
      <c r="G455" s="10" t="str">
        <f t="shared" si="46"/>
        <v/>
      </c>
      <c r="H455" s="10" t="str">
        <f>IF(C455="","",VLOOKUP(R455&amp;"_"&amp;S455&amp;"_"&amp;T455,[1]挑战模式!$A:$BG,58,FALSE))</f>
        <v/>
      </c>
      <c r="I455" s="10" t="str">
        <f>IF(C455="","",VLOOKUP(R455&amp;"_"&amp;S455&amp;"_"&amp;T455,[1]挑战模式!$A:$BG,59,FALSE))</f>
        <v/>
      </c>
      <c r="J455" s="10" t="str">
        <f t="shared" si="50"/>
        <v/>
      </c>
      <c r="K455" s="10" t="str">
        <f ca="1">IF(ISNA(VLOOKUP(R455&amp;"_"&amp;S455&amp;"_"&amp;T455,[1]挑战模式!$A:$AS,1,FALSE)),"",IF(VLOOKUP(R455&amp;"_"&amp;S455&amp;"_"&amp;T455,[1]挑战模式!$A:$AS,14+U455,FALSE)="","",INT(VLOOKUP(R455&amp;"_"&amp;S455&amp;"_"&amp;T455,[1]挑战模式!$A:$AS,20+U455,FALSE))))</f>
        <v/>
      </c>
      <c r="L455" s="10" t="str">
        <f ca="1">IF(ISNA(VLOOKUP(R455&amp;"_"&amp;S455&amp;"_"&amp;T455,[1]挑战模式!$A:$AS,1,FALSE)),"",IF(VLOOKUP(R455&amp;"_"&amp;S455&amp;"_"&amp;T455,[1]挑战模式!$A:$AS,14+U455,FALSE)="","",ROUND(VLOOKUP(R455&amp;"_"&amp;S455&amp;"_"&amp;T455,[1]挑战模式!$A:$AS,5,FALSE)/K455,2)))</f>
        <v/>
      </c>
      <c r="M455" s="10" t="str">
        <f t="shared" ca="1" si="47"/>
        <v/>
      </c>
      <c r="N455" s="10" t="str">
        <f t="shared" ca="1" si="48"/>
        <v/>
      </c>
      <c r="O455" s="10" t="str">
        <f t="shared" ca="1" si="49"/>
        <v/>
      </c>
      <c r="Q455" s="10" t="str">
        <f ca="1">IF(L455="","",VLOOKUP(R455&amp;"_"&amp;S455&amp;"_"&amp;T455,[1]挑战模式!$A:$AS,38+U455,FALSE))</f>
        <v/>
      </c>
      <c r="R455" s="10">
        <v>0</v>
      </c>
      <c r="S455" s="10">
        <v>10</v>
      </c>
      <c r="T455" s="10">
        <v>3</v>
      </c>
      <c r="U455" s="10">
        <v>4</v>
      </c>
    </row>
    <row r="456" spans="2:21" s="10" customFormat="1" x14ac:dyDescent="0.2">
      <c r="B456" s="10" t="str">
        <f t="shared" si="44"/>
        <v/>
      </c>
      <c r="C456" s="10" t="str">
        <f>IF(ISNA(VLOOKUP(R456&amp;"_"&amp;S456&amp;"_"&amp;T456,[1]挑战模式!$A:$AS,1,FALSE)),"",IF(T456-T455=0,"",T456))</f>
        <v/>
      </c>
      <c r="D456" s="10" t="str">
        <f t="shared" si="45"/>
        <v/>
      </c>
      <c r="E456" s="10" t="str">
        <f>""</f>
        <v/>
      </c>
      <c r="F456" s="10" t="str">
        <f>IF(C456="","",VLOOKUP(R456&amp;"_"&amp;S456&amp;"_"&amp;T456,[1]挑战模式!$A:$AS,13,FALSE)-VLOOKUP(R456&amp;"_"&amp;S456&amp;"_"&amp;T456,[1]挑战模式!$A:$AS,14,FALSE))</f>
        <v/>
      </c>
      <c r="G456" s="10" t="str">
        <f t="shared" si="46"/>
        <v/>
      </c>
      <c r="H456" s="10" t="str">
        <f>IF(C456="","",VLOOKUP(R456&amp;"_"&amp;S456&amp;"_"&amp;T456,[1]挑战模式!$A:$BG,58,FALSE))</f>
        <v/>
      </c>
      <c r="I456" s="10" t="str">
        <f>IF(C456="","",VLOOKUP(R456&amp;"_"&amp;S456&amp;"_"&amp;T456,[1]挑战模式!$A:$BG,59,FALSE))</f>
        <v/>
      </c>
      <c r="J456" s="10" t="str">
        <f t="shared" si="50"/>
        <v/>
      </c>
      <c r="K456" s="10" t="str">
        <f ca="1">IF(ISNA(VLOOKUP(R456&amp;"_"&amp;S456&amp;"_"&amp;T456,[1]挑战模式!$A:$AS,1,FALSE)),"",IF(VLOOKUP(R456&amp;"_"&amp;S456&amp;"_"&amp;T456,[1]挑战模式!$A:$AS,14+U456,FALSE)="","",INT(VLOOKUP(R456&amp;"_"&amp;S456&amp;"_"&amp;T456,[1]挑战模式!$A:$AS,20+U456,FALSE))))</f>
        <v/>
      </c>
      <c r="L456" s="10" t="str">
        <f ca="1">IF(ISNA(VLOOKUP(R456&amp;"_"&amp;S456&amp;"_"&amp;T456,[1]挑战模式!$A:$AS,1,FALSE)),"",IF(VLOOKUP(R456&amp;"_"&amp;S456&amp;"_"&amp;T456,[1]挑战模式!$A:$AS,14+U456,FALSE)="","",ROUND(VLOOKUP(R456&amp;"_"&amp;S456&amp;"_"&amp;T456,[1]挑战模式!$A:$AS,5,FALSE)/K456,2)))</f>
        <v/>
      </c>
      <c r="M456" s="10" t="str">
        <f t="shared" ca="1" si="47"/>
        <v/>
      </c>
      <c r="N456" s="10" t="str">
        <f t="shared" ca="1" si="48"/>
        <v/>
      </c>
      <c r="O456" s="10" t="str">
        <f t="shared" ca="1" si="49"/>
        <v/>
      </c>
      <c r="Q456" s="10" t="str">
        <f ca="1">IF(L456="","",VLOOKUP(R456&amp;"_"&amp;S456&amp;"_"&amp;T456,[1]挑战模式!$A:$AS,38+U456,FALSE))</f>
        <v/>
      </c>
      <c r="R456" s="10">
        <v>0</v>
      </c>
      <c r="S456" s="10">
        <v>10</v>
      </c>
      <c r="T456" s="10">
        <v>3</v>
      </c>
      <c r="U456" s="10">
        <v>5</v>
      </c>
    </row>
    <row r="457" spans="2:21" s="10" customFormat="1" x14ac:dyDescent="0.2">
      <c r="B457" s="10" t="str">
        <f t="shared" ref="B457:B994" si="51">IF(C457="","","MonsterWaveCallRule_Season"&amp;R457&amp;"_Challenge"&amp;S457)</f>
        <v/>
      </c>
      <c r="C457" s="10" t="str">
        <f>IF(ISNA(VLOOKUP(R457&amp;"_"&amp;S457&amp;"_"&amp;T457,[1]挑战模式!$A:$AS,1,FALSE)),"",IF(T457-T456=0,"",T457))</f>
        <v/>
      </c>
      <c r="D457" s="10" t="str">
        <f t="shared" ref="D457:D994" si="52">IF(C457="","","赛季"&amp;R457&amp;"挑战关卡"&amp;S457&amp;"波次"&amp;T457)</f>
        <v/>
      </c>
      <c r="E457" s="10" t="str">
        <f>""</f>
        <v/>
      </c>
      <c r="F457" s="10" t="str">
        <f>IF(C457="","",VLOOKUP(R457&amp;"_"&amp;S457&amp;"_"&amp;T457,[1]挑战模式!$A:$AS,13,FALSE)-VLOOKUP(R457&amp;"_"&amp;S457&amp;"_"&amp;T457,[1]挑战模式!$A:$AS,14,FALSE))</f>
        <v/>
      </c>
      <c r="G457" s="10" t="str">
        <f t="shared" ref="G457:G994" si="53">IF(C457="","",180)</f>
        <v/>
      </c>
      <c r="H457" s="10" t="str">
        <f>IF(C457="","",VLOOKUP(R457&amp;"_"&amp;S457&amp;"_"&amp;T457,[1]挑战模式!$A:$BG,58,FALSE))</f>
        <v/>
      </c>
      <c r="I457" s="10" t="str">
        <f>IF(C457="","",VLOOKUP(R457&amp;"_"&amp;S457&amp;"_"&amp;T457,[1]挑战模式!$A:$BG,59,FALSE))</f>
        <v/>
      </c>
      <c r="J457" s="10" t="str">
        <f t="shared" si="50"/>
        <v/>
      </c>
      <c r="K457" s="10" t="str">
        <f ca="1">IF(ISNA(VLOOKUP(R457&amp;"_"&amp;S457&amp;"_"&amp;T457,[1]挑战模式!$A:$AS,1,FALSE)),"",IF(VLOOKUP(R457&amp;"_"&amp;S457&amp;"_"&amp;T457,[1]挑战模式!$A:$AS,14+U457,FALSE)="","",INT(VLOOKUP(R457&amp;"_"&amp;S457&amp;"_"&amp;T457,[1]挑战模式!$A:$AS,20+U457,FALSE))))</f>
        <v/>
      </c>
      <c r="L457" s="10" t="str">
        <f ca="1">IF(ISNA(VLOOKUP(R457&amp;"_"&amp;S457&amp;"_"&amp;T457,[1]挑战模式!$A:$AS,1,FALSE)),"",IF(VLOOKUP(R457&amp;"_"&amp;S457&amp;"_"&amp;T457,[1]挑战模式!$A:$AS,14+U457,FALSE)="","",ROUND(VLOOKUP(R457&amp;"_"&amp;S457&amp;"_"&amp;T457,[1]挑战模式!$A:$AS,5,FALSE)/K457,2)))</f>
        <v/>
      </c>
      <c r="M457" s="10" t="str">
        <f t="shared" ref="M457:M994" ca="1" si="54">IF(L457="","",1)</f>
        <v/>
      </c>
      <c r="N457" s="10" t="str">
        <f t="shared" ref="N457:N994" ca="1" si="55">IF(L457="","","Monster_Season"&amp;R457&amp;"_Challenge"&amp;S457&amp;"_"&amp;T457&amp;"_"&amp;U457)</f>
        <v/>
      </c>
      <c r="O457" s="10" t="str">
        <f t="shared" ref="O457:O994" ca="1" si="56">IF(L457="","",1)</f>
        <v/>
      </c>
      <c r="Q457" s="10" t="str">
        <f ca="1">IF(L457="","",VLOOKUP(R457&amp;"_"&amp;S457&amp;"_"&amp;T457,[1]挑战模式!$A:$AS,38+U457,FALSE))</f>
        <v/>
      </c>
      <c r="R457" s="10">
        <v>0</v>
      </c>
      <c r="S457" s="10">
        <v>10</v>
      </c>
      <c r="T457" s="10">
        <v>3</v>
      </c>
      <c r="U457" s="10">
        <v>6</v>
      </c>
    </row>
    <row r="458" spans="2:21" s="10" customFormat="1" x14ac:dyDescent="0.2">
      <c r="B458" s="10" t="str">
        <f t="shared" si="51"/>
        <v>MonsterWaveCallRule_Season0_Challenge10</v>
      </c>
      <c r="C458" s="10">
        <f>IF(ISNA(VLOOKUP(R458&amp;"_"&amp;S458&amp;"_"&amp;T458,[1]挑战模式!$A:$AS,1,FALSE)),"",IF(T458-T457=0,"",T458))</f>
        <v>4</v>
      </c>
      <c r="D458" s="10" t="str">
        <f t="shared" si="52"/>
        <v>赛季0挑战关卡10波次4</v>
      </c>
      <c r="E458" s="10" t="str">
        <f>""</f>
        <v/>
      </c>
      <c r="F458" s="10">
        <f>IF(C458="","",VLOOKUP(R458&amp;"_"&amp;S458&amp;"_"&amp;T458,[1]挑战模式!$A:$AS,13,FALSE)-VLOOKUP(R458&amp;"_"&amp;S458&amp;"_"&amp;T458,[1]挑战模式!$A:$AS,14,FALSE))</f>
        <v>100</v>
      </c>
      <c r="G458" s="10">
        <f t="shared" si="53"/>
        <v>180</v>
      </c>
      <c r="H458" s="10" t="str">
        <f>IF(C458="","",VLOOKUP(R458&amp;"_"&amp;S458&amp;"_"&amp;T458,[1]挑战模式!$A:$BG,58,FALSE))</f>
        <v>ResAudio_Music_game2;0.9</v>
      </c>
      <c r="I458" s="10" t="str">
        <f>IF(C458="","",VLOOKUP(R458&amp;"_"&amp;S458&amp;"_"&amp;T458,[1]挑战模式!$A:$BG,59,FALSE))</f>
        <v>ResAudio_Music_game2;1.2</v>
      </c>
      <c r="J458" s="10">
        <f t="shared" si="50"/>
        <v>0</v>
      </c>
      <c r="K458" s="10">
        <f ca="1">IF(ISNA(VLOOKUP(R458&amp;"_"&amp;S458&amp;"_"&amp;T458,[1]挑战模式!$A:$AS,1,FALSE)),"",IF(VLOOKUP(R458&amp;"_"&amp;S458&amp;"_"&amp;T458,[1]挑战模式!$A:$AS,14+U458,FALSE)="","",INT(VLOOKUP(R458&amp;"_"&amp;S458&amp;"_"&amp;T458,[1]挑战模式!$A:$AS,20+U458,FALSE))))</f>
        <v>9</v>
      </c>
      <c r="L458" s="10">
        <f ca="1">IF(ISNA(VLOOKUP(R458&amp;"_"&amp;S458&amp;"_"&amp;T458,[1]挑战模式!$A:$AS,1,FALSE)),"",IF(VLOOKUP(R458&amp;"_"&amp;S458&amp;"_"&amp;T458,[1]挑战模式!$A:$AS,14+U458,FALSE)="","",ROUND(VLOOKUP(R458&amp;"_"&amp;S458&amp;"_"&amp;T458,[1]挑战模式!$A:$AS,5,FALSE)/K458,2)))</f>
        <v>2.78</v>
      </c>
      <c r="M458" s="10">
        <f t="shared" ca="1" si="54"/>
        <v>1</v>
      </c>
      <c r="N458" s="10" t="str">
        <f t="shared" ca="1" si="55"/>
        <v>Monster_Season0_Challenge10_4_1</v>
      </c>
      <c r="O458" s="10">
        <f t="shared" ca="1" si="56"/>
        <v>1</v>
      </c>
      <c r="Q458" s="10">
        <f ca="1">IF(L458="","",VLOOKUP(R458&amp;"_"&amp;S458&amp;"_"&amp;T458,[1]挑战模式!$A:$AS,38+U458,FALSE))</f>
        <v>9</v>
      </c>
      <c r="R458" s="10">
        <v>0</v>
      </c>
      <c r="S458" s="10">
        <v>10</v>
      </c>
      <c r="T458" s="10">
        <v>4</v>
      </c>
      <c r="U458" s="10">
        <v>1</v>
      </c>
    </row>
    <row r="459" spans="2:21" s="10" customFormat="1" x14ac:dyDescent="0.2">
      <c r="B459" s="10" t="str">
        <f t="shared" si="51"/>
        <v/>
      </c>
      <c r="C459" s="10" t="str">
        <f>IF(ISNA(VLOOKUP(R459&amp;"_"&amp;S459&amp;"_"&amp;T459,[1]挑战模式!$A:$AS,1,FALSE)),"",IF(T459-T458=0,"",T459))</f>
        <v/>
      </c>
      <c r="D459" s="10" t="str">
        <f t="shared" si="52"/>
        <v/>
      </c>
      <c r="E459" s="10" t="str">
        <f>""</f>
        <v/>
      </c>
      <c r="F459" s="10" t="str">
        <f>IF(C459="","",VLOOKUP(R459&amp;"_"&amp;S459&amp;"_"&amp;T459,[1]挑战模式!$A:$AS,13,FALSE)-VLOOKUP(R459&amp;"_"&amp;S459&amp;"_"&amp;T459,[1]挑战模式!$A:$AS,14,FALSE))</f>
        <v/>
      </c>
      <c r="G459" s="10" t="str">
        <f t="shared" si="53"/>
        <v/>
      </c>
      <c r="H459" s="10" t="str">
        <f>IF(C459="","",VLOOKUP(R459&amp;"_"&amp;S459&amp;"_"&amp;T459,[1]挑战模式!$A:$BG,58,FALSE))</f>
        <v/>
      </c>
      <c r="I459" s="10" t="str">
        <f>IF(C459="","",VLOOKUP(R459&amp;"_"&amp;S459&amp;"_"&amp;T459,[1]挑战模式!$A:$BG,59,FALSE))</f>
        <v/>
      </c>
      <c r="J459" s="10" t="str">
        <f t="shared" si="50"/>
        <v/>
      </c>
      <c r="K459" s="10">
        <f ca="1">IF(ISNA(VLOOKUP(R459&amp;"_"&amp;S459&amp;"_"&amp;T459,[1]挑战模式!$A:$AS,1,FALSE)),"",IF(VLOOKUP(R459&amp;"_"&amp;S459&amp;"_"&amp;T459,[1]挑战模式!$A:$AS,14+U459,FALSE)="","",INT(VLOOKUP(R459&amp;"_"&amp;S459&amp;"_"&amp;T459,[1]挑战模式!$A:$AS,20+U459,FALSE))))</f>
        <v>9</v>
      </c>
      <c r="L459" s="10">
        <f ca="1">IF(ISNA(VLOOKUP(R459&amp;"_"&amp;S459&amp;"_"&amp;T459,[1]挑战模式!$A:$AS,1,FALSE)),"",IF(VLOOKUP(R459&amp;"_"&amp;S459&amp;"_"&amp;T459,[1]挑战模式!$A:$AS,14+U459,FALSE)="","",ROUND(VLOOKUP(R459&amp;"_"&amp;S459&amp;"_"&amp;T459,[1]挑战模式!$A:$AS,5,FALSE)/K459,2)))</f>
        <v>2.78</v>
      </c>
      <c r="M459" s="10">
        <f t="shared" ca="1" si="54"/>
        <v>1</v>
      </c>
      <c r="N459" s="10" t="str">
        <f t="shared" ca="1" si="55"/>
        <v>Monster_Season0_Challenge10_4_2</v>
      </c>
      <c r="O459" s="10">
        <f t="shared" ca="1" si="56"/>
        <v>1</v>
      </c>
      <c r="Q459" s="10">
        <f ca="1">IF(L459="","",VLOOKUP(R459&amp;"_"&amp;S459&amp;"_"&amp;T459,[1]挑战模式!$A:$AS,38+U459,FALSE))</f>
        <v>9</v>
      </c>
      <c r="R459" s="10">
        <v>0</v>
      </c>
      <c r="S459" s="10">
        <v>10</v>
      </c>
      <c r="T459" s="10">
        <v>4</v>
      </c>
      <c r="U459" s="10">
        <v>2</v>
      </c>
    </row>
    <row r="460" spans="2:21" s="10" customFormat="1" x14ac:dyDescent="0.2">
      <c r="B460" s="10" t="str">
        <f t="shared" si="51"/>
        <v/>
      </c>
      <c r="C460" s="10" t="str">
        <f>IF(ISNA(VLOOKUP(R460&amp;"_"&amp;S460&amp;"_"&amp;T460,[1]挑战模式!$A:$AS,1,FALSE)),"",IF(T460-T459=0,"",T460))</f>
        <v/>
      </c>
      <c r="D460" s="10" t="str">
        <f t="shared" si="52"/>
        <v/>
      </c>
      <c r="E460" s="10" t="str">
        <f>""</f>
        <v/>
      </c>
      <c r="F460" s="10" t="str">
        <f>IF(C460="","",VLOOKUP(R460&amp;"_"&amp;S460&amp;"_"&amp;T460,[1]挑战模式!$A:$AS,13,FALSE)-VLOOKUP(R460&amp;"_"&amp;S460&amp;"_"&amp;T460,[1]挑战模式!$A:$AS,14,FALSE))</f>
        <v/>
      </c>
      <c r="G460" s="10" t="str">
        <f t="shared" si="53"/>
        <v/>
      </c>
      <c r="H460" s="10" t="str">
        <f>IF(C460="","",VLOOKUP(R460&amp;"_"&amp;S460&amp;"_"&amp;T460,[1]挑战模式!$A:$BG,58,FALSE))</f>
        <v/>
      </c>
      <c r="I460" s="10" t="str">
        <f>IF(C460="","",VLOOKUP(R460&amp;"_"&amp;S460&amp;"_"&amp;T460,[1]挑战模式!$A:$BG,59,FALSE))</f>
        <v/>
      </c>
      <c r="J460" s="10" t="str">
        <f t="shared" si="50"/>
        <v/>
      </c>
      <c r="K460" s="10">
        <f ca="1">IF(ISNA(VLOOKUP(R460&amp;"_"&amp;S460&amp;"_"&amp;T460,[1]挑战模式!$A:$AS,1,FALSE)),"",IF(VLOOKUP(R460&amp;"_"&amp;S460&amp;"_"&amp;T460,[1]挑战模式!$A:$AS,14+U460,FALSE)="","",INT(VLOOKUP(R460&amp;"_"&amp;S460&amp;"_"&amp;T460,[1]挑战模式!$A:$AS,20+U460,FALSE))))</f>
        <v>4</v>
      </c>
      <c r="L460" s="10">
        <f ca="1">IF(ISNA(VLOOKUP(R460&amp;"_"&amp;S460&amp;"_"&amp;T460,[1]挑战模式!$A:$AS,1,FALSE)),"",IF(VLOOKUP(R460&amp;"_"&amp;S460&amp;"_"&amp;T460,[1]挑战模式!$A:$AS,14+U460,FALSE)="","",ROUND(VLOOKUP(R460&amp;"_"&amp;S460&amp;"_"&amp;T460,[1]挑战模式!$A:$AS,5,FALSE)/K460,2)))</f>
        <v>6.25</v>
      </c>
      <c r="M460" s="10">
        <f t="shared" ca="1" si="54"/>
        <v>1</v>
      </c>
      <c r="N460" s="10" t="str">
        <f t="shared" ca="1" si="55"/>
        <v>Monster_Season0_Challenge10_4_3</v>
      </c>
      <c r="O460" s="10">
        <f t="shared" ca="1" si="56"/>
        <v>1</v>
      </c>
      <c r="Q460" s="10">
        <f ca="1">IF(L460="","",VLOOKUP(R460&amp;"_"&amp;S460&amp;"_"&amp;T460,[1]挑战模式!$A:$AS,38+U460,FALSE))</f>
        <v>9</v>
      </c>
      <c r="R460" s="10">
        <v>0</v>
      </c>
      <c r="S460" s="10">
        <v>10</v>
      </c>
      <c r="T460" s="10">
        <v>4</v>
      </c>
      <c r="U460" s="10">
        <v>3</v>
      </c>
    </row>
    <row r="461" spans="2:21" s="10" customFormat="1" x14ac:dyDescent="0.2">
      <c r="B461" s="10" t="str">
        <f t="shared" si="51"/>
        <v/>
      </c>
      <c r="C461" s="10" t="str">
        <f>IF(ISNA(VLOOKUP(R461&amp;"_"&amp;S461&amp;"_"&amp;T461,[1]挑战模式!$A:$AS,1,FALSE)),"",IF(T461-T460=0,"",T461))</f>
        <v/>
      </c>
      <c r="D461" s="10" t="str">
        <f t="shared" si="52"/>
        <v/>
      </c>
      <c r="E461" s="10" t="str">
        <f>""</f>
        <v/>
      </c>
      <c r="F461" s="10" t="str">
        <f>IF(C461="","",VLOOKUP(R461&amp;"_"&amp;S461&amp;"_"&amp;T461,[1]挑战模式!$A:$AS,13,FALSE)-VLOOKUP(R461&amp;"_"&amp;S461&amp;"_"&amp;T461,[1]挑战模式!$A:$AS,14,FALSE))</f>
        <v/>
      </c>
      <c r="G461" s="10" t="str">
        <f t="shared" si="53"/>
        <v/>
      </c>
      <c r="H461" s="10" t="str">
        <f>IF(C461="","",VLOOKUP(R461&amp;"_"&amp;S461&amp;"_"&amp;T461,[1]挑战模式!$A:$BG,58,FALSE))</f>
        <v/>
      </c>
      <c r="I461" s="10" t="str">
        <f>IF(C461="","",VLOOKUP(R461&amp;"_"&amp;S461&amp;"_"&amp;T461,[1]挑战模式!$A:$BG,59,FALSE))</f>
        <v/>
      </c>
      <c r="J461" s="10" t="str">
        <f t="shared" si="50"/>
        <v/>
      </c>
      <c r="K461" s="10" t="str">
        <f ca="1">IF(ISNA(VLOOKUP(R461&amp;"_"&amp;S461&amp;"_"&amp;T461,[1]挑战模式!$A:$AS,1,FALSE)),"",IF(VLOOKUP(R461&amp;"_"&amp;S461&amp;"_"&amp;T461,[1]挑战模式!$A:$AS,14+U461,FALSE)="","",INT(VLOOKUP(R461&amp;"_"&amp;S461&amp;"_"&amp;T461,[1]挑战模式!$A:$AS,20+U461,FALSE))))</f>
        <v/>
      </c>
      <c r="L461" s="10" t="str">
        <f ca="1">IF(ISNA(VLOOKUP(R461&amp;"_"&amp;S461&amp;"_"&amp;T461,[1]挑战模式!$A:$AS,1,FALSE)),"",IF(VLOOKUP(R461&amp;"_"&amp;S461&amp;"_"&amp;T461,[1]挑战模式!$A:$AS,14+U461,FALSE)="","",ROUND(VLOOKUP(R461&amp;"_"&amp;S461&amp;"_"&amp;T461,[1]挑战模式!$A:$AS,5,FALSE)/K461,2)))</f>
        <v/>
      </c>
      <c r="M461" s="10" t="str">
        <f t="shared" ca="1" si="54"/>
        <v/>
      </c>
      <c r="N461" s="10" t="str">
        <f t="shared" ca="1" si="55"/>
        <v/>
      </c>
      <c r="O461" s="10" t="str">
        <f t="shared" ca="1" si="56"/>
        <v/>
      </c>
      <c r="Q461" s="10" t="str">
        <f ca="1">IF(L461="","",VLOOKUP(R461&amp;"_"&amp;S461&amp;"_"&amp;T461,[1]挑战模式!$A:$AS,38+U461,FALSE))</f>
        <v/>
      </c>
      <c r="R461" s="10">
        <v>0</v>
      </c>
      <c r="S461" s="10">
        <v>10</v>
      </c>
      <c r="T461" s="10">
        <v>4</v>
      </c>
      <c r="U461" s="10">
        <v>4</v>
      </c>
    </row>
    <row r="462" spans="2:21" s="10" customFormat="1" x14ac:dyDescent="0.2">
      <c r="B462" s="10" t="str">
        <f t="shared" si="51"/>
        <v/>
      </c>
      <c r="C462" s="10" t="str">
        <f>IF(ISNA(VLOOKUP(R462&amp;"_"&amp;S462&amp;"_"&amp;T462,[1]挑战模式!$A:$AS,1,FALSE)),"",IF(T462-T461=0,"",T462))</f>
        <v/>
      </c>
      <c r="D462" s="10" t="str">
        <f t="shared" si="52"/>
        <v/>
      </c>
      <c r="E462" s="10" t="str">
        <f>""</f>
        <v/>
      </c>
      <c r="F462" s="10" t="str">
        <f>IF(C462="","",VLOOKUP(R462&amp;"_"&amp;S462&amp;"_"&amp;T462,[1]挑战模式!$A:$AS,13,FALSE)-VLOOKUP(R462&amp;"_"&amp;S462&amp;"_"&amp;T462,[1]挑战模式!$A:$AS,14,FALSE))</f>
        <v/>
      </c>
      <c r="G462" s="10" t="str">
        <f t="shared" si="53"/>
        <v/>
      </c>
      <c r="H462" s="10" t="str">
        <f>IF(C462="","",VLOOKUP(R462&amp;"_"&amp;S462&amp;"_"&amp;T462,[1]挑战模式!$A:$BG,58,FALSE))</f>
        <v/>
      </c>
      <c r="I462" s="10" t="str">
        <f>IF(C462="","",VLOOKUP(R462&amp;"_"&amp;S462&amp;"_"&amp;T462,[1]挑战模式!$A:$BG,59,FALSE))</f>
        <v/>
      </c>
      <c r="J462" s="10" t="str">
        <f t="shared" si="50"/>
        <v/>
      </c>
      <c r="K462" s="10" t="str">
        <f ca="1">IF(ISNA(VLOOKUP(R462&amp;"_"&amp;S462&amp;"_"&amp;T462,[1]挑战模式!$A:$AS,1,FALSE)),"",IF(VLOOKUP(R462&amp;"_"&amp;S462&amp;"_"&amp;T462,[1]挑战模式!$A:$AS,14+U462,FALSE)="","",INT(VLOOKUP(R462&amp;"_"&amp;S462&amp;"_"&amp;T462,[1]挑战模式!$A:$AS,20+U462,FALSE))))</f>
        <v/>
      </c>
      <c r="L462" s="10" t="str">
        <f ca="1">IF(ISNA(VLOOKUP(R462&amp;"_"&amp;S462&amp;"_"&amp;T462,[1]挑战模式!$A:$AS,1,FALSE)),"",IF(VLOOKUP(R462&amp;"_"&amp;S462&amp;"_"&amp;T462,[1]挑战模式!$A:$AS,14+U462,FALSE)="","",ROUND(VLOOKUP(R462&amp;"_"&amp;S462&amp;"_"&amp;T462,[1]挑战模式!$A:$AS,5,FALSE)/K462,2)))</f>
        <v/>
      </c>
      <c r="M462" s="10" t="str">
        <f t="shared" ca="1" si="54"/>
        <v/>
      </c>
      <c r="N462" s="10" t="str">
        <f t="shared" ca="1" si="55"/>
        <v/>
      </c>
      <c r="O462" s="10" t="str">
        <f t="shared" ca="1" si="56"/>
        <v/>
      </c>
      <c r="Q462" s="10" t="str">
        <f ca="1">IF(L462="","",VLOOKUP(R462&amp;"_"&amp;S462&amp;"_"&amp;T462,[1]挑战模式!$A:$AS,38+U462,FALSE))</f>
        <v/>
      </c>
      <c r="R462" s="10">
        <v>0</v>
      </c>
      <c r="S462" s="10">
        <v>10</v>
      </c>
      <c r="T462" s="10">
        <v>4</v>
      </c>
      <c r="U462" s="10">
        <v>5</v>
      </c>
    </row>
    <row r="463" spans="2:21" s="10" customFormat="1" x14ac:dyDescent="0.2">
      <c r="B463" s="10" t="str">
        <f t="shared" si="51"/>
        <v/>
      </c>
      <c r="C463" s="10" t="str">
        <f>IF(ISNA(VLOOKUP(R463&amp;"_"&amp;S463&amp;"_"&amp;T463,[1]挑战模式!$A:$AS,1,FALSE)),"",IF(T463-T462=0,"",T463))</f>
        <v/>
      </c>
      <c r="D463" s="10" t="str">
        <f t="shared" si="52"/>
        <v/>
      </c>
      <c r="E463" s="10" t="str">
        <f>""</f>
        <v/>
      </c>
      <c r="F463" s="10" t="str">
        <f>IF(C463="","",VLOOKUP(R463&amp;"_"&amp;S463&amp;"_"&amp;T463,[1]挑战模式!$A:$AS,13,FALSE)-VLOOKUP(R463&amp;"_"&amp;S463&amp;"_"&amp;T463,[1]挑战模式!$A:$AS,14,FALSE))</f>
        <v/>
      </c>
      <c r="G463" s="10" t="str">
        <f t="shared" si="53"/>
        <v/>
      </c>
      <c r="H463" s="10" t="str">
        <f>IF(C463="","",VLOOKUP(R463&amp;"_"&amp;S463&amp;"_"&amp;T463,[1]挑战模式!$A:$BG,58,FALSE))</f>
        <v/>
      </c>
      <c r="I463" s="10" t="str">
        <f>IF(C463="","",VLOOKUP(R463&amp;"_"&amp;S463&amp;"_"&amp;T463,[1]挑战模式!$A:$BG,59,FALSE))</f>
        <v/>
      </c>
      <c r="J463" s="10" t="str">
        <f t="shared" si="50"/>
        <v/>
      </c>
      <c r="K463" s="10" t="str">
        <f ca="1">IF(ISNA(VLOOKUP(R463&amp;"_"&amp;S463&amp;"_"&amp;T463,[1]挑战模式!$A:$AS,1,FALSE)),"",IF(VLOOKUP(R463&amp;"_"&amp;S463&amp;"_"&amp;T463,[1]挑战模式!$A:$AS,14+U463,FALSE)="","",INT(VLOOKUP(R463&amp;"_"&amp;S463&amp;"_"&amp;T463,[1]挑战模式!$A:$AS,20+U463,FALSE))))</f>
        <v/>
      </c>
      <c r="L463" s="10" t="str">
        <f ca="1">IF(ISNA(VLOOKUP(R463&amp;"_"&amp;S463&amp;"_"&amp;T463,[1]挑战模式!$A:$AS,1,FALSE)),"",IF(VLOOKUP(R463&amp;"_"&amp;S463&amp;"_"&amp;T463,[1]挑战模式!$A:$AS,14+U463,FALSE)="","",ROUND(VLOOKUP(R463&amp;"_"&amp;S463&amp;"_"&amp;T463,[1]挑战模式!$A:$AS,5,FALSE)/K463,2)))</f>
        <v/>
      </c>
      <c r="M463" s="10" t="str">
        <f t="shared" ca="1" si="54"/>
        <v/>
      </c>
      <c r="N463" s="10" t="str">
        <f t="shared" ca="1" si="55"/>
        <v/>
      </c>
      <c r="O463" s="10" t="str">
        <f t="shared" ca="1" si="56"/>
        <v/>
      </c>
      <c r="Q463" s="10" t="str">
        <f ca="1">IF(L463="","",VLOOKUP(R463&amp;"_"&amp;S463&amp;"_"&amp;T463,[1]挑战模式!$A:$AS,38+U463,FALSE))</f>
        <v/>
      </c>
      <c r="R463" s="10">
        <v>0</v>
      </c>
      <c r="S463" s="10">
        <v>10</v>
      </c>
      <c r="T463" s="10">
        <v>4</v>
      </c>
      <c r="U463" s="10">
        <v>6</v>
      </c>
    </row>
    <row r="464" spans="2:21" s="10" customFormat="1" x14ac:dyDescent="0.2">
      <c r="B464" s="10" t="str">
        <f t="shared" si="51"/>
        <v>MonsterWaveCallRule_Season0_Challenge10</v>
      </c>
      <c r="C464" s="10">
        <f>IF(ISNA(VLOOKUP(R464&amp;"_"&amp;S464&amp;"_"&amp;T464,[1]挑战模式!$A:$AS,1,FALSE)),"",IF(T464-T463=0,"",T464))</f>
        <v>5</v>
      </c>
      <c r="D464" s="10" t="str">
        <f t="shared" si="52"/>
        <v>赛季0挑战关卡10波次5</v>
      </c>
      <c r="E464" s="10" t="str">
        <f>""</f>
        <v/>
      </c>
      <c r="F464" s="10">
        <f>IF(C464="","",VLOOKUP(R464&amp;"_"&amp;S464&amp;"_"&amp;T464,[1]挑战模式!$A:$AS,13,FALSE)-VLOOKUP(R464&amp;"_"&amp;S464&amp;"_"&amp;T464,[1]挑战模式!$A:$AS,14,FALSE))</f>
        <v>100</v>
      </c>
      <c r="G464" s="10">
        <f t="shared" si="53"/>
        <v>180</v>
      </c>
      <c r="H464" s="10" t="str">
        <f>IF(C464="","",VLOOKUP(R464&amp;"_"&amp;S464&amp;"_"&amp;T464,[1]挑战模式!$A:$BG,58,FALSE))</f>
        <v>ResAudio_Music_game2;0.9</v>
      </c>
      <c r="I464" s="10" t="str">
        <f>IF(C464="","",VLOOKUP(R464&amp;"_"&amp;S464&amp;"_"&amp;T464,[1]挑战模式!$A:$BG,59,FALSE))</f>
        <v>ResAudio_Music_game2;1.2</v>
      </c>
      <c r="J464" s="10">
        <f t="shared" si="50"/>
        <v>0</v>
      </c>
      <c r="K464" s="10">
        <f ca="1">IF(ISNA(VLOOKUP(R464&amp;"_"&amp;S464&amp;"_"&amp;T464,[1]挑战模式!$A:$AS,1,FALSE)),"",IF(VLOOKUP(R464&amp;"_"&amp;S464&amp;"_"&amp;T464,[1]挑战模式!$A:$AS,14+U464,FALSE)="","",INT(VLOOKUP(R464&amp;"_"&amp;S464&amp;"_"&amp;T464,[1]挑战模式!$A:$AS,20+U464,FALSE))))</f>
        <v>13</v>
      </c>
      <c r="L464" s="10">
        <f ca="1">IF(ISNA(VLOOKUP(R464&amp;"_"&amp;S464&amp;"_"&amp;T464,[1]挑战模式!$A:$AS,1,FALSE)),"",IF(VLOOKUP(R464&amp;"_"&amp;S464&amp;"_"&amp;T464,[1]挑战模式!$A:$AS,14+U464,FALSE)="","",ROUND(VLOOKUP(R464&amp;"_"&amp;S464&amp;"_"&amp;T464,[1]挑战模式!$A:$AS,5,FALSE)/K464,2)))</f>
        <v>2.31</v>
      </c>
      <c r="M464" s="10">
        <f t="shared" ca="1" si="54"/>
        <v>1</v>
      </c>
      <c r="N464" s="10" t="str">
        <f t="shared" ca="1" si="55"/>
        <v>Monster_Season0_Challenge10_5_1</v>
      </c>
      <c r="O464" s="10">
        <f t="shared" ca="1" si="56"/>
        <v>1</v>
      </c>
      <c r="Q464" s="10">
        <f ca="1">IF(L464="","",VLOOKUP(R464&amp;"_"&amp;S464&amp;"_"&amp;T464,[1]挑战模式!$A:$AS,38+U464,FALSE))</f>
        <v>5</v>
      </c>
      <c r="R464" s="10">
        <v>0</v>
      </c>
      <c r="S464" s="10">
        <v>10</v>
      </c>
      <c r="T464" s="10">
        <v>5</v>
      </c>
      <c r="U464" s="10">
        <v>1</v>
      </c>
    </row>
    <row r="465" spans="2:21" s="10" customFormat="1" x14ac:dyDescent="0.2">
      <c r="B465" s="10" t="str">
        <f t="shared" si="51"/>
        <v/>
      </c>
      <c r="C465" s="10" t="str">
        <f>IF(ISNA(VLOOKUP(R465&amp;"_"&amp;S465&amp;"_"&amp;T465,[1]挑战模式!$A:$AS,1,FALSE)),"",IF(T465-T464=0,"",T465))</f>
        <v/>
      </c>
      <c r="D465" s="10" t="str">
        <f t="shared" si="52"/>
        <v/>
      </c>
      <c r="E465" s="10" t="str">
        <f>""</f>
        <v/>
      </c>
      <c r="F465" s="10" t="str">
        <f>IF(C465="","",VLOOKUP(R465&amp;"_"&amp;S465&amp;"_"&amp;T465,[1]挑战模式!$A:$AS,13,FALSE)-VLOOKUP(R465&amp;"_"&amp;S465&amp;"_"&amp;T465,[1]挑战模式!$A:$AS,14,FALSE))</f>
        <v/>
      </c>
      <c r="G465" s="10" t="str">
        <f t="shared" si="53"/>
        <v/>
      </c>
      <c r="H465" s="10" t="str">
        <f>IF(C465="","",VLOOKUP(R465&amp;"_"&amp;S465&amp;"_"&amp;T465,[1]挑战模式!$A:$BG,58,FALSE))</f>
        <v/>
      </c>
      <c r="I465" s="10" t="str">
        <f>IF(C465="","",VLOOKUP(R465&amp;"_"&amp;S465&amp;"_"&amp;T465,[1]挑战模式!$A:$BG,59,FALSE))</f>
        <v/>
      </c>
      <c r="J465" s="10" t="str">
        <f t="shared" si="50"/>
        <v/>
      </c>
      <c r="K465" s="10">
        <f ca="1">IF(ISNA(VLOOKUP(R465&amp;"_"&amp;S465&amp;"_"&amp;T465,[1]挑战模式!$A:$AS,1,FALSE)),"",IF(VLOOKUP(R465&amp;"_"&amp;S465&amp;"_"&amp;T465,[1]挑战模式!$A:$AS,14+U465,FALSE)="","",INT(VLOOKUP(R465&amp;"_"&amp;S465&amp;"_"&amp;T465,[1]挑战模式!$A:$AS,20+U465,FALSE))))</f>
        <v>13</v>
      </c>
      <c r="L465" s="10">
        <f ca="1">IF(ISNA(VLOOKUP(R465&amp;"_"&amp;S465&amp;"_"&amp;T465,[1]挑战模式!$A:$AS,1,FALSE)),"",IF(VLOOKUP(R465&amp;"_"&amp;S465&amp;"_"&amp;T465,[1]挑战模式!$A:$AS,14+U465,FALSE)="","",ROUND(VLOOKUP(R465&amp;"_"&amp;S465&amp;"_"&amp;T465,[1]挑战模式!$A:$AS,5,FALSE)/K465,2)))</f>
        <v>2.31</v>
      </c>
      <c r="M465" s="10">
        <f t="shared" ca="1" si="54"/>
        <v>1</v>
      </c>
      <c r="N465" s="10" t="str">
        <f t="shared" ca="1" si="55"/>
        <v>Monster_Season0_Challenge10_5_2</v>
      </c>
      <c r="O465" s="10">
        <f t="shared" ca="1" si="56"/>
        <v>1</v>
      </c>
      <c r="Q465" s="10">
        <f ca="1">IF(L465="","",VLOOKUP(R465&amp;"_"&amp;S465&amp;"_"&amp;T465,[1]挑战模式!$A:$AS,38+U465,FALSE))</f>
        <v>5</v>
      </c>
      <c r="R465" s="10">
        <v>0</v>
      </c>
      <c r="S465" s="10">
        <v>10</v>
      </c>
      <c r="T465" s="10">
        <v>5</v>
      </c>
      <c r="U465" s="10">
        <v>2</v>
      </c>
    </row>
    <row r="466" spans="2:21" s="10" customFormat="1" x14ac:dyDescent="0.2">
      <c r="B466" s="10" t="str">
        <f t="shared" si="51"/>
        <v/>
      </c>
      <c r="C466" s="10" t="str">
        <f>IF(ISNA(VLOOKUP(R466&amp;"_"&amp;S466&amp;"_"&amp;T466,[1]挑战模式!$A:$AS,1,FALSE)),"",IF(T466-T465=0,"",T466))</f>
        <v/>
      </c>
      <c r="D466" s="10" t="str">
        <f t="shared" si="52"/>
        <v/>
      </c>
      <c r="E466" s="10" t="str">
        <f>""</f>
        <v/>
      </c>
      <c r="F466" s="10" t="str">
        <f>IF(C466="","",VLOOKUP(R466&amp;"_"&amp;S466&amp;"_"&amp;T466,[1]挑战模式!$A:$AS,13,FALSE)-VLOOKUP(R466&amp;"_"&amp;S466&amp;"_"&amp;T466,[1]挑战模式!$A:$AS,14,FALSE))</f>
        <v/>
      </c>
      <c r="G466" s="10" t="str">
        <f t="shared" si="53"/>
        <v/>
      </c>
      <c r="H466" s="10" t="str">
        <f>IF(C466="","",VLOOKUP(R466&amp;"_"&amp;S466&amp;"_"&amp;T466,[1]挑战模式!$A:$BG,58,FALSE))</f>
        <v/>
      </c>
      <c r="I466" s="10" t="str">
        <f>IF(C466="","",VLOOKUP(R466&amp;"_"&amp;S466&amp;"_"&amp;T466,[1]挑战模式!$A:$BG,59,FALSE))</f>
        <v/>
      </c>
      <c r="J466" s="10" t="str">
        <f t="shared" si="50"/>
        <v/>
      </c>
      <c r="K466" s="10">
        <f ca="1">IF(ISNA(VLOOKUP(R466&amp;"_"&amp;S466&amp;"_"&amp;T466,[1]挑战模式!$A:$AS,1,FALSE)),"",IF(VLOOKUP(R466&amp;"_"&amp;S466&amp;"_"&amp;T466,[1]挑战模式!$A:$AS,14+U466,FALSE)="","",INT(VLOOKUP(R466&amp;"_"&amp;S466&amp;"_"&amp;T466,[1]挑战模式!$A:$AS,20+U466,FALSE))))</f>
        <v>6</v>
      </c>
      <c r="L466" s="10">
        <f ca="1">IF(ISNA(VLOOKUP(R466&amp;"_"&amp;S466&amp;"_"&amp;T466,[1]挑战模式!$A:$AS,1,FALSE)),"",IF(VLOOKUP(R466&amp;"_"&amp;S466&amp;"_"&amp;T466,[1]挑战模式!$A:$AS,14+U466,FALSE)="","",ROUND(VLOOKUP(R466&amp;"_"&amp;S466&amp;"_"&amp;T466,[1]挑战模式!$A:$AS,5,FALSE)/K466,2)))</f>
        <v>5</v>
      </c>
      <c r="M466" s="10">
        <f t="shared" ca="1" si="54"/>
        <v>1</v>
      </c>
      <c r="N466" s="10" t="str">
        <f t="shared" ca="1" si="55"/>
        <v>Monster_Season0_Challenge10_5_3</v>
      </c>
      <c r="O466" s="10">
        <f t="shared" ca="1" si="56"/>
        <v>1</v>
      </c>
      <c r="Q466" s="10">
        <f ca="1">IF(L466="","",VLOOKUP(R466&amp;"_"&amp;S466&amp;"_"&amp;T466,[1]挑战模式!$A:$AS,38+U466,FALSE))</f>
        <v>11</v>
      </c>
      <c r="R466" s="10">
        <v>0</v>
      </c>
      <c r="S466" s="10">
        <v>10</v>
      </c>
      <c r="T466" s="10">
        <v>5</v>
      </c>
      <c r="U466" s="10">
        <v>3</v>
      </c>
    </row>
    <row r="467" spans="2:21" s="10" customFormat="1" x14ac:dyDescent="0.2">
      <c r="B467" s="10" t="str">
        <f t="shared" si="51"/>
        <v/>
      </c>
      <c r="C467" s="10" t="str">
        <f>IF(ISNA(VLOOKUP(R467&amp;"_"&amp;S467&amp;"_"&amp;T467,[1]挑战模式!$A:$AS,1,FALSE)),"",IF(T467-T466=0,"",T467))</f>
        <v/>
      </c>
      <c r="D467" s="10" t="str">
        <f t="shared" si="52"/>
        <v/>
      </c>
      <c r="E467" s="10" t="str">
        <f>""</f>
        <v/>
      </c>
      <c r="F467" s="10" t="str">
        <f>IF(C467="","",VLOOKUP(R467&amp;"_"&amp;S467&amp;"_"&amp;T467,[1]挑战模式!$A:$AS,13,FALSE)-VLOOKUP(R467&amp;"_"&amp;S467&amp;"_"&amp;T467,[1]挑战模式!$A:$AS,14,FALSE))</f>
        <v/>
      </c>
      <c r="G467" s="10" t="str">
        <f t="shared" si="53"/>
        <v/>
      </c>
      <c r="H467" s="10" t="str">
        <f>IF(C467="","",VLOOKUP(R467&amp;"_"&amp;S467&amp;"_"&amp;T467,[1]挑战模式!$A:$BG,58,FALSE))</f>
        <v/>
      </c>
      <c r="I467" s="10" t="str">
        <f>IF(C467="","",VLOOKUP(R467&amp;"_"&amp;S467&amp;"_"&amp;T467,[1]挑战模式!$A:$BG,59,FALSE))</f>
        <v/>
      </c>
      <c r="J467" s="10" t="str">
        <f t="shared" si="50"/>
        <v/>
      </c>
      <c r="K467" s="10" t="str">
        <f ca="1">IF(ISNA(VLOOKUP(R467&amp;"_"&amp;S467&amp;"_"&amp;T467,[1]挑战模式!$A:$AS,1,FALSE)),"",IF(VLOOKUP(R467&amp;"_"&amp;S467&amp;"_"&amp;T467,[1]挑战模式!$A:$AS,14+U467,FALSE)="","",INT(VLOOKUP(R467&amp;"_"&amp;S467&amp;"_"&amp;T467,[1]挑战模式!$A:$AS,20+U467,FALSE))))</f>
        <v/>
      </c>
      <c r="L467" s="10" t="str">
        <f ca="1">IF(ISNA(VLOOKUP(R467&amp;"_"&amp;S467&amp;"_"&amp;T467,[1]挑战模式!$A:$AS,1,FALSE)),"",IF(VLOOKUP(R467&amp;"_"&amp;S467&amp;"_"&amp;T467,[1]挑战模式!$A:$AS,14+U467,FALSE)="","",ROUND(VLOOKUP(R467&amp;"_"&amp;S467&amp;"_"&amp;T467,[1]挑战模式!$A:$AS,5,FALSE)/K467,2)))</f>
        <v/>
      </c>
      <c r="M467" s="10" t="str">
        <f t="shared" ca="1" si="54"/>
        <v/>
      </c>
      <c r="N467" s="10" t="str">
        <f t="shared" ca="1" si="55"/>
        <v/>
      </c>
      <c r="O467" s="10" t="str">
        <f t="shared" ca="1" si="56"/>
        <v/>
      </c>
      <c r="Q467" s="10" t="str">
        <f ca="1">IF(L467="","",VLOOKUP(R467&amp;"_"&amp;S467&amp;"_"&amp;T467,[1]挑战模式!$A:$AS,38+U467,FALSE))</f>
        <v/>
      </c>
      <c r="R467" s="10">
        <v>0</v>
      </c>
      <c r="S467" s="10">
        <v>10</v>
      </c>
      <c r="T467" s="10">
        <v>5</v>
      </c>
      <c r="U467" s="10">
        <v>4</v>
      </c>
    </row>
    <row r="468" spans="2:21" s="10" customFormat="1" x14ac:dyDescent="0.2">
      <c r="B468" s="10" t="str">
        <f t="shared" si="51"/>
        <v/>
      </c>
      <c r="C468" s="10" t="str">
        <f>IF(ISNA(VLOOKUP(R468&amp;"_"&amp;S468&amp;"_"&amp;T468,[1]挑战模式!$A:$AS,1,FALSE)),"",IF(T468-T467=0,"",T468))</f>
        <v/>
      </c>
      <c r="D468" s="10" t="str">
        <f t="shared" si="52"/>
        <v/>
      </c>
      <c r="E468" s="10" t="str">
        <f>""</f>
        <v/>
      </c>
      <c r="F468" s="10" t="str">
        <f>IF(C468="","",VLOOKUP(R468&amp;"_"&amp;S468&amp;"_"&amp;T468,[1]挑战模式!$A:$AS,13,FALSE)-VLOOKUP(R468&amp;"_"&amp;S468&amp;"_"&amp;T468,[1]挑战模式!$A:$AS,14,FALSE))</f>
        <v/>
      </c>
      <c r="G468" s="10" t="str">
        <f t="shared" si="53"/>
        <v/>
      </c>
      <c r="H468" s="10" t="str">
        <f>IF(C468="","",VLOOKUP(R468&amp;"_"&amp;S468&amp;"_"&amp;T468,[1]挑战模式!$A:$BG,58,FALSE))</f>
        <v/>
      </c>
      <c r="I468" s="10" t="str">
        <f>IF(C468="","",VLOOKUP(R468&amp;"_"&amp;S468&amp;"_"&amp;T468,[1]挑战模式!$A:$BG,59,FALSE))</f>
        <v/>
      </c>
      <c r="J468" s="10" t="str">
        <f t="shared" si="50"/>
        <v/>
      </c>
      <c r="K468" s="10" t="str">
        <f ca="1">IF(ISNA(VLOOKUP(R468&amp;"_"&amp;S468&amp;"_"&amp;T468,[1]挑战模式!$A:$AS,1,FALSE)),"",IF(VLOOKUP(R468&amp;"_"&amp;S468&amp;"_"&amp;T468,[1]挑战模式!$A:$AS,14+U468,FALSE)="","",INT(VLOOKUP(R468&amp;"_"&amp;S468&amp;"_"&amp;T468,[1]挑战模式!$A:$AS,20+U468,FALSE))))</f>
        <v/>
      </c>
      <c r="L468" s="10" t="str">
        <f ca="1">IF(ISNA(VLOOKUP(R468&amp;"_"&amp;S468&amp;"_"&amp;T468,[1]挑战模式!$A:$AS,1,FALSE)),"",IF(VLOOKUP(R468&amp;"_"&amp;S468&amp;"_"&amp;T468,[1]挑战模式!$A:$AS,14+U468,FALSE)="","",ROUND(VLOOKUP(R468&amp;"_"&amp;S468&amp;"_"&amp;T468,[1]挑战模式!$A:$AS,5,FALSE)/K468,2)))</f>
        <v/>
      </c>
      <c r="M468" s="10" t="str">
        <f t="shared" ca="1" si="54"/>
        <v/>
      </c>
      <c r="N468" s="10" t="str">
        <f t="shared" ca="1" si="55"/>
        <v/>
      </c>
      <c r="O468" s="10" t="str">
        <f t="shared" ca="1" si="56"/>
        <v/>
      </c>
      <c r="Q468" s="10" t="str">
        <f ca="1">IF(L468="","",VLOOKUP(R468&amp;"_"&amp;S468&amp;"_"&amp;T468,[1]挑战模式!$A:$AS,38+U468,FALSE))</f>
        <v/>
      </c>
      <c r="R468" s="10">
        <v>0</v>
      </c>
      <c r="S468" s="10">
        <v>10</v>
      </c>
      <c r="T468" s="10">
        <v>5</v>
      </c>
      <c r="U468" s="10">
        <v>5</v>
      </c>
    </row>
    <row r="469" spans="2:21" s="10" customFormat="1" x14ac:dyDescent="0.2">
      <c r="B469" s="10" t="str">
        <f t="shared" si="51"/>
        <v/>
      </c>
      <c r="C469" s="10" t="str">
        <f>IF(ISNA(VLOOKUP(R469&amp;"_"&amp;S469&amp;"_"&amp;T469,[1]挑战模式!$A:$AS,1,FALSE)),"",IF(T469-T468=0,"",T469))</f>
        <v/>
      </c>
      <c r="D469" s="10" t="str">
        <f t="shared" si="52"/>
        <v/>
      </c>
      <c r="E469" s="10" t="str">
        <f>""</f>
        <v/>
      </c>
      <c r="F469" s="10" t="str">
        <f>IF(C469="","",VLOOKUP(R469&amp;"_"&amp;S469&amp;"_"&amp;T469,[1]挑战模式!$A:$AS,13,FALSE)-VLOOKUP(R469&amp;"_"&amp;S469&amp;"_"&amp;T469,[1]挑战模式!$A:$AS,14,FALSE))</f>
        <v/>
      </c>
      <c r="G469" s="10" t="str">
        <f t="shared" si="53"/>
        <v/>
      </c>
      <c r="H469" s="10" t="str">
        <f>IF(C469="","",VLOOKUP(R469&amp;"_"&amp;S469&amp;"_"&amp;T469,[1]挑战模式!$A:$BG,58,FALSE))</f>
        <v/>
      </c>
      <c r="I469" s="10" t="str">
        <f>IF(C469="","",VLOOKUP(R469&amp;"_"&amp;S469&amp;"_"&amp;T469,[1]挑战模式!$A:$BG,59,FALSE))</f>
        <v/>
      </c>
      <c r="J469" s="10" t="str">
        <f t="shared" si="50"/>
        <v/>
      </c>
      <c r="K469" s="10" t="str">
        <f ca="1">IF(ISNA(VLOOKUP(R469&amp;"_"&amp;S469&amp;"_"&amp;T469,[1]挑战模式!$A:$AS,1,FALSE)),"",IF(VLOOKUP(R469&amp;"_"&amp;S469&amp;"_"&amp;T469,[1]挑战模式!$A:$AS,14+U469,FALSE)="","",INT(VLOOKUP(R469&amp;"_"&amp;S469&amp;"_"&amp;T469,[1]挑战模式!$A:$AS,20+U469,FALSE))))</f>
        <v/>
      </c>
      <c r="L469" s="10" t="str">
        <f ca="1">IF(ISNA(VLOOKUP(R469&amp;"_"&amp;S469&amp;"_"&amp;T469,[1]挑战模式!$A:$AS,1,FALSE)),"",IF(VLOOKUP(R469&amp;"_"&amp;S469&amp;"_"&amp;T469,[1]挑战模式!$A:$AS,14+U469,FALSE)="","",ROUND(VLOOKUP(R469&amp;"_"&amp;S469&amp;"_"&amp;T469,[1]挑战模式!$A:$AS,5,FALSE)/K469,2)))</f>
        <v/>
      </c>
      <c r="M469" s="10" t="str">
        <f t="shared" ca="1" si="54"/>
        <v/>
      </c>
      <c r="N469" s="10" t="str">
        <f t="shared" ca="1" si="55"/>
        <v/>
      </c>
      <c r="O469" s="10" t="str">
        <f t="shared" ca="1" si="56"/>
        <v/>
      </c>
      <c r="Q469" s="10" t="str">
        <f ca="1">IF(L469="","",VLOOKUP(R469&amp;"_"&amp;S469&amp;"_"&amp;T469,[1]挑战模式!$A:$AS,38+U469,FALSE))</f>
        <v/>
      </c>
      <c r="R469" s="10">
        <v>0</v>
      </c>
      <c r="S469" s="10">
        <v>10</v>
      </c>
      <c r="T469" s="10">
        <v>5</v>
      </c>
      <c r="U469" s="10">
        <v>6</v>
      </c>
    </row>
    <row r="470" spans="2:21" s="10" customFormat="1" x14ac:dyDescent="0.2">
      <c r="B470" s="10" t="str">
        <f t="shared" si="51"/>
        <v>MonsterWaveCallRule_Season0_Challenge10</v>
      </c>
      <c r="C470" s="10">
        <f>IF(ISNA(VLOOKUP(R470&amp;"_"&amp;S470&amp;"_"&amp;T470,[1]挑战模式!$A:$AS,1,FALSE)),"",IF(T470-T469=0,"",T470))</f>
        <v>6</v>
      </c>
      <c r="D470" s="10" t="str">
        <f t="shared" si="52"/>
        <v>赛季0挑战关卡10波次6</v>
      </c>
      <c r="E470" s="10" t="str">
        <f>""</f>
        <v/>
      </c>
      <c r="F470" s="10">
        <f>IF(C470="","",VLOOKUP(R470&amp;"_"&amp;S470&amp;"_"&amp;T470,[1]挑战模式!$A:$AS,13,FALSE)-VLOOKUP(R470&amp;"_"&amp;S470&amp;"_"&amp;T470,[1]挑战模式!$A:$AS,14,FALSE))</f>
        <v>100</v>
      </c>
      <c r="G470" s="10">
        <f t="shared" si="53"/>
        <v>180</v>
      </c>
      <c r="H470" s="10" t="str">
        <f>IF(C470="","",VLOOKUP(R470&amp;"_"&amp;S470&amp;"_"&amp;T470,[1]挑战模式!$A:$BG,58,FALSE))</f>
        <v>ResAudio_Music_game2;0.9</v>
      </c>
      <c r="I470" s="10" t="str">
        <f>IF(C470="","",VLOOKUP(R470&amp;"_"&amp;S470&amp;"_"&amp;T470,[1]挑战模式!$A:$BG,59,FALSE))</f>
        <v>ResAudio_Music_battle_danger1;1</v>
      </c>
      <c r="J470" s="10">
        <f t="shared" si="50"/>
        <v>0</v>
      </c>
      <c r="K470" s="10">
        <f ca="1">IF(ISNA(VLOOKUP(R470&amp;"_"&amp;S470&amp;"_"&amp;T470,[1]挑战模式!$A:$AS,1,FALSE)),"",IF(VLOOKUP(R470&amp;"_"&amp;S470&amp;"_"&amp;T470,[1]挑战模式!$A:$AS,14+U470,FALSE)="","",INT(VLOOKUP(R470&amp;"_"&amp;S470&amp;"_"&amp;T470,[1]挑战模式!$A:$AS,20+U470,FALSE))))</f>
        <v>12</v>
      </c>
      <c r="L470" s="10">
        <f ca="1">IF(ISNA(VLOOKUP(R470&amp;"_"&amp;S470&amp;"_"&amp;T470,[1]挑战模式!$A:$AS,1,FALSE)),"",IF(VLOOKUP(R470&amp;"_"&amp;S470&amp;"_"&amp;T470,[1]挑战模式!$A:$AS,14+U470,FALSE)="","",ROUND(VLOOKUP(R470&amp;"_"&amp;S470&amp;"_"&amp;T470,[1]挑战模式!$A:$AS,5,FALSE)/K470,2)))</f>
        <v>2.5</v>
      </c>
      <c r="M470" s="10">
        <f t="shared" ca="1" si="54"/>
        <v>1</v>
      </c>
      <c r="N470" s="10" t="str">
        <f t="shared" ca="1" si="55"/>
        <v>Monster_Season0_Challenge10_6_1</v>
      </c>
      <c r="O470" s="10">
        <f t="shared" ca="1" si="56"/>
        <v>1</v>
      </c>
      <c r="Q470" s="10">
        <f ca="1">IF(L470="","",VLOOKUP(R470&amp;"_"&amp;S470&amp;"_"&amp;T470,[1]挑战模式!$A:$AS,38+U470,FALSE))</f>
        <v>5</v>
      </c>
      <c r="R470" s="10">
        <v>0</v>
      </c>
      <c r="S470" s="10">
        <v>10</v>
      </c>
      <c r="T470" s="10">
        <v>6</v>
      </c>
      <c r="U470" s="10">
        <v>1</v>
      </c>
    </row>
    <row r="471" spans="2:21" s="10" customFormat="1" x14ac:dyDescent="0.2">
      <c r="B471" s="10" t="str">
        <f t="shared" si="51"/>
        <v/>
      </c>
      <c r="C471" s="10" t="str">
        <f>IF(ISNA(VLOOKUP(R471&amp;"_"&amp;S471&amp;"_"&amp;T471,[1]挑战模式!$A:$AS,1,FALSE)),"",IF(T471-T470=0,"",T471))</f>
        <v/>
      </c>
      <c r="D471" s="10" t="str">
        <f t="shared" si="52"/>
        <v/>
      </c>
      <c r="E471" s="10" t="str">
        <f>""</f>
        <v/>
      </c>
      <c r="F471" s="10" t="str">
        <f>IF(C471="","",VLOOKUP(R471&amp;"_"&amp;S471&amp;"_"&amp;T471,[1]挑战模式!$A:$AS,13,FALSE)-VLOOKUP(R471&amp;"_"&amp;S471&amp;"_"&amp;T471,[1]挑战模式!$A:$AS,14,FALSE))</f>
        <v/>
      </c>
      <c r="G471" s="10" t="str">
        <f t="shared" si="53"/>
        <v/>
      </c>
      <c r="H471" s="10" t="str">
        <f>IF(C471="","",VLOOKUP(R471&amp;"_"&amp;S471&amp;"_"&amp;T471,[1]挑战模式!$A:$BG,58,FALSE))</f>
        <v/>
      </c>
      <c r="I471" s="10" t="str">
        <f>IF(C471="","",VLOOKUP(R471&amp;"_"&amp;S471&amp;"_"&amp;T471,[1]挑战模式!$A:$BG,59,FALSE))</f>
        <v/>
      </c>
      <c r="J471" s="10" t="str">
        <f t="shared" si="50"/>
        <v/>
      </c>
      <c r="K471" s="10">
        <f ca="1">IF(ISNA(VLOOKUP(R471&amp;"_"&amp;S471&amp;"_"&amp;T471,[1]挑战模式!$A:$AS,1,FALSE)),"",IF(VLOOKUP(R471&amp;"_"&amp;S471&amp;"_"&amp;T471,[1]挑战模式!$A:$AS,14+U471,FALSE)="","",INT(VLOOKUP(R471&amp;"_"&amp;S471&amp;"_"&amp;T471,[1]挑战模式!$A:$AS,20+U471,FALSE))))</f>
        <v>9</v>
      </c>
      <c r="L471" s="10">
        <f ca="1">IF(ISNA(VLOOKUP(R471&amp;"_"&amp;S471&amp;"_"&amp;T471,[1]挑战模式!$A:$AS,1,FALSE)),"",IF(VLOOKUP(R471&amp;"_"&amp;S471&amp;"_"&amp;T471,[1]挑战模式!$A:$AS,14+U471,FALSE)="","",ROUND(VLOOKUP(R471&amp;"_"&amp;S471&amp;"_"&amp;T471,[1]挑战模式!$A:$AS,5,FALSE)/K471,2)))</f>
        <v>3.33</v>
      </c>
      <c r="M471" s="10">
        <f t="shared" ca="1" si="54"/>
        <v>1</v>
      </c>
      <c r="N471" s="10" t="str">
        <f t="shared" ca="1" si="55"/>
        <v>Monster_Season0_Challenge10_6_2</v>
      </c>
      <c r="O471" s="10">
        <f t="shared" ca="1" si="56"/>
        <v>1</v>
      </c>
      <c r="Q471" s="10">
        <f ca="1">IF(L471="","",VLOOKUP(R471&amp;"_"&amp;S471&amp;"_"&amp;T471,[1]挑战模式!$A:$AS,38+U471,FALSE))</f>
        <v>5</v>
      </c>
      <c r="R471" s="10">
        <v>0</v>
      </c>
      <c r="S471" s="10">
        <v>10</v>
      </c>
      <c r="T471" s="10">
        <v>6</v>
      </c>
      <c r="U471" s="10">
        <v>2</v>
      </c>
    </row>
    <row r="472" spans="2:21" s="10" customFormat="1" x14ac:dyDescent="0.2">
      <c r="B472" s="10" t="str">
        <f t="shared" si="51"/>
        <v/>
      </c>
      <c r="C472" s="10" t="str">
        <f>IF(ISNA(VLOOKUP(R472&amp;"_"&amp;S472&amp;"_"&amp;T472,[1]挑战模式!$A:$AS,1,FALSE)),"",IF(T472-T471=0,"",T472))</f>
        <v/>
      </c>
      <c r="D472" s="10" t="str">
        <f t="shared" si="52"/>
        <v/>
      </c>
      <c r="E472" s="10" t="str">
        <f>""</f>
        <v/>
      </c>
      <c r="F472" s="10" t="str">
        <f>IF(C472="","",VLOOKUP(R472&amp;"_"&amp;S472&amp;"_"&amp;T472,[1]挑战模式!$A:$AS,13,FALSE)-VLOOKUP(R472&amp;"_"&amp;S472&amp;"_"&amp;T472,[1]挑战模式!$A:$AS,14,FALSE))</f>
        <v/>
      </c>
      <c r="G472" s="10" t="str">
        <f t="shared" si="53"/>
        <v/>
      </c>
      <c r="H472" s="10" t="str">
        <f>IF(C472="","",VLOOKUP(R472&amp;"_"&amp;S472&amp;"_"&amp;T472,[1]挑战模式!$A:$BG,58,FALSE))</f>
        <v/>
      </c>
      <c r="I472" s="10" t="str">
        <f>IF(C472="","",VLOOKUP(R472&amp;"_"&amp;S472&amp;"_"&amp;T472,[1]挑战模式!$A:$BG,59,FALSE))</f>
        <v/>
      </c>
      <c r="J472" s="10" t="str">
        <f t="shared" si="50"/>
        <v/>
      </c>
      <c r="K472" s="10">
        <f ca="1">IF(ISNA(VLOOKUP(R472&amp;"_"&amp;S472&amp;"_"&amp;T472,[1]挑战模式!$A:$AS,1,FALSE)),"",IF(VLOOKUP(R472&amp;"_"&amp;S472&amp;"_"&amp;T472,[1]挑战模式!$A:$AS,14+U472,FALSE)="","",INT(VLOOKUP(R472&amp;"_"&amp;S472&amp;"_"&amp;T472,[1]挑战模式!$A:$AS,20+U472,FALSE))))</f>
        <v>9</v>
      </c>
      <c r="L472" s="10">
        <f ca="1">IF(ISNA(VLOOKUP(R472&amp;"_"&amp;S472&amp;"_"&amp;T472,[1]挑战模式!$A:$AS,1,FALSE)),"",IF(VLOOKUP(R472&amp;"_"&amp;S472&amp;"_"&amp;T472,[1]挑战模式!$A:$AS,14+U472,FALSE)="","",ROUND(VLOOKUP(R472&amp;"_"&amp;S472&amp;"_"&amp;T472,[1]挑战模式!$A:$AS,5,FALSE)/K472,2)))</f>
        <v>3.33</v>
      </c>
      <c r="M472" s="10">
        <f t="shared" ca="1" si="54"/>
        <v>1</v>
      </c>
      <c r="N472" s="10" t="str">
        <f t="shared" ca="1" si="55"/>
        <v>Monster_Season0_Challenge10_6_3</v>
      </c>
      <c r="O472" s="10">
        <f t="shared" ca="1" si="56"/>
        <v>1</v>
      </c>
      <c r="Q472" s="10">
        <f ca="1">IF(L472="","",VLOOKUP(R472&amp;"_"&amp;S472&amp;"_"&amp;T472,[1]挑战模式!$A:$AS,38+U472,FALSE))</f>
        <v>5</v>
      </c>
      <c r="R472" s="10">
        <v>0</v>
      </c>
      <c r="S472" s="10">
        <v>10</v>
      </c>
      <c r="T472" s="10">
        <v>6</v>
      </c>
      <c r="U472" s="10">
        <v>3</v>
      </c>
    </row>
    <row r="473" spans="2:21" s="10" customFormat="1" x14ac:dyDescent="0.2">
      <c r="B473" s="10" t="str">
        <f t="shared" si="51"/>
        <v/>
      </c>
      <c r="C473" s="10" t="str">
        <f>IF(ISNA(VLOOKUP(R473&amp;"_"&amp;S473&amp;"_"&amp;T473,[1]挑战模式!$A:$AS,1,FALSE)),"",IF(T473-T472=0,"",T473))</f>
        <v/>
      </c>
      <c r="D473" s="10" t="str">
        <f t="shared" si="52"/>
        <v/>
      </c>
      <c r="E473" s="10" t="str">
        <f>""</f>
        <v/>
      </c>
      <c r="F473" s="10" t="str">
        <f>IF(C473="","",VLOOKUP(R473&amp;"_"&amp;S473&amp;"_"&amp;T473,[1]挑战模式!$A:$AS,13,FALSE)-VLOOKUP(R473&amp;"_"&amp;S473&amp;"_"&amp;T473,[1]挑战模式!$A:$AS,14,FALSE))</f>
        <v/>
      </c>
      <c r="G473" s="10" t="str">
        <f t="shared" si="53"/>
        <v/>
      </c>
      <c r="H473" s="10" t="str">
        <f>IF(C473="","",VLOOKUP(R473&amp;"_"&amp;S473&amp;"_"&amp;T473,[1]挑战模式!$A:$BG,58,FALSE))</f>
        <v/>
      </c>
      <c r="I473" s="10" t="str">
        <f>IF(C473="","",VLOOKUP(R473&amp;"_"&amp;S473&amp;"_"&amp;T473,[1]挑战模式!$A:$BG,59,FALSE))</f>
        <v/>
      </c>
      <c r="J473" s="10" t="str">
        <f t="shared" si="50"/>
        <v/>
      </c>
      <c r="K473" s="10">
        <f ca="1">IF(ISNA(VLOOKUP(R473&amp;"_"&amp;S473&amp;"_"&amp;T473,[1]挑战模式!$A:$AS,1,FALSE)),"",IF(VLOOKUP(R473&amp;"_"&amp;S473&amp;"_"&amp;T473,[1]挑战模式!$A:$AS,14+U473,FALSE)="","",INT(VLOOKUP(R473&amp;"_"&amp;S473&amp;"_"&amp;T473,[1]挑战模式!$A:$AS,20+U473,FALSE))))</f>
        <v>6</v>
      </c>
      <c r="L473" s="10">
        <f ca="1">IF(ISNA(VLOOKUP(R473&amp;"_"&amp;S473&amp;"_"&amp;T473,[1]挑战模式!$A:$AS,1,FALSE)),"",IF(VLOOKUP(R473&amp;"_"&amp;S473&amp;"_"&amp;T473,[1]挑战模式!$A:$AS,14+U473,FALSE)="","",ROUND(VLOOKUP(R473&amp;"_"&amp;S473&amp;"_"&amp;T473,[1]挑战模式!$A:$AS,5,FALSE)/K473,2)))</f>
        <v>5</v>
      </c>
      <c r="M473" s="10">
        <f t="shared" ca="1" si="54"/>
        <v>1</v>
      </c>
      <c r="N473" s="10" t="str">
        <f t="shared" ca="1" si="55"/>
        <v>Monster_Season0_Challenge10_6_4</v>
      </c>
      <c r="O473" s="10">
        <f t="shared" ca="1" si="56"/>
        <v>1</v>
      </c>
      <c r="Q473" s="10">
        <f ca="1">IF(L473="","",VLOOKUP(R473&amp;"_"&amp;S473&amp;"_"&amp;T473,[1]挑战模式!$A:$AS,38+U473,FALSE))</f>
        <v>10</v>
      </c>
      <c r="R473" s="10">
        <v>0</v>
      </c>
      <c r="S473" s="10">
        <v>10</v>
      </c>
      <c r="T473" s="10">
        <v>6</v>
      </c>
      <c r="U473" s="10">
        <v>4</v>
      </c>
    </row>
    <row r="474" spans="2:21" s="10" customFormat="1" x14ac:dyDescent="0.2">
      <c r="B474" s="10" t="str">
        <f t="shared" si="51"/>
        <v/>
      </c>
      <c r="C474" s="10" t="str">
        <f>IF(ISNA(VLOOKUP(R474&amp;"_"&amp;S474&amp;"_"&amp;T474,[1]挑战模式!$A:$AS,1,FALSE)),"",IF(T474-T473=0,"",T474))</f>
        <v/>
      </c>
      <c r="D474" s="10" t="str">
        <f t="shared" si="52"/>
        <v/>
      </c>
      <c r="E474" s="10" t="str">
        <f>""</f>
        <v/>
      </c>
      <c r="F474" s="10" t="str">
        <f>IF(C474="","",VLOOKUP(R474&amp;"_"&amp;S474&amp;"_"&amp;T474,[1]挑战模式!$A:$AS,13,FALSE)-VLOOKUP(R474&amp;"_"&amp;S474&amp;"_"&amp;T474,[1]挑战模式!$A:$AS,14,FALSE))</f>
        <v/>
      </c>
      <c r="G474" s="10" t="str">
        <f t="shared" si="53"/>
        <v/>
      </c>
      <c r="H474" s="10" t="str">
        <f>IF(C474="","",VLOOKUP(R474&amp;"_"&amp;S474&amp;"_"&amp;T474,[1]挑战模式!$A:$BG,58,FALSE))</f>
        <v/>
      </c>
      <c r="I474" s="10" t="str">
        <f>IF(C474="","",VLOOKUP(R474&amp;"_"&amp;S474&amp;"_"&amp;T474,[1]挑战模式!$A:$BG,59,FALSE))</f>
        <v/>
      </c>
      <c r="J474" s="10" t="str">
        <f t="shared" si="50"/>
        <v/>
      </c>
      <c r="K474" s="10" t="str">
        <f ca="1">IF(ISNA(VLOOKUP(R474&amp;"_"&amp;S474&amp;"_"&amp;T474,[1]挑战模式!$A:$AS,1,FALSE)),"",IF(VLOOKUP(R474&amp;"_"&amp;S474&amp;"_"&amp;T474,[1]挑战模式!$A:$AS,14+U474,FALSE)="","",INT(VLOOKUP(R474&amp;"_"&amp;S474&amp;"_"&amp;T474,[1]挑战模式!$A:$AS,20+U474,FALSE))))</f>
        <v/>
      </c>
      <c r="L474" s="10" t="str">
        <f ca="1">IF(ISNA(VLOOKUP(R474&amp;"_"&amp;S474&amp;"_"&amp;T474,[1]挑战模式!$A:$AS,1,FALSE)),"",IF(VLOOKUP(R474&amp;"_"&amp;S474&amp;"_"&amp;T474,[1]挑战模式!$A:$AS,14+U474,FALSE)="","",ROUND(VLOOKUP(R474&amp;"_"&amp;S474&amp;"_"&amp;T474,[1]挑战模式!$A:$AS,5,FALSE)/K474,2)))</f>
        <v/>
      </c>
      <c r="M474" s="10" t="str">
        <f t="shared" ca="1" si="54"/>
        <v/>
      </c>
      <c r="N474" s="10" t="str">
        <f t="shared" ca="1" si="55"/>
        <v/>
      </c>
      <c r="O474" s="10" t="str">
        <f t="shared" ca="1" si="56"/>
        <v/>
      </c>
      <c r="Q474" s="10" t="str">
        <f ca="1">IF(L474="","",VLOOKUP(R474&amp;"_"&amp;S474&amp;"_"&amp;T474,[1]挑战模式!$A:$AS,38+U474,FALSE))</f>
        <v/>
      </c>
      <c r="R474" s="10">
        <v>0</v>
      </c>
      <c r="S474" s="10">
        <v>10</v>
      </c>
      <c r="T474" s="10">
        <v>6</v>
      </c>
      <c r="U474" s="10">
        <v>5</v>
      </c>
    </row>
    <row r="475" spans="2:21" s="10" customFormat="1" x14ac:dyDescent="0.2">
      <c r="B475" s="10" t="str">
        <f t="shared" si="51"/>
        <v/>
      </c>
      <c r="C475" s="10" t="str">
        <f>IF(ISNA(VLOOKUP(R475&amp;"_"&amp;S475&amp;"_"&amp;T475,[1]挑战模式!$A:$AS,1,FALSE)),"",IF(T475-T474=0,"",T475))</f>
        <v/>
      </c>
      <c r="D475" s="10" t="str">
        <f t="shared" si="52"/>
        <v/>
      </c>
      <c r="E475" s="10" t="str">
        <f>""</f>
        <v/>
      </c>
      <c r="F475" s="10" t="str">
        <f>IF(C475="","",VLOOKUP(R475&amp;"_"&amp;S475&amp;"_"&amp;T475,[1]挑战模式!$A:$AS,13,FALSE)-VLOOKUP(R475&amp;"_"&amp;S475&amp;"_"&amp;T475,[1]挑战模式!$A:$AS,14,FALSE))</f>
        <v/>
      </c>
      <c r="G475" s="10" t="str">
        <f t="shared" si="53"/>
        <v/>
      </c>
      <c r="H475" s="10" t="str">
        <f>IF(C475="","",VLOOKUP(R475&amp;"_"&amp;S475&amp;"_"&amp;T475,[1]挑战模式!$A:$BG,58,FALSE))</f>
        <v/>
      </c>
      <c r="I475" s="10" t="str">
        <f>IF(C475="","",VLOOKUP(R475&amp;"_"&amp;S475&amp;"_"&amp;T475,[1]挑战模式!$A:$BG,59,FALSE))</f>
        <v/>
      </c>
      <c r="J475" s="10" t="str">
        <f t="shared" si="50"/>
        <v/>
      </c>
      <c r="K475" s="10" t="str">
        <f ca="1">IF(ISNA(VLOOKUP(R475&amp;"_"&amp;S475&amp;"_"&amp;T475,[1]挑战模式!$A:$AS,1,FALSE)),"",IF(VLOOKUP(R475&amp;"_"&amp;S475&amp;"_"&amp;T475,[1]挑战模式!$A:$AS,14+U475,FALSE)="","",INT(VLOOKUP(R475&amp;"_"&amp;S475&amp;"_"&amp;T475,[1]挑战模式!$A:$AS,20+U475,FALSE))))</f>
        <v/>
      </c>
      <c r="L475" s="10" t="str">
        <f ca="1">IF(ISNA(VLOOKUP(R475&amp;"_"&amp;S475&amp;"_"&amp;T475,[1]挑战模式!$A:$AS,1,FALSE)),"",IF(VLOOKUP(R475&amp;"_"&amp;S475&amp;"_"&amp;T475,[1]挑战模式!$A:$AS,14+U475,FALSE)="","",ROUND(VLOOKUP(R475&amp;"_"&amp;S475&amp;"_"&amp;T475,[1]挑战模式!$A:$AS,5,FALSE)/K475,2)))</f>
        <v/>
      </c>
      <c r="M475" s="10" t="str">
        <f t="shared" ca="1" si="54"/>
        <v/>
      </c>
      <c r="N475" s="10" t="str">
        <f t="shared" ca="1" si="55"/>
        <v/>
      </c>
      <c r="O475" s="10" t="str">
        <f t="shared" ca="1" si="56"/>
        <v/>
      </c>
      <c r="Q475" s="10" t="str">
        <f ca="1">IF(L475="","",VLOOKUP(R475&amp;"_"&amp;S475&amp;"_"&amp;T475,[1]挑战模式!$A:$AS,38+U475,FALSE))</f>
        <v/>
      </c>
      <c r="R475" s="10">
        <v>0</v>
      </c>
      <c r="S475" s="10">
        <v>10</v>
      </c>
      <c r="T475" s="10">
        <v>6</v>
      </c>
      <c r="U475" s="10">
        <v>6</v>
      </c>
    </row>
    <row r="476" spans="2:21" s="10" customFormat="1" x14ac:dyDescent="0.2">
      <c r="B476" s="10" t="str">
        <f t="shared" si="51"/>
        <v/>
      </c>
      <c r="C476" s="10" t="str">
        <f>IF(ISNA(VLOOKUP(R476&amp;"_"&amp;S476&amp;"_"&amp;T476,[1]挑战模式!$A:$AS,1,FALSE)),"",IF(T476-T475=0,"",T476))</f>
        <v/>
      </c>
      <c r="D476" s="10" t="str">
        <f t="shared" si="52"/>
        <v/>
      </c>
      <c r="E476" s="10" t="str">
        <f>""</f>
        <v/>
      </c>
      <c r="F476" s="10" t="str">
        <f>IF(C476="","",VLOOKUP(R476&amp;"_"&amp;S476&amp;"_"&amp;T476,[1]挑战模式!$A:$AS,13,FALSE)-VLOOKUP(R476&amp;"_"&amp;S476&amp;"_"&amp;T476,[1]挑战模式!$A:$AS,14,FALSE))</f>
        <v/>
      </c>
      <c r="G476" s="10" t="str">
        <f t="shared" si="53"/>
        <v/>
      </c>
      <c r="H476" s="10" t="str">
        <f>IF(C476="","",VLOOKUP(R476&amp;"_"&amp;S476&amp;"_"&amp;T476,[1]挑战模式!$A:$BG,58,FALSE))</f>
        <v/>
      </c>
      <c r="I476" s="10" t="str">
        <f>IF(C476="","",VLOOKUP(R476&amp;"_"&amp;S476&amp;"_"&amp;T476,[1]挑战模式!$A:$BG,59,FALSE))</f>
        <v/>
      </c>
      <c r="J476" s="10" t="str">
        <f t="shared" si="50"/>
        <v/>
      </c>
      <c r="K476" s="10" t="str">
        <f>IF(ISNA(VLOOKUP(R476&amp;"_"&amp;S476&amp;"_"&amp;T476,[1]挑战模式!$A:$AS,1,FALSE)),"",IF(VLOOKUP(R476&amp;"_"&amp;S476&amp;"_"&amp;T476,[1]挑战模式!$A:$AS,14+U476,FALSE)="","",INT(VLOOKUP(R476&amp;"_"&amp;S476&amp;"_"&amp;T476,[1]挑战模式!$A:$AS,20+U476,FALSE))))</f>
        <v/>
      </c>
      <c r="L476" s="10" t="str">
        <f>IF(ISNA(VLOOKUP(R476&amp;"_"&amp;S476&amp;"_"&amp;T476,[1]挑战模式!$A:$AS,1,FALSE)),"",IF(VLOOKUP(R476&amp;"_"&amp;S476&amp;"_"&amp;T476,[1]挑战模式!$A:$AS,14+U476,FALSE)="","",ROUND(VLOOKUP(R476&amp;"_"&amp;S476&amp;"_"&amp;T476,[1]挑战模式!$A:$AS,5,FALSE)/K476,2)))</f>
        <v/>
      </c>
      <c r="M476" s="10" t="str">
        <f t="shared" si="54"/>
        <v/>
      </c>
      <c r="N476" s="10" t="str">
        <f t="shared" si="55"/>
        <v/>
      </c>
      <c r="O476" s="10" t="str">
        <f t="shared" si="56"/>
        <v/>
      </c>
      <c r="Q476" s="10" t="str">
        <f>IF(L476="","",VLOOKUP(R476&amp;"_"&amp;S476&amp;"_"&amp;T476,[1]挑战模式!$A:$AS,38+U476,FALSE))</f>
        <v/>
      </c>
      <c r="R476" s="10">
        <v>0</v>
      </c>
      <c r="S476" s="10">
        <v>10</v>
      </c>
      <c r="T476" s="10">
        <v>7</v>
      </c>
      <c r="U476" s="10">
        <v>1</v>
      </c>
    </row>
    <row r="477" spans="2:21" s="10" customFormat="1" x14ac:dyDescent="0.2">
      <c r="B477" s="10" t="str">
        <f t="shared" si="51"/>
        <v/>
      </c>
      <c r="C477" s="10" t="str">
        <f>IF(ISNA(VLOOKUP(R477&amp;"_"&amp;S477&amp;"_"&amp;T477,[1]挑战模式!$A:$AS,1,FALSE)),"",IF(T477-T476=0,"",T477))</f>
        <v/>
      </c>
      <c r="D477" s="10" t="str">
        <f t="shared" si="52"/>
        <v/>
      </c>
      <c r="E477" s="10" t="str">
        <f>""</f>
        <v/>
      </c>
      <c r="F477" s="10" t="str">
        <f>IF(C477="","",VLOOKUP(R477&amp;"_"&amp;S477&amp;"_"&amp;T477,[1]挑战模式!$A:$AS,13,FALSE)-VLOOKUP(R477&amp;"_"&amp;S477&amp;"_"&amp;T477,[1]挑战模式!$A:$AS,14,FALSE))</f>
        <v/>
      </c>
      <c r="G477" s="10" t="str">
        <f t="shared" si="53"/>
        <v/>
      </c>
      <c r="H477" s="10" t="str">
        <f>IF(C477="","",VLOOKUP(R477&amp;"_"&amp;S477&amp;"_"&amp;T477,[1]挑战模式!$A:$BG,58,FALSE))</f>
        <v/>
      </c>
      <c r="I477" s="10" t="str">
        <f>IF(C477="","",VLOOKUP(R477&amp;"_"&amp;S477&amp;"_"&amp;T477,[1]挑战模式!$A:$BG,59,FALSE))</f>
        <v/>
      </c>
      <c r="J477" s="10" t="str">
        <f t="shared" si="50"/>
        <v/>
      </c>
      <c r="K477" s="10" t="str">
        <f>IF(ISNA(VLOOKUP(R477&amp;"_"&amp;S477&amp;"_"&amp;T477,[1]挑战模式!$A:$AS,1,FALSE)),"",IF(VLOOKUP(R477&amp;"_"&amp;S477&amp;"_"&amp;T477,[1]挑战模式!$A:$AS,14+U477,FALSE)="","",INT(VLOOKUP(R477&amp;"_"&amp;S477&amp;"_"&amp;T477,[1]挑战模式!$A:$AS,20+U477,FALSE))))</f>
        <v/>
      </c>
      <c r="L477" s="10" t="str">
        <f>IF(ISNA(VLOOKUP(R477&amp;"_"&amp;S477&amp;"_"&amp;T477,[1]挑战模式!$A:$AS,1,FALSE)),"",IF(VLOOKUP(R477&amp;"_"&amp;S477&amp;"_"&amp;T477,[1]挑战模式!$A:$AS,14+U477,FALSE)="","",ROUND(VLOOKUP(R477&amp;"_"&amp;S477&amp;"_"&amp;T477,[1]挑战模式!$A:$AS,5,FALSE)/K477,2)))</f>
        <v/>
      </c>
      <c r="M477" s="10" t="str">
        <f t="shared" si="54"/>
        <v/>
      </c>
      <c r="N477" s="10" t="str">
        <f t="shared" si="55"/>
        <v/>
      </c>
      <c r="O477" s="10" t="str">
        <f t="shared" si="56"/>
        <v/>
      </c>
      <c r="Q477" s="10" t="str">
        <f>IF(L477="","",VLOOKUP(R477&amp;"_"&amp;S477&amp;"_"&amp;T477,[1]挑战模式!$A:$AS,38+U477,FALSE))</f>
        <v/>
      </c>
      <c r="R477" s="10">
        <v>0</v>
      </c>
      <c r="S477" s="10">
        <v>10</v>
      </c>
      <c r="T477" s="10">
        <v>7</v>
      </c>
      <c r="U477" s="10">
        <v>2</v>
      </c>
    </row>
    <row r="478" spans="2:21" s="10" customFormat="1" x14ac:dyDescent="0.2">
      <c r="B478" s="10" t="str">
        <f t="shared" si="51"/>
        <v/>
      </c>
      <c r="C478" s="10" t="str">
        <f>IF(ISNA(VLOOKUP(R478&amp;"_"&amp;S478&amp;"_"&amp;T478,[1]挑战模式!$A:$AS,1,FALSE)),"",IF(T478-T477=0,"",T478))</f>
        <v/>
      </c>
      <c r="D478" s="10" t="str">
        <f t="shared" si="52"/>
        <v/>
      </c>
      <c r="E478" s="10" t="str">
        <f>""</f>
        <v/>
      </c>
      <c r="F478" s="10" t="str">
        <f>IF(C478="","",VLOOKUP(R478&amp;"_"&amp;S478&amp;"_"&amp;T478,[1]挑战模式!$A:$AS,13,FALSE)-VLOOKUP(R478&amp;"_"&amp;S478&amp;"_"&amp;T478,[1]挑战模式!$A:$AS,14,FALSE))</f>
        <v/>
      </c>
      <c r="G478" s="10" t="str">
        <f t="shared" si="53"/>
        <v/>
      </c>
      <c r="H478" s="10" t="str">
        <f>IF(C478="","",VLOOKUP(R478&amp;"_"&amp;S478&amp;"_"&amp;T478,[1]挑战模式!$A:$BG,58,FALSE))</f>
        <v/>
      </c>
      <c r="I478" s="10" t="str">
        <f>IF(C478="","",VLOOKUP(R478&amp;"_"&amp;S478&amp;"_"&amp;T478,[1]挑战模式!$A:$BG,59,FALSE))</f>
        <v/>
      </c>
      <c r="J478" s="10" t="str">
        <f t="shared" si="50"/>
        <v/>
      </c>
      <c r="K478" s="10" t="str">
        <f>IF(ISNA(VLOOKUP(R478&amp;"_"&amp;S478&amp;"_"&amp;T478,[1]挑战模式!$A:$AS,1,FALSE)),"",IF(VLOOKUP(R478&amp;"_"&amp;S478&amp;"_"&amp;T478,[1]挑战模式!$A:$AS,14+U478,FALSE)="","",INT(VLOOKUP(R478&amp;"_"&amp;S478&amp;"_"&amp;T478,[1]挑战模式!$A:$AS,20+U478,FALSE))))</f>
        <v/>
      </c>
      <c r="L478" s="10" t="str">
        <f>IF(ISNA(VLOOKUP(R478&amp;"_"&amp;S478&amp;"_"&amp;T478,[1]挑战模式!$A:$AS,1,FALSE)),"",IF(VLOOKUP(R478&amp;"_"&amp;S478&amp;"_"&amp;T478,[1]挑战模式!$A:$AS,14+U478,FALSE)="","",ROUND(VLOOKUP(R478&amp;"_"&amp;S478&amp;"_"&amp;T478,[1]挑战模式!$A:$AS,5,FALSE)/K478,2)))</f>
        <v/>
      </c>
      <c r="M478" s="10" t="str">
        <f t="shared" si="54"/>
        <v/>
      </c>
      <c r="N478" s="10" t="str">
        <f t="shared" si="55"/>
        <v/>
      </c>
      <c r="O478" s="10" t="str">
        <f t="shared" si="56"/>
        <v/>
      </c>
      <c r="Q478" s="10" t="str">
        <f>IF(L478="","",VLOOKUP(R478&amp;"_"&amp;S478&amp;"_"&amp;T478,[1]挑战模式!$A:$AS,38+U478,FALSE))</f>
        <v/>
      </c>
      <c r="R478" s="10">
        <v>0</v>
      </c>
      <c r="S478" s="10">
        <v>10</v>
      </c>
      <c r="T478" s="10">
        <v>7</v>
      </c>
      <c r="U478" s="10">
        <v>3</v>
      </c>
    </row>
    <row r="479" spans="2:21" s="10" customFormat="1" x14ac:dyDescent="0.2">
      <c r="B479" s="10" t="str">
        <f t="shared" si="51"/>
        <v/>
      </c>
      <c r="C479" s="10" t="str">
        <f>IF(ISNA(VLOOKUP(R479&amp;"_"&amp;S479&amp;"_"&amp;T479,[1]挑战模式!$A:$AS,1,FALSE)),"",IF(T479-T478=0,"",T479))</f>
        <v/>
      </c>
      <c r="D479" s="10" t="str">
        <f t="shared" si="52"/>
        <v/>
      </c>
      <c r="E479" s="10" t="str">
        <f>""</f>
        <v/>
      </c>
      <c r="F479" s="10" t="str">
        <f>IF(C479="","",VLOOKUP(R479&amp;"_"&amp;S479&amp;"_"&amp;T479,[1]挑战模式!$A:$AS,13,FALSE)-VLOOKUP(R479&amp;"_"&amp;S479&amp;"_"&amp;T479,[1]挑战模式!$A:$AS,14,FALSE))</f>
        <v/>
      </c>
      <c r="G479" s="10" t="str">
        <f t="shared" si="53"/>
        <v/>
      </c>
      <c r="H479" s="10" t="str">
        <f>IF(C479="","",VLOOKUP(R479&amp;"_"&amp;S479&amp;"_"&amp;T479,[1]挑战模式!$A:$BG,58,FALSE))</f>
        <v/>
      </c>
      <c r="I479" s="10" t="str">
        <f>IF(C479="","",VLOOKUP(R479&amp;"_"&amp;S479&amp;"_"&amp;T479,[1]挑战模式!$A:$BG,59,FALSE))</f>
        <v/>
      </c>
      <c r="J479" s="10" t="str">
        <f t="shared" si="50"/>
        <v/>
      </c>
      <c r="K479" s="10" t="str">
        <f>IF(ISNA(VLOOKUP(R479&amp;"_"&amp;S479&amp;"_"&amp;T479,[1]挑战模式!$A:$AS,1,FALSE)),"",IF(VLOOKUP(R479&amp;"_"&amp;S479&amp;"_"&amp;T479,[1]挑战模式!$A:$AS,14+U479,FALSE)="","",INT(VLOOKUP(R479&amp;"_"&amp;S479&amp;"_"&amp;T479,[1]挑战模式!$A:$AS,20+U479,FALSE))))</f>
        <v/>
      </c>
      <c r="L479" s="10" t="str">
        <f>IF(ISNA(VLOOKUP(R479&amp;"_"&amp;S479&amp;"_"&amp;T479,[1]挑战模式!$A:$AS,1,FALSE)),"",IF(VLOOKUP(R479&amp;"_"&amp;S479&amp;"_"&amp;T479,[1]挑战模式!$A:$AS,14+U479,FALSE)="","",ROUND(VLOOKUP(R479&amp;"_"&amp;S479&amp;"_"&amp;T479,[1]挑战模式!$A:$AS,5,FALSE)/K479,2)))</f>
        <v/>
      </c>
      <c r="M479" s="10" t="str">
        <f t="shared" si="54"/>
        <v/>
      </c>
      <c r="N479" s="10" t="str">
        <f t="shared" si="55"/>
        <v/>
      </c>
      <c r="O479" s="10" t="str">
        <f t="shared" si="56"/>
        <v/>
      </c>
      <c r="Q479" s="10" t="str">
        <f>IF(L479="","",VLOOKUP(R479&amp;"_"&amp;S479&amp;"_"&amp;T479,[1]挑战模式!$A:$AS,38+U479,FALSE))</f>
        <v/>
      </c>
      <c r="R479" s="10">
        <v>0</v>
      </c>
      <c r="S479" s="10">
        <v>10</v>
      </c>
      <c r="T479" s="10">
        <v>7</v>
      </c>
      <c r="U479" s="10">
        <v>4</v>
      </c>
    </row>
    <row r="480" spans="2:21" s="10" customFormat="1" x14ac:dyDescent="0.2">
      <c r="B480" s="10" t="str">
        <f t="shared" si="51"/>
        <v/>
      </c>
      <c r="C480" s="10" t="str">
        <f>IF(ISNA(VLOOKUP(R480&amp;"_"&amp;S480&amp;"_"&amp;T480,[1]挑战模式!$A:$AS,1,FALSE)),"",IF(T480-T479=0,"",T480))</f>
        <v/>
      </c>
      <c r="D480" s="10" t="str">
        <f t="shared" si="52"/>
        <v/>
      </c>
      <c r="E480" s="10" t="str">
        <f>""</f>
        <v/>
      </c>
      <c r="F480" s="10" t="str">
        <f>IF(C480="","",VLOOKUP(R480&amp;"_"&amp;S480&amp;"_"&amp;T480,[1]挑战模式!$A:$AS,13,FALSE)-VLOOKUP(R480&amp;"_"&amp;S480&amp;"_"&amp;T480,[1]挑战模式!$A:$AS,14,FALSE))</f>
        <v/>
      </c>
      <c r="G480" s="10" t="str">
        <f t="shared" si="53"/>
        <v/>
      </c>
      <c r="H480" s="10" t="str">
        <f>IF(C480="","",VLOOKUP(R480&amp;"_"&amp;S480&amp;"_"&amp;T480,[1]挑战模式!$A:$BG,58,FALSE))</f>
        <v/>
      </c>
      <c r="I480" s="10" t="str">
        <f>IF(C480="","",VLOOKUP(R480&amp;"_"&amp;S480&amp;"_"&amp;T480,[1]挑战模式!$A:$BG,59,FALSE))</f>
        <v/>
      </c>
      <c r="J480" s="10" t="str">
        <f t="shared" si="50"/>
        <v/>
      </c>
      <c r="K480" s="10" t="str">
        <f>IF(ISNA(VLOOKUP(R480&amp;"_"&amp;S480&amp;"_"&amp;T480,[1]挑战模式!$A:$AS,1,FALSE)),"",IF(VLOOKUP(R480&amp;"_"&amp;S480&amp;"_"&amp;T480,[1]挑战模式!$A:$AS,14+U480,FALSE)="","",INT(VLOOKUP(R480&amp;"_"&amp;S480&amp;"_"&amp;T480,[1]挑战模式!$A:$AS,20+U480,FALSE))))</f>
        <v/>
      </c>
      <c r="L480" s="10" t="str">
        <f>IF(ISNA(VLOOKUP(R480&amp;"_"&amp;S480&amp;"_"&amp;T480,[1]挑战模式!$A:$AS,1,FALSE)),"",IF(VLOOKUP(R480&amp;"_"&amp;S480&amp;"_"&amp;T480,[1]挑战模式!$A:$AS,14+U480,FALSE)="","",ROUND(VLOOKUP(R480&amp;"_"&amp;S480&amp;"_"&amp;T480,[1]挑战模式!$A:$AS,5,FALSE)/K480,2)))</f>
        <v/>
      </c>
      <c r="M480" s="10" t="str">
        <f t="shared" si="54"/>
        <v/>
      </c>
      <c r="N480" s="10" t="str">
        <f t="shared" si="55"/>
        <v/>
      </c>
      <c r="O480" s="10" t="str">
        <f t="shared" si="56"/>
        <v/>
      </c>
      <c r="Q480" s="10" t="str">
        <f>IF(L480="","",VLOOKUP(R480&amp;"_"&amp;S480&amp;"_"&amp;T480,[1]挑战模式!$A:$AS,38+U480,FALSE))</f>
        <v/>
      </c>
      <c r="R480" s="10">
        <v>0</v>
      </c>
      <c r="S480" s="10">
        <v>10</v>
      </c>
      <c r="T480" s="10">
        <v>7</v>
      </c>
      <c r="U480" s="10">
        <v>5</v>
      </c>
    </row>
    <row r="481" spans="2:21" s="10" customFormat="1" x14ac:dyDescent="0.2">
      <c r="B481" s="10" t="str">
        <f t="shared" si="51"/>
        <v/>
      </c>
      <c r="C481" s="10" t="str">
        <f>IF(ISNA(VLOOKUP(R481&amp;"_"&amp;S481&amp;"_"&amp;T481,[1]挑战模式!$A:$AS,1,FALSE)),"",IF(T481-T480=0,"",T481))</f>
        <v/>
      </c>
      <c r="D481" s="10" t="str">
        <f t="shared" si="52"/>
        <v/>
      </c>
      <c r="E481" s="10" t="str">
        <f>""</f>
        <v/>
      </c>
      <c r="F481" s="10" t="str">
        <f>IF(C481="","",VLOOKUP(R481&amp;"_"&amp;S481&amp;"_"&amp;T481,[1]挑战模式!$A:$AS,13,FALSE)-VLOOKUP(R481&amp;"_"&amp;S481&amp;"_"&amp;T481,[1]挑战模式!$A:$AS,14,FALSE))</f>
        <v/>
      </c>
      <c r="G481" s="10" t="str">
        <f t="shared" si="53"/>
        <v/>
      </c>
      <c r="H481" s="10" t="str">
        <f>IF(C481="","",VLOOKUP(R481&amp;"_"&amp;S481&amp;"_"&amp;T481,[1]挑战模式!$A:$BG,58,FALSE))</f>
        <v/>
      </c>
      <c r="I481" s="10" t="str">
        <f>IF(C481="","",VLOOKUP(R481&amp;"_"&amp;S481&amp;"_"&amp;T481,[1]挑战模式!$A:$BG,59,FALSE))</f>
        <v/>
      </c>
      <c r="J481" s="10" t="str">
        <f t="shared" si="50"/>
        <v/>
      </c>
      <c r="K481" s="10" t="str">
        <f>IF(ISNA(VLOOKUP(R481&amp;"_"&amp;S481&amp;"_"&amp;T481,[1]挑战模式!$A:$AS,1,FALSE)),"",IF(VLOOKUP(R481&amp;"_"&amp;S481&amp;"_"&amp;T481,[1]挑战模式!$A:$AS,14+U481,FALSE)="","",INT(VLOOKUP(R481&amp;"_"&amp;S481&amp;"_"&amp;T481,[1]挑战模式!$A:$AS,20+U481,FALSE))))</f>
        <v/>
      </c>
      <c r="L481" s="10" t="str">
        <f>IF(ISNA(VLOOKUP(R481&amp;"_"&amp;S481&amp;"_"&amp;T481,[1]挑战模式!$A:$AS,1,FALSE)),"",IF(VLOOKUP(R481&amp;"_"&amp;S481&amp;"_"&amp;T481,[1]挑战模式!$A:$AS,14+U481,FALSE)="","",ROUND(VLOOKUP(R481&amp;"_"&amp;S481&amp;"_"&amp;T481,[1]挑战模式!$A:$AS,5,FALSE)/K481,2)))</f>
        <v/>
      </c>
      <c r="M481" s="10" t="str">
        <f t="shared" si="54"/>
        <v/>
      </c>
      <c r="N481" s="10" t="str">
        <f t="shared" si="55"/>
        <v/>
      </c>
      <c r="O481" s="10" t="str">
        <f t="shared" si="56"/>
        <v/>
      </c>
      <c r="Q481" s="10" t="str">
        <f>IF(L481="","",VLOOKUP(R481&amp;"_"&amp;S481&amp;"_"&amp;T481,[1]挑战模式!$A:$AS,38+U481,FALSE))</f>
        <v/>
      </c>
      <c r="R481" s="10">
        <v>0</v>
      </c>
      <c r="S481" s="10">
        <v>10</v>
      </c>
      <c r="T481" s="10">
        <v>7</v>
      </c>
      <c r="U481" s="10">
        <v>6</v>
      </c>
    </row>
    <row r="482" spans="2:21" s="10" customFormat="1" x14ac:dyDescent="0.2">
      <c r="B482" s="10" t="str">
        <f t="shared" si="51"/>
        <v/>
      </c>
      <c r="C482" s="10" t="str">
        <f>IF(ISNA(VLOOKUP(R482&amp;"_"&amp;S482&amp;"_"&amp;T482,[1]挑战模式!$A:$AS,1,FALSE)),"",IF(T482-T481=0,"",T482))</f>
        <v/>
      </c>
      <c r="D482" s="10" t="str">
        <f t="shared" si="52"/>
        <v/>
      </c>
      <c r="E482" s="10" t="str">
        <f>""</f>
        <v/>
      </c>
      <c r="F482" s="10" t="str">
        <f>IF(C482="","",VLOOKUP(R482&amp;"_"&amp;S482&amp;"_"&amp;T482,[1]挑战模式!$A:$AS,13,FALSE)-VLOOKUP(R482&amp;"_"&amp;S482&amp;"_"&amp;T482,[1]挑战模式!$A:$AS,14,FALSE))</f>
        <v/>
      </c>
      <c r="G482" s="10" t="str">
        <f t="shared" si="53"/>
        <v/>
      </c>
      <c r="H482" s="10" t="str">
        <f>IF(C482="","",VLOOKUP(R482&amp;"_"&amp;S482&amp;"_"&amp;T482,[1]挑战模式!$A:$BG,58,FALSE))</f>
        <v/>
      </c>
      <c r="I482" s="10" t="str">
        <f>IF(C482="","",VLOOKUP(R482&amp;"_"&amp;S482&amp;"_"&amp;T482,[1]挑战模式!$A:$BG,59,FALSE))</f>
        <v/>
      </c>
      <c r="J482" s="10" t="str">
        <f t="shared" si="50"/>
        <v/>
      </c>
      <c r="K482" s="10" t="str">
        <f>IF(ISNA(VLOOKUP(R482&amp;"_"&amp;S482&amp;"_"&amp;T482,[1]挑战模式!$A:$AS,1,FALSE)),"",IF(VLOOKUP(R482&amp;"_"&amp;S482&amp;"_"&amp;T482,[1]挑战模式!$A:$AS,14+U482,FALSE)="","",INT(VLOOKUP(R482&amp;"_"&amp;S482&amp;"_"&amp;T482,[1]挑战模式!$A:$AS,20+U482,FALSE))))</f>
        <v/>
      </c>
      <c r="L482" s="10" t="str">
        <f>IF(ISNA(VLOOKUP(R482&amp;"_"&amp;S482&amp;"_"&amp;T482,[1]挑战模式!$A:$AS,1,FALSE)),"",IF(VLOOKUP(R482&amp;"_"&amp;S482&amp;"_"&amp;T482,[1]挑战模式!$A:$AS,14+U482,FALSE)="","",ROUND(VLOOKUP(R482&amp;"_"&amp;S482&amp;"_"&amp;T482,[1]挑战模式!$A:$AS,5,FALSE)/K482,2)))</f>
        <v/>
      </c>
      <c r="M482" s="10" t="str">
        <f t="shared" si="54"/>
        <v/>
      </c>
      <c r="N482" s="10" t="str">
        <f t="shared" si="55"/>
        <v/>
      </c>
      <c r="O482" s="10" t="str">
        <f t="shared" si="56"/>
        <v/>
      </c>
      <c r="Q482" s="10" t="str">
        <f>IF(L482="","",VLOOKUP(R482&amp;"_"&amp;S482&amp;"_"&amp;T482,[1]挑战模式!$A:$AS,38+U482,FALSE))</f>
        <v/>
      </c>
      <c r="R482" s="10">
        <v>0</v>
      </c>
      <c r="S482" s="10">
        <v>10</v>
      </c>
      <c r="T482" s="10">
        <v>8</v>
      </c>
      <c r="U482" s="10">
        <v>1</v>
      </c>
    </row>
    <row r="483" spans="2:21" s="10" customFormat="1" x14ac:dyDescent="0.2">
      <c r="B483" s="10" t="str">
        <f t="shared" si="51"/>
        <v/>
      </c>
      <c r="C483" s="10" t="str">
        <f>IF(ISNA(VLOOKUP(R483&amp;"_"&amp;S483&amp;"_"&amp;T483,[1]挑战模式!$A:$AS,1,FALSE)),"",IF(T483-T482=0,"",T483))</f>
        <v/>
      </c>
      <c r="D483" s="10" t="str">
        <f t="shared" si="52"/>
        <v/>
      </c>
      <c r="E483" s="10" t="str">
        <f>""</f>
        <v/>
      </c>
      <c r="F483" s="10" t="str">
        <f>IF(C483="","",VLOOKUP(R483&amp;"_"&amp;S483&amp;"_"&amp;T483,[1]挑战模式!$A:$AS,13,FALSE)-VLOOKUP(R483&amp;"_"&amp;S483&amp;"_"&amp;T483,[1]挑战模式!$A:$AS,14,FALSE))</f>
        <v/>
      </c>
      <c r="G483" s="10" t="str">
        <f t="shared" si="53"/>
        <v/>
      </c>
      <c r="H483" s="10" t="str">
        <f>IF(C483="","",VLOOKUP(R483&amp;"_"&amp;S483&amp;"_"&amp;T483,[1]挑战模式!$A:$BG,58,FALSE))</f>
        <v/>
      </c>
      <c r="I483" s="10" t="str">
        <f>IF(C483="","",VLOOKUP(R483&amp;"_"&amp;S483&amp;"_"&amp;T483,[1]挑战模式!$A:$BG,59,FALSE))</f>
        <v/>
      </c>
      <c r="J483" s="10" t="str">
        <f t="shared" si="50"/>
        <v/>
      </c>
      <c r="K483" s="10" t="str">
        <f>IF(ISNA(VLOOKUP(R483&amp;"_"&amp;S483&amp;"_"&amp;T483,[1]挑战模式!$A:$AS,1,FALSE)),"",IF(VLOOKUP(R483&amp;"_"&amp;S483&amp;"_"&amp;T483,[1]挑战模式!$A:$AS,14+U483,FALSE)="","",INT(VLOOKUP(R483&amp;"_"&amp;S483&amp;"_"&amp;T483,[1]挑战模式!$A:$AS,20+U483,FALSE))))</f>
        <v/>
      </c>
      <c r="L483" s="10" t="str">
        <f>IF(ISNA(VLOOKUP(R483&amp;"_"&amp;S483&amp;"_"&amp;T483,[1]挑战模式!$A:$AS,1,FALSE)),"",IF(VLOOKUP(R483&amp;"_"&amp;S483&amp;"_"&amp;T483,[1]挑战模式!$A:$AS,14+U483,FALSE)="","",ROUND(VLOOKUP(R483&amp;"_"&amp;S483&amp;"_"&amp;T483,[1]挑战模式!$A:$AS,5,FALSE)/K483,2)))</f>
        <v/>
      </c>
      <c r="M483" s="10" t="str">
        <f t="shared" si="54"/>
        <v/>
      </c>
      <c r="N483" s="10" t="str">
        <f t="shared" si="55"/>
        <v/>
      </c>
      <c r="O483" s="10" t="str">
        <f t="shared" si="56"/>
        <v/>
      </c>
      <c r="Q483" s="10" t="str">
        <f>IF(L483="","",VLOOKUP(R483&amp;"_"&amp;S483&amp;"_"&amp;T483,[1]挑战模式!$A:$AS,38+U483,FALSE))</f>
        <v/>
      </c>
      <c r="R483" s="10">
        <v>0</v>
      </c>
      <c r="S483" s="10">
        <v>10</v>
      </c>
      <c r="T483" s="10">
        <v>8</v>
      </c>
      <c r="U483" s="10">
        <v>2</v>
      </c>
    </row>
    <row r="484" spans="2:21" s="10" customFormat="1" x14ac:dyDescent="0.2">
      <c r="B484" s="10" t="str">
        <f t="shared" si="51"/>
        <v/>
      </c>
      <c r="C484" s="10" t="str">
        <f>IF(ISNA(VLOOKUP(R484&amp;"_"&amp;S484&amp;"_"&amp;T484,[1]挑战模式!$A:$AS,1,FALSE)),"",IF(T484-T483=0,"",T484))</f>
        <v/>
      </c>
      <c r="D484" s="10" t="str">
        <f t="shared" si="52"/>
        <v/>
      </c>
      <c r="E484" s="10" t="str">
        <f>""</f>
        <v/>
      </c>
      <c r="F484" s="10" t="str">
        <f>IF(C484="","",VLOOKUP(R484&amp;"_"&amp;S484&amp;"_"&amp;T484,[1]挑战模式!$A:$AS,13,FALSE)-VLOOKUP(R484&amp;"_"&amp;S484&amp;"_"&amp;T484,[1]挑战模式!$A:$AS,14,FALSE))</f>
        <v/>
      </c>
      <c r="G484" s="10" t="str">
        <f t="shared" si="53"/>
        <v/>
      </c>
      <c r="H484" s="10" t="str">
        <f>IF(C484="","",VLOOKUP(R484&amp;"_"&amp;S484&amp;"_"&amp;T484,[1]挑战模式!$A:$BG,58,FALSE))</f>
        <v/>
      </c>
      <c r="I484" s="10" t="str">
        <f>IF(C484="","",VLOOKUP(R484&amp;"_"&amp;S484&amp;"_"&amp;T484,[1]挑战模式!$A:$BG,59,FALSE))</f>
        <v/>
      </c>
      <c r="J484" s="10" t="str">
        <f t="shared" si="50"/>
        <v/>
      </c>
      <c r="K484" s="10" t="str">
        <f>IF(ISNA(VLOOKUP(R484&amp;"_"&amp;S484&amp;"_"&amp;T484,[1]挑战模式!$A:$AS,1,FALSE)),"",IF(VLOOKUP(R484&amp;"_"&amp;S484&amp;"_"&amp;T484,[1]挑战模式!$A:$AS,14+U484,FALSE)="","",INT(VLOOKUP(R484&amp;"_"&amp;S484&amp;"_"&amp;T484,[1]挑战模式!$A:$AS,20+U484,FALSE))))</f>
        <v/>
      </c>
      <c r="L484" s="10" t="str">
        <f>IF(ISNA(VLOOKUP(R484&amp;"_"&amp;S484&amp;"_"&amp;T484,[1]挑战模式!$A:$AS,1,FALSE)),"",IF(VLOOKUP(R484&amp;"_"&amp;S484&amp;"_"&amp;T484,[1]挑战模式!$A:$AS,14+U484,FALSE)="","",ROUND(VLOOKUP(R484&amp;"_"&amp;S484&amp;"_"&amp;T484,[1]挑战模式!$A:$AS,5,FALSE)/K484,2)))</f>
        <v/>
      </c>
      <c r="M484" s="10" t="str">
        <f t="shared" si="54"/>
        <v/>
      </c>
      <c r="N484" s="10" t="str">
        <f t="shared" si="55"/>
        <v/>
      </c>
      <c r="O484" s="10" t="str">
        <f t="shared" si="56"/>
        <v/>
      </c>
      <c r="Q484" s="10" t="str">
        <f>IF(L484="","",VLOOKUP(R484&amp;"_"&amp;S484&amp;"_"&amp;T484,[1]挑战模式!$A:$AS,38+U484,FALSE))</f>
        <v/>
      </c>
      <c r="R484" s="10">
        <v>0</v>
      </c>
      <c r="S484" s="10">
        <v>10</v>
      </c>
      <c r="T484" s="10">
        <v>8</v>
      </c>
      <c r="U484" s="10">
        <v>3</v>
      </c>
    </row>
    <row r="485" spans="2:21" s="10" customFormat="1" x14ac:dyDescent="0.2">
      <c r="B485" s="10" t="str">
        <f t="shared" si="51"/>
        <v/>
      </c>
      <c r="C485" s="10" t="str">
        <f>IF(ISNA(VLOOKUP(R485&amp;"_"&amp;S485&amp;"_"&amp;T485,[1]挑战模式!$A:$AS,1,FALSE)),"",IF(T485-T484=0,"",T485))</f>
        <v/>
      </c>
      <c r="D485" s="10" t="str">
        <f t="shared" si="52"/>
        <v/>
      </c>
      <c r="E485" s="10" t="str">
        <f>""</f>
        <v/>
      </c>
      <c r="F485" s="10" t="str">
        <f>IF(C485="","",VLOOKUP(R485&amp;"_"&amp;S485&amp;"_"&amp;T485,[1]挑战模式!$A:$AS,13,FALSE)-VLOOKUP(R485&amp;"_"&amp;S485&amp;"_"&amp;T485,[1]挑战模式!$A:$AS,14,FALSE))</f>
        <v/>
      </c>
      <c r="G485" s="10" t="str">
        <f t="shared" si="53"/>
        <v/>
      </c>
      <c r="H485" s="10" t="str">
        <f>IF(C485="","",VLOOKUP(R485&amp;"_"&amp;S485&amp;"_"&amp;T485,[1]挑战模式!$A:$BG,58,FALSE))</f>
        <v/>
      </c>
      <c r="I485" s="10" t="str">
        <f>IF(C485="","",VLOOKUP(R485&amp;"_"&amp;S485&amp;"_"&amp;T485,[1]挑战模式!$A:$BG,59,FALSE))</f>
        <v/>
      </c>
      <c r="J485" s="10" t="str">
        <f t="shared" si="50"/>
        <v/>
      </c>
      <c r="K485" s="10" t="str">
        <f>IF(ISNA(VLOOKUP(R485&amp;"_"&amp;S485&amp;"_"&amp;T485,[1]挑战模式!$A:$AS,1,FALSE)),"",IF(VLOOKUP(R485&amp;"_"&amp;S485&amp;"_"&amp;T485,[1]挑战模式!$A:$AS,14+U485,FALSE)="","",INT(VLOOKUP(R485&amp;"_"&amp;S485&amp;"_"&amp;T485,[1]挑战模式!$A:$AS,20+U485,FALSE))))</f>
        <v/>
      </c>
      <c r="L485" s="10" t="str">
        <f>IF(ISNA(VLOOKUP(R485&amp;"_"&amp;S485&amp;"_"&amp;T485,[1]挑战模式!$A:$AS,1,FALSE)),"",IF(VLOOKUP(R485&amp;"_"&amp;S485&amp;"_"&amp;T485,[1]挑战模式!$A:$AS,14+U485,FALSE)="","",ROUND(VLOOKUP(R485&amp;"_"&amp;S485&amp;"_"&amp;T485,[1]挑战模式!$A:$AS,5,FALSE)/K485,2)))</f>
        <v/>
      </c>
      <c r="M485" s="10" t="str">
        <f t="shared" si="54"/>
        <v/>
      </c>
      <c r="N485" s="10" t="str">
        <f t="shared" si="55"/>
        <v/>
      </c>
      <c r="O485" s="10" t="str">
        <f t="shared" si="56"/>
        <v/>
      </c>
      <c r="Q485" s="10" t="str">
        <f>IF(L485="","",VLOOKUP(R485&amp;"_"&amp;S485&amp;"_"&amp;T485,[1]挑战模式!$A:$AS,38+U485,FALSE))</f>
        <v/>
      </c>
      <c r="R485" s="10">
        <v>0</v>
      </c>
      <c r="S485" s="10">
        <v>10</v>
      </c>
      <c r="T485" s="10">
        <v>8</v>
      </c>
      <c r="U485" s="10">
        <v>4</v>
      </c>
    </row>
    <row r="486" spans="2:21" s="10" customFormat="1" x14ac:dyDescent="0.2">
      <c r="B486" s="10" t="str">
        <f t="shared" si="51"/>
        <v/>
      </c>
      <c r="C486" s="10" t="str">
        <f>IF(ISNA(VLOOKUP(R486&amp;"_"&amp;S486&amp;"_"&amp;T486,[1]挑战模式!$A:$AS,1,FALSE)),"",IF(T486-T485=0,"",T486))</f>
        <v/>
      </c>
      <c r="D486" s="10" t="str">
        <f t="shared" si="52"/>
        <v/>
      </c>
      <c r="E486" s="10" t="str">
        <f>""</f>
        <v/>
      </c>
      <c r="F486" s="10" t="str">
        <f>IF(C486="","",VLOOKUP(R486&amp;"_"&amp;S486&amp;"_"&amp;T486,[1]挑战模式!$A:$AS,13,FALSE)-VLOOKUP(R486&amp;"_"&amp;S486&amp;"_"&amp;T486,[1]挑战模式!$A:$AS,14,FALSE))</f>
        <v/>
      </c>
      <c r="G486" s="10" t="str">
        <f t="shared" si="53"/>
        <v/>
      </c>
      <c r="H486" s="10" t="str">
        <f>IF(C486="","",VLOOKUP(R486&amp;"_"&amp;S486&amp;"_"&amp;T486,[1]挑战模式!$A:$BG,58,FALSE))</f>
        <v/>
      </c>
      <c r="I486" s="10" t="str">
        <f>IF(C486="","",VLOOKUP(R486&amp;"_"&amp;S486&amp;"_"&amp;T486,[1]挑战模式!$A:$BG,59,FALSE))</f>
        <v/>
      </c>
      <c r="J486" s="10" t="str">
        <f t="shared" si="50"/>
        <v/>
      </c>
      <c r="K486" s="10" t="str">
        <f>IF(ISNA(VLOOKUP(R486&amp;"_"&amp;S486&amp;"_"&amp;T486,[1]挑战模式!$A:$AS,1,FALSE)),"",IF(VLOOKUP(R486&amp;"_"&amp;S486&amp;"_"&amp;T486,[1]挑战模式!$A:$AS,14+U486,FALSE)="","",INT(VLOOKUP(R486&amp;"_"&amp;S486&amp;"_"&amp;T486,[1]挑战模式!$A:$AS,20+U486,FALSE))))</f>
        <v/>
      </c>
      <c r="L486" s="10" t="str">
        <f>IF(ISNA(VLOOKUP(R486&amp;"_"&amp;S486&amp;"_"&amp;T486,[1]挑战模式!$A:$AS,1,FALSE)),"",IF(VLOOKUP(R486&amp;"_"&amp;S486&amp;"_"&amp;T486,[1]挑战模式!$A:$AS,14+U486,FALSE)="","",ROUND(VLOOKUP(R486&amp;"_"&amp;S486&amp;"_"&amp;T486,[1]挑战模式!$A:$AS,5,FALSE)/K486,2)))</f>
        <v/>
      </c>
      <c r="M486" s="10" t="str">
        <f t="shared" si="54"/>
        <v/>
      </c>
      <c r="N486" s="10" t="str">
        <f t="shared" si="55"/>
        <v/>
      </c>
      <c r="O486" s="10" t="str">
        <f t="shared" si="56"/>
        <v/>
      </c>
      <c r="Q486" s="10" t="str">
        <f>IF(L486="","",VLOOKUP(R486&amp;"_"&amp;S486&amp;"_"&amp;T486,[1]挑战模式!$A:$AS,38+U486,FALSE))</f>
        <v/>
      </c>
      <c r="R486" s="10">
        <v>0</v>
      </c>
      <c r="S486" s="10">
        <v>10</v>
      </c>
      <c r="T486" s="10">
        <v>8</v>
      </c>
      <c r="U486" s="10">
        <v>5</v>
      </c>
    </row>
    <row r="487" spans="2:21" s="10" customFormat="1" x14ac:dyDescent="0.2">
      <c r="B487" s="10" t="str">
        <f t="shared" si="51"/>
        <v/>
      </c>
      <c r="C487" s="10" t="str">
        <f>IF(ISNA(VLOOKUP(R487&amp;"_"&amp;S487&amp;"_"&amp;T487,[1]挑战模式!$A:$AS,1,FALSE)),"",IF(T487-T486=0,"",T487))</f>
        <v/>
      </c>
      <c r="D487" s="10" t="str">
        <f t="shared" si="52"/>
        <v/>
      </c>
      <c r="E487" s="10" t="str">
        <f>""</f>
        <v/>
      </c>
      <c r="F487" s="10" t="str">
        <f>IF(C487="","",VLOOKUP(R487&amp;"_"&amp;S487&amp;"_"&amp;T487,[1]挑战模式!$A:$AS,13,FALSE)-VLOOKUP(R487&amp;"_"&amp;S487&amp;"_"&amp;T487,[1]挑战模式!$A:$AS,14,FALSE))</f>
        <v/>
      </c>
      <c r="G487" s="10" t="str">
        <f t="shared" si="53"/>
        <v/>
      </c>
      <c r="H487" s="10" t="str">
        <f>IF(C487="","",VLOOKUP(R487&amp;"_"&amp;S487&amp;"_"&amp;T487,[1]挑战模式!$A:$BG,58,FALSE))</f>
        <v/>
      </c>
      <c r="I487" s="10" t="str">
        <f>IF(C487="","",VLOOKUP(R487&amp;"_"&amp;S487&amp;"_"&amp;T487,[1]挑战模式!$A:$BG,59,FALSE))</f>
        <v/>
      </c>
      <c r="J487" s="10" t="str">
        <f t="shared" si="50"/>
        <v/>
      </c>
      <c r="K487" s="10" t="str">
        <f>IF(ISNA(VLOOKUP(R487&amp;"_"&amp;S487&amp;"_"&amp;T487,[1]挑战模式!$A:$AS,1,FALSE)),"",IF(VLOOKUP(R487&amp;"_"&amp;S487&amp;"_"&amp;T487,[1]挑战模式!$A:$AS,14+U487,FALSE)="","",INT(VLOOKUP(R487&amp;"_"&amp;S487&amp;"_"&amp;T487,[1]挑战模式!$A:$AS,20+U487,FALSE))))</f>
        <v/>
      </c>
      <c r="L487" s="10" t="str">
        <f>IF(ISNA(VLOOKUP(R487&amp;"_"&amp;S487&amp;"_"&amp;T487,[1]挑战模式!$A:$AS,1,FALSE)),"",IF(VLOOKUP(R487&amp;"_"&amp;S487&amp;"_"&amp;T487,[1]挑战模式!$A:$AS,14+U487,FALSE)="","",ROUND(VLOOKUP(R487&amp;"_"&amp;S487&amp;"_"&amp;T487,[1]挑战模式!$A:$AS,5,FALSE)/K487,2)))</f>
        <v/>
      </c>
      <c r="M487" s="10" t="str">
        <f t="shared" si="54"/>
        <v/>
      </c>
      <c r="N487" s="10" t="str">
        <f t="shared" si="55"/>
        <v/>
      </c>
      <c r="O487" s="10" t="str">
        <f t="shared" si="56"/>
        <v/>
      </c>
      <c r="Q487" s="10" t="str">
        <f>IF(L487="","",VLOOKUP(R487&amp;"_"&amp;S487&amp;"_"&amp;T487,[1]挑战模式!$A:$AS,38+U487,FALSE))</f>
        <v/>
      </c>
      <c r="R487" s="10">
        <v>0</v>
      </c>
      <c r="S487" s="10">
        <v>10</v>
      </c>
      <c r="T487" s="10">
        <v>8</v>
      </c>
      <c r="U487" s="10">
        <v>6</v>
      </c>
    </row>
    <row r="488" spans="2:21" s="10" customFormat="1" x14ac:dyDescent="0.2">
      <c r="B488" s="10" t="str">
        <f t="shared" si="51"/>
        <v>MonsterWaveCallRule_Season0_Challenge11</v>
      </c>
      <c r="C488" s="10">
        <f>IF(ISNA(VLOOKUP(R488&amp;"_"&amp;S488&amp;"_"&amp;T488,[1]挑战模式!$A:$AS,1,FALSE)),"",IF(T488-T487=0,"",T488))</f>
        <v>2</v>
      </c>
      <c r="D488" s="10" t="str">
        <f t="shared" si="52"/>
        <v>赛季0挑战关卡11波次2</v>
      </c>
      <c r="E488" s="10" t="str">
        <f>""</f>
        <v/>
      </c>
      <c r="F488" s="10">
        <f>IF(C488="","",VLOOKUP(R488&amp;"_"&amp;S488&amp;"_"&amp;T488,[1]挑战模式!$A:$AS,13,FALSE)-VLOOKUP(R488&amp;"_"&amp;S488&amp;"_"&amp;T488,[1]挑战模式!$A:$AS,14,FALSE))</f>
        <v>100</v>
      </c>
      <c r="G488" s="10">
        <f t="shared" si="53"/>
        <v>180</v>
      </c>
      <c r="H488" s="10" t="str">
        <f>IF(C488="","",VLOOKUP(R488&amp;"_"&amp;S488&amp;"_"&amp;T488,[1]挑战模式!$A:$BG,58,FALSE))</f>
        <v>ResAudio_Music_game2;0.9</v>
      </c>
      <c r="I488" s="10" t="str">
        <f>IF(C488="","",VLOOKUP(R488&amp;"_"&amp;S488&amp;"_"&amp;T488,[1]挑战模式!$A:$BG,59,FALSE))</f>
        <v>ResAudio_Music_game2;1.2</v>
      </c>
      <c r="J488" s="10">
        <f t="shared" si="50"/>
        <v>0</v>
      </c>
      <c r="K488" s="10">
        <f ca="1">IF(ISNA(VLOOKUP(R488&amp;"_"&amp;S488&amp;"_"&amp;T488,[1]挑战模式!$A:$AS,1,FALSE)),"",IF(VLOOKUP(R488&amp;"_"&amp;S488&amp;"_"&amp;T488,[1]挑战模式!$A:$AS,14+U488,FALSE)="","",INT(VLOOKUP(R488&amp;"_"&amp;S488&amp;"_"&amp;T488,[1]挑战模式!$A:$AS,20+U488,FALSE))))</f>
        <v>5</v>
      </c>
      <c r="L488" s="10">
        <f ca="1">IF(ISNA(VLOOKUP(R488&amp;"_"&amp;S488&amp;"_"&amp;T488,[1]挑战模式!$A:$AS,1,FALSE)),"",IF(VLOOKUP(R488&amp;"_"&amp;S488&amp;"_"&amp;T488,[1]挑战模式!$A:$AS,14+U488,FALSE)="","",ROUND(VLOOKUP(R488&amp;"_"&amp;S488&amp;"_"&amp;T488,[1]挑战模式!$A:$AS,5,FALSE)/K488,2)))</f>
        <v>3</v>
      </c>
      <c r="M488" s="10">
        <f t="shared" ca="1" si="54"/>
        <v>1</v>
      </c>
      <c r="N488" s="10" t="str">
        <f t="shared" ca="1" si="55"/>
        <v>Monster_Season0_Challenge11_2_1</v>
      </c>
      <c r="O488" s="10">
        <f t="shared" ca="1" si="56"/>
        <v>1</v>
      </c>
      <c r="Q488" s="10">
        <f ca="1">IF(L488="","",VLOOKUP(R488&amp;"_"&amp;S488&amp;"_"&amp;T488,[1]挑战模式!$A:$AS,38+U488,FALSE))</f>
        <v>20</v>
      </c>
      <c r="R488" s="10">
        <v>0</v>
      </c>
      <c r="S488" s="10">
        <v>11</v>
      </c>
      <c r="T488" s="10">
        <v>2</v>
      </c>
      <c r="U488" s="10">
        <v>1</v>
      </c>
    </row>
    <row r="489" spans="2:21" s="10" customFormat="1" x14ac:dyDescent="0.2">
      <c r="B489" s="10" t="str">
        <f t="shared" si="51"/>
        <v/>
      </c>
      <c r="C489" s="10" t="str">
        <f>IF(ISNA(VLOOKUP(R489&amp;"_"&amp;S489&amp;"_"&amp;T489,[1]挑战模式!$A:$AS,1,FALSE)),"",IF(T489-T488=0,"",T489))</f>
        <v/>
      </c>
      <c r="D489" s="10" t="str">
        <f t="shared" si="52"/>
        <v/>
      </c>
      <c r="E489" s="10" t="str">
        <f>""</f>
        <v/>
      </c>
      <c r="F489" s="10" t="str">
        <f>IF(C489="","",VLOOKUP(R489&amp;"_"&amp;S489&amp;"_"&amp;T489,[1]挑战模式!$A:$AS,13,FALSE)-VLOOKUP(R489&amp;"_"&amp;S489&amp;"_"&amp;T489,[1]挑战模式!$A:$AS,14,FALSE))</f>
        <v/>
      </c>
      <c r="G489" s="10" t="str">
        <f t="shared" si="53"/>
        <v/>
      </c>
      <c r="H489" s="10" t="str">
        <f>IF(C489="","",VLOOKUP(R489&amp;"_"&amp;S489&amp;"_"&amp;T489,[1]挑战模式!$A:$BG,58,FALSE))</f>
        <v/>
      </c>
      <c r="I489" s="10" t="str">
        <f>IF(C489="","",VLOOKUP(R489&amp;"_"&amp;S489&amp;"_"&amp;T489,[1]挑战模式!$A:$BG,59,FALSE))</f>
        <v/>
      </c>
      <c r="J489" s="10" t="str">
        <f t="shared" si="50"/>
        <v/>
      </c>
      <c r="K489" s="10">
        <f ca="1">IF(ISNA(VLOOKUP(R489&amp;"_"&amp;S489&amp;"_"&amp;T489,[1]挑战模式!$A:$AS,1,FALSE)),"",IF(VLOOKUP(R489&amp;"_"&amp;S489&amp;"_"&amp;T489,[1]挑战模式!$A:$AS,14+U489,FALSE)="","",INT(VLOOKUP(R489&amp;"_"&amp;S489&amp;"_"&amp;T489,[1]挑战模式!$A:$AS,20+U489,FALSE))))</f>
        <v>5</v>
      </c>
      <c r="L489" s="10">
        <f ca="1">IF(ISNA(VLOOKUP(R489&amp;"_"&amp;S489&amp;"_"&amp;T489,[1]挑战模式!$A:$AS,1,FALSE)),"",IF(VLOOKUP(R489&amp;"_"&amp;S489&amp;"_"&amp;T489,[1]挑战模式!$A:$AS,14+U489,FALSE)="","",ROUND(VLOOKUP(R489&amp;"_"&amp;S489&amp;"_"&amp;T489,[1]挑战模式!$A:$AS,5,FALSE)/K489,2)))</f>
        <v>3</v>
      </c>
      <c r="M489" s="10">
        <f t="shared" ca="1" si="54"/>
        <v>1</v>
      </c>
      <c r="N489" s="10" t="str">
        <f t="shared" ca="1" si="55"/>
        <v>Monster_Season0_Challenge11_2_2</v>
      </c>
      <c r="O489" s="10">
        <f t="shared" ca="1" si="56"/>
        <v>1</v>
      </c>
      <c r="Q489" s="10">
        <f ca="1">IF(L489="","",VLOOKUP(R489&amp;"_"&amp;S489&amp;"_"&amp;T489,[1]挑战模式!$A:$AS,38+U489,FALSE))</f>
        <v>20</v>
      </c>
      <c r="R489" s="10">
        <v>0</v>
      </c>
      <c r="S489" s="10">
        <v>11</v>
      </c>
      <c r="T489" s="10">
        <v>2</v>
      </c>
      <c r="U489" s="10">
        <v>2</v>
      </c>
    </row>
    <row r="490" spans="2:21" s="10" customFormat="1" x14ac:dyDescent="0.2">
      <c r="B490" s="10" t="str">
        <f t="shared" si="51"/>
        <v/>
      </c>
      <c r="C490" s="10" t="str">
        <f>IF(ISNA(VLOOKUP(R490&amp;"_"&amp;S490&amp;"_"&amp;T490,[1]挑战模式!$A:$AS,1,FALSE)),"",IF(T490-T489=0,"",T490))</f>
        <v/>
      </c>
      <c r="D490" s="10" t="str">
        <f t="shared" si="52"/>
        <v/>
      </c>
      <c r="E490" s="10" t="str">
        <f>""</f>
        <v/>
      </c>
      <c r="F490" s="10" t="str">
        <f>IF(C490="","",VLOOKUP(R490&amp;"_"&amp;S490&amp;"_"&amp;T490,[1]挑战模式!$A:$AS,13,FALSE)-VLOOKUP(R490&amp;"_"&amp;S490&amp;"_"&amp;T490,[1]挑战模式!$A:$AS,14,FALSE))</f>
        <v/>
      </c>
      <c r="G490" s="10" t="str">
        <f t="shared" si="53"/>
        <v/>
      </c>
      <c r="H490" s="10" t="str">
        <f>IF(C490="","",VLOOKUP(R490&amp;"_"&amp;S490&amp;"_"&amp;T490,[1]挑战模式!$A:$BG,58,FALSE))</f>
        <v/>
      </c>
      <c r="I490" s="10" t="str">
        <f>IF(C490="","",VLOOKUP(R490&amp;"_"&amp;S490&amp;"_"&amp;T490,[1]挑战模式!$A:$BG,59,FALSE))</f>
        <v/>
      </c>
      <c r="J490" s="10" t="str">
        <f t="shared" si="50"/>
        <v/>
      </c>
      <c r="K490" s="10" t="str">
        <f ca="1">IF(ISNA(VLOOKUP(R490&amp;"_"&amp;S490&amp;"_"&amp;T490,[1]挑战模式!$A:$AS,1,FALSE)),"",IF(VLOOKUP(R490&amp;"_"&amp;S490&amp;"_"&amp;T490,[1]挑战模式!$A:$AS,14+U490,FALSE)="","",INT(VLOOKUP(R490&amp;"_"&amp;S490&amp;"_"&amp;T490,[1]挑战模式!$A:$AS,20+U490,FALSE))))</f>
        <v/>
      </c>
      <c r="L490" s="10" t="str">
        <f ca="1">IF(ISNA(VLOOKUP(R490&amp;"_"&amp;S490&amp;"_"&amp;T490,[1]挑战模式!$A:$AS,1,FALSE)),"",IF(VLOOKUP(R490&amp;"_"&amp;S490&amp;"_"&amp;T490,[1]挑战模式!$A:$AS,14+U490,FALSE)="","",ROUND(VLOOKUP(R490&amp;"_"&amp;S490&amp;"_"&amp;T490,[1]挑战模式!$A:$AS,5,FALSE)/K490,2)))</f>
        <v/>
      </c>
      <c r="M490" s="10" t="str">
        <f t="shared" ca="1" si="54"/>
        <v/>
      </c>
      <c r="N490" s="10" t="str">
        <f t="shared" ca="1" si="55"/>
        <v/>
      </c>
      <c r="O490" s="10" t="str">
        <f t="shared" ca="1" si="56"/>
        <v/>
      </c>
      <c r="Q490" s="10" t="str">
        <f ca="1">IF(L490="","",VLOOKUP(R490&amp;"_"&amp;S490&amp;"_"&amp;T490,[1]挑战模式!$A:$AS,38+U490,FALSE))</f>
        <v/>
      </c>
      <c r="R490" s="10">
        <v>0</v>
      </c>
      <c r="S490" s="10">
        <v>11</v>
      </c>
      <c r="T490" s="10">
        <v>2</v>
      </c>
      <c r="U490" s="10">
        <v>3</v>
      </c>
    </row>
    <row r="491" spans="2:21" s="10" customFormat="1" x14ac:dyDescent="0.2">
      <c r="B491" s="10" t="str">
        <f t="shared" si="51"/>
        <v/>
      </c>
      <c r="C491" s="10" t="str">
        <f>IF(ISNA(VLOOKUP(R491&amp;"_"&amp;S491&amp;"_"&amp;T491,[1]挑战模式!$A:$AS,1,FALSE)),"",IF(T491-T490=0,"",T491))</f>
        <v/>
      </c>
      <c r="D491" s="10" t="str">
        <f t="shared" si="52"/>
        <v/>
      </c>
      <c r="E491" s="10" t="str">
        <f>""</f>
        <v/>
      </c>
      <c r="F491" s="10" t="str">
        <f>IF(C491="","",VLOOKUP(R491&amp;"_"&amp;S491&amp;"_"&amp;T491,[1]挑战模式!$A:$AS,13,FALSE)-VLOOKUP(R491&amp;"_"&amp;S491&amp;"_"&amp;T491,[1]挑战模式!$A:$AS,14,FALSE))</f>
        <v/>
      </c>
      <c r="G491" s="10" t="str">
        <f t="shared" si="53"/>
        <v/>
      </c>
      <c r="H491" s="10" t="str">
        <f>IF(C491="","",VLOOKUP(R491&amp;"_"&amp;S491&amp;"_"&amp;T491,[1]挑战模式!$A:$BG,58,FALSE))</f>
        <v/>
      </c>
      <c r="I491" s="10" t="str">
        <f>IF(C491="","",VLOOKUP(R491&amp;"_"&amp;S491&amp;"_"&amp;T491,[1]挑战模式!$A:$BG,59,FALSE))</f>
        <v/>
      </c>
      <c r="J491" s="10" t="str">
        <f t="shared" si="50"/>
        <v/>
      </c>
      <c r="K491" s="10" t="str">
        <f ca="1">IF(ISNA(VLOOKUP(R491&amp;"_"&amp;S491&amp;"_"&amp;T491,[1]挑战模式!$A:$AS,1,FALSE)),"",IF(VLOOKUP(R491&amp;"_"&amp;S491&amp;"_"&amp;T491,[1]挑战模式!$A:$AS,14+U491,FALSE)="","",INT(VLOOKUP(R491&amp;"_"&amp;S491&amp;"_"&amp;T491,[1]挑战模式!$A:$AS,20+U491,FALSE))))</f>
        <v/>
      </c>
      <c r="L491" s="10" t="str">
        <f ca="1">IF(ISNA(VLOOKUP(R491&amp;"_"&amp;S491&amp;"_"&amp;T491,[1]挑战模式!$A:$AS,1,FALSE)),"",IF(VLOOKUP(R491&amp;"_"&amp;S491&amp;"_"&amp;T491,[1]挑战模式!$A:$AS,14+U491,FALSE)="","",ROUND(VLOOKUP(R491&amp;"_"&amp;S491&amp;"_"&amp;T491,[1]挑战模式!$A:$AS,5,FALSE)/K491,2)))</f>
        <v/>
      </c>
      <c r="M491" s="10" t="str">
        <f t="shared" ca="1" si="54"/>
        <v/>
      </c>
      <c r="N491" s="10" t="str">
        <f t="shared" ca="1" si="55"/>
        <v/>
      </c>
      <c r="O491" s="10" t="str">
        <f t="shared" ca="1" si="56"/>
        <v/>
      </c>
      <c r="Q491" s="10" t="str">
        <f ca="1">IF(L491="","",VLOOKUP(R491&amp;"_"&amp;S491&amp;"_"&amp;T491,[1]挑战模式!$A:$AS,38+U491,FALSE))</f>
        <v/>
      </c>
      <c r="R491" s="10">
        <v>0</v>
      </c>
      <c r="S491" s="10">
        <v>11</v>
      </c>
      <c r="T491" s="10">
        <v>2</v>
      </c>
      <c r="U491" s="10">
        <v>4</v>
      </c>
    </row>
    <row r="492" spans="2:21" s="10" customFormat="1" x14ac:dyDescent="0.2">
      <c r="B492" s="10" t="str">
        <f t="shared" si="51"/>
        <v/>
      </c>
      <c r="C492" s="10" t="str">
        <f>IF(ISNA(VLOOKUP(R492&amp;"_"&amp;S492&amp;"_"&amp;T492,[1]挑战模式!$A:$AS,1,FALSE)),"",IF(T492-T491=0,"",T492))</f>
        <v/>
      </c>
      <c r="D492" s="10" t="str">
        <f t="shared" si="52"/>
        <v/>
      </c>
      <c r="E492" s="10" t="str">
        <f>""</f>
        <v/>
      </c>
      <c r="F492" s="10" t="str">
        <f>IF(C492="","",VLOOKUP(R492&amp;"_"&amp;S492&amp;"_"&amp;T492,[1]挑战模式!$A:$AS,13,FALSE)-VLOOKUP(R492&amp;"_"&amp;S492&amp;"_"&amp;T492,[1]挑战模式!$A:$AS,14,FALSE))</f>
        <v/>
      </c>
      <c r="G492" s="10" t="str">
        <f t="shared" si="53"/>
        <v/>
      </c>
      <c r="H492" s="10" t="str">
        <f>IF(C492="","",VLOOKUP(R492&amp;"_"&amp;S492&amp;"_"&amp;T492,[1]挑战模式!$A:$BG,58,FALSE))</f>
        <v/>
      </c>
      <c r="I492" s="10" t="str">
        <f>IF(C492="","",VLOOKUP(R492&amp;"_"&amp;S492&amp;"_"&amp;T492,[1]挑战模式!$A:$BG,59,FALSE))</f>
        <v/>
      </c>
      <c r="J492" s="10" t="str">
        <f t="shared" si="50"/>
        <v/>
      </c>
      <c r="K492" s="10" t="str">
        <f ca="1">IF(ISNA(VLOOKUP(R492&amp;"_"&amp;S492&amp;"_"&amp;T492,[1]挑战模式!$A:$AS,1,FALSE)),"",IF(VLOOKUP(R492&amp;"_"&amp;S492&amp;"_"&amp;T492,[1]挑战模式!$A:$AS,14+U492,FALSE)="","",INT(VLOOKUP(R492&amp;"_"&amp;S492&amp;"_"&amp;T492,[1]挑战模式!$A:$AS,20+U492,FALSE))))</f>
        <v/>
      </c>
      <c r="L492" s="10" t="str">
        <f ca="1">IF(ISNA(VLOOKUP(R492&amp;"_"&amp;S492&amp;"_"&amp;T492,[1]挑战模式!$A:$AS,1,FALSE)),"",IF(VLOOKUP(R492&amp;"_"&amp;S492&amp;"_"&amp;T492,[1]挑战模式!$A:$AS,14+U492,FALSE)="","",ROUND(VLOOKUP(R492&amp;"_"&amp;S492&amp;"_"&amp;T492,[1]挑战模式!$A:$AS,5,FALSE)/K492,2)))</f>
        <v/>
      </c>
      <c r="M492" s="10" t="str">
        <f t="shared" ca="1" si="54"/>
        <v/>
      </c>
      <c r="N492" s="10" t="str">
        <f t="shared" ca="1" si="55"/>
        <v/>
      </c>
      <c r="O492" s="10" t="str">
        <f t="shared" ca="1" si="56"/>
        <v/>
      </c>
      <c r="Q492" s="10" t="str">
        <f ca="1">IF(L492="","",VLOOKUP(R492&amp;"_"&amp;S492&amp;"_"&amp;T492,[1]挑战模式!$A:$AS,38+U492,FALSE))</f>
        <v/>
      </c>
      <c r="R492" s="10">
        <v>0</v>
      </c>
      <c r="S492" s="10">
        <v>11</v>
      </c>
      <c r="T492" s="10">
        <v>2</v>
      </c>
      <c r="U492" s="10">
        <v>5</v>
      </c>
    </row>
    <row r="493" spans="2:21" s="10" customFormat="1" x14ac:dyDescent="0.2">
      <c r="B493" s="10" t="str">
        <f t="shared" si="51"/>
        <v/>
      </c>
      <c r="C493" s="10" t="str">
        <f>IF(ISNA(VLOOKUP(R493&amp;"_"&amp;S493&amp;"_"&amp;T493,[1]挑战模式!$A:$AS,1,FALSE)),"",IF(T493-T492=0,"",T493))</f>
        <v/>
      </c>
      <c r="D493" s="10" t="str">
        <f t="shared" si="52"/>
        <v/>
      </c>
      <c r="E493" s="10" t="str">
        <f>""</f>
        <v/>
      </c>
      <c r="F493" s="10" t="str">
        <f>IF(C493="","",VLOOKUP(R493&amp;"_"&amp;S493&amp;"_"&amp;T493,[1]挑战模式!$A:$AS,13,FALSE)-VLOOKUP(R493&amp;"_"&amp;S493&amp;"_"&amp;T493,[1]挑战模式!$A:$AS,14,FALSE))</f>
        <v/>
      </c>
      <c r="G493" s="10" t="str">
        <f t="shared" si="53"/>
        <v/>
      </c>
      <c r="H493" s="10" t="str">
        <f>IF(C493="","",VLOOKUP(R493&amp;"_"&amp;S493&amp;"_"&amp;T493,[1]挑战模式!$A:$BG,58,FALSE))</f>
        <v/>
      </c>
      <c r="I493" s="10" t="str">
        <f>IF(C493="","",VLOOKUP(R493&amp;"_"&amp;S493&amp;"_"&amp;T493,[1]挑战模式!$A:$BG,59,FALSE))</f>
        <v/>
      </c>
      <c r="J493" s="10" t="str">
        <f t="shared" si="50"/>
        <v/>
      </c>
      <c r="K493" s="10" t="str">
        <f ca="1">IF(ISNA(VLOOKUP(R493&amp;"_"&amp;S493&amp;"_"&amp;T493,[1]挑战模式!$A:$AS,1,FALSE)),"",IF(VLOOKUP(R493&amp;"_"&amp;S493&amp;"_"&amp;T493,[1]挑战模式!$A:$AS,14+U493,FALSE)="","",INT(VLOOKUP(R493&amp;"_"&amp;S493&amp;"_"&amp;T493,[1]挑战模式!$A:$AS,20+U493,FALSE))))</f>
        <v/>
      </c>
      <c r="L493" s="10" t="str">
        <f ca="1">IF(ISNA(VLOOKUP(R493&amp;"_"&amp;S493&amp;"_"&amp;T493,[1]挑战模式!$A:$AS,1,FALSE)),"",IF(VLOOKUP(R493&amp;"_"&amp;S493&amp;"_"&amp;T493,[1]挑战模式!$A:$AS,14+U493,FALSE)="","",ROUND(VLOOKUP(R493&amp;"_"&amp;S493&amp;"_"&amp;T493,[1]挑战模式!$A:$AS,5,FALSE)/K493,2)))</f>
        <v/>
      </c>
      <c r="M493" s="10" t="str">
        <f t="shared" ca="1" si="54"/>
        <v/>
      </c>
      <c r="N493" s="10" t="str">
        <f t="shared" ca="1" si="55"/>
        <v/>
      </c>
      <c r="O493" s="10" t="str">
        <f t="shared" ca="1" si="56"/>
        <v/>
      </c>
      <c r="Q493" s="10" t="str">
        <f ca="1">IF(L493="","",VLOOKUP(R493&amp;"_"&amp;S493&amp;"_"&amp;T493,[1]挑战模式!$A:$AS,38+U493,FALSE))</f>
        <v/>
      </c>
      <c r="R493" s="10">
        <v>0</v>
      </c>
      <c r="S493" s="10">
        <v>11</v>
      </c>
      <c r="T493" s="10">
        <v>2</v>
      </c>
      <c r="U493" s="10">
        <v>6</v>
      </c>
    </row>
    <row r="494" spans="2:21" s="10" customFormat="1" x14ac:dyDescent="0.2">
      <c r="B494" s="10" t="str">
        <f t="shared" si="51"/>
        <v>MonsterWaveCallRule_Season0_Challenge11</v>
      </c>
      <c r="C494" s="10">
        <f>IF(ISNA(VLOOKUP(R494&amp;"_"&amp;S494&amp;"_"&amp;T494,[1]挑战模式!$A:$AS,1,FALSE)),"",IF(T494-T493=0,"",T494))</f>
        <v>3</v>
      </c>
      <c r="D494" s="10" t="str">
        <f t="shared" si="52"/>
        <v>赛季0挑战关卡11波次3</v>
      </c>
      <c r="E494" s="10" t="str">
        <f>""</f>
        <v/>
      </c>
      <c r="F494" s="10">
        <f>IF(C494="","",VLOOKUP(R494&amp;"_"&amp;S494&amp;"_"&amp;T494,[1]挑战模式!$A:$AS,13,FALSE)-VLOOKUP(R494&amp;"_"&amp;S494&amp;"_"&amp;T494,[1]挑战模式!$A:$AS,14,FALSE))</f>
        <v>100</v>
      </c>
      <c r="G494" s="10">
        <f t="shared" si="53"/>
        <v>180</v>
      </c>
      <c r="H494" s="10" t="str">
        <f>IF(C494="","",VLOOKUP(R494&amp;"_"&amp;S494&amp;"_"&amp;T494,[1]挑战模式!$A:$BG,58,FALSE))</f>
        <v>ResAudio_Music_game2;0.9</v>
      </c>
      <c r="I494" s="10" t="str">
        <f>IF(C494="","",VLOOKUP(R494&amp;"_"&amp;S494&amp;"_"&amp;T494,[1]挑战模式!$A:$BG,59,FALSE))</f>
        <v>ResAudio_Music_game2;1.2</v>
      </c>
      <c r="J494" s="10">
        <f t="shared" si="50"/>
        <v>0</v>
      </c>
      <c r="K494" s="10">
        <f ca="1">IF(ISNA(VLOOKUP(R494&amp;"_"&amp;S494&amp;"_"&amp;T494,[1]挑战模式!$A:$AS,1,FALSE)),"",IF(VLOOKUP(R494&amp;"_"&amp;S494&amp;"_"&amp;T494,[1]挑战模式!$A:$AS,14+U494,FALSE)="","",INT(VLOOKUP(R494&amp;"_"&amp;S494&amp;"_"&amp;T494,[1]挑战模式!$A:$AS,20+U494,FALSE))))</f>
        <v>8</v>
      </c>
      <c r="L494" s="10">
        <f ca="1">IF(ISNA(VLOOKUP(R494&amp;"_"&amp;S494&amp;"_"&amp;T494,[1]挑战模式!$A:$AS,1,FALSE)),"",IF(VLOOKUP(R494&amp;"_"&amp;S494&amp;"_"&amp;T494,[1]挑战模式!$A:$AS,14+U494,FALSE)="","",ROUND(VLOOKUP(R494&amp;"_"&amp;S494&amp;"_"&amp;T494,[1]挑战模式!$A:$AS,5,FALSE)/K494,2)))</f>
        <v>2.5</v>
      </c>
      <c r="M494" s="10">
        <f t="shared" ca="1" si="54"/>
        <v>1</v>
      </c>
      <c r="N494" s="10" t="str">
        <f t="shared" ca="1" si="55"/>
        <v>Monster_Season0_Challenge11_3_1</v>
      </c>
      <c r="O494" s="10">
        <f t="shared" ca="1" si="56"/>
        <v>1</v>
      </c>
      <c r="Q494" s="10">
        <f ca="1">IF(L494="","",VLOOKUP(R494&amp;"_"&amp;S494&amp;"_"&amp;T494,[1]挑战模式!$A:$AS,38+U494,FALSE))</f>
        <v>13</v>
      </c>
      <c r="R494" s="10">
        <v>0</v>
      </c>
      <c r="S494" s="10">
        <v>11</v>
      </c>
      <c r="T494" s="10">
        <v>3</v>
      </c>
      <c r="U494" s="10">
        <v>1</v>
      </c>
    </row>
    <row r="495" spans="2:21" s="10" customFormat="1" x14ac:dyDescent="0.2">
      <c r="B495" s="10" t="str">
        <f t="shared" si="51"/>
        <v/>
      </c>
      <c r="C495" s="10" t="str">
        <f>IF(ISNA(VLOOKUP(R495&amp;"_"&amp;S495&amp;"_"&amp;T495,[1]挑战模式!$A:$AS,1,FALSE)),"",IF(T495-T494=0,"",T495))</f>
        <v/>
      </c>
      <c r="D495" s="10" t="str">
        <f t="shared" si="52"/>
        <v/>
      </c>
      <c r="E495" s="10" t="str">
        <f>""</f>
        <v/>
      </c>
      <c r="F495" s="10" t="str">
        <f>IF(C495="","",VLOOKUP(R495&amp;"_"&amp;S495&amp;"_"&amp;T495,[1]挑战模式!$A:$AS,13,FALSE)-VLOOKUP(R495&amp;"_"&amp;S495&amp;"_"&amp;T495,[1]挑战模式!$A:$AS,14,FALSE))</f>
        <v/>
      </c>
      <c r="G495" s="10" t="str">
        <f t="shared" si="53"/>
        <v/>
      </c>
      <c r="H495" s="10" t="str">
        <f>IF(C495="","",VLOOKUP(R495&amp;"_"&amp;S495&amp;"_"&amp;T495,[1]挑战模式!$A:$BG,58,FALSE))</f>
        <v/>
      </c>
      <c r="I495" s="10" t="str">
        <f>IF(C495="","",VLOOKUP(R495&amp;"_"&amp;S495&amp;"_"&amp;T495,[1]挑战模式!$A:$BG,59,FALSE))</f>
        <v/>
      </c>
      <c r="J495" s="10" t="str">
        <f t="shared" si="50"/>
        <v/>
      </c>
      <c r="K495" s="10">
        <f ca="1">IF(ISNA(VLOOKUP(R495&amp;"_"&amp;S495&amp;"_"&amp;T495,[1]挑战模式!$A:$AS,1,FALSE)),"",IF(VLOOKUP(R495&amp;"_"&amp;S495&amp;"_"&amp;T495,[1]挑战模式!$A:$AS,14+U495,FALSE)="","",INT(VLOOKUP(R495&amp;"_"&amp;S495&amp;"_"&amp;T495,[1]挑战模式!$A:$AS,20+U495,FALSE))))</f>
        <v>8</v>
      </c>
      <c r="L495" s="10">
        <f ca="1">IF(ISNA(VLOOKUP(R495&amp;"_"&amp;S495&amp;"_"&amp;T495,[1]挑战模式!$A:$AS,1,FALSE)),"",IF(VLOOKUP(R495&amp;"_"&amp;S495&amp;"_"&amp;T495,[1]挑战模式!$A:$AS,14+U495,FALSE)="","",ROUND(VLOOKUP(R495&amp;"_"&amp;S495&amp;"_"&amp;T495,[1]挑战模式!$A:$AS,5,FALSE)/K495,2)))</f>
        <v>2.5</v>
      </c>
      <c r="M495" s="10">
        <f t="shared" ca="1" si="54"/>
        <v>1</v>
      </c>
      <c r="N495" s="10" t="str">
        <f t="shared" ca="1" si="55"/>
        <v>Monster_Season0_Challenge11_3_2</v>
      </c>
      <c r="O495" s="10">
        <f t="shared" ca="1" si="56"/>
        <v>1</v>
      </c>
      <c r="Q495" s="10">
        <f ca="1">IF(L495="","",VLOOKUP(R495&amp;"_"&amp;S495&amp;"_"&amp;T495,[1]挑战模式!$A:$AS,38+U495,FALSE))</f>
        <v>13</v>
      </c>
      <c r="R495" s="10">
        <v>0</v>
      </c>
      <c r="S495" s="10">
        <v>11</v>
      </c>
      <c r="T495" s="10">
        <v>3</v>
      </c>
      <c r="U495" s="10">
        <v>2</v>
      </c>
    </row>
    <row r="496" spans="2:21" s="10" customFormat="1" x14ac:dyDescent="0.2">
      <c r="B496" s="10" t="str">
        <f t="shared" si="51"/>
        <v/>
      </c>
      <c r="C496" s="10" t="str">
        <f>IF(ISNA(VLOOKUP(R496&amp;"_"&amp;S496&amp;"_"&amp;T496,[1]挑战模式!$A:$AS,1,FALSE)),"",IF(T496-T495=0,"",T496))</f>
        <v/>
      </c>
      <c r="D496" s="10" t="str">
        <f t="shared" si="52"/>
        <v/>
      </c>
      <c r="E496" s="10" t="str">
        <f>""</f>
        <v/>
      </c>
      <c r="F496" s="10" t="str">
        <f>IF(C496="","",VLOOKUP(R496&amp;"_"&amp;S496&amp;"_"&amp;T496,[1]挑战模式!$A:$AS,13,FALSE)-VLOOKUP(R496&amp;"_"&amp;S496&amp;"_"&amp;T496,[1]挑战模式!$A:$AS,14,FALSE))</f>
        <v/>
      </c>
      <c r="G496" s="10" t="str">
        <f t="shared" si="53"/>
        <v/>
      </c>
      <c r="H496" s="10" t="str">
        <f>IF(C496="","",VLOOKUP(R496&amp;"_"&amp;S496&amp;"_"&amp;T496,[1]挑战模式!$A:$BG,58,FALSE))</f>
        <v/>
      </c>
      <c r="I496" s="10" t="str">
        <f>IF(C496="","",VLOOKUP(R496&amp;"_"&amp;S496&amp;"_"&amp;T496,[1]挑战模式!$A:$BG,59,FALSE))</f>
        <v/>
      </c>
      <c r="J496" s="10" t="str">
        <f t="shared" si="50"/>
        <v/>
      </c>
      <c r="K496" s="10" t="str">
        <f ca="1">IF(ISNA(VLOOKUP(R496&amp;"_"&amp;S496&amp;"_"&amp;T496,[1]挑战模式!$A:$AS,1,FALSE)),"",IF(VLOOKUP(R496&amp;"_"&amp;S496&amp;"_"&amp;T496,[1]挑战模式!$A:$AS,14+U496,FALSE)="","",INT(VLOOKUP(R496&amp;"_"&amp;S496&amp;"_"&amp;T496,[1]挑战模式!$A:$AS,20+U496,FALSE))))</f>
        <v/>
      </c>
      <c r="L496" s="10" t="str">
        <f ca="1">IF(ISNA(VLOOKUP(R496&amp;"_"&amp;S496&amp;"_"&amp;T496,[1]挑战模式!$A:$AS,1,FALSE)),"",IF(VLOOKUP(R496&amp;"_"&amp;S496&amp;"_"&amp;T496,[1]挑战模式!$A:$AS,14+U496,FALSE)="","",ROUND(VLOOKUP(R496&amp;"_"&amp;S496&amp;"_"&amp;T496,[1]挑战模式!$A:$AS,5,FALSE)/K496,2)))</f>
        <v/>
      </c>
      <c r="M496" s="10" t="str">
        <f t="shared" ca="1" si="54"/>
        <v/>
      </c>
      <c r="N496" s="10" t="str">
        <f t="shared" ca="1" si="55"/>
        <v/>
      </c>
      <c r="O496" s="10" t="str">
        <f t="shared" ca="1" si="56"/>
        <v/>
      </c>
      <c r="Q496" s="10" t="str">
        <f ca="1">IF(L496="","",VLOOKUP(R496&amp;"_"&amp;S496&amp;"_"&amp;T496,[1]挑战模式!$A:$AS,38+U496,FALSE))</f>
        <v/>
      </c>
      <c r="R496" s="10">
        <v>0</v>
      </c>
      <c r="S496" s="10">
        <v>11</v>
      </c>
      <c r="T496" s="10">
        <v>3</v>
      </c>
      <c r="U496" s="10">
        <v>3</v>
      </c>
    </row>
    <row r="497" spans="2:21" s="10" customFormat="1" x14ac:dyDescent="0.2">
      <c r="B497" s="10" t="str">
        <f t="shared" si="51"/>
        <v/>
      </c>
      <c r="C497" s="10" t="str">
        <f>IF(ISNA(VLOOKUP(R497&amp;"_"&amp;S497&amp;"_"&amp;T497,[1]挑战模式!$A:$AS,1,FALSE)),"",IF(T497-T496=0,"",T497))</f>
        <v/>
      </c>
      <c r="D497" s="10" t="str">
        <f t="shared" si="52"/>
        <v/>
      </c>
      <c r="E497" s="10" t="str">
        <f>""</f>
        <v/>
      </c>
      <c r="F497" s="10" t="str">
        <f>IF(C497="","",VLOOKUP(R497&amp;"_"&amp;S497&amp;"_"&amp;T497,[1]挑战模式!$A:$AS,13,FALSE)-VLOOKUP(R497&amp;"_"&amp;S497&amp;"_"&amp;T497,[1]挑战模式!$A:$AS,14,FALSE))</f>
        <v/>
      </c>
      <c r="G497" s="10" t="str">
        <f t="shared" si="53"/>
        <v/>
      </c>
      <c r="H497" s="10" t="str">
        <f>IF(C497="","",VLOOKUP(R497&amp;"_"&amp;S497&amp;"_"&amp;T497,[1]挑战模式!$A:$BG,58,FALSE))</f>
        <v/>
      </c>
      <c r="I497" s="10" t="str">
        <f>IF(C497="","",VLOOKUP(R497&amp;"_"&amp;S497&amp;"_"&amp;T497,[1]挑战模式!$A:$BG,59,FALSE))</f>
        <v/>
      </c>
      <c r="J497" s="10" t="str">
        <f t="shared" si="50"/>
        <v/>
      </c>
      <c r="K497" s="10" t="str">
        <f ca="1">IF(ISNA(VLOOKUP(R497&amp;"_"&amp;S497&amp;"_"&amp;T497,[1]挑战模式!$A:$AS,1,FALSE)),"",IF(VLOOKUP(R497&amp;"_"&amp;S497&amp;"_"&amp;T497,[1]挑战模式!$A:$AS,14+U497,FALSE)="","",INT(VLOOKUP(R497&amp;"_"&amp;S497&amp;"_"&amp;T497,[1]挑战模式!$A:$AS,20+U497,FALSE))))</f>
        <v/>
      </c>
      <c r="L497" s="10" t="str">
        <f ca="1">IF(ISNA(VLOOKUP(R497&amp;"_"&amp;S497&amp;"_"&amp;T497,[1]挑战模式!$A:$AS,1,FALSE)),"",IF(VLOOKUP(R497&amp;"_"&amp;S497&amp;"_"&amp;T497,[1]挑战模式!$A:$AS,14+U497,FALSE)="","",ROUND(VLOOKUP(R497&amp;"_"&amp;S497&amp;"_"&amp;T497,[1]挑战模式!$A:$AS,5,FALSE)/K497,2)))</f>
        <v/>
      </c>
      <c r="M497" s="10" t="str">
        <f t="shared" ca="1" si="54"/>
        <v/>
      </c>
      <c r="N497" s="10" t="str">
        <f t="shared" ca="1" si="55"/>
        <v/>
      </c>
      <c r="O497" s="10" t="str">
        <f t="shared" ca="1" si="56"/>
        <v/>
      </c>
      <c r="Q497" s="10" t="str">
        <f ca="1">IF(L497="","",VLOOKUP(R497&amp;"_"&amp;S497&amp;"_"&amp;T497,[1]挑战模式!$A:$AS,38+U497,FALSE))</f>
        <v/>
      </c>
      <c r="R497" s="10">
        <v>0</v>
      </c>
      <c r="S497" s="10">
        <v>11</v>
      </c>
      <c r="T497" s="10">
        <v>3</v>
      </c>
      <c r="U497" s="10">
        <v>4</v>
      </c>
    </row>
    <row r="498" spans="2:21" s="10" customFormat="1" x14ac:dyDescent="0.2">
      <c r="B498" s="10" t="str">
        <f t="shared" si="51"/>
        <v/>
      </c>
      <c r="C498" s="10" t="str">
        <f>IF(ISNA(VLOOKUP(R498&amp;"_"&amp;S498&amp;"_"&amp;T498,[1]挑战模式!$A:$AS,1,FALSE)),"",IF(T498-T497=0,"",T498))</f>
        <v/>
      </c>
      <c r="D498" s="10" t="str">
        <f t="shared" si="52"/>
        <v/>
      </c>
      <c r="E498" s="10" t="str">
        <f>""</f>
        <v/>
      </c>
      <c r="F498" s="10" t="str">
        <f>IF(C498="","",VLOOKUP(R498&amp;"_"&amp;S498&amp;"_"&amp;T498,[1]挑战模式!$A:$AS,13,FALSE)-VLOOKUP(R498&amp;"_"&amp;S498&amp;"_"&amp;T498,[1]挑战模式!$A:$AS,14,FALSE))</f>
        <v/>
      </c>
      <c r="G498" s="10" t="str">
        <f t="shared" si="53"/>
        <v/>
      </c>
      <c r="H498" s="10" t="str">
        <f>IF(C498="","",VLOOKUP(R498&amp;"_"&amp;S498&amp;"_"&amp;T498,[1]挑战模式!$A:$BG,58,FALSE))</f>
        <v/>
      </c>
      <c r="I498" s="10" t="str">
        <f>IF(C498="","",VLOOKUP(R498&amp;"_"&amp;S498&amp;"_"&amp;T498,[1]挑战模式!$A:$BG,59,FALSE))</f>
        <v/>
      </c>
      <c r="J498" s="10" t="str">
        <f t="shared" si="50"/>
        <v/>
      </c>
      <c r="K498" s="10" t="str">
        <f ca="1">IF(ISNA(VLOOKUP(R498&amp;"_"&amp;S498&amp;"_"&amp;T498,[1]挑战模式!$A:$AS,1,FALSE)),"",IF(VLOOKUP(R498&amp;"_"&amp;S498&amp;"_"&amp;T498,[1]挑战模式!$A:$AS,14+U498,FALSE)="","",INT(VLOOKUP(R498&amp;"_"&amp;S498&amp;"_"&amp;T498,[1]挑战模式!$A:$AS,20+U498,FALSE))))</f>
        <v/>
      </c>
      <c r="L498" s="10" t="str">
        <f ca="1">IF(ISNA(VLOOKUP(R498&amp;"_"&amp;S498&amp;"_"&amp;T498,[1]挑战模式!$A:$AS,1,FALSE)),"",IF(VLOOKUP(R498&amp;"_"&amp;S498&amp;"_"&amp;T498,[1]挑战模式!$A:$AS,14+U498,FALSE)="","",ROUND(VLOOKUP(R498&amp;"_"&amp;S498&amp;"_"&amp;T498,[1]挑战模式!$A:$AS,5,FALSE)/K498,2)))</f>
        <v/>
      </c>
      <c r="M498" s="10" t="str">
        <f t="shared" ca="1" si="54"/>
        <v/>
      </c>
      <c r="N498" s="10" t="str">
        <f t="shared" ca="1" si="55"/>
        <v/>
      </c>
      <c r="O498" s="10" t="str">
        <f t="shared" ca="1" si="56"/>
        <v/>
      </c>
      <c r="Q498" s="10" t="str">
        <f ca="1">IF(L498="","",VLOOKUP(R498&amp;"_"&amp;S498&amp;"_"&amp;T498,[1]挑战模式!$A:$AS,38+U498,FALSE))</f>
        <v/>
      </c>
      <c r="R498" s="10">
        <v>0</v>
      </c>
      <c r="S498" s="10">
        <v>11</v>
      </c>
      <c r="T498" s="10">
        <v>3</v>
      </c>
      <c r="U498" s="10">
        <v>5</v>
      </c>
    </row>
    <row r="499" spans="2:21" s="10" customFormat="1" x14ac:dyDescent="0.2">
      <c r="B499" s="10" t="str">
        <f t="shared" si="51"/>
        <v/>
      </c>
      <c r="C499" s="10" t="str">
        <f>IF(ISNA(VLOOKUP(R499&amp;"_"&amp;S499&amp;"_"&amp;T499,[1]挑战模式!$A:$AS,1,FALSE)),"",IF(T499-T498=0,"",T499))</f>
        <v/>
      </c>
      <c r="D499" s="10" t="str">
        <f t="shared" si="52"/>
        <v/>
      </c>
      <c r="E499" s="10" t="str">
        <f>""</f>
        <v/>
      </c>
      <c r="F499" s="10" t="str">
        <f>IF(C499="","",VLOOKUP(R499&amp;"_"&amp;S499&amp;"_"&amp;T499,[1]挑战模式!$A:$AS,13,FALSE)-VLOOKUP(R499&amp;"_"&amp;S499&amp;"_"&amp;T499,[1]挑战模式!$A:$AS,14,FALSE))</f>
        <v/>
      </c>
      <c r="G499" s="10" t="str">
        <f t="shared" si="53"/>
        <v/>
      </c>
      <c r="H499" s="10" t="str">
        <f>IF(C499="","",VLOOKUP(R499&amp;"_"&amp;S499&amp;"_"&amp;T499,[1]挑战模式!$A:$BG,58,FALSE))</f>
        <v/>
      </c>
      <c r="I499" s="10" t="str">
        <f>IF(C499="","",VLOOKUP(R499&amp;"_"&amp;S499&amp;"_"&amp;T499,[1]挑战模式!$A:$BG,59,FALSE))</f>
        <v/>
      </c>
      <c r="J499" s="10" t="str">
        <f t="shared" si="50"/>
        <v/>
      </c>
      <c r="K499" s="10" t="str">
        <f ca="1">IF(ISNA(VLOOKUP(R499&amp;"_"&amp;S499&amp;"_"&amp;T499,[1]挑战模式!$A:$AS,1,FALSE)),"",IF(VLOOKUP(R499&amp;"_"&amp;S499&amp;"_"&amp;T499,[1]挑战模式!$A:$AS,14+U499,FALSE)="","",INT(VLOOKUP(R499&amp;"_"&amp;S499&amp;"_"&amp;T499,[1]挑战模式!$A:$AS,20+U499,FALSE))))</f>
        <v/>
      </c>
      <c r="L499" s="10" t="str">
        <f ca="1">IF(ISNA(VLOOKUP(R499&amp;"_"&amp;S499&amp;"_"&amp;T499,[1]挑战模式!$A:$AS,1,FALSE)),"",IF(VLOOKUP(R499&amp;"_"&amp;S499&amp;"_"&amp;T499,[1]挑战模式!$A:$AS,14+U499,FALSE)="","",ROUND(VLOOKUP(R499&amp;"_"&amp;S499&amp;"_"&amp;T499,[1]挑战模式!$A:$AS,5,FALSE)/K499,2)))</f>
        <v/>
      </c>
      <c r="M499" s="10" t="str">
        <f t="shared" ca="1" si="54"/>
        <v/>
      </c>
      <c r="N499" s="10" t="str">
        <f t="shared" ca="1" si="55"/>
        <v/>
      </c>
      <c r="O499" s="10" t="str">
        <f t="shared" ca="1" si="56"/>
        <v/>
      </c>
      <c r="Q499" s="10" t="str">
        <f ca="1">IF(L499="","",VLOOKUP(R499&amp;"_"&amp;S499&amp;"_"&amp;T499,[1]挑战模式!$A:$AS,38+U499,FALSE))</f>
        <v/>
      </c>
      <c r="R499" s="10">
        <v>0</v>
      </c>
      <c r="S499" s="10">
        <v>11</v>
      </c>
      <c r="T499" s="10">
        <v>3</v>
      </c>
      <c r="U499" s="10">
        <v>6</v>
      </c>
    </row>
    <row r="500" spans="2:21" s="10" customFormat="1" x14ac:dyDescent="0.2">
      <c r="B500" s="10" t="str">
        <f t="shared" si="51"/>
        <v>MonsterWaveCallRule_Season0_Challenge11</v>
      </c>
      <c r="C500" s="10">
        <f>IF(ISNA(VLOOKUP(R500&amp;"_"&amp;S500&amp;"_"&amp;T500,[1]挑战模式!$A:$AS,1,FALSE)),"",IF(T500-T499=0,"",T500))</f>
        <v>4</v>
      </c>
      <c r="D500" s="10" t="str">
        <f t="shared" si="52"/>
        <v>赛季0挑战关卡11波次4</v>
      </c>
      <c r="E500" s="10" t="str">
        <f>""</f>
        <v/>
      </c>
      <c r="F500" s="10">
        <f>IF(C500="","",VLOOKUP(R500&amp;"_"&amp;S500&amp;"_"&amp;T500,[1]挑战模式!$A:$AS,13,FALSE)-VLOOKUP(R500&amp;"_"&amp;S500&amp;"_"&amp;T500,[1]挑战模式!$A:$AS,14,FALSE))</f>
        <v>100</v>
      </c>
      <c r="G500" s="10">
        <f t="shared" si="53"/>
        <v>180</v>
      </c>
      <c r="H500" s="10" t="str">
        <f>IF(C500="","",VLOOKUP(R500&amp;"_"&amp;S500&amp;"_"&amp;T500,[1]挑战模式!$A:$BG,58,FALSE))</f>
        <v>ResAudio_Music_game2;0.9</v>
      </c>
      <c r="I500" s="10" t="str">
        <f>IF(C500="","",VLOOKUP(R500&amp;"_"&amp;S500&amp;"_"&amp;T500,[1]挑战模式!$A:$BG,59,FALSE))</f>
        <v>ResAudio_Music_game2;1.2</v>
      </c>
      <c r="J500" s="10">
        <f t="shared" si="50"/>
        <v>0</v>
      </c>
      <c r="K500" s="10">
        <f ca="1">IF(ISNA(VLOOKUP(R500&amp;"_"&amp;S500&amp;"_"&amp;T500,[1]挑战模式!$A:$AS,1,FALSE)),"",IF(VLOOKUP(R500&amp;"_"&amp;S500&amp;"_"&amp;T500,[1]挑战模式!$A:$AS,14+U500,FALSE)="","",INT(VLOOKUP(R500&amp;"_"&amp;S500&amp;"_"&amp;T500,[1]挑战模式!$A:$AS,20+U500,FALSE))))</f>
        <v>9</v>
      </c>
      <c r="L500" s="10">
        <f ca="1">IF(ISNA(VLOOKUP(R500&amp;"_"&amp;S500&amp;"_"&amp;T500,[1]挑战模式!$A:$AS,1,FALSE)),"",IF(VLOOKUP(R500&amp;"_"&amp;S500&amp;"_"&amp;T500,[1]挑战模式!$A:$AS,14+U500,FALSE)="","",ROUND(VLOOKUP(R500&amp;"_"&amp;S500&amp;"_"&amp;T500,[1]挑战模式!$A:$AS,5,FALSE)/K500,2)))</f>
        <v>2.78</v>
      </c>
      <c r="M500" s="10">
        <f t="shared" ca="1" si="54"/>
        <v>1</v>
      </c>
      <c r="N500" s="10" t="str">
        <f t="shared" ca="1" si="55"/>
        <v>Monster_Season0_Challenge11_4_1</v>
      </c>
      <c r="O500" s="10">
        <f t="shared" ca="1" si="56"/>
        <v>1</v>
      </c>
      <c r="Q500" s="10">
        <f ca="1">IF(L500="","",VLOOKUP(R500&amp;"_"&amp;S500&amp;"_"&amp;T500,[1]挑战模式!$A:$AS,38+U500,FALSE))</f>
        <v>8</v>
      </c>
      <c r="R500" s="10">
        <v>0</v>
      </c>
      <c r="S500" s="10">
        <v>11</v>
      </c>
      <c r="T500" s="10">
        <v>4</v>
      </c>
      <c r="U500" s="10">
        <v>1</v>
      </c>
    </row>
    <row r="501" spans="2:21" s="10" customFormat="1" x14ac:dyDescent="0.2">
      <c r="B501" s="10" t="str">
        <f t="shared" si="51"/>
        <v/>
      </c>
      <c r="C501" s="10" t="str">
        <f>IF(ISNA(VLOOKUP(R501&amp;"_"&amp;S501&amp;"_"&amp;T501,[1]挑战模式!$A:$AS,1,FALSE)),"",IF(T501-T500=0,"",T501))</f>
        <v/>
      </c>
      <c r="D501" s="10" t="str">
        <f t="shared" si="52"/>
        <v/>
      </c>
      <c r="E501" s="10" t="str">
        <f>""</f>
        <v/>
      </c>
      <c r="F501" s="10" t="str">
        <f>IF(C501="","",VLOOKUP(R501&amp;"_"&amp;S501&amp;"_"&amp;T501,[1]挑战模式!$A:$AS,13,FALSE)-VLOOKUP(R501&amp;"_"&amp;S501&amp;"_"&amp;T501,[1]挑战模式!$A:$AS,14,FALSE))</f>
        <v/>
      </c>
      <c r="G501" s="10" t="str">
        <f t="shared" si="53"/>
        <v/>
      </c>
      <c r="H501" s="10" t="str">
        <f>IF(C501="","",VLOOKUP(R501&amp;"_"&amp;S501&amp;"_"&amp;T501,[1]挑战模式!$A:$BG,58,FALSE))</f>
        <v/>
      </c>
      <c r="I501" s="10" t="str">
        <f>IF(C501="","",VLOOKUP(R501&amp;"_"&amp;S501&amp;"_"&amp;T501,[1]挑战模式!$A:$BG,59,FALSE))</f>
        <v/>
      </c>
      <c r="J501" s="10" t="str">
        <f t="shared" si="50"/>
        <v/>
      </c>
      <c r="K501" s="10">
        <f ca="1">IF(ISNA(VLOOKUP(R501&amp;"_"&amp;S501&amp;"_"&amp;T501,[1]挑战模式!$A:$AS,1,FALSE)),"",IF(VLOOKUP(R501&amp;"_"&amp;S501&amp;"_"&amp;T501,[1]挑战模式!$A:$AS,14+U501,FALSE)="","",INT(VLOOKUP(R501&amp;"_"&amp;S501&amp;"_"&amp;T501,[1]挑战模式!$A:$AS,20+U501,FALSE))))</f>
        <v>9</v>
      </c>
      <c r="L501" s="10">
        <f ca="1">IF(ISNA(VLOOKUP(R501&amp;"_"&amp;S501&amp;"_"&amp;T501,[1]挑战模式!$A:$AS,1,FALSE)),"",IF(VLOOKUP(R501&amp;"_"&amp;S501&amp;"_"&amp;T501,[1]挑战模式!$A:$AS,14+U501,FALSE)="","",ROUND(VLOOKUP(R501&amp;"_"&amp;S501&amp;"_"&amp;T501,[1]挑战模式!$A:$AS,5,FALSE)/K501,2)))</f>
        <v>2.78</v>
      </c>
      <c r="M501" s="10">
        <f t="shared" ca="1" si="54"/>
        <v>1</v>
      </c>
      <c r="N501" s="10" t="str">
        <f t="shared" ca="1" si="55"/>
        <v>Monster_Season0_Challenge11_4_2</v>
      </c>
      <c r="O501" s="10">
        <f t="shared" ca="1" si="56"/>
        <v>1</v>
      </c>
      <c r="Q501" s="10">
        <f ca="1">IF(L501="","",VLOOKUP(R501&amp;"_"&amp;S501&amp;"_"&amp;T501,[1]挑战模式!$A:$AS,38+U501,FALSE))</f>
        <v>8</v>
      </c>
      <c r="R501" s="10">
        <v>0</v>
      </c>
      <c r="S501" s="10">
        <v>11</v>
      </c>
      <c r="T501" s="10">
        <v>4</v>
      </c>
      <c r="U501" s="10">
        <v>2</v>
      </c>
    </row>
    <row r="502" spans="2:21" s="10" customFormat="1" x14ac:dyDescent="0.2">
      <c r="B502" s="10" t="str">
        <f t="shared" si="51"/>
        <v/>
      </c>
      <c r="C502" s="10" t="str">
        <f>IF(ISNA(VLOOKUP(R502&amp;"_"&amp;S502&amp;"_"&amp;T502,[1]挑战模式!$A:$AS,1,FALSE)),"",IF(T502-T501=0,"",T502))</f>
        <v/>
      </c>
      <c r="D502" s="10" t="str">
        <f t="shared" si="52"/>
        <v/>
      </c>
      <c r="E502" s="10" t="str">
        <f>""</f>
        <v/>
      </c>
      <c r="F502" s="10" t="str">
        <f>IF(C502="","",VLOOKUP(R502&amp;"_"&amp;S502&amp;"_"&amp;T502,[1]挑战模式!$A:$AS,13,FALSE)-VLOOKUP(R502&amp;"_"&amp;S502&amp;"_"&amp;T502,[1]挑战模式!$A:$AS,14,FALSE))</f>
        <v/>
      </c>
      <c r="G502" s="10" t="str">
        <f t="shared" si="53"/>
        <v/>
      </c>
      <c r="H502" s="10" t="str">
        <f>IF(C502="","",VLOOKUP(R502&amp;"_"&amp;S502&amp;"_"&amp;T502,[1]挑战模式!$A:$BG,58,FALSE))</f>
        <v/>
      </c>
      <c r="I502" s="10" t="str">
        <f>IF(C502="","",VLOOKUP(R502&amp;"_"&amp;S502&amp;"_"&amp;T502,[1]挑战模式!$A:$BG,59,FALSE))</f>
        <v/>
      </c>
      <c r="J502" s="10" t="str">
        <f t="shared" si="50"/>
        <v/>
      </c>
      <c r="K502" s="10">
        <f ca="1">IF(ISNA(VLOOKUP(R502&amp;"_"&amp;S502&amp;"_"&amp;T502,[1]挑战模式!$A:$AS,1,FALSE)),"",IF(VLOOKUP(R502&amp;"_"&amp;S502&amp;"_"&amp;T502,[1]挑战模式!$A:$AS,14+U502,FALSE)="","",INT(VLOOKUP(R502&amp;"_"&amp;S502&amp;"_"&amp;T502,[1]挑战模式!$A:$AS,20+U502,FALSE))))</f>
        <v>4</v>
      </c>
      <c r="L502" s="10">
        <f ca="1">IF(ISNA(VLOOKUP(R502&amp;"_"&amp;S502&amp;"_"&amp;T502,[1]挑战模式!$A:$AS,1,FALSE)),"",IF(VLOOKUP(R502&amp;"_"&amp;S502&amp;"_"&amp;T502,[1]挑战模式!$A:$AS,14+U502,FALSE)="","",ROUND(VLOOKUP(R502&amp;"_"&amp;S502&amp;"_"&amp;T502,[1]挑战模式!$A:$AS,5,FALSE)/K502,2)))</f>
        <v>6.25</v>
      </c>
      <c r="M502" s="10">
        <f t="shared" ca="1" si="54"/>
        <v>1</v>
      </c>
      <c r="N502" s="10" t="str">
        <f t="shared" ca="1" si="55"/>
        <v>Monster_Season0_Challenge11_4_3</v>
      </c>
      <c r="O502" s="10">
        <f t="shared" ca="1" si="56"/>
        <v>1</v>
      </c>
      <c r="Q502" s="10">
        <f ca="1">IF(L502="","",VLOOKUP(R502&amp;"_"&amp;S502&amp;"_"&amp;T502,[1]挑战模式!$A:$AS,38+U502,FALSE))</f>
        <v>15</v>
      </c>
      <c r="R502" s="10">
        <v>0</v>
      </c>
      <c r="S502" s="10">
        <v>11</v>
      </c>
      <c r="T502" s="10">
        <v>4</v>
      </c>
      <c r="U502" s="10">
        <v>3</v>
      </c>
    </row>
    <row r="503" spans="2:21" s="10" customFormat="1" x14ac:dyDescent="0.2">
      <c r="B503" s="10" t="str">
        <f t="shared" si="51"/>
        <v/>
      </c>
      <c r="C503" s="10" t="str">
        <f>IF(ISNA(VLOOKUP(R503&amp;"_"&amp;S503&amp;"_"&amp;T503,[1]挑战模式!$A:$AS,1,FALSE)),"",IF(T503-T502=0,"",T503))</f>
        <v/>
      </c>
      <c r="D503" s="10" t="str">
        <f t="shared" si="52"/>
        <v/>
      </c>
      <c r="E503" s="10" t="str">
        <f>""</f>
        <v/>
      </c>
      <c r="F503" s="10" t="str">
        <f>IF(C503="","",VLOOKUP(R503&amp;"_"&amp;S503&amp;"_"&amp;T503,[1]挑战模式!$A:$AS,13,FALSE)-VLOOKUP(R503&amp;"_"&amp;S503&amp;"_"&amp;T503,[1]挑战模式!$A:$AS,14,FALSE))</f>
        <v/>
      </c>
      <c r="G503" s="10" t="str">
        <f t="shared" si="53"/>
        <v/>
      </c>
      <c r="H503" s="10" t="str">
        <f>IF(C503="","",VLOOKUP(R503&amp;"_"&amp;S503&amp;"_"&amp;T503,[1]挑战模式!$A:$BG,58,FALSE))</f>
        <v/>
      </c>
      <c r="I503" s="10" t="str">
        <f>IF(C503="","",VLOOKUP(R503&amp;"_"&amp;S503&amp;"_"&amp;T503,[1]挑战模式!$A:$BG,59,FALSE))</f>
        <v/>
      </c>
      <c r="J503" s="10" t="str">
        <f t="shared" si="50"/>
        <v/>
      </c>
      <c r="K503" s="10" t="str">
        <f ca="1">IF(ISNA(VLOOKUP(R503&amp;"_"&amp;S503&amp;"_"&amp;T503,[1]挑战模式!$A:$AS,1,FALSE)),"",IF(VLOOKUP(R503&amp;"_"&amp;S503&amp;"_"&amp;T503,[1]挑战模式!$A:$AS,14+U503,FALSE)="","",INT(VLOOKUP(R503&amp;"_"&amp;S503&amp;"_"&amp;T503,[1]挑战模式!$A:$AS,20+U503,FALSE))))</f>
        <v/>
      </c>
      <c r="L503" s="10" t="str">
        <f ca="1">IF(ISNA(VLOOKUP(R503&amp;"_"&amp;S503&amp;"_"&amp;T503,[1]挑战模式!$A:$AS,1,FALSE)),"",IF(VLOOKUP(R503&amp;"_"&amp;S503&amp;"_"&amp;T503,[1]挑战模式!$A:$AS,14+U503,FALSE)="","",ROUND(VLOOKUP(R503&amp;"_"&amp;S503&amp;"_"&amp;T503,[1]挑战模式!$A:$AS,5,FALSE)/K503,2)))</f>
        <v/>
      </c>
      <c r="M503" s="10" t="str">
        <f t="shared" ca="1" si="54"/>
        <v/>
      </c>
      <c r="N503" s="10" t="str">
        <f t="shared" ca="1" si="55"/>
        <v/>
      </c>
      <c r="O503" s="10" t="str">
        <f t="shared" ca="1" si="56"/>
        <v/>
      </c>
      <c r="Q503" s="10" t="str">
        <f ca="1">IF(L503="","",VLOOKUP(R503&amp;"_"&amp;S503&amp;"_"&amp;T503,[1]挑战模式!$A:$AS,38+U503,FALSE))</f>
        <v/>
      </c>
      <c r="R503" s="10">
        <v>0</v>
      </c>
      <c r="S503" s="10">
        <v>11</v>
      </c>
      <c r="T503" s="10">
        <v>4</v>
      </c>
      <c r="U503" s="10">
        <v>4</v>
      </c>
    </row>
    <row r="504" spans="2:21" s="10" customFormat="1" x14ac:dyDescent="0.2">
      <c r="B504" s="10" t="str">
        <f t="shared" si="51"/>
        <v/>
      </c>
      <c r="C504" s="10" t="str">
        <f>IF(ISNA(VLOOKUP(R504&amp;"_"&amp;S504&amp;"_"&amp;T504,[1]挑战模式!$A:$AS,1,FALSE)),"",IF(T504-T503=0,"",T504))</f>
        <v/>
      </c>
      <c r="D504" s="10" t="str">
        <f t="shared" si="52"/>
        <v/>
      </c>
      <c r="E504" s="10" t="str">
        <f>""</f>
        <v/>
      </c>
      <c r="F504" s="10" t="str">
        <f>IF(C504="","",VLOOKUP(R504&amp;"_"&amp;S504&amp;"_"&amp;T504,[1]挑战模式!$A:$AS,13,FALSE)-VLOOKUP(R504&amp;"_"&amp;S504&amp;"_"&amp;T504,[1]挑战模式!$A:$AS,14,FALSE))</f>
        <v/>
      </c>
      <c r="G504" s="10" t="str">
        <f t="shared" si="53"/>
        <v/>
      </c>
      <c r="H504" s="10" t="str">
        <f>IF(C504="","",VLOOKUP(R504&amp;"_"&amp;S504&amp;"_"&amp;T504,[1]挑战模式!$A:$BG,58,FALSE))</f>
        <v/>
      </c>
      <c r="I504" s="10" t="str">
        <f>IF(C504="","",VLOOKUP(R504&amp;"_"&amp;S504&amp;"_"&amp;T504,[1]挑战模式!$A:$BG,59,FALSE))</f>
        <v/>
      </c>
      <c r="J504" s="10" t="str">
        <f t="shared" si="50"/>
        <v/>
      </c>
      <c r="K504" s="10" t="str">
        <f ca="1">IF(ISNA(VLOOKUP(R504&amp;"_"&amp;S504&amp;"_"&amp;T504,[1]挑战模式!$A:$AS,1,FALSE)),"",IF(VLOOKUP(R504&amp;"_"&amp;S504&amp;"_"&amp;T504,[1]挑战模式!$A:$AS,14+U504,FALSE)="","",INT(VLOOKUP(R504&amp;"_"&amp;S504&amp;"_"&amp;T504,[1]挑战模式!$A:$AS,20+U504,FALSE))))</f>
        <v/>
      </c>
      <c r="L504" s="10" t="str">
        <f ca="1">IF(ISNA(VLOOKUP(R504&amp;"_"&amp;S504&amp;"_"&amp;T504,[1]挑战模式!$A:$AS,1,FALSE)),"",IF(VLOOKUP(R504&amp;"_"&amp;S504&amp;"_"&amp;T504,[1]挑战模式!$A:$AS,14+U504,FALSE)="","",ROUND(VLOOKUP(R504&amp;"_"&amp;S504&amp;"_"&amp;T504,[1]挑战模式!$A:$AS,5,FALSE)/K504,2)))</f>
        <v/>
      </c>
      <c r="M504" s="10" t="str">
        <f t="shared" ca="1" si="54"/>
        <v/>
      </c>
      <c r="N504" s="10" t="str">
        <f t="shared" ca="1" si="55"/>
        <v/>
      </c>
      <c r="O504" s="10" t="str">
        <f t="shared" ca="1" si="56"/>
        <v/>
      </c>
      <c r="Q504" s="10" t="str">
        <f ca="1">IF(L504="","",VLOOKUP(R504&amp;"_"&amp;S504&amp;"_"&amp;T504,[1]挑战模式!$A:$AS,38+U504,FALSE))</f>
        <v/>
      </c>
      <c r="R504" s="10">
        <v>0</v>
      </c>
      <c r="S504" s="10">
        <v>11</v>
      </c>
      <c r="T504" s="10">
        <v>4</v>
      </c>
      <c r="U504" s="10">
        <v>5</v>
      </c>
    </row>
    <row r="505" spans="2:21" s="10" customFormat="1" x14ac:dyDescent="0.2">
      <c r="B505" s="10" t="str">
        <f t="shared" si="51"/>
        <v/>
      </c>
      <c r="C505" s="10" t="str">
        <f>IF(ISNA(VLOOKUP(R505&amp;"_"&amp;S505&amp;"_"&amp;T505,[1]挑战模式!$A:$AS,1,FALSE)),"",IF(T505-T504=0,"",T505))</f>
        <v/>
      </c>
      <c r="D505" s="10" t="str">
        <f t="shared" si="52"/>
        <v/>
      </c>
      <c r="E505" s="10" t="str">
        <f>""</f>
        <v/>
      </c>
      <c r="F505" s="10" t="str">
        <f>IF(C505="","",VLOOKUP(R505&amp;"_"&amp;S505&amp;"_"&amp;T505,[1]挑战模式!$A:$AS,13,FALSE)-VLOOKUP(R505&amp;"_"&amp;S505&amp;"_"&amp;T505,[1]挑战模式!$A:$AS,14,FALSE))</f>
        <v/>
      </c>
      <c r="G505" s="10" t="str">
        <f t="shared" si="53"/>
        <v/>
      </c>
      <c r="H505" s="10" t="str">
        <f>IF(C505="","",VLOOKUP(R505&amp;"_"&amp;S505&amp;"_"&amp;T505,[1]挑战模式!$A:$BG,58,FALSE))</f>
        <v/>
      </c>
      <c r="I505" s="10" t="str">
        <f>IF(C505="","",VLOOKUP(R505&amp;"_"&amp;S505&amp;"_"&amp;T505,[1]挑战模式!$A:$BG,59,FALSE))</f>
        <v/>
      </c>
      <c r="J505" s="10" t="str">
        <f t="shared" si="50"/>
        <v/>
      </c>
      <c r="K505" s="10" t="str">
        <f ca="1">IF(ISNA(VLOOKUP(R505&amp;"_"&amp;S505&amp;"_"&amp;T505,[1]挑战模式!$A:$AS,1,FALSE)),"",IF(VLOOKUP(R505&amp;"_"&amp;S505&amp;"_"&amp;T505,[1]挑战模式!$A:$AS,14+U505,FALSE)="","",INT(VLOOKUP(R505&amp;"_"&amp;S505&amp;"_"&amp;T505,[1]挑战模式!$A:$AS,20+U505,FALSE))))</f>
        <v/>
      </c>
      <c r="L505" s="10" t="str">
        <f ca="1">IF(ISNA(VLOOKUP(R505&amp;"_"&amp;S505&amp;"_"&amp;T505,[1]挑战模式!$A:$AS,1,FALSE)),"",IF(VLOOKUP(R505&amp;"_"&amp;S505&amp;"_"&amp;T505,[1]挑战模式!$A:$AS,14+U505,FALSE)="","",ROUND(VLOOKUP(R505&amp;"_"&amp;S505&amp;"_"&amp;T505,[1]挑战模式!$A:$AS,5,FALSE)/K505,2)))</f>
        <v/>
      </c>
      <c r="M505" s="10" t="str">
        <f t="shared" ca="1" si="54"/>
        <v/>
      </c>
      <c r="N505" s="10" t="str">
        <f t="shared" ca="1" si="55"/>
        <v/>
      </c>
      <c r="O505" s="10" t="str">
        <f t="shared" ca="1" si="56"/>
        <v/>
      </c>
      <c r="Q505" s="10" t="str">
        <f ca="1">IF(L505="","",VLOOKUP(R505&amp;"_"&amp;S505&amp;"_"&amp;T505,[1]挑战模式!$A:$AS,38+U505,FALSE))</f>
        <v/>
      </c>
      <c r="R505" s="10">
        <v>0</v>
      </c>
      <c r="S505" s="10">
        <v>11</v>
      </c>
      <c r="T505" s="10">
        <v>4</v>
      </c>
      <c r="U505" s="10">
        <v>6</v>
      </c>
    </row>
    <row r="506" spans="2:21" s="10" customFormat="1" x14ac:dyDescent="0.2">
      <c r="B506" s="10" t="str">
        <f t="shared" si="51"/>
        <v>MonsterWaveCallRule_Season0_Challenge11</v>
      </c>
      <c r="C506" s="10">
        <f>IF(ISNA(VLOOKUP(R506&amp;"_"&amp;S506&amp;"_"&amp;T506,[1]挑战模式!$A:$AS,1,FALSE)),"",IF(T506-T505=0,"",T506))</f>
        <v>5</v>
      </c>
      <c r="D506" s="10" t="str">
        <f t="shared" si="52"/>
        <v>赛季0挑战关卡11波次5</v>
      </c>
      <c r="E506" s="10" t="str">
        <f>""</f>
        <v/>
      </c>
      <c r="F506" s="10">
        <f>IF(C506="","",VLOOKUP(R506&amp;"_"&amp;S506&amp;"_"&amp;T506,[1]挑战模式!$A:$AS,13,FALSE)-VLOOKUP(R506&amp;"_"&amp;S506&amp;"_"&amp;T506,[1]挑战模式!$A:$AS,14,FALSE))</f>
        <v>100</v>
      </c>
      <c r="G506" s="10">
        <f t="shared" si="53"/>
        <v>180</v>
      </c>
      <c r="H506" s="10" t="str">
        <f>IF(C506="","",VLOOKUP(R506&amp;"_"&amp;S506&amp;"_"&amp;T506,[1]挑战模式!$A:$BG,58,FALSE))</f>
        <v>ResAudio_Music_game2;0.9</v>
      </c>
      <c r="I506" s="10" t="str">
        <f>IF(C506="","",VLOOKUP(R506&amp;"_"&amp;S506&amp;"_"&amp;T506,[1]挑战模式!$A:$BG,59,FALSE))</f>
        <v>ResAudio_Music_game2;1.2</v>
      </c>
      <c r="J506" s="10">
        <f t="shared" si="50"/>
        <v>0</v>
      </c>
      <c r="K506" s="10">
        <f ca="1">IF(ISNA(VLOOKUP(R506&amp;"_"&amp;S506&amp;"_"&amp;T506,[1]挑战模式!$A:$AS,1,FALSE)),"",IF(VLOOKUP(R506&amp;"_"&amp;S506&amp;"_"&amp;T506,[1]挑战模式!$A:$AS,14+U506,FALSE)="","",INT(VLOOKUP(R506&amp;"_"&amp;S506&amp;"_"&amp;T506,[1]挑战模式!$A:$AS,20+U506,FALSE))))</f>
        <v>13</v>
      </c>
      <c r="L506" s="10">
        <f ca="1">IF(ISNA(VLOOKUP(R506&amp;"_"&amp;S506&amp;"_"&amp;T506,[1]挑战模式!$A:$AS,1,FALSE)),"",IF(VLOOKUP(R506&amp;"_"&amp;S506&amp;"_"&amp;T506,[1]挑战模式!$A:$AS,14+U506,FALSE)="","",ROUND(VLOOKUP(R506&amp;"_"&amp;S506&amp;"_"&amp;T506,[1]挑战模式!$A:$AS,5,FALSE)/K506,2)))</f>
        <v>2.31</v>
      </c>
      <c r="M506" s="10">
        <f t="shared" ca="1" si="54"/>
        <v>1</v>
      </c>
      <c r="N506" s="10" t="str">
        <f t="shared" ca="1" si="55"/>
        <v>Monster_Season0_Challenge11_5_1</v>
      </c>
      <c r="O506" s="10">
        <f t="shared" ca="1" si="56"/>
        <v>1</v>
      </c>
      <c r="Q506" s="10">
        <f ca="1">IF(L506="","",VLOOKUP(R506&amp;"_"&amp;S506&amp;"_"&amp;T506,[1]挑战模式!$A:$AS,38+U506,FALSE))</f>
        <v>4</v>
      </c>
      <c r="R506" s="10">
        <v>0</v>
      </c>
      <c r="S506" s="10">
        <v>11</v>
      </c>
      <c r="T506" s="10">
        <v>5</v>
      </c>
      <c r="U506" s="10">
        <v>1</v>
      </c>
    </row>
    <row r="507" spans="2:21" s="10" customFormat="1" x14ac:dyDescent="0.2">
      <c r="B507" s="10" t="str">
        <f t="shared" si="51"/>
        <v/>
      </c>
      <c r="C507" s="10" t="str">
        <f>IF(ISNA(VLOOKUP(R507&amp;"_"&amp;S507&amp;"_"&amp;T507,[1]挑战模式!$A:$AS,1,FALSE)),"",IF(T507-T506=0,"",T507))</f>
        <v/>
      </c>
      <c r="D507" s="10" t="str">
        <f t="shared" si="52"/>
        <v/>
      </c>
      <c r="E507" s="10" t="str">
        <f>""</f>
        <v/>
      </c>
      <c r="F507" s="10" t="str">
        <f>IF(C507="","",VLOOKUP(R507&amp;"_"&amp;S507&amp;"_"&amp;T507,[1]挑战模式!$A:$AS,13,FALSE)-VLOOKUP(R507&amp;"_"&amp;S507&amp;"_"&amp;T507,[1]挑战模式!$A:$AS,14,FALSE))</f>
        <v/>
      </c>
      <c r="G507" s="10" t="str">
        <f t="shared" si="53"/>
        <v/>
      </c>
      <c r="H507" s="10" t="str">
        <f>IF(C507="","",VLOOKUP(R507&amp;"_"&amp;S507&amp;"_"&amp;T507,[1]挑战模式!$A:$BG,58,FALSE))</f>
        <v/>
      </c>
      <c r="I507" s="10" t="str">
        <f>IF(C507="","",VLOOKUP(R507&amp;"_"&amp;S507&amp;"_"&amp;T507,[1]挑战模式!$A:$BG,59,FALSE))</f>
        <v/>
      </c>
      <c r="J507" s="10" t="str">
        <f t="shared" si="50"/>
        <v/>
      </c>
      <c r="K507" s="10">
        <f ca="1">IF(ISNA(VLOOKUP(R507&amp;"_"&amp;S507&amp;"_"&amp;T507,[1]挑战模式!$A:$AS,1,FALSE)),"",IF(VLOOKUP(R507&amp;"_"&amp;S507&amp;"_"&amp;T507,[1]挑战模式!$A:$AS,14+U507,FALSE)="","",INT(VLOOKUP(R507&amp;"_"&amp;S507&amp;"_"&amp;T507,[1]挑战模式!$A:$AS,20+U507,FALSE))))</f>
        <v>13</v>
      </c>
      <c r="L507" s="10">
        <f ca="1">IF(ISNA(VLOOKUP(R507&amp;"_"&amp;S507&amp;"_"&amp;T507,[1]挑战模式!$A:$AS,1,FALSE)),"",IF(VLOOKUP(R507&amp;"_"&amp;S507&amp;"_"&amp;T507,[1]挑战模式!$A:$AS,14+U507,FALSE)="","",ROUND(VLOOKUP(R507&amp;"_"&amp;S507&amp;"_"&amp;T507,[1]挑战模式!$A:$AS,5,FALSE)/K507,2)))</f>
        <v>2.31</v>
      </c>
      <c r="M507" s="10">
        <f t="shared" ca="1" si="54"/>
        <v>1</v>
      </c>
      <c r="N507" s="10" t="str">
        <f t="shared" ca="1" si="55"/>
        <v>Monster_Season0_Challenge11_5_2</v>
      </c>
      <c r="O507" s="10">
        <f t="shared" ca="1" si="56"/>
        <v>1</v>
      </c>
      <c r="Q507" s="10">
        <f ca="1">IF(L507="","",VLOOKUP(R507&amp;"_"&amp;S507&amp;"_"&amp;T507,[1]挑战模式!$A:$AS,38+U507,FALSE))</f>
        <v>9</v>
      </c>
      <c r="R507" s="10">
        <v>0</v>
      </c>
      <c r="S507" s="10">
        <v>11</v>
      </c>
      <c r="T507" s="10">
        <v>5</v>
      </c>
      <c r="U507" s="10">
        <v>2</v>
      </c>
    </row>
    <row r="508" spans="2:21" s="10" customFormat="1" x14ac:dyDescent="0.2">
      <c r="B508" s="10" t="str">
        <f t="shared" si="51"/>
        <v/>
      </c>
      <c r="C508" s="10" t="str">
        <f>IF(ISNA(VLOOKUP(R508&amp;"_"&amp;S508&amp;"_"&amp;T508,[1]挑战模式!$A:$AS,1,FALSE)),"",IF(T508-T507=0,"",T508))</f>
        <v/>
      </c>
      <c r="D508" s="10" t="str">
        <f t="shared" si="52"/>
        <v/>
      </c>
      <c r="E508" s="10" t="str">
        <f>""</f>
        <v/>
      </c>
      <c r="F508" s="10" t="str">
        <f>IF(C508="","",VLOOKUP(R508&amp;"_"&amp;S508&amp;"_"&amp;T508,[1]挑战模式!$A:$AS,13,FALSE)-VLOOKUP(R508&amp;"_"&amp;S508&amp;"_"&amp;T508,[1]挑战模式!$A:$AS,14,FALSE))</f>
        <v/>
      </c>
      <c r="G508" s="10" t="str">
        <f t="shared" si="53"/>
        <v/>
      </c>
      <c r="H508" s="10" t="str">
        <f>IF(C508="","",VLOOKUP(R508&amp;"_"&amp;S508&amp;"_"&amp;T508,[1]挑战模式!$A:$BG,58,FALSE))</f>
        <v/>
      </c>
      <c r="I508" s="10" t="str">
        <f>IF(C508="","",VLOOKUP(R508&amp;"_"&amp;S508&amp;"_"&amp;T508,[1]挑战模式!$A:$BG,59,FALSE))</f>
        <v/>
      </c>
      <c r="J508" s="10" t="str">
        <f t="shared" si="50"/>
        <v/>
      </c>
      <c r="K508" s="10">
        <f ca="1">IF(ISNA(VLOOKUP(R508&amp;"_"&amp;S508&amp;"_"&amp;T508,[1]挑战模式!$A:$AS,1,FALSE)),"",IF(VLOOKUP(R508&amp;"_"&amp;S508&amp;"_"&amp;T508,[1]挑战模式!$A:$AS,14+U508,FALSE)="","",INT(VLOOKUP(R508&amp;"_"&amp;S508&amp;"_"&amp;T508,[1]挑战模式!$A:$AS,20+U508,FALSE))))</f>
        <v>6</v>
      </c>
      <c r="L508" s="10">
        <f ca="1">IF(ISNA(VLOOKUP(R508&amp;"_"&amp;S508&amp;"_"&amp;T508,[1]挑战模式!$A:$AS,1,FALSE)),"",IF(VLOOKUP(R508&amp;"_"&amp;S508&amp;"_"&amp;T508,[1]挑战模式!$A:$AS,14+U508,FALSE)="","",ROUND(VLOOKUP(R508&amp;"_"&amp;S508&amp;"_"&amp;T508,[1]挑战模式!$A:$AS,5,FALSE)/K508,2)))</f>
        <v>5</v>
      </c>
      <c r="M508" s="10">
        <f t="shared" ca="1" si="54"/>
        <v>1</v>
      </c>
      <c r="N508" s="10" t="str">
        <f t="shared" ca="1" si="55"/>
        <v>Monster_Season0_Challenge11_5_3</v>
      </c>
      <c r="O508" s="10">
        <f t="shared" ca="1" si="56"/>
        <v>1</v>
      </c>
      <c r="Q508" s="10">
        <f ca="1">IF(L508="","",VLOOKUP(R508&amp;"_"&amp;S508&amp;"_"&amp;T508,[1]挑战模式!$A:$AS,38+U508,FALSE))</f>
        <v>4</v>
      </c>
      <c r="R508" s="10">
        <v>0</v>
      </c>
      <c r="S508" s="10">
        <v>11</v>
      </c>
      <c r="T508" s="10">
        <v>5</v>
      </c>
      <c r="U508" s="10">
        <v>3</v>
      </c>
    </row>
    <row r="509" spans="2:21" s="10" customFormat="1" x14ac:dyDescent="0.2">
      <c r="B509" s="10" t="str">
        <f t="shared" si="51"/>
        <v/>
      </c>
      <c r="C509" s="10" t="str">
        <f>IF(ISNA(VLOOKUP(R509&amp;"_"&amp;S509&amp;"_"&amp;T509,[1]挑战模式!$A:$AS,1,FALSE)),"",IF(T509-T508=0,"",T509))</f>
        <v/>
      </c>
      <c r="D509" s="10" t="str">
        <f t="shared" si="52"/>
        <v/>
      </c>
      <c r="E509" s="10" t="str">
        <f>""</f>
        <v/>
      </c>
      <c r="F509" s="10" t="str">
        <f>IF(C509="","",VLOOKUP(R509&amp;"_"&amp;S509&amp;"_"&amp;T509,[1]挑战模式!$A:$AS,13,FALSE)-VLOOKUP(R509&amp;"_"&amp;S509&amp;"_"&amp;T509,[1]挑战模式!$A:$AS,14,FALSE))</f>
        <v/>
      </c>
      <c r="G509" s="10" t="str">
        <f t="shared" si="53"/>
        <v/>
      </c>
      <c r="H509" s="10" t="str">
        <f>IF(C509="","",VLOOKUP(R509&amp;"_"&amp;S509&amp;"_"&amp;T509,[1]挑战模式!$A:$BG,58,FALSE))</f>
        <v/>
      </c>
      <c r="I509" s="10" t="str">
        <f>IF(C509="","",VLOOKUP(R509&amp;"_"&amp;S509&amp;"_"&amp;T509,[1]挑战模式!$A:$BG,59,FALSE))</f>
        <v/>
      </c>
      <c r="J509" s="10" t="str">
        <f t="shared" si="50"/>
        <v/>
      </c>
      <c r="K509" s="10" t="str">
        <f ca="1">IF(ISNA(VLOOKUP(R509&amp;"_"&amp;S509&amp;"_"&amp;T509,[1]挑战模式!$A:$AS,1,FALSE)),"",IF(VLOOKUP(R509&amp;"_"&amp;S509&amp;"_"&amp;T509,[1]挑战模式!$A:$AS,14+U509,FALSE)="","",INT(VLOOKUP(R509&amp;"_"&amp;S509&amp;"_"&amp;T509,[1]挑战模式!$A:$AS,20+U509,FALSE))))</f>
        <v/>
      </c>
      <c r="L509" s="10" t="str">
        <f ca="1">IF(ISNA(VLOOKUP(R509&amp;"_"&amp;S509&amp;"_"&amp;T509,[1]挑战模式!$A:$AS,1,FALSE)),"",IF(VLOOKUP(R509&amp;"_"&amp;S509&amp;"_"&amp;T509,[1]挑战模式!$A:$AS,14+U509,FALSE)="","",ROUND(VLOOKUP(R509&amp;"_"&amp;S509&amp;"_"&amp;T509,[1]挑战模式!$A:$AS,5,FALSE)/K509,2)))</f>
        <v/>
      </c>
      <c r="M509" s="10" t="str">
        <f t="shared" ca="1" si="54"/>
        <v/>
      </c>
      <c r="N509" s="10" t="str">
        <f t="shared" ca="1" si="55"/>
        <v/>
      </c>
      <c r="O509" s="10" t="str">
        <f t="shared" ca="1" si="56"/>
        <v/>
      </c>
      <c r="Q509" s="10" t="str">
        <f ca="1">IF(L509="","",VLOOKUP(R509&amp;"_"&amp;S509&amp;"_"&amp;T509,[1]挑战模式!$A:$AS,38+U509,FALSE))</f>
        <v/>
      </c>
      <c r="R509" s="10">
        <v>0</v>
      </c>
      <c r="S509" s="10">
        <v>11</v>
      </c>
      <c r="T509" s="10">
        <v>5</v>
      </c>
      <c r="U509" s="10">
        <v>4</v>
      </c>
    </row>
    <row r="510" spans="2:21" s="10" customFormat="1" x14ac:dyDescent="0.2">
      <c r="B510" s="10" t="str">
        <f t="shared" si="51"/>
        <v/>
      </c>
      <c r="C510" s="10" t="str">
        <f>IF(ISNA(VLOOKUP(R510&amp;"_"&amp;S510&amp;"_"&amp;T510,[1]挑战模式!$A:$AS,1,FALSE)),"",IF(T510-T509=0,"",T510))</f>
        <v/>
      </c>
      <c r="D510" s="10" t="str">
        <f t="shared" si="52"/>
        <v/>
      </c>
      <c r="E510" s="10" t="str">
        <f>""</f>
        <v/>
      </c>
      <c r="F510" s="10" t="str">
        <f>IF(C510="","",VLOOKUP(R510&amp;"_"&amp;S510&amp;"_"&amp;T510,[1]挑战模式!$A:$AS,13,FALSE)-VLOOKUP(R510&amp;"_"&amp;S510&amp;"_"&amp;T510,[1]挑战模式!$A:$AS,14,FALSE))</f>
        <v/>
      </c>
      <c r="G510" s="10" t="str">
        <f t="shared" si="53"/>
        <v/>
      </c>
      <c r="H510" s="10" t="str">
        <f>IF(C510="","",VLOOKUP(R510&amp;"_"&amp;S510&amp;"_"&amp;T510,[1]挑战模式!$A:$BG,58,FALSE))</f>
        <v/>
      </c>
      <c r="I510" s="10" t="str">
        <f>IF(C510="","",VLOOKUP(R510&amp;"_"&amp;S510&amp;"_"&amp;T510,[1]挑战模式!$A:$BG,59,FALSE))</f>
        <v/>
      </c>
      <c r="J510" s="10" t="str">
        <f t="shared" si="50"/>
        <v/>
      </c>
      <c r="K510" s="10" t="str">
        <f ca="1">IF(ISNA(VLOOKUP(R510&amp;"_"&amp;S510&amp;"_"&amp;T510,[1]挑战模式!$A:$AS,1,FALSE)),"",IF(VLOOKUP(R510&amp;"_"&amp;S510&amp;"_"&amp;T510,[1]挑战模式!$A:$AS,14+U510,FALSE)="","",INT(VLOOKUP(R510&amp;"_"&amp;S510&amp;"_"&amp;T510,[1]挑战模式!$A:$AS,20+U510,FALSE))))</f>
        <v/>
      </c>
      <c r="L510" s="10" t="str">
        <f ca="1">IF(ISNA(VLOOKUP(R510&amp;"_"&amp;S510&amp;"_"&amp;T510,[1]挑战模式!$A:$AS,1,FALSE)),"",IF(VLOOKUP(R510&amp;"_"&amp;S510&amp;"_"&amp;T510,[1]挑战模式!$A:$AS,14+U510,FALSE)="","",ROUND(VLOOKUP(R510&amp;"_"&amp;S510&amp;"_"&amp;T510,[1]挑战模式!$A:$AS,5,FALSE)/K510,2)))</f>
        <v/>
      </c>
      <c r="M510" s="10" t="str">
        <f t="shared" ca="1" si="54"/>
        <v/>
      </c>
      <c r="N510" s="10" t="str">
        <f t="shared" ca="1" si="55"/>
        <v/>
      </c>
      <c r="O510" s="10" t="str">
        <f t="shared" ca="1" si="56"/>
        <v/>
      </c>
      <c r="Q510" s="10" t="str">
        <f ca="1">IF(L510="","",VLOOKUP(R510&amp;"_"&amp;S510&amp;"_"&amp;T510,[1]挑战模式!$A:$AS,38+U510,FALSE))</f>
        <v/>
      </c>
      <c r="R510" s="10">
        <v>0</v>
      </c>
      <c r="S510" s="10">
        <v>11</v>
      </c>
      <c r="T510" s="10">
        <v>5</v>
      </c>
      <c r="U510" s="10">
        <v>5</v>
      </c>
    </row>
    <row r="511" spans="2:21" s="10" customFormat="1" x14ac:dyDescent="0.2">
      <c r="B511" s="10" t="str">
        <f t="shared" si="51"/>
        <v/>
      </c>
      <c r="C511" s="10" t="str">
        <f>IF(ISNA(VLOOKUP(R511&amp;"_"&amp;S511&amp;"_"&amp;T511,[1]挑战模式!$A:$AS,1,FALSE)),"",IF(T511-T510=0,"",T511))</f>
        <v/>
      </c>
      <c r="D511" s="10" t="str">
        <f t="shared" si="52"/>
        <v/>
      </c>
      <c r="E511" s="10" t="str">
        <f>""</f>
        <v/>
      </c>
      <c r="F511" s="10" t="str">
        <f>IF(C511="","",VLOOKUP(R511&amp;"_"&amp;S511&amp;"_"&amp;T511,[1]挑战模式!$A:$AS,13,FALSE)-VLOOKUP(R511&amp;"_"&amp;S511&amp;"_"&amp;T511,[1]挑战模式!$A:$AS,14,FALSE))</f>
        <v/>
      </c>
      <c r="G511" s="10" t="str">
        <f t="shared" si="53"/>
        <v/>
      </c>
      <c r="H511" s="10" t="str">
        <f>IF(C511="","",VLOOKUP(R511&amp;"_"&amp;S511&amp;"_"&amp;T511,[1]挑战模式!$A:$BG,58,FALSE))</f>
        <v/>
      </c>
      <c r="I511" s="10" t="str">
        <f>IF(C511="","",VLOOKUP(R511&amp;"_"&amp;S511&amp;"_"&amp;T511,[1]挑战模式!$A:$BG,59,FALSE))</f>
        <v/>
      </c>
      <c r="J511" s="10" t="str">
        <f t="shared" si="50"/>
        <v/>
      </c>
      <c r="K511" s="10" t="str">
        <f ca="1">IF(ISNA(VLOOKUP(R511&amp;"_"&amp;S511&amp;"_"&amp;T511,[1]挑战模式!$A:$AS,1,FALSE)),"",IF(VLOOKUP(R511&amp;"_"&amp;S511&amp;"_"&amp;T511,[1]挑战模式!$A:$AS,14+U511,FALSE)="","",INT(VLOOKUP(R511&amp;"_"&amp;S511&amp;"_"&amp;T511,[1]挑战模式!$A:$AS,20+U511,FALSE))))</f>
        <v/>
      </c>
      <c r="L511" s="10" t="str">
        <f ca="1">IF(ISNA(VLOOKUP(R511&amp;"_"&amp;S511&amp;"_"&amp;T511,[1]挑战模式!$A:$AS,1,FALSE)),"",IF(VLOOKUP(R511&amp;"_"&amp;S511&amp;"_"&amp;T511,[1]挑战模式!$A:$AS,14+U511,FALSE)="","",ROUND(VLOOKUP(R511&amp;"_"&amp;S511&amp;"_"&amp;T511,[1]挑战模式!$A:$AS,5,FALSE)/K511,2)))</f>
        <v/>
      </c>
      <c r="M511" s="10" t="str">
        <f t="shared" ca="1" si="54"/>
        <v/>
      </c>
      <c r="N511" s="10" t="str">
        <f t="shared" ca="1" si="55"/>
        <v/>
      </c>
      <c r="O511" s="10" t="str">
        <f t="shared" ca="1" si="56"/>
        <v/>
      </c>
      <c r="Q511" s="10" t="str">
        <f ca="1">IF(L511="","",VLOOKUP(R511&amp;"_"&amp;S511&amp;"_"&amp;T511,[1]挑战模式!$A:$AS,38+U511,FALSE))</f>
        <v/>
      </c>
      <c r="R511" s="10">
        <v>0</v>
      </c>
      <c r="S511" s="10">
        <v>11</v>
      </c>
      <c r="T511" s="10">
        <v>5</v>
      </c>
      <c r="U511" s="10">
        <v>6</v>
      </c>
    </row>
    <row r="512" spans="2:21" s="10" customFormat="1" x14ac:dyDescent="0.2">
      <c r="B512" s="10" t="str">
        <f t="shared" si="51"/>
        <v>MonsterWaveCallRule_Season0_Challenge11</v>
      </c>
      <c r="C512" s="10">
        <f>IF(ISNA(VLOOKUP(R512&amp;"_"&amp;S512&amp;"_"&amp;T512,[1]挑战模式!$A:$AS,1,FALSE)),"",IF(T512-T511=0,"",T512))</f>
        <v>6</v>
      </c>
      <c r="D512" s="10" t="str">
        <f t="shared" si="52"/>
        <v>赛季0挑战关卡11波次6</v>
      </c>
      <c r="E512" s="10" t="str">
        <f>""</f>
        <v/>
      </c>
      <c r="F512" s="10">
        <f>IF(C512="","",VLOOKUP(R512&amp;"_"&amp;S512&amp;"_"&amp;T512,[1]挑战模式!$A:$AS,13,FALSE)-VLOOKUP(R512&amp;"_"&amp;S512&amp;"_"&amp;T512,[1]挑战模式!$A:$AS,14,FALSE))</f>
        <v>100</v>
      </c>
      <c r="G512" s="10">
        <f t="shared" si="53"/>
        <v>180</v>
      </c>
      <c r="H512" s="10" t="str">
        <f>IF(C512="","",VLOOKUP(R512&amp;"_"&amp;S512&amp;"_"&amp;T512,[1]挑战模式!$A:$BG,58,FALSE))</f>
        <v>ResAudio_Music_game2;0.9</v>
      </c>
      <c r="I512" s="10" t="str">
        <f>IF(C512="","",VLOOKUP(R512&amp;"_"&amp;S512&amp;"_"&amp;T512,[1]挑战模式!$A:$BG,59,FALSE))</f>
        <v>ResAudio_Music_battle_danger1;1</v>
      </c>
      <c r="J512" s="10">
        <f t="shared" si="50"/>
        <v>0</v>
      </c>
      <c r="K512" s="10">
        <f ca="1">IF(ISNA(VLOOKUP(R512&amp;"_"&amp;S512&amp;"_"&amp;T512,[1]挑战模式!$A:$AS,1,FALSE)),"",IF(VLOOKUP(R512&amp;"_"&amp;S512&amp;"_"&amp;T512,[1]挑战模式!$A:$AS,14+U512,FALSE)="","",INT(VLOOKUP(R512&amp;"_"&amp;S512&amp;"_"&amp;T512,[1]挑战模式!$A:$AS,20+U512,FALSE))))</f>
        <v>12</v>
      </c>
      <c r="L512" s="10">
        <f ca="1">IF(ISNA(VLOOKUP(R512&amp;"_"&amp;S512&amp;"_"&amp;T512,[1]挑战模式!$A:$AS,1,FALSE)),"",IF(VLOOKUP(R512&amp;"_"&amp;S512&amp;"_"&amp;T512,[1]挑战模式!$A:$AS,14+U512,FALSE)="","",ROUND(VLOOKUP(R512&amp;"_"&amp;S512&amp;"_"&amp;T512,[1]挑战模式!$A:$AS,5,FALSE)/K512,2)))</f>
        <v>2.5</v>
      </c>
      <c r="M512" s="10">
        <f t="shared" ca="1" si="54"/>
        <v>1</v>
      </c>
      <c r="N512" s="10" t="str">
        <f t="shared" ca="1" si="55"/>
        <v>Monster_Season0_Challenge11_6_1</v>
      </c>
      <c r="O512" s="10">
        <f t="shared" ca="1" si="56"/>
        <v>1</v>
      </c>
      <c r="Q512" s="10">
        <f ca="1">IF(L512="","",VLOOKUP(R512&amp;"_"&amp;S512&amp;"_"&amp;T512,[1]挑战模式!$A:$AS,38+U512,FALSE))</f>
        <v>4</v>
      </c>
      <c r="R512" s="10">
        <v>0</v>
      </c>
      <c r="S512" s="10">
        <v>11</v>
      </c>
      <c r="T512" s="10">
        <v>6</v>
      </c>
      <c r="U512" s="10">
        <v>1</v>
      </c>
    </row>
    <row r="513" spans="2:21" s="10" customFormat="1" x14ac:dyDescent="0.2">
      <c r="B513" s="10" t="str">
        <f t="shared" si="51"/>
        <v/>
      </c>
      <c r="C513" s="10" t="str">
        <f>IF(ISNA(VLOOKUP(R513&amp;"_"&amp;S513&amp;"_"&amp;T513,[1]挑战模式!$A:$AS,1,FALSE)),"",IF(T513-T512=0,"",T513))</f>
        <v/>
      </c>
      <c r="D513" s="10" t="str">
        <f t="shared" si="52"/>
        <v/>
      </c>
      <c r="E513" s="10" t="str">
        <f>""</f>
        <v/>
      </c>
      <c r="F513" s="10" t="str">
        <f>IF(C513="","",VLOOKUP(R513&amp;"_"&amp;S513&amp;"_"&amp;T513,[1]挑战模式!$A:$AS,13,FALSE)-VLOOKUP(R513&amp;"_"&amp;S513&amp;"_"&amp;T513,[1]挑战模式!$A:$AS,14,FALSE))</f>
        <v/>
      </c>
      <c r="G513" s="10" t="str">
        <f t="shared" si="53"/>
        <v/>
      </c>
      <c r="H513" s="10" t="str">
        <f>IF(C513="","",VLOOKUP(R513&amp;"_"&amp;S513&amp;"_"&amp;T513,[1]挑战模式!$A:$BG,58,FALSE))</f>
        <v/>
      </c>
      <c r="I513" s="10" t="str">
        <f>IF(C513="","",VLOOKUP(R513&amp;"_"&amp;S513&amp;"_"&amp;T513,[1]挑战模式!$A:$BG,59,FALSE))</f>
        <v/>
      </c>
      <c r="J513" s="10" t="str">
        <f t="shared" si="50"/>
        <v/>
      </c>
      <c r="K513" s="10">
        <f ca="1">IF(ISNA(VLOOKUP(R513&amp;"_"&amp;S513&amp;"_"&amp;T513,[1]挑战模式!$A:$AS,1,FALSE)),"",IF(VLOOKUP(R513&amp;"_"&amp;S513&amp;"_"&amp;T513,[1]挑战模式!$A:$AS,14+U513,FALSE)="","",INT(VLOOKUP(R513&amp;"_"&amp;S513&amp;"_"&amp;T513,[1]挑战模式!$A:$AS,20+U513,FALSE))))</f>
        <v>9</v>
      </c>
      <c r="L513" s="10">
        <f ca="1">IF(ISNA(VLOOKUP(R513&amp;"_"&amp;S513&amp;"_"&amp;T513,[1]挑战模式!$A:$AS,1,FALSE)),"",IF(VLOOKUP(R513&amp;"_"&amp;S513&amp;"_"&amp;T513,[1]挑战模式!$A:$AS,14+U513,FALSE)="","",ROUND(VLOOKUP(R513&amp;"_"&amp;S513&amp;"_"&amp;T513,[1]挑战模式!$A:$AS,5,FALSE)/K513,2)))</f>
        <v>3.33</v>
      </c>
      <c r="M513" s="10">
        <f t="shared" ca="1" si="54"/>
        <v>1</v>
      </c>
      <c r="N513" s="10" t="str">
        <f t="shared" ca="1" si="55"/>
        <v>Monster_Season0_Challenge11_6_2</v>
      </c>
      <c r="O513" s="10">
        <f t="shared" ca="1" si="56"/>
        <v>1</v>
      </c>
      <c r="Q513" s="10">
        <f ca="1">IF(L513="","",VLOOKUP(R513&amp;"_"&amp;S513&amp;"_"&amp;T513,[1]挑战模式!$A:$AS,38+U513,FALSE))</f>
        <v>4</v>
      </c>
      <c r="R513" s="10">
        <v>0</v>
      </c>
      <c r="S513" s="10">
        <v>11</v>
      </c>
      <c r="T513" s="10">
        <v>6</v>
      </c>
      <c r="U513" s="10">
        <v>2</v>
      </c>
    </row>
    <row r="514" spans="2:21" s="10" customFormat="1" x14ac:dyDescent="0.2">
      <c r="B514" s="10" t="str">
        <f t="shared" si="51"/>
        <v/>
      </c>
      <c r="C514" s="10" t="str">
        <f>IF(ISNA(VLOOKUP(R514&amp;"_"&amp;S514&amp;"_"&amp;T514,[1]挑战模式!$A:$AS,1,FALSE)),"",IF(T514-T513=0,"",T514))</f>
        <v/>
      </c>
      <c r="D514" s="10" t="str">
        <f t="shared" si="52"/>
        <v/>
      </c>
      <c r="E514" s="10" t="str">
        <f>""</f>
        <v/>
      </c>
      <c r="F514" s="10" t="str">
        <f>IF(C514="","",VLOOKUP(R514&amp;"_"&amp;S514&amp;"_"&amp;T514,[1]挑战模式!$A:$AS,13,FALSE)-VLOOKUP(R514&amp;"_"&amp;S514&amp;"_"&amp;T514,[1]挑战模式!$A:$AS,14,FALSE))</f>
        <v/>
      </c>
      <c r="G514" s="10" t="str">
        <f t="shared" si="53"/>
        <v/>
      </c>
      <c r="H514" s="10" t="str">
        <f>IF(C514="","",VLOOKUP(R514&amp;"_"&amp;S514&amp;"_"&amp;T514,[1]挑战模式!$A:$BG,58,FALSE))</f>
        <v/>
      </c>
      <c r="I514" s="10" t="str">
        <f>IF(C514="","",VLOOKUP(R514&amp;"_"&amp;S514&amp;"_"&amp;T514,[1]挑战模式!$A:$BG,59,FALSE))</f>
        <v/>
      </c>
      <c r="J514" s="10" t="str">
        <f t="shared" si="50"/>
        <v/>
      </c>
      <c r="K514" s="10">
        <f ca="1">IF(ISNA(VLOOKUP(R514&amp;"_"&amp;S514&amp;"_"&amp;T514,[1]挑战模式!$A:$AS,1,FALSE)),"",IF(VLOOKUP(R514&amp;"_"&amp;S514&amp;"_"&amp;T514,[1]挑战模式!$A:$AS,14+U514,FALSE)="","",INT(VLOOKUP(R514&amp;"_"&amp;S514&amp;"_"&amp;T514,[1]挑战模式!$A:$AS,20+U514,FALSE))))</f>
        <v>9</v>
      </c>
      <c r="L514" s="10">
        <f ca="1">IF(ISNA(VLOOKUP(R514&amp;"_"&amp;S514&amp;"_"&amp;T514,[1]挑战模式!$A:$AS,1,FALSE)),"",IF(VLOOKUP(R514&amp;"_"&amp;S514&amp;"_"&amp;T514,[1]挑战模式!$A:$AS,14+U514,FALSE)="","",ROUND(VLOOKUP(R514&amp;"_"&amp;S514&amp;"_"&amp;T514,[1]挑战模式!$A:$AS,5,FALSE)/K514,2)))</f>
        <v>3.33</v>
      </c>
      <c r="M514" s="10">
        <f t="shared" ca="1" si="54"/>
        <v>1</v>
      </c>
      <c r="N514" s="10" t="str">
        <f t="shared" ca="1" si="55"/>
        <v>Monster_Season0_Challenge11_6_3</v>
      </c>
      <c r="O514" s="10">
        <f t="shared" ca="1" si="56"/>
        <v>1</v>
      </c>
      <c r="Q514" s="10">
        <f ca="1">IF(L514="","",VLOOKUP(R514&amp;"_"&amp;S514&amp;"_"&amp;T514,[1]挑战模式!$A:$AS,38+U514,FALSE))</f>
        <v>9</v>
      </c>
      <c r="R514" s="10">
        <v>0</v>
      </c>
      <c r="S514" s="10">
        <v>11</v>
      </c>
      <c r="T514" s="10">
        <v>6</v>
      </c>
      <c r="U514" s="10">
        <v>3</v>
      </c>
    </row>
    <row r="515" spans="2:21" s="10" customFormat="1" x14ac:dyDescent="0.2">
      <c r="B515" s="10" t="str">
        <f t="shared" si="51"/>
        <v/>
      </c>
      <c r="C515" s="10" t="str">
        <f>IF(ISNA(VLOOKUP(R515&amp;"_"&amp;S515&amp;"_"&amp;T515,[1]挑战模式!$A:$AS,1,FALSE)),"",IF(T515-T514=0,"",T515))</f>
        <v/>
      </c>
      <c r="D515" s="10" t="str">
        <f t="shared" si="52"/>
        <v/>
      </c>
      <c r="E515" s="10" t="str">
        <f>""</f>
        <v/>
      </c>
      <c r="F515" s="10" t="str">
        <f>IF(C515="","",VLOOKUP(R515&amp;"_"&amp;S515&amp;"_"&amp;T515,[1]挑战模式!$A:$AS,13,FALSE)-VLOOKUP(R515&amp;"_"&amp;S515&amp;"_"&amp;T515,[1]挑战模式!$A:$AS,14,FALSE))</f>
        <v/>
      </c>
      <c r="G515" s="10" t="str">
        <f t="shared" si="53"/>
        <v/>
      </c>
      <c r="H515" s="10" t="str">
        <f>IF(C515="","",VLOOKUP(R515&amp;"_"&amp;S515&amp;"_"&amp;T515,[1]挑战模式!$A:$BG,58,FALSE))</f>
        <v/>
      </c>
      <c r="I515" s="10" t="str">
        <f>IF(C515="","",VLOOKUP(R515&amp;"_"&amp;S515&amp;"_"&amp;T515,[1]挑战模式!$A:$BG,59,FALSE))</f>
        <v/>
      </c>
      <c r="J515" s="10" t="str">
        <f t="shared" si="50"/>
        <v/>
      </c>
      <c r="K515" s="10">
        <f ca="1">IF(ISNA(VLOOKUP(R515&amp;"_"&amp;S515&amp;"_"&amp;T515,[1]挑战模式!$A:$AS,1,FALSE)),"",IF(VLOOKUP(R515&amp;"_"&amp;S515&amp;"_"&amp;T515,[1]挑战模式!$A:$AS,14+U515,FALSE)="","",INT(VLOOKUP(R515&amp;"_"&amp;S515&amp;"_"&amp;T515,[1]挑战模式!$A:$AS,20+U515,FALSE))))</f>
        <v>6</v>
      </c>
      <c r="L515" s="10">
        <f ca="1">IF(ISNA(VLOOKUP(R515&amp;"_"&amp;S515&amp;"_"&amp;T515,[1]挑战模式!$A:$AS,1,FALSE)),"",IF(VLOOKUP(R515&amp;"_"&amp;S515&amp;"_"&amp;T515,[1]挑战模式!$A:$AS,14+U515,FALSE)="","",ROUND(VLOOKUP(R515&amp;"_"&amp;S515&amp;"_"&amp;T515,[1]挑战模式!$A:$AS,5,FALSE)/K515,2)))</f>
        <v>5</v>
      </c>
      <c r="M515" s="10">
        <f t="shared" ca="1" si="54"/>
        <v>1</v>
      </c>
      <c r="N515" s="10" t="str">
        <f t="shared" ca="1" si="55"/>
        <v>Monster_Season0_Challenge11_6_4</v>
      </c>
      <c r="O515" s="10">
        <f t="shared" ca="1" si="56"/>
        <v>1</v>
      </c>
      <c r="Q515" s="10">
        <f ca="1">IF(L515="","",VLOOKUP(R515&amp;"_"&amp;S515&amp;"_"&amp;T515,[1]挑战模式!$A:$AS,38+U515,FALSE))</f>
        <v>4</v>
      </c>
      <c r="R515" s="10">
        <v>0</v>
      </c>
      <c r="S515" s="10">
        <v>11</v>
      </c>
      <c r="T515" s="10">
        <v>6</v>
      </c>
      <c r="U515" s="10">
        <v>4</v>
      </c>
    </row>
    <row r="516" spans="2:21" s="10" customFormat="1" x14ac:dyDescent="0.2">
      <c r="B516" s="10" t="str">
        <f t="shared" si="51"/>
        <v/>
      </c>
      <c r="C516" s="10" t="str">
        <f>IF(ISNA(VLOOKUP(R516&amp;"_"&amp;S516&amp;"_"&amp;T516,[1]挑战模式!$A:$AS,1,FALSE)),"",IF(T516-T515=0,"",T516))</f>
        <v/>
      </c>
      <c r="D516" s="10" t="str">
        <f t="shared" si="52"/>
        <v/>
      </c>
      <c r="E516" s="10" t="str">
        <f>""</f>
        <v/>
      </c>
      <c r="F516" s="10" t="str">
        <f>IF(C516="","",VLOOKUP(R516&amp;"_"&amp;S516&amp;"_"&amp;T516,[1]挑战模式!$A:$AS,13,FALSE)-VLOOKUP(R516&amp;"_"&amp;S516&amp;"_"&amp;T516,[1]挑战模式!$A:$AS,14,FALSE))</f>
        <v/>
      </c>
      <c r="G516" s="10" t="str">
        <f t="shared" si="53"/>
        <v/>
      </c>
      <c r="H516" s="10" t="str">
        <f>IF(C516="","",VLOOKUP(R516&amp;"_"&amp;S516&amp;"_"&amp;T516,[1]挑战模式!$A:$BG,58,FALSE))</f>
        <v/>
      </c>
      <c r="I516" s="10" t="str">
        <f>IF(C516="","",VLOOKUP(R516&amp;"_"&amp;S516&amp;"_"&amp;T516,[1]挑战模式!$A:$BG,59,FALSE))</f>
        <v/>
      </c>
      <c r="J516" s="10" t="str">
        <f t="shared" si="50"/>
        <v/>
      </c>
      <c r="K516" s="10" t="str">
        <f ca="1">IF(ISNA(VLOOKUP(R516&amp;"_"&amp;S516&amp;"_"&amp;T516,[1]挑战模式!$A:$AS,1,FALSE)),"",IF(VLOOKUP(R516&amp;"_"&amp;S516&amp;"_"&amp;T516,[1]挑战模式!$A:$AS,14+U516,FALSE)="","",INT(VLOOKUP(R516&amp;"_"&amp;S516&amp;"_"&amp;T516,[1]挑战模式!$A:$AS,20+U516,FALSE))))</f>
        <v/>
      </c>
      <c r="L516" s="10" t="str">
        <f ca="1">IF(ISNA(VLOOKUP(R516&amp;"_"&amp;S516&amp;"_"&amp;T516,[1]挑战模式!$A:$AS,1,FALSE)),"",IF(VLOOKUP(R516&amp;"_"&amp;S516&amp;"_"&amp;T516,[1]挑战模式!$A:$AS,14+U516,FALSE)="","",ROUND(VLOOKUP(R516&amp;"_"&amp;S516&amp;"_"&amp;T516,[1]挑战模式!$A:$AS,5,FALSE)/K516,2)))</f>
        <v/>
      </c>
      <c r="M516" s="10" t="str">
        <f t="shared" ca="1" si="54"/>
        <v/>
      </c>
      <c r="N516" s="10" t="str">
        <f t="shared" ca="1" si="55"/>
        <v/>
      </c>
      <c r="O516" s="10" t="str">
        <f t="shared" ca="1" si="56"/>
        <v/>
      </c>
      <c r="Q516" s="10" t="str">
        <f ca="1">IF(L516="","",VLOOKUP(R516&amp;"_"&amp;S516&amp;"_"&amp;T516,[1]挑战模式!$A:$AS,38+U516,FALSE))</f>
        <v/>
      </c>
      <c r="R516" s="10">
        <v>0</v>
      </c>
      <c r="S516" s="10">
        <v>11</v>
      </c>
      <c r="T516" s="10">
        <v>6</v>
      </c>
      <c r="U516" s="10">
        <v>5</v>
      </c>
    </row>
    <row r="517" spans="2:21" s="10" customFormat="1" x14ac:dyDescent="0.2">
      <c r="B517" s="10" t="str">
        <f t="shared" si="51"/>
        <v/>
      </c>
      <c r="C517" s="10" t="str">
        <f>IF(ISNA(VLOOKUP(R517&amp;"_"&amp;S517&amp;"_"&amp;T517,[1]挑战模式!$A:$AS,1,FALSE)),"",IF(T517-T516=0,"",T517))</f>
        <v/>
      </c>
      <c r="D517" s="10" t="str">
        <f t="shared" si="52"/>
        <v/>
      </c>
      <c r="E517" s="10" t="str">
        <f>""</f>
        <v/>
      </c>
      <c r="F517" s="10" t="str">
        <f>IF(C517="","",VLOOKUP(R517&amp;"_"&amp;S517&amp;"_"&amp;T517,[1]挑战模式!$A:$AS,13,FALSE)-VLOOKUP(R517&amp;"_"&amp;S517&amp;"_"&amp;T517,[1]挑战模式!$A:$AS,14,FALSE))</f>
        <v/>
      </c>
      <c r="G517" s="10" t="str">
        <f t="shared" si="53"/>
        <v/>
      </c>
      <c r="H517" s="10" t="str">
        <f>IF(C517="","",VLOOKUP(R517&amp;"_"&amp;S517&amp;"_"&amp;T517,[1]挑战模式!$A:$BG,58,FALSE))</f>
        <v/>
      </c>
      <c r="I517" s="10" t="str">
        <f>IF(C517="","",VLOOKUP(R517&amp;"_"&amp;S517&amp;"_"&amp;T517,[1]挑战模式!$A:$BG,59,FALSE))</f>
        <v/>
      </c>
      <c r="J517" s="10" t="str">
        <f t="shared" si="50"/>
        <v/>
      </c>
      <c r="K517" s="10" t="str">
        <f ca="1">IF(ISNA(VLOOKUP(R517&amp;"_"&amp;S517&amp;"_"&amp;T517,[1]挑战模式!$A:$AS,1,FALSE)),"",IF(VLOOKUP(R517&amp;"_"&amp;S517&amp;"_"&amp;T517,[1]挑战模式!$A:$AS,14+U517,FALSE)="","",INT(VLOOKUP(R517&amp;"_"&amp;S517&amp;"_"&amp;T517,[1]挑战模式!$A:$AS,20+U517,FALSE))))</f>
        <v/>
      </c>
      <c r="L517" s="10" t="str">
        <f ca="1">IF(ISNA(VLOOKUP(R517&amp;"_"&amp;S517&amp;"_"&amp;T517,[1]挑战模式!$A:$AS,1,FALSE)),"",IF(VLOOKUP(R517&amp;"_"&amp;S517&amp;"_"&amp;T517,[1]挑战模式!$A:$AS,14+U517,FALSE)="","",ROUND(VLOOKUP(R517&amp;"_"&amp;S517&amp;"_"&amp;T517,[1]挑战模式!$A:$AS,5,FALSE)/K517,2)))</f>
        <v/>
      </c>
      <c r="M517" s="10" t="str">
        <f t="shared" ca="1" si="54"/>
        <v/>
      </c>
      <c r="N517" s="10" t="str">
        <f t="shared" ca="1" si="55"/>
        <v/>
      </c>
      <c r="O517" s="10" t="str">
        <f t="shared" ca="1" si="56"/>
        <v/>
      </c>
      <c r="Q517" s="10" t="str">
        <f ca="1">IF(L517="","",VLOOKUP(R517&amp;"_"&amp;S517&amp;"_"&amp;T517,[1]挑战模式!$A:$AS,38+U517,FALSE))</f>
        <v/>
      </c>
      <c r="R517" s="10">
        <v>0</v>
      </c>
      <c r="S517" s="10">
        <v>11</v>
      </c>
      <c r="T517" s="10">
        <v>6</v>
      </c>
      <c r="U517" s="10">
        <v>6</v>
      </c>
    </row>
    <row r="518" spans="2:21" s="10" customFormat="1" x14ac:dyDescent="0.2">
      <c r="B518" s="10" t="str">
        <f t="shared" si="51"/>
        <v/>
      </c>
      <c r="C518" s="10" t="str">
        <f>IF(ISNA(VLOOKUP(R518&amp;"_"&amp;S518&amp;"_"&amp;T518,[1]挑战模式!$A:$AS,1,FALSE)),"",IF(T518-T517=0,"",T518))</f>
        <v/>
      </c>
      <c r="D518" s="10" t="str">
        <f t="shared" si="52"/>
        <v/>
      </c>
      <c r="E518" s="10" t="str">
        <f>""</f>
        <v/>
      </c>
      <c r="F518" s="10" t="str">
        <f>IF(C518="","",VLOOKUP(R518&amp;"_"&amp;S518&amp;"_"&amp;T518,[1]挑战模式!$A:$AS,13,FALSE)-VLOOKUP(R518&amp;"_"&amp;S518&amp;"_"&amp;T518,[1]挑战模式!$A:$AS,14,FALSE))</f>
        <v/>
      </c>
      <c r="G518" s="10" t="str">
        <f t="shared" si="53"/>
        <v/>
      </c>
      <c r="H518" s="10" t="str">
        <f>IF(C518="","",VLOOKUP(R518&amp;"_"&amp;S518&amp;"_"&amp;T518,[1]挑战模式!$A:$BG,58,FALSE))</f>
        <v/>
      </c>
      <c r="I518" s="10" t="str">
        <f>IF(C518="","",VLOOKUP(R518&amp;"_"&amp;S518&amp;"_"&amp;T518,[1]挑战模式!$A:$BG,59,FALSE))</f>
        <v/>
      </c>
      <c r="J518" s="10" t="str">
        <f t="shared" si="50"/>
        <v/>
      </c>
      <c r="K518" s="10" t="str">
        <f>IF(ISNA(VLOOKUP(R518&amp;"_"&amp;S518&amp;"_"&amp;T518,[1]挑战模式!$A:$AS,1,FALSE)),"",IF(VLOOKUP(R518&amp;"_"&amp;S518&amp;"_"&amp;T518,[1]挑战模式!$A:$AS,14+U518,FALSE)="","",INT(VLOOKUP(R518&amp;"_"&amp;S518&amp;"_"&amp;T518,[1]挑战模式!$A:$AS,20+U518,FALSE))))</f>
        <v/>
      </c>
      <c r="L518" s="10" t="str">
        <f>IF(ISNA(VLOOKUP(R518&amp;"_"&amp;S518&amp;"_"&amp;T518,[1]挑战模式!$A:$AS,1,FALSE)),"",IF(VLOOKUP(R518&amp;"_"&amp;S518&amp;"_"&amp;T518,[1]挑战模式!$A:$AS,14+U518,FALSE)="","",ROUND(VLOOKUP(R518&amp;"_"&amp;S518&amp;"_"&amp;T518,[1]挑战模式!$A:$AS,5,FALSE)/K518,2)))</f>
        <v/>
      </c>
      <c r="M518" s="10" t="str">
        <f t="shared" si="54"/>
        <v/>
      </c>
      <c r="N518" s="10" t="str">
        <f t="shared" si="55"/>
        <v/>
      </c>
      <c r="O518" s="10" t="str">
        <f t="shared" si="56"/>
        <v/>
      </c>
      <c r="Q518" s="10" t="str">
        <f>IF(L518="","",VLOOKUP(R518&amp;"_"&amp;S518&amp;"_"&amp;T518,[1]挑战模式!$A:$AS,38+U518,FALSE))</f>
        <v/>
      </c>
      <c r="R518" s="10">
        <v>0</v>
      </c>
      <c r="S518" s="10">
        <v>11</v>
      </c>
      <c r="T518" s="10">
        <v>7</v>
      </c>
      <c r="U518" s="10">
        <v>1</v>
      </c>
    </row>
    <row r="519" spans="2:21" s="10" customFormat="1" x14ac:dyDescent="0.2">
      <c r="B519" s="10" t="str">
        <f t="shared" si="51"/>
        <v/>
      </c>
      <c r="C519" s="10" t="str">
        <f>IF(ISNA(VLOOKUP(R519&amp;"_"&amp;S519&amp;"_"&amp;T519,[1]挑战模式!$A:$AS,1,FALSE)),"",IF(T519-T518=0,"",T519))</f>
        <v/>
      </c>
      <c r="D519" s="10" t="str">
        <f t="shared" si="52"/>
        <v/>
      </c>
      <c r="E519" s="10" t="str">
        <f>""</f>
        <v/>
      </c>
      <c r="F519" s="10" t="str">
        <f>IF(C519="","",VLOOKUP(R519&amp;"_"&amp;S519&amp;"_"&amp;T519,[1]挑战模式!$A:$AS,13,FALSE)-VLOOKUP(R519&amp;"_"&amp;S519&amp;"_"&amp;T519,[1]挑战模式!$A:$AS,14,FALSE))</f>
        <v/>
      </c>
      <c r="G519" s="10" t="str">
        <f t="shared" si="53"/>
        <v/>
      </c>
      <c r="H519" s="10" t="str">
        <f>IF(C519="","",VLOOKUP(R519&amp;"_"&amp;S519&amp;"_"&amp;T519,[1]挑战模式!$A:$BG,58,FALSE))</f>
        <v/>
      </c>
      <c r="I519" s="10" t="str">
        <f>IF(C519="","",VLOOKUP(R519&amp;"_"&amp;S519&amp;"_"&amp;T519,[1]挑战模式!$A:$BG,59,FALSE))</f>
        <v/>
      </c>
      <c r="J519" s="10" t="str">
        <f t="shared" si="50"/>
        <v/>
      </c>
      <c r="K519" s="10" t="str">
        <f>IF(ISNA(VLOOKUP(R519&amp;"_"&amp;S519&amp;"_"&amp;T519,[1]挑战模式!$A:$AS,1,FALSE)),"",IF(VLOOKUP(R519&amp;"_"&amp;S519&amp;"_"&amp;T519,[1]挑战模式!$A:$AS,14+U519,FALSE)="","",INT(VLOOKUP(R519&amp;"_"&amp;S519&amp;"_"&amp;T519,[1]挑战模式!$A:$AS,20+U519,FALSE))))</f>
        <v/>
      </c>
      <c r="L519" s="10" t="str">
        <f>IF(ISNA(VLOOKUP(R519&amp;"_"&amp;S519&amp;"_"&amp;T519,[1]挑战模式!$A:$AS,1,FALSE)),"",IF(VLOOKUP(R519&amp;"_"&amp;S519&amp;"_"&amp;T519,[1]挑战模式!$A:$AS,14+U519,FALSE)="","",ROUND(VLOOKUP(R519&amp;"_"&amp;S519&amp;"_"&amp;T519,[1]挑战模式!$A:$AS,5,FALSE)/K519,2)))</f>
        <v/>
      </c>
      <c r="M519" s="10" t="str">
        <f t="shared" si="54"/>
        <v/>
      </c>
      <c r="N519" s="10" t="str">
        <f t="shared" si="55"/>
        <v/>
      </c>
      <c r="O519" s="10" t="str">
        <f t="shared" si="56"/>
        <v/>
      </c>
      <c r="Q519" s="10" t="str">
        <f>IF(L519="","",VLOOKUP(R519&amp;"_"&amp;S519&amp;"_"&amp;T519,[1]挑战模式!$A:$AS,38+U519,FALSE))</f>
        <v/>
      </c>
      <c r="R519" s="10">
        <v>0</v>
      </c>
      <c r="S519" s="10">
        <v>11</v>
      </c>
      <c r="T519" s="10">
        <v>7</v>
      </c>
      <c r="U519" s="10">
        <v>2</v>
      </c>
    </row>
    <row r="520" spans="2:21" s="10" customFormat="1" x14ac:dyDescent="0.2">
      <c r="B520" s="10" t="str">
        <f t="shared" si="51"/>
        <v/>
      </c>
      <c r="C520" s="10" t="str">
        <f>IF(ISNA(VLOOKUP(R520&amp;"_"&amp;S520&amp;"_"&amp;T520,[1]挑战模式!$A:$AS,1,FALSE)),"",IF(T520-T519=0,"",T520))</f>
        <v/>
      </c>
      <c r="D520" s="10" t="str">
        <f t="shared" si="52"/>
        <v/>
      </c>
      <c r="E520" s="10" t="str">
        <f>""</f>
        <v/>
      </c>
      <c r="F520" s="10" t="str">
        <f>IF(C520="","",VLOOKUP(R520&amp;"_"&amp;S520&amp;"_"&amp;T520,[1]挑战模式!$A:$AS,13,FALSE)-VLOOKUP(R520&amp;"_"&amp;S520&amp;"_"&amp;T520,[1]挑战模式!$A:$AS,14,FALSE))</f>
        <v/>
      </c>
      <c r="G520" s="10" t="str">
        <f t="shared" si="53"/>
        <v/>
      </c>
      <c r="H520" s="10" t="str">
        <f>IF(C520="","",VLOOKUP(R520&amp;"_"&amp;S520&amp;"_"&amp;T520,[1]挑战模式!$A:$BG,58,FALSE))</f>
        <v/>
      </c>
      <c r="I520" s="10" t="str">
        <f>IF(C520="","",VLOOKUP(R520&amp;"_"&amp;S520&amp;"_"&amp;T520,[1]挑战模式!$A:$BG,59,FALSE))</f>
        <v/>
      </c>
      <c r="J520" s="10" t="str">
        <f t="shared" si="50"/>
        <v/>
      </c>
      <c r="K520" s="10" t="str">
        <f>IF(ISNA(VLOOKUP(R520&amp;"_"&amp;S520&amp;"_"&amp;T520,[1]挑战模式!$A:$AS,1,FALSE)),"",IF(VLOOKUP(R520&amp;"_"&amp;S520&amp;"_"&amp;T520,[1]挑战模式!$A:$AS,14+U520,FALSE)="","",INT(VLOOKUP(R520&amp;"_"&amp;S520&amp;"_"&amp;T520,[1]挑战模式!$A:$AS,20+U520,FALSE))))</f>
        <v/>
      </c>
      <c r="L520" s="10" t="str">
        <f>IF(ISNA(VLOOKUP(R520&amp;"_"&amp;S520&amp;"_"&amp;T520,[1]挑战模式!$A:$AS,1,FALSE)),"",IF(VLOOKUP(R520&amp;"_"&amp;S520&amp;"_"&amp;T520,[1]挑战模式!$A:$AS,14+U520,FALSE)="","",ROUND(VLOOKUP(R520&amp;"_"&amp;S520&amp;"_"&amp;T520,[1]挑战模式!$A:$AS,5,FALSE)/K520,2)))</f>
        <v/>
      </c>
      <c r="M520" s="10" t="str">
        <f t="shared" si="54"/>
        <v/>
      </c>
      <c r="N520" s="10" t="str">
        <f t="shared" si="55"/>
        <v/>
      </c>
      <c r="O520" s="10" t="str">
        <f t="shared" si="56"/>
        <v/>
      </c>
      <c r="Q520" s="10" t="str">
        <f>IF(L520="","",VLOOKUP(R520&amp;"_"&amp;S520&amp;"_"&amp;T520,[1]挑战模式!$A:$AS,38+U520,FALSE))</f>
        <v/>
      </c>
      <c r="R520" s="10">
        <v>0</v>
      </c>
      <c r="S520" s="10">
        <v>11</v>
      </c>
      <c r="T520" s="10">
        <v>7</v>
      </c>
      <c r="U520" s="10">
        <v>3</v>
      </c>
    </row>
    <row r="521" spans="2:21" s="10" customFormat="1" x14ac:dyDescent="0.2">
      <c r="B521" s="10" t="str">
        <f t="shared" si="51"/>
        <v/>
      </c>
      <c r="C521" s="10" t="str">
        <f>IF(ISNA(VLOOKUP(R521&amp;"_"&amp;S521&amp;"_"&amp;T521,[1]挑战模式!$A:$AS,1,FALSE)),"",IF(T521-T520=0,"",T521))</f>
        <v/>
      </c>
      <c r="D521" s="10" t="str">
        <f t="shared" si="52"/>
        <v/>
      </c>
      <c r="E521" s="10" t="str">
        <f>""</f>
        <v/>
      </c>
      <c r="F521" s="10" t="str">
        <f>IF(C521="","",VLOOKUP(R521&amp;"_"&amp;S521&amp;"_"&amp;T521,[1]挑战模式!$A:$AS,13,FALSE)-VLOOKUP(R521&amp;"_"&amp;S521&amp;"_"&amp;T521,[1]挑战模式!$A:$AS,14,FALSE))</f>
        <v/>
      </c>
      <c r="G521" s="10" t="str">
        <f t="shared" si="53"/>
        <v/>
      </c>
      <c r="H521" s="10" t="str">
        <f>IF(C521="","",VLOOKUP(R521&amp;"_"&amp;S521&amp;"_"&amp;T521,[1]挑战模式!$A:$BG,58,FALSE))</f>
        <v/>
      </c>
      <c r="I521" s="10" t="str">
        <f>IF(C521="","",VLOOKUP(R521&amp;"_"&amp;S521&amp;"_"&amp;T521,[1]挑战模式!$A:$BG,59,FALSE))</f>
        <v/>
      </c>
      <c r="J521" s="10" t="str">
        <f t="shared" si="50"/>
        <v/>
      </c>
      <c r="K521" s="10" t="str">
        <f>IF(ISNA(VLOOKUP(R521&amp;"_"&amp;S521&amp;"_"&amp;T521,[1]挑战模式!$A:$AS,1,FALSE)),"",IF(VLOOKUP(R521&amp;"_"&amp;S521&amp;"_"&amp;T521,[1]挑战模式!$A:$AS,14+U521,FALSE)="","",INT(VLOOKUP(R521&amp;"_"&amp;S521&amp;"_"&amp;T521,[1]挑战模式!$A:$AS,20+U521,FALSE))))</f>
        <v/>
      </c>
      <c r="L521" s="10" t="str">
        <f>IF(ISNA(VLOOKUP(R521&amp;"_"&amp;S521&amp;"_"&amp;T521,[1]挑战模式!$A:$AS,1,FALSE)),"",IF(VLOOKUP(R521&amp;"_"&amp;S521&amp;"_"&amp;T521,[1]挑战模式!$A:$AS,14+U521,FALSE)="","",ROUND(VLOOKUP(R521&amp;"_"&amp;S521&amp;"_"&amp;T521,[1]挑战模式!$A:$AS,5,FALSE)/K521,2)))</f>
        <v/>
      </c>
      <c r="M521" s="10" t="str">
        <f t="shared" si="54"/>
        <v/>
      </c>
      <c r="N521" s="10" t="str">
        <f t="shared" si="55"/>
        <v/>
      </c>
      <c r="O521" s="10" t="str">
        <f t="shared" si="56"/>
        <v/>
      </c>
      <c r="Q521" s="10" t="str">
        <f>IF(L521="","",VLOOKUP(R521&amp;"_"&amp;S521&amp;"_"&amp;T521,[1]挑战模式!$A:$AS,38+U521,FALSE))</f>
        <v/>
      </c>
      <c r="R521" s="10">
        <v>0</v>
      </c>
      <c r="S521" s="10">
        <v>11</v>
      </c>
      <c r="T521" s="10">
        <v>7</v>
      </c>
      <c r="U521" s="10">
        <v>4</v>
      </c>
    </row>
    <row r="522" spans="2:21" s="10" customFormat="1" x14ac:dyDescent="0.2">
      <c r="B522" s="10" t="str">
        <f t="shared" si="51"/>
        <v/>
      </c>
      <c r="C522" s="10" t="str">
        <f>IF(ISNA(VLOOKUP(R522&amp;"_"&amp;S522&amp;"_"&amp;T522,[1]挑战模式!$A:$AS,1,FALSE)),"",IF(T522-T521=0,"",T522))</f>
        <v/>
      </c>
      <c r="D522" s="10" t="str">
        <f t="shared" si="52"/>
        <v/>
      </c>
      <c r="E522" s="10" t="str">
        <f>""</f>
        <v/>
      </c>
      <c r="F522" s="10" t="str">
        <f>IF(C522="","",VLOOKUP(R522&amp;"_"&amp;S522&amp;"_"&amp;T522,[1]挑战模式!$A:$AS,13,FALSE)-VLOOKUP(R522&amp;"_"&amp;S522&amp;"_"&amp;T522,[1]挑战模式!$A:$AS,14,FALSE))</f>
        <v/>
      </c>
      <c r="G522" s="10" t="str">
        <f t="shared" si="53"/>
        <v/>
      </c>
      <c r="H522" s="10" t="str">
        <f>IF(C522="","",VLOOKUP(R522&amp;"_"&amp;S522&amp;"_"&amp;T522,[1]挑战模式!$A:$BG,58,FALSE))</f>
        <v/>
      </c>
      <c r="I522" s="10" t="str">
        <f>IF(C522="","",VLOOKUP(R522&amp;"_"&amp;S522&amp;"_"&amp;T522,[1]挑战模式!$A:$BG,59,FALSE))</f>
        <v/>
      </c>
      <c r="J522" s="10" t="str">
        <f t="shared" si="50"/>
        <v/>
      </c>
      <c r="K522" s="10" t="str">
        <f>IF(ISNA(VLOOKUP(R522&amp;"_"&amp;S522&amp;"_"&amp;T522,[1]挑战模式!$A:$AS,1,FALSE)),"",IF(VLOOKUP(R522&amp;"_"&amp;S522&amp;"_"&amp;T522,[1]挑战模式!$A:$AS,14+U522,FALSE)="","",INT(VLOOKUP(R522&amp;"_"&amp;S522&amp;"_"&amp;T522,[1]挑战模式!$A:$AS,20+U522,FALSE))))</f>
        <v/>
      </c>
      <c r="L522" s="10" t="str">
        <f>IF(ISNA(VLOOKUP(R522&amp;"_"&amp;S522&amp;"_"&amp;T522,[1]挑战模式!$A:$AS,1,FALSE)),"",IF(VLOOKUP(R522&amp;"_"&amp;S522&amp;"_"&amp;T522,[1]挑战模式!$A:$AS,14+U522,FALSE)="","",ROUND(VLOOKUP(R522&amp;"_"&amp;S522&amp;"_"&amp;T522,[1]挑战模式!$A:$AS,5,FALSE)/K522,2)))</f>
        <v/>
      </c>
      <c r="M522" s="10" t="str">
        <f t="shared" si="54"/>
        <v/>
      </c>
      <c r="N522" s="10" t="str">
        <f t="shared" si="55"/>
        <v/>
      </c>
      <c r="O522" s="10" t="str">
        <f t="shared" si="56"/>
        <v/>
      </c>
      <c r="Q522" s="10" t="str">
        <f>IF(L522="","",VLOOKUP(R522&amp;"_"&amp;S522&amp;"_"&amp;T522,[1]挑战模式!$A:$AS,38+U522,FALSE))</f>
        <v/>
      </c>
      <c r="R522" s="10">
        <v>0</v>
      </c>
      <c r="S522" s="10">
        <v>11</v>
      </c>
      <c r="T522" s="10">
        <v>7</v>
      </c>
      <c r="U522" s="10">
        <v>5</v>
      </c>
    </row>
    <row r="523" spans="2:21" s="10" customFormat="1" x14ac:dyDescent="0.2">
      <c r="B523" s="10" t="str">
        <f t="shared" si="51"/>
        <v/>
      </c>
      <c r="C523" s="10" t="str">
        <f>IF(ISNA(VLOOKUP(R523&amp;"_"&amp;S523&amp;"_"&amp;T523,[1]挑战模式!$A:$AS,1,FALSE)),"",IF(T523-T522=0,"",T523))</f>
        <v/>
      </c>
      <c r="D523" s="10" t="str">
        <f t="shared" si="52"/>
        <v/>
      </c>
      <c r="E523" s="10" t="str">
        <f>""</f>
        <v/>
      </c>
      <c r="F523" s="10" t="str">
        <f>IF(C523="","",VLOOKUP(R523&amp;"_"&amp;S523&amp;"_"&amp;T523,[1]挑战模式!$A:$AS,13,FALSE)-VLOOKUP(R523&amp;"_"&amp;S523&amp;"_"&amp;T523,[1]挑战模式!$A:$AS,14,FALSE))</f>
        <v/>
      </c>
      <c r="G523" s="10" t="str">
        <f t="shared" si="53"/>
        <v/>
      </c>
      <c r="H523" s="10" t="str">
        <f>IF(C523="","",VLOOKUP(R523&amp;"_"&amp;S523&amp;"_"&amp;T523,[1]挑战模式!$A:$BG,58,FALSE))</f>
        <v/>
      </c>
      <c r="I523" s="10" t="str">
        <f>IF(C523="","",VLOOKUP(R523&amp;"_"&amp;S523&amp;"_"&amp;T523,[1]挑战模式!$A:$BG,59,FALSE))</f>
        <v/>
      </c>
      <c r="J523" s="10" t="str">
        <f t="shared" si="50"/>
        <v/>
      </c>
      <c r="K523" s="10" t="str">
        <f>IF(ISNA(VLOOKUP(R523&amp;"_"&amp;S523&amp;"_"&amp;T523,[1]挑战模式!$A:$AS,1,FALSE)),"",IF(VLOOKUP(R523&amp;"_"&amp;S523&amp;"_"&amp;T523,[1]挑战模式!$A:$AS,14+U523,FALSE)="","",INT(VLOOKUP(R523&amp;"_"&amp;S523&amp;"_"&amp;T523,[1]挑战模式!$A:$AS,20+U523,FALSE))))</f>
        <v/>
      </c>
      <c r="L523" s="10" t="str">
        <f>IF(ISNA(VLOOKUP(R523&amp;"_"&amp;S523&amp;"_"&amp;T523,[1]挑战模式!$A:$AS,1,FALSE)),"",IF(VLOOKUP(R523&amp;"_"&amp;S523&amp;"_"&amp;T523,[1]挑战模式!$A:$AS,14+U523,FALSE)="","",ROUND(VLOOKUP(R523&amp;"_"&amp;S523&amp;"_"&amp;T523,[1]挑战模式!$A:$AS,5,FALSE)/K523,2)))</f>
        <v/>
      </c>
      <c r="M523" s="10" t="str">
        <f t="shared" si="54"/>
        <v/>
      </c>
      <c r="N523" s="10" t="str">
        <f t="shared" si="55"/>
        <v/>
      </c>
      <c r="O523" s="10" t="str">
        <f t="shared" si="56"/>
        <v/>
      </c>
      <c r="Q523" s="10" t="str">
        <f>IF(L523="","",VLOOKUP(R523&amp;"_"&amp;S523&amp;"_"&amp;T523,[1]挑战模式!$A:$AS,38+U523,FALSE))</f>
        <v/>
      </c>
      <c r="R523" s="10">
        <v>0</v>
      </c>
      <c r="S523" s="10">
        <v>11</v>
      </c>
      <c r="T523" s="10">
        <v>7</v>
      </c>
      <c r="U523" s="10">
        <v>6</v>
      </c>
    </row>
    <row r="524" spans="2:21" s="10" customFormat="1" x14ac:dyDescent="0.2">
      <c r="B524" s="10" t="str">
        <f t="shared" si="51"/>
        <v/>
      </c>
      <c r="C524" s="10" t="str">
        <f>IF(ISNA(VLOOKUP(R524&amp;"_"&amp;S524&amp;"_"&amp;T524,[1]挑战模式!$A:$AS,1,FALSE)),"",IF(T524-T523=0,"",T524))</f>
        <v/>
      </c>
      <c r="D524" s="10" t="str">
        <f t="shared" si="52"/>
        <v/>
      </c>
      <c r="E524" s="10" t="str">
        <f>""</f>
        <v/>
      </c>
      <c r="F524" s="10" t="str">
        <f>IF(C524="","",VLOOKUP(R524&amp;"_"&amp;S524&amp;"_"&amp;T524,[1]挑战模式!$A:$AS,13,FALSE)-VLOOKUP(R524&amp;"_"&amp;S524&amp;"_"&amp;T524,[1]挑战模式!$A:$AS,14,FALSE))</f>
        <v/>
      </c>
      <c r="G524" s="10" t="str">
        <f t="shared" si="53"/>
        <v/>
      </c>
      <c r="H524" s="10" t="str">
        <f>IF(C524="","",VLOOKUP(R524&amp;"_"&amp;S524&amp;"_"&amp;T524,[1]挑战模式!$A:$BG,58,FALSE))</f>
        <v/>
      </c>
      <c r="I524" s="10" t="str">
        <f>IF(C524="","",VLOOKUP(R524&amp;"_"&amp;S524&amp;"_"&amp;T524,[1]挑战模式!$A:$BG,59,FALSE))</f>
        <v/>
      </c>
      <c r="J524" s="10" t="str">
        <f t="shared" si="50"/>
        <v/>
      </c>
      <c r="K524" s="10" t="str">
        <f>IF(ISNA(VLOOKUP(R524&amp;"_"&amp;S524&amp;"_"&amp;T524,[1]挑战模式!$A:$AS,1,FALSE)),"",IF(VLOOKUP(R524&amp;"_"&amp;S524&amp;"_"&amp;T524,[1]挑战模式!$A:$AS,14+U524,FALSE)="","",INT(VLOOKUP(R524&amp;"_"&amp;S524&amp;"_"&amp;T524,[1]挑战模式!$A:$AS,20+U524,FALSE))))</f>
        <v/>
      </c>
      <c r="L524" s="10" t="str">
        <f>IF(ISNA(VLOOKUP(R524&amp;"_"&amp;S524&amp;"_"&amp;T524,[1]挑战模式!$A:$AS,1,FALSE)),"",IF(VLOOKUP(R524&amp;"_"&amp;S524&amp;"_"&amp;T524,[1]挑战模式!$A:$AS,14+U524,FALSE)="","",ROUND(VLOOKUP(R524&amp;"_"&amp;S524&amp;"_"&amp;T524,[1]挑战模式!$A:$AS,5,FALSE)/K524,2)))</f>
        <v/>
      </c>
      <c r="M524" s="10" t="str">
        <f t="shared" si="54"/>
        <v/>
      </c>
      <c r="N524" s="10" t="str">
        <f t="shared" si="55"/>
        <v/>
      </c>
      <c r="O524" s="10" t="str">
        <f t="shared" si="56"/>
        <v/>
      </c>
      <c r="Q524" s="10" t="str">
        <f>IF(L524="","",VLOOKUP(R524&amp;"_"&amp;S524&amp;"_"&amp;T524,[1]挑战模式!$A:$AS,38+U524,FALSE))</f>
        <v/>
      </c>
      <c r="R524" s="10">
        <v>0</v>
      </c>
      <c r="S524" s="10">
        <v>11</v>
      </c>
      <c r="T524" s="10">
        <v>8</v>
      </c>
      <c r="U524" s="10">
        <v>1</v>
      </c>
    </row>
    <row r="525" spans="2:21" s="10" customFormat="1" x14ac:dyDescent="0.2">
      <c r="B525" s="10" t="str">
        <f t="shared" si="51"/>
        <v/>
      </c>
      <c r="C525" s="10" t="str">
        <f>IF(ISNA(VLOOKUP(R525&amp;"_"&amp;S525&amp;"_"&amp;T525,[1]挑战模式!$A:$AS,1,FALSE)),"",IF(T525-T524=0,"",T525))</f>
        <v/>
      </c>
      <c r="D525" s="10" t="str">
        <f t="shared" si="52"/>
        <v/>
      </c>
      <c r="E525" s="10" t="str">
        <f>""</f>
        <v/>
      </c>
      <c r="F525" s="10" t="str">
        <f>IF(C525="","",VLOOKUP(R525&amp;"_"&amp;S525&amp;"_"&amp;T525,[1]挑战模式!$A:$AS,13,FALSE)-VLOOKUP(R525&amp;"_"&amp;S525&amp;"_"&amp;T525,[1]挑战模式!$A:$AS,14,FALSE))</f>
        <v/>
      </c>
      <c r="G525" s="10" t="str">
        <f t="shared" si="53"/>
        <v/>
      </c>
      <c r="H525" s="10" t="str">
        <f>IF(C525="","",VLOOKUP(R525&amp;"_"&amp;S525&amp;"_"&amp;T525,[1]挑战模式!$A:$BG,58,FALSE))</f>
        <v/>
      </c>
      <c r="I525" s="10" t="str">
        <f>IF(C525="","",VLOOKUP(R525&amp;"_"&amp;S525&amp;"_"&amp;T525,[1]挑战模式!$A:$BG,59,FALSE))</f>
        <v/>
      </c>
      <c r="J525" s="10" t="str">
        <f t="shared" si="50"/>
        <v/>
      </c>
      <c r="K525" s="10" t="str">
        <f>IF(ISNA(VLOOKUP(R525&amp;"_"&amp;S525&amp;"_"&amp;T525,[1]挑战模式!$A:$AS,1,FALSE)),"",IF(VLOOKUP(R525&amp;"_"&amp;S525&amp;"_"&amp;T525,[1]挑战模式!$A:$AS,14+U525,FALSE)="","",INT(VLOOKUP(R525&amp;"_"&amp;S525&amp;"_"&amp;T525,[1]挑战模式!$A:$AS,20+U525,FALSE))))</f>
        <v/>
      </c>
      <c r="L525" s="10" t="str">
        <f>IF(ISNA(VLOOKUP(R525&amp;"_"&amp;S525&amp;"_"&amp;T525,[1]挑战模式!$A:$AS,1,FALSE)),"",IF(VLOOKUP(R525&amp;"_"&amp;S525&amp;"_"&amp;T525,[1]挑战模式!$A:$AS,14+U525,FALSE)="","",ROUND(VLOOKUP(R525&amp;"_"&amp;S525&amp;"_"&amp;T525,[1]挑战模式!$A:$AS,5,FALSE)/K525,2)))</f>
        <v/>
      </c>
      <c r="M525" s="10" t="str">
        <f t="shared" si="54"/>
        <v/>
      </c>
      <c r="N525" s="10" t="str">
        <f t="shared" si="55"/>
        <v/>
      </c>
      <c r="O525" s="10" t="str">
        <f t="shared" si="56"/>
        <v/>
      </c>
      <c r="Q525" s="10" t="str">
        <f>IF(L525="","",VLOOKUP(R525&amp;"_"&amp;S525&amp;"_"&amp;T525,[1]挑战模式!$A:$AS,38+U525,FALSE))</f>
        <v/>
      </c>
      <c r="R525" s="10">
        <v>0</v>
      </c>
      <c r="S525" s="10">
        <v>11</v>
      </c>
      <c r="T525" s="10">
        <v>8</v>
      </c>
      <c r="U525" s="10">
        <v>2</v>
      </c>
    </row>
    <row r="526" spans="2:21" s="10" customFormat="1" x14ac:dyDescent="0.2">
      <c r="B526" s="10" t="str">
        <f t="shared" si="51"/>
        <v/>
      </c>
      <c r="C526" s="10" t="str">
        <f>IF(ISNA(VLOOKUP(R526&amp;"_"&amp;S526&amp;"_"&amp;T526,[1]挑战模式!$A:$AS,1,FALSE)),"",IF(T526-T525=0,"",T526))</f>
        <v/>
      </c>
      <c r="D526" s="10" t="str">
        <f t="shared" si="52"/>
        <v/>
      </c>
      <c r="E526" s="10" t="str">
        <f>""</f>
        <v/>
      </c>
      <c r="F526" s="10" t="str">
        <f>IF(C526="","",VLOOKUP(R526&amp;"_"&amp;S526&amp;"_"&amp;T526,[1]挑战模式!$A:$AS,13,FALSE)-VLOOKUP(R526&amp;"_"&amp;S526&amp;"_"&amp;T526,[1]挑战模式!$A:$AS,14,FALSE))</f>
        <v/>
      </c>
      <c r="G526" s="10" t="str">
        <f t="shared" si="53"/>
        <v/>
      </c>
      <c r="H526" s="10" t="str">
        <f>IF(C526="","",VLOOKUP(R526&amp;"_"&amp;S526&amp;"_"&amp;T526,[1]挑战模式!$A:$BG,58,FALSE))</f>
        <v/>
      </c>
      <c r="I526" s="10" t="str">
        <f>IF(C526="","",VLOOKUP(R526&amp;"_"&amp;S526&amp;"_"&amp;T526,[1]挑战模式!$A:$BG,59,FALSE))</f>
        <v/>
      </c>
      <c r="J526" s="10" t="str">
        <f t="shared" si="50"/>
        <v/>
      </c>
      <c r="K526" s="10" t="str">
        <f>IF(ISNA(VLOOKUP(R526&amp;"_"&amp;S526&amp;"_"&amp;T526,[1]挑战模式!$A:$AS,1,FALSE)),"",IF(VLOOKUP(R526&amp;"_"&amp;S526&amp;"_"&amp;T526,[1]挑战模式!$A:$AS,14+U526,FALSE)="","",INT(VLOOKUP(R526&amp;"_"&amp;S526&amp;"_"&amp;T526,[1]挑战模式!$A:$AS,20+U526,FALSE))))</f>
        <v/>
      </c>
      <c r="L526" s="10" t="str">
        <f>IF(ISNA(VLOOKUP(R526&amp;"_"&amp;S526&amp;"_"&amp;T526,[1]挑战模式!$A:$AS,1,FALSE)),"",IF(VLOOKUP(R526&amp;"_"&amp;S526&amp;"_"&amp;T526,[1]挑战模式!$A:$AS,14+U526,FALSE)="","",ROUND(VLOOKUP(R526&amp;"_"&amp;S526&amp;"_"&amp;T526,[1]挑战模式!$A:$AS,5,FALSE)/K526,2)))</f>
        <v/>
      </c>
      <c r="M526" s="10" t="str">
        <f t="shared" si="54"/>
        <v/>
      </c>
      <c r="N526" s="10" t="str">
        <f t="shared" si="55"/>
        <v/>
      </c>
      <c r="O526" s="10" t="str">
        <f t="shared" si="56"/>
        <v/>
      </c>
      <c r="Q526" s="10" t="str">
        <f>IF(L526="","",VLOOKUP(R526&amp;"_"&amp;S526&amp;"_"&amp;T526,[1]挑战模式!$A:$AS,38+U526,FALSE))</f>
        <v/>
      </c>
      <c r="R526" s="10">
        <v>0</v>
      </c>
      <c r="S526" s="10">
        <v>11</v>
      </c>
      <c r="T526" s="10">
        <v>8</v>
      </c>
      <c r="U526" s="10">
        <v>3</v>
      </c>
    </row>
    <row r="527" spans="2:21" s="10" customFormat="1" x14ac:dyDescent="0.2">
      <c r="B527" s="10" t="str">
        <f t="shared" si="51"/>
        <v/>
      </c>
      <c r="C527" s="10" t="str">
        <f>IF(ISNA(VLOOKUP(R527&amp;"_"&amp;S527&amp;"_"&amp;T527,[1]挑战模式!$A:$AS,1,FALSE)),"",IF(T527-T526=0,"",T527))</f>
        <v/>
      </c>
      <c r="D527" s="10" t="str">
        <f t="shared" si="52"/>
        <v/>
      </c>
      <c r="E527" s="10" t="str">
        <f>""</f>
        <v/>
      </c>
      <c r="F527" s="10" t="str">
        <f>IF(C527="","",VLOOKUP(R527&amp;"_"&amp;S527&amp;"_"&amp;T527,[1]挑战模式!$A:$AS,13,FALSE)-VLOOKUP(R527&amp;"_"&amp;S527&amp;"_"&amp;T527,[1]挑战模式!$A:$AS,14,FALSE))</f>
        <v/>
      </c>
      <c r="G527" s="10" t="str">
        <f t="shared" si="53"/>
        <v/>
      </c>
      <c r="H527" s="10" t="str">
        <f>IF(C527="","",VLOOKUP(R527&amp;"_"&amp;S527&amp;"_"&amp;T527,[1]挑战模式!$A:$BG,58,FALSE))</f>
        <v/>
      </c>
      <c r="I527" s="10" t="str">
        <f>IF(C527="","",VLOOKUP(R527&amp;"_"&amp;S527&amp;"_"&amp;T527,[1]挑战模式!$A:$BG,59,FALSE))</f>
        <v/>
      </c>
      <c r="J527" s="10" t="str">
        <f t="shared" si="50"/>
        <v/>
      </c>
      <c r="K527" s="10" t="str">
        <f>IF(ISNA(VLOOKUP(R527&amp;"_"&amp;S527&amp;"_"&amp;T527,[1]挑战模式!$A:$AS,1,FALSE)),"",IF(VLOOKUP(R527&amp;"_"&amp;S527&amp;"_"&amp;T527,[1]挑战模式!$A:$AS,14+U527,FALSE)="","",INT(VLOOKUP(R527&amp;"_"&amp;S527&amp;"_"&amp;T527,[1]挑战模式!$A:$AS,20+U527,FALSE))))</f>
        <v/>
      </c>
      <c r="L527" s="10" t="str">
        <f>IF(ISNA(VLOOKUP(R527&amp;"_"&amp;S527&amp;"_"&amp;T527,[1]挑战模式!$A:$AS,1,FALSE)),"",IF(VLOOKUP(R527&amp;"_"&amp;S527&amp;"_"&amp;T527,[1]挑战模式!$A:$AS,14+U527,FALSE)="","",ROUND(VLOOKUP(R527&amp;"_"&amp;S527&amp;"_"&amp;T527,[1]挑战模式!$A:$AS,5,FALSE)/K527,2)))</f>
        <v/>
      </c>
      <c r="M527" s="10" t="str">
        <f t="shared" si="54"/>
        <v/>
      </c>
      <c r="N527" s="10" t="str">
        <f t="shared" si="55"/>
        <v/>
      </c>
      <c r="O527" s="10" t="str">
        <f t="shared" si="56"/>
        <v/>
      </c>
      <c r="Q527" s="10" t="str">
        <f>IF(L527="","",VLOOKUP(R527&amp;"_"&amp;S527&amp;"_"&amp;T527,[1]挑战模式!$A:$AS,38+U527,FALSE))</f>
        <v/>
      </c>
      <c r="R527" s="10">
        <v>0</v>
      </c>
      <c r="S527" s="10">
        <v>11</v>
      </c>
      <c r="T527" s="10">
        <v>8</v>
      </c>
      <c r="U527" s="10">
        <v>4</v>
      </c>
    </row>
    <row r="528" spans="2:21" s="10" customFormat="1" x14ac:dyDescent="0.2">
      <c r="B528" s="10" t="str">
        <f t="shared" si="51"/>
        <v/>
      </c>
      <c r="C528" s="10" t="str">
        <f>IF(ISNA(VLOOKUP(R528&amp;"_"&amp;S528&amp;"_"&amp;T528,[1]挑战模式!$A:$AS,1,FALSE)),"",IF(T528-T527=0,"",T528))</f>
        <v/>
      </c>
      <c r="D528" s="10" t="str">
        <f t="shared" si="52"/>
        <v/>
      </c>
      <c r="E528" s="10" t="str">
        <f>""</f>
        <v/>
      </c>
      <c r="F528" s="10" t="str">
        <f>IF(C528="","",VLOOKUP(R528&amp;"_"&amp;S528&amp;"_"&amp;T528,[1]挑战模式!$A:$AS,13,FALSE)-VLOOKUP(R528&amp;"_"&amp;S528&amp;"_"&amp;T528,[1]挑战模式!$A:$AS,14,FALSE))</f>
        <v/>
      </c>
      <c r="G528" s="10" t="str">
        <f t="shared" si="53"/>
        <v/>
      </c>
      <c r="H528" s="10" t="str">
        <f>IF(C528="","",VLOOKUP(R528&amp;"_"&amp;S528&amp;"_"&amp;T528,[1]挑战模式!$A:$BG,58,FALSE))</f>
        <v/>
      </c>
      <c r="I528" s="10" t="str">
        <f>IF(C528="","",VLOOKUP(R528&amp;"_"&amp;S528&amp;"_"&amp;T528,[1]挑战模式!$A:$BG,59,FALSE))</f>
        <v/>
      </c>
      <c r="J528" s="10" t="str">
        <f t="shared" si="50"/>
        <v/>
      </c>
      <c r="K528" s="10" t="str">
        <f>IF(ISNA(VLOOKUP(R528&amp;"_"&amp;S528&amp;"_"&amp;T528,[1]挑战模式!$A:$AS,1,FALSE)),"",IF(VLOOKUP(R528&amp;"_"&amp;S528&amp;"_"&amp;T528,[1]挑战模式!$A:$AS,14+U528,FALSE)="","",INT(VLOOKUP(R528&amp;"_"&amp;S528&amp;"_"&amp;T528,[1]挑战模式!$A:$AS,20+U528,FALSE))))</f>
        <v/>
      </c>
      <c r="L528" s="10" t="str">
        <f>IF(ISNA(VLOOKUP(R528&amp;"_"&amp;S528&amp;"_"&amp;T528,[1]挑战模式!$A:$AS,1,FALSE)),"",IF(VLOOKUP(R528&amp;"_"&amp;S528&amp;"_"&amp;T528,[1]挑战模式!$A:$AS,14+U528,FALSE)="","",ROUND(VLOOKUP(R528&amp;"_"&amp;S528&amp;"_"&amp;T528,[1]挑战模式!$A:$AS,5,FALSE)/K528,2)))</f>
        <v/>
      </c>
      <c r="M528" s="10" t="str">
        <f t="shared" si="54"/>
        <v/>
      </c>
      <c r="N528" s="10" t="str">
        <f t="shared" si="55"/>
        <v/>
      </c>
      <c r="O528" s="10" t="str">
        <f t="shared" si="56"/>
        <v/>
      </c>
      <c r="Q528" s="10" t="str">
        <f>IF(L528="","",VLOOKUP(R528&amp;"_"&amp;S528&amp;"_"&amp;T528,[1]挑战模式!$A:$AS,38+U528,FALSE))</f>
        <v/>
      </c>
      <c r="R528" s="10">
        <v>0</v>
      </c>
      <c r="S528" s="10">
        <v>11</v>
      </c>
      <c r="T528" s="10">
        <v>8</v>
      </c>
      <c r="U528" s="10">
        <v>5</v>
      </c>
    </row>
    <row r="529" spans="2:21" s="10" customFormat="1" x14ac:dyDescent="0.2">
      <c r="B529" s="10" t="str">
        <f t="shared" si="51"/>
        <v/>
      </c>
      <c r="C529" s="10" t="str">
        <f>IF(ISNA(VLOOKUP(R529&amp;"_"&amp;S529&amp;"_"&amp;T529,[1]挑战模式!$A:$AS,1,FALSE)),"",IF(T529-T528=0,"",T529))</f>
        <v/>
      </c>
      <c r="D529" s="10" t="str">
        <f t="shared" si="52"/>
        <v/>
      </c>
      <c r="E529" s="10" t="str">
        <f>""</f>
        <v/>
      </c>
      <c r="F529" s="10" t="str">
        <f>IF(C529="","",VLOOKUP(R529&amp;"_"&amp;S529&amp;"_"&amp;T529,[1]挑战模式!$A:$AS,13,FALSE)-VLOOKUP(R529&amp;"_"&amp;S529&amp;"_"&amp;T529,[1]挑战模式!$A:$AS,14,FALSE))</f>
        <v/>
      </c>
      <c r="G529" s="10" t="str">
        <f t="shared" si="53"/>
        <v/>
      </c>
      <c r="H529" s="10" t="str">
        <f>IF(C529="","",VLOOKUP(R529&amp;"_"&amp;S529&amp;"_"&amp;T529,[1]挑战模式!$A:$BG,58,FALSE))</f>
        <v/>
      </c>
      <c r="I529" s="10" t="str">
        <f>IF(C529="","",VLOOKUP(R529&amp;"_"&amp;S529&amp;"_"&amp;T529,[1]挑战模式!$A:$BG,59,FALSE))</f>
        <v/>
      </c>
      <c r="J529" s="10" t="str">
        <f t="shared" si="50"/>
        <v/>
      </c>
      <c r="K529" s="10" t="str">
        <f>IF(ISNA(VLOOKUP(R529&amp;"_"&amp;S529&amp;"_"&amp;T529,[1]挑战模式!$A:$AS,1,FALSE)),"",IF(VLOOKUP(R529&amp;"_"&amp;S529&amp;"_"&amp;T529,[1]挑战模式!$A:$AS,14+U529,FALSE)="","",INT(VLOOKUP(R529&amp;"_"&amp;S529&amp;"_"&amp;T529,[1]挑战模式!$A:$AS,20+U529,FALSE))))</f>
        <v/>
      </c>
      <c r="L529" s="10" t="str">
        <f>IF(ISNA(VLOOKUP(R529&amp;"_"&amp;S529&amp;"_"&amp;T529,[1]挑战模式!$A:$AS,1,FALSE)),"",IF(VLOOKUP(R529&amp;"_"&amp;S529&amp;"_"&amp;T529,[1]挑战模式!$A:$AS,14+U529,FALSE)="","",ROUND(VLOOKUP(R529&amp;"_"&amp;S529&amp;"_"&amp;T529,[1]挑战模式!$A:$AS,5,FALSE)/K529,2)))</f>
        <v/>
      </c>
      <c r="M529" s="10" t="str">
        <f t="shared" si="54"/>
        <v/>
      </c>
      <c r="N529" s="10" t="str">
        <f t="shared" si="55"/>
        <v/>
      </c>
      <c r="O529" s="10" t="str">
        <f t="shared" si="56"/>
        <v/>
      </c>
      <c r="Q529" s="10" t="str">
        <f>IF(L529="","",VLOOKUP(R529&amp;"_"&amp;S529&amp;"_"&amp;T529,[1]挑战模式!$A:$AS,38+U529,FALSE))</f>
        <v/>
      </c>
      <c r="R529" s="10">
        <v>0</v>
      </c>
      <c r="S529" s="10">
        <v>11</v>
      </c>
      <c r="T529" s="10">
        <v>8</v>
      </c>
      <c r="U529" s="10">
        <v>6</v>
      </c>
    </row>
    <row r="530" spans="2:21" s="10" customFormat="1" x14ac:dyDescent="0.2">
      <c r="B530" s="10" t="str">
        <f t="shared" si="51"/>
        <v>MonsterWaveCallRule_Season0_Challenge12</v>
      </c>
      <c r="C530" s="10">
        <f>IF(ISNA(VLOOKUP(R530&amp;"_"&amp;S530&amp;"_"&amp;T530,[1]挑战模式!$A:$AS,1,FALSE)),"",IF(T530-T529=0,"",T530))</f>
        <v>1</v>
      </c>
      <c r="D530" s="10" t="str">
        <f t="shared" si="52"/>
        <v>赛季0挑战关卡12波次1</v>
      </c>
      <c r="E530" s="10" t="str">
        <f>""</f>
        <v/>
      </c>
      <c r="F530" s="10">
        <f>IF(C530="","",VLOOKUP(R530&amp;"_"&amp;S530&amp;"_"&amp;T530,[1]挑战模式!$A:$AS,13,FALSE)-VLOOKUP(R530&amp;"_"&amp;S530&amp;"_"&amp;T530,[1]挑战模式!$A:$AS,14,FALSE))</f>
        <v>100</v>
      </c>
      <c r="G530" s="10">
        <f t="shared" si="53"/>
        <v>180</v>
      </c>
      <c r="H530" s="10" t="str">
        <f>IF(C530="","",VLOOKUP(R530&amp;"_"&amp;S530&amp;"_"&amp;T530,[1]挑战模式!$A:$BG,58,FALSE))</f>
        <v>ResAudio_Music_game2;0.9</v>
      </c>
      <c r="I530" s="10" t="str">
        <f>IF(C530="","",VLOOKUP(R530&amp;"_"&amp;S530&amp;"_"&amp;T530,[1]挑战模式!$A:$BG,59,FALSE))</f>
        <v>ResAudio_Music_game2;1.2</v>
      </c>
      <c r="J530" s="10">
        <f t="shared" si="50"/>
        <v>0</v>
      </c>
      <c r="K530" s="10">
        <f ca="1">IF(ISNA(VLOOKUP(R530&amp;"_"&amp;S530&amp;"_"&amp;T530,[1]挑战模式!$A:$AS,1,FALSE)),"",IF(VLOOKUP(R530&amp;"_"&amp;S530&amp;"_"&amp;T530,[1]挑战模式!$A:$AS,14+U530,FALSE)="","",INT(VLOOKUP(R530&amp;"_"&amp;S530&amp;"_"&amp;T530,[1]挑战模式!$A:$AS,20+U530,FALSE))))</f>
        <v>6</v>
      </c>
      <c r="L530" s="10">
        <f ca="1">IF(ISNA(VLOOKUP(R530&amp;"_"&amp;S530&amp;"_"&amp;T530,[1]挑战模式!$A:$AS,1,FALSE)),"",IF(VLOOKUP(R530&amp;"_"&amp;S530&amp;"_"&amp;T530,[1]挑战模式!$A:$AS,14+U530,FALSE)="","",ROUND(VLOOKUP(R530&amp;"_"&amp;S530&amp;"_"&amp;T530,[1]挑战模式!$A:$AS,5,FALSE)/K530,2)))</f>
        <v>1.67</v>
      </c>
      <c r="M530" s="10">
        <f t="shared" ca="1" si="54"/>
        <v>1</v>
      </c>
      <c r="N530" s="10" t="str">
        <f t="shared" ca="1" si="55"/>
        <v>Monster_Season0_Challenge12_1_1</v>
      </c>
      <c r="O530" s="10">
        <f t="shared" ca="1" si="56"/>
        <v>1</v>
      </c>
      <c r="Q530" s="10">
        <f ca="1">IF(L530="","",VLOOKUP(R530&amp;"_"&amp;S530&amp;"_"&amp;T530,[1]挑战模式!$A:$AS,38+U530,FALSE))</f>
        <v>33</v>
      </c>
      <c r="R530" s="10">
        <v>0</v>
      </c>
      <c r="S530" s="10">
        <v>12</v>
      </c>
      <c r="T530" s="10">
        <v>1</v>
      </c>
      <c r="U530" s="10">
        <v>1</v>
      </c>
    </row>
    <row r="531" spans="2:21" s="10" customFormat="1" x14ac:dyDescent="0.2">
      <c r="B531" s="10" t="str">
        <f t="shared" si="51"/>
        <v/>
      </c>
      <c r="C531" s="10" t="str">
        <f>IF(ISNA(VLOOKUP(R531&amp;"_"&amp;S531&amp;"_"&amp;T531,[1]挑战模式!$A:$AS,1,FALSE)),"",IF(T531-T530=0,"",T531))</f>
        <v/>
      </c>
      <c r="D531" s="10" t="str">
        <f t="shared" si="52"/>
        <v/>
      </c>
      <c r="E531" s="10" t="str">
        <f>""</f>
        <v/>
      </c>
      <c r="F531" s="10" t="str">
        <f>IF(C531="","",VLOOKUP(R531&amp;"_"&amp;S531&amp;"_"&amp;T531,[1]挑战模式!$A:$AS,13,FALSE)-VLOOKUP(R531&amp;"_"&amp;S531&amp;"_"&amp;T531,[1]挑战模式!$A:$AS,14,FALSE))</f>
        <v/>
      </c>
      <c r="G531" s="10" t="str">
        <f t="shared" si="53"/>
        <v/>
      </c>
      <c r="H531" s="10" t="str">
        <f>IF(C531="","",VLOOKUP(R531&amp;"_"&amp;S531&amp;"_"&amp;T531,[1]挑战模式!$A:$BG,58,FALSE))</f>
        <v/>
      </c>
      <c r="I531" s="10" t="str">
        <f>IF(C531="","",VLOOKUP(R531&amp;"_"&amp;S531&amp;"_"&amp;T531,[1]挑战模式!$A:$BG,59,FALSE))</f>
        <v/>
      </c>
      <c r="J531" s="10" t="str">
        <f t="shared" si="50"/>
        <v/>
      </c>
      <c r="K531" s="10" t="str">
        <f ca="1">IF(ISNA(VLOOKUP(R531&amp;"_"&amp;S531&amp;"_"&amp;T531,[1]挑战模式!$A:$AS,1,FALSE)),"",IF(VLOOKUP(R531&amp;"_"&amp;S531&amp;"_"&amp;T531,[1]挑战模式!$A:$AS,14+U531,FALSE)="","",INT(VLOOKUP(R531&amp;"_"&amp;S531&amp;"_"&amp;T531,[1]挑战模式!$A:$AS,20+U531,FALSE))))</f>
        <v/>
      </c>
      <c r="L531" s="10" t="str">
        <f ca="1">IF(ISNA(VLOOKUP(R531&amp;"_"&amp;S531&amp;"_"&amp;T531,[1]挑战模式!$A:$AS,1,FALSE)),"",IF(VLOOKUP(R531&amp;"_"&amp;S531&amp;"_"&amp;T531,[1]挑战模式!$A:$AS,14+U531,FALSE)="","",ROUND(VLOOKUP(R531&amp;"_"&amp;S531&amp;"_"&amp;T531,[1]挑战模式!$A:$AS,5,FALSE)/K531,2)))</f>
        <v/>
      </c>
      <c r="M531" s="10" t="str">
        <f t="shared" ca="1" si="54"/>
        <v/>
      </c>
      <c r="N531" s="10" t="str">
        <f t="shared" ca="1" si="55"/>
        <v/>
      </c>
      <c r="O531" s="10" t="str">
        <f t="shared" ca="1" si="56"/>
        <v/>
      </c>
      <c r="Q531" s="10" t="str">
        <f ca="1">IF(L531="","",VLOOKUP(R531&amp;"_"&amp;S531&amp;"_"&amp;T531,[1]挑战模式!$A:$AS,38+U531,FALSE))</f>
        <v/>
      </c>
      <c r="R531" s="10">
        <v>0</v>
      </c>
      <c r="S531" s="10">
        <v>12</v>
      </c>
      <c r="T531" s="10">
        <v>1</v>
      </c>
      <c r="U531" s="10">
        <v>2</v>
      </c>
    </row>
    <row r="532" spans="2:21" s="10" customFormat="1" x14ac:dyDescent="0.2">
      <c r="B532" s="10" t="str">
        <f t="shared" si="51"/>
        <v/>
      </c>
      <c r="C532" s="10" t="str">
        <f>IF(ISNA(VLOOKUP(R532&amp;"_"&amp;S532&amp;"_"&amp;T532,[1]挑战模式!$A:$AS,1,FALSE)),"",IF(T532-T531=0,"",T532))</f>
        <v/>
      </c>
      <c r="D532" s="10" t="str">
        <f t="shared" si="52"/>
        <v/>
      </c>
      <c r="E532" s="10" t="str">
        <f>""</f>
        <v/>
      </c>
      <c r="F532" s="10" t="str">
        <f>IF(C532="","",VLOOKUP(R532&amp;"_"&amp;S532&amp;"_"&amp;T532,[1]挑战模式!$A:$AS,13,FALSE)-VLOOKUP(R532&amp;"_"&amp;S532&amp;"_"&amp;T532,[1]挑战模式!$A:$AS,14,FALSE))</f>
        <v/>
      </c>
      <c r="G532" s="10" t="str">
        <f t="shared" si="53"/>
        <v/>
      </c>
      <c r="H532" s="10" t="str">
        <f>IF(C532="","",VLOOKUP(R532&amp;"_"&amp;S532&amp;"_"&amp;T532,[1]挑战模式!$A:$BG,58,FALSE))</f>
        <v/>
      </c>
      <c r="I532" s="10" t="str">
        <f>IF(C532="","",VLOOKUP(R532&amp;"_"&amp;S532&amp;"_"&amp;T532,[1]挑战模式!$A:$BG,59,FALSE))</f>
        <v/>
      </c>
      <c r="J532" s="10" t="str">
        <f t="shared" si="50"/>
        <v/>
      </c>
      <c r="K532" s="10" t="str">
        <f ca="1">IF(ISNA(VLOOKUP(R532&amp;"_"&amp;S532&amp;"_"&amp;T532,[1]挑战模式!$A:$AS,1,FALSE)),"",IF(VLOOKUP(R532&amp;"_"&amp;S532&amp;"_"&amp;T532,[1]挑战模式!$A:$AS,14+U532,FALSE)="","",INT(VLOOKUP(R532&amp;"_"&amp;S532&amp;"_"&amp;T532,[1]挑战模式!$A:$AS,20+U532,FALSE))))</f>
        <v/>
      </c>
      <c r="L532" s="10" t="str">
        <f ca="1">IF(ISNA(VLOOKUP(R532&amp;"_"&amp;S532&amp;"_"&amp;T532,[1]挑战模式!$A:$AS,1,FALSE)),"",IF(VLOOKUP(R532&amp;"_"&amp;S532&amp;"_"&amp;T532,[1]挑战模式!$A:$AS,14+U532,FALSE)="","",ROUND(VLOOKUP(R532&amp;"_"&amp;S532&amp;"_"&amp;T532,[1]挑战模式!$A:$AS,5,FALSE)/K532,2)))</f>
        <v/>
      </c>
      <c r="M532" s="10" t="str">
        <f t="shared" ca="1" si="54"/>
        <v/>
      </c>
      <c r="N532" s="10" t="str">
        <f t="shared" ca="1" si="55"/>
        <v/>
      </c>
      <c r="O532" s="10" t="str">
        <f t="shared" ca="1" si="56"/>
        <v/>
      </c>
      <c r="Q532" s="10" t="str">
        <f ca="1">IF(L532="","",VLOOKUP(R532&amp;"_"&amp;S532&amp;"_"&amp;T532,[1]挑战模式!$A:$AS,38+U532,FALSE))</f>
        <v/>
      </c>
      <c r="R532" s="10">
        <v>0</v>
      </c>
      <c r="S532" s="10">
        <v>12</v>
      </c>
      <c r="T532" s="10">
        <v>1</v>
      </c>
      <c r="U532" s="10">
        <v>3</v>
      </c>
    </row>
    <row r="533" spans="2:21" s="10" customFormat="1" x14ac:dyDescent="0.2">
      <c r="B533" s="10" t="str">
        <f t="shared" si="51"/>
        <v/>
      </c>
      <c r="C533" s="10" t="str">
        <f>IF(ISNA(VLOOKUP(R533&amp;"_"&amp;S533&amp;"_"&amp;T533,[1]挑战模式!$A:$AS,1,FALSE)),"",IF(T533-T532=0,"",T533))</f>
        <v/>
      </c>
      <c r="D533" s="10" t="str">
        <f t="shared" si="52"/>
        <v/>
      </c>
      <c r="E533" s="10" t="str">
        <f>""</f>
        <v/>
      </c>
      <c r="F533" s="10" t="str">
        <f>IF(C533="","",VLOOKUP(R533&amp;"_"&amp;S533&amp;"_"&amp;T533,[1]挑战模式!$A:$AS,13,FALSE)-VLOOKUP(R533&amp;"_"&amp;S533&amp;"_"&amp;T533,[1]挑战模式!$A:$AS,14,FALSE))</f>
        <v/>
      </c>
      <c r="G533" s="10" t="str">
        <f t="shared" si="53"/>
        <v/>
      </c>
      <c r="H533" s="10" t="str">
        <f>IF(C533="","",VLOOKUP(R533&amp;"_"&amp;S533&amp;"_"&amp;T533,[1]挑战模式!$A:$BG,58,FALSE))</f>
        <v/>
      </c>
      <c r="I533" s="10" t="str">
        <f>IF(C533="","",VLOOKUP(R533&amp;"_"&amp;S533&amp;"_"&amp;T533,[1]挑战模式!$A:$BG,59,FALSE))</f>
        <v/>
      </c>
      <c r="J533" s="10" t="str">
        <f t="shared" si="50"/>
        <v/>
      </c>
      <c r="K533" s="10" t="str">
        <f ca="1">IF(ISNA(VLOOKUP(R533&amp;"_"&amp;S533&amp;"_"&amp;T533,[1]挑战模式!$A:$AS,1,FALSE)),"",IF(VLOOKUP(R533&amp;"_"&amp;S533&amp;"_"&amp;T533,[1]挑战模式!$A:$AS,14+U533,FALSE)="","",INT(VLOOKUP(R533&amp;"_"&amp;S533&amp;"_"&amp;T533,[1]挑战模式!$A:$AS,20+U533,FALSE))))</f>
        <v/>
      </c>
      <c r="L533" s="10" t="str">
        <f ca="1">IF(ISNA(VLOOKUP(R533&amp;"_"&amp;S533&amp;"_"&amp;T533,[1]挑战模式!$A:$AS,1,FALSE)),"",IF(VLOOKUP(R533&amp;"_"&amp;S533&amp;"_"&amp;T533,[1]挑战模式!$A:$AS,14+U533,FALSE)="","",ROUND(VLOOKUP(R533&amp;"_"&amp;S533&amp;"_"&amp;T533,[1]挑战模式!$A:$AS,5,FALSE)/K533,2)))</f>
        <v/>
      </c>
      <c r="M533" s="10" t="str">
        <f t="shared" ca="1" si="54"/>
        <v/>
      </c>
      <c r="N533" s="10" t="str">
        <f t="shared" ca="1" si="55"/>
        <v/>
      </c>
      <c r="O533" s="10" t="str">
        <f t="shared" ca="1" si="56"/>
        <v/>
      </c>
      <c r="Q533" s="10" t="str">
        <f ca="1">IF(L533="","",VLOOKUP(R533&amp;"_"&amp;S533&amp;"_"&amp;T533,[1]挑战模式!$A:$AS,38+U533,FALSE))</f>
        <v/>
      </c>
      <c r="R533" s="10">
        <v>0</v>
      </c>
      <c r="S533" s="10">
        <v>12</v>
      </c>
      <c r="T533" s="10">
        <v>1</v>
      </c>
      <c r="U533" s="10">
        <v>4</v>
      </c>
    </row>
    <row r="534" spans="2:21" s="10" customFormat="1" x14ac:dyDescent="0.2">
      <c r="B534" s="10" t="str">
        <f t="shared" si="51"/>
        <v/>
      </c>
      <c r="C534" s="10" t="str">
        <f>IF(ISNA(VLOOKUP(R534&amp;"_"&amp;S534&amp;"_"&amp;T534,[1]挑战模式!$A:$AS,1,FALSE)),"",IF(T534-T533=0,"",T534))</f>
        <v/>
      </c>
      <c r="D534" s="10" t="str">
        <f t="shared" si="52"/>
        <v/>
      </c>
      <c r="E534" s="10" t="str">
        <f>""</f>
        <v/>
      </c>
      <c r="F534" s="10" t="str">
        <f>IF(C534="","",VLOOKUP(R534&amp;"_"&amp;S534&amp;"_"&amp;T534,[1]挑战模式!$A:$AS,13,FALSE)-VLOOKUP(R534&amp;"_"&amp;S534&amp;"_"&amp;T534,[1]挑战模式!$A:$AS,14,FALSE))</f>
        <v/>
      </c>
      <c r="G534" s="10" t="str">
        <f t="shared" si="53"/>
        <v/>
      </c>
      <c r="H534" s="10" t="str">
        <f>IF(C534="","",VLOOKUP(R534&amp;"_"&amp;S534&amp;"_"&amp;T534,[1]挑战模式!$A:$BG,58,FALSE))</f>
        <v/>
      </c>
      <c r="I534" s="10" t="str">
        <f>IF(C534="","",VLOOKUP(R534&amp;"_"&amp;S534&amp;"_"&amp;T534,[1]挑战模式!$A:$BG,59,FALSE))</f>
        <v/>
      </c>
      <c r="J534" s="10" t="str">
        <f t="shared" si="50"/>
        <v/>
      </c>
      <c r="K534" s="10" t="str">
        <f ca="1">IF(ISNA(VLOOKUP(R534&amp;"_"&amp;S534&amp;"_"&amp;T534,[1]挑战模式!$A:$AS,1,FALSE)),"",IF(VLOOKUP(R534&amp;"_"&amp;S534&amp;"_"&amp;T534,[1]挑战模式!$A:$AS,14+U534,FALSE)="","",INT(VLOOKUP(R534&amp;"_"&amp;S534&amp;"_"&amp;T534,[1]挑战模式!$A:$AS,20+U534,FALSE))))</f>
        <v/>
      </c>
      <c r="L534" s="10" t="str">
        <f ca="1">IF(ISNA(VLOOKUP(R534&amp;"_"&amp;S534&amp;"_"&amp;T534,[1]挑战模式!$A:$AS,1,FALSE)),"",IF(VLOOKUP(R534&amp;"_"&amp;S534&amp;"_"&amp;T534,[1]挑战模式!$A:$AS,14+U534,FALSE)="","",ROUND(VLOOKUP(R534&amp;"_"&amp;S534&amp;"_"&amp;T534,[1]挑战模式!$A:$AS,5,FALSE)/K534,2)))</f>
        <v/>
      </c>
      <c r="M534" s="10" t="str">
        <f t="shared" ca="1" si="54"/>
        <v/>
      </c>
      <c r="N534" s="10" t="str">
        <f t="shared" ca="1" si="55"/>
        <v/>
      </c>
      <c r="O534" s="10" t="str">
        <f t="shared" ca="1" si="56"/>
        <v/>
      </c>
      <c r="Q534" s="10" t="str">
        <f ca="1">IF(L534="","",VLOOKUP(R534&amp;"_"&amp;S534&amp;"_"&amp;T534,[1]挑战模式!$A:$AS,38+U534,FALSE))</f>
        <v/>
      </c>
      <c r="R534" s="10">
        <v>0</v>
      </c>
      <c r="S534" s="10">
        <v>12</v>
      </c>
      <c r="T534" s="10">
        <v>1</v>
      </c>
      <c r="U534" s="10">
        <v>5</v>
      </c>
    </row>
    <row r="535" spans="2:21" s="10" customFormat="1" x14ac:dyDescent="0.2">
      <c r="B535" s="10" t="str">
        <f t="shared" si="51"/>
        <v/>
      </c>
      <c r="C535" s="10" t="str">
        <f>IF(ISNA(VLOOKUP(R535&amp;"_"&amp;S535&amp;"_"&amp;T535,[1]挑战模式!$A:$AS,1,FALSE)),"",IF(T535-T534=0,"",T535))</f>
        <v/>
      </c>
      <c r="D535" s="10" t="str">
        <f t="shared" si="52"/>
        <v/>
      </c>
      <c r="E535" s="10" t="str">
        <f>""</f>
        <v/>
      </c>
      <c r="F535" s="10" t="str">
        <f>IF(C535="","",VLOOKUP(R535&amp;"_"&amp;S535&amp;"_"&amp;T535,[1]挑战模式!$A:$AS,13,FALSE)-VLOOKUP(R535&amp;"_"&amp;S535&amp;"_"&amp;T535,[1]挑战模式!$A:$AS,14,FALSE))</f>
        <v/>
      </c>
      <c r="G535" s="10" t="str">
        <f t="shared" si="53"/>
        <v/>
      </c>
      <c r="H535" s="10" t="str">
        <f>IF(C535="","",VLOOKUP(R535&amp;"_"&amp;S535&amp;"_"&amp;T535,[1]挑战模式!$A:$BG,58,FALSE))</f>
        <v/>
      </c>
      <c r="I535" s="10" t="str">
        <f>IF(C535="","",VLOOKUP(R535&amp;"_"&amp;S535&amp;"_"&amp;T535,[1]挑战模式!$A:$BG,59,FALSE))</f>
        <v/>
      </c>
      <c r="J535" s="10" t="str">
        <f t="shared" si="50"/>
        <v/>
      </c>
      <c r="K535" s="10" t="str">
        <f ca="1">IF(ISNA(VLOOKUP(R535&amp;"_"&amp;S535&amp;"_"&amp;T535,[1]挑战模式!$A:$AS,1,FALSE)),"",IF(VLOOKUP(R535&amp;"_"&amp;S535&amp;"_"&amp;T535,[1]挑战模式!$A:$AS,14+U535,FALSE)="","",INT(VLOOKUP(R535&amp;"_"&amp;S535&amp;"_"&amp;T535,[1]挑战模式!$A:$AS,20+U535,FALSE))))</f>
        <v/>
      </c>
      <c r="L535" s="10" t="str">
        <f ca="1">IF(ISNA(VLOOKUP(R535&amp;"_"&amp;S535&amp;"_"&amp;T535,[1]挑战模式!$A:$AS,1,FALSE)),"",IF(VLOOKUP(R535&amp;"_"&amp;S535&amp;"_"&amp;T535,[1]挑战模式!$A:$AS,14+U535,FALSE)="","",ROUND(VLOOKUP(R535&amp;"_"&amp;S535&amp;"_"&amp;T535,[1]挑战模式!$A:$AS,5,FALSE)/K535,2)))</f>
        <v/>
      </c>
      <c r="M535" s="10" t="str">
        <f t="shared" ca="1" si="54"/>
        <v/>
      </c>
      <c r="N535" s="10" t="str">
        <f t="shared" ca="1" si="55"/>
        <v/>
      </c>
      <c r="O535" s="10" t="str">
        <f t="shared" ca="1" si="56"/>
        <v/>
      </c>
      <c r="Q535" s="10" t="str">
        <f ca="1">IF(L535="","",VLOOKUP(R535&amp;"_"&amp;S535&amp;"_"&amp;T535,[1]挑战模式!$A:$AS,38+U535,FALSE))</f>
        <v/>
      </c>
      <c r="R535" s="10">
        <v>0</v>
      </c>
      <c r="S535" s="10">
        <v>12</v>
      </c>
      <c r="T535" s="10">
        <v>1</v>
      </c>
      <c r="U535" s="10">
        <v>6</v>
      </c>
    </row>
    <row r="536" spans="2:21" s="10" customFormat="1" x14ac:dyDescent="0.2">
      <c r="B536" s="10" t="str">
        <f t="shared" si="51"/>
        <v>MonsterWaveCallRule_Season0_Challenge12</v>
      </c>
      <c r="C536" s="10">
        <f>IF(ISNA(VLOOKUP(R536&amp;"_"&amp;S536&amp;"_"&amp;T536,[1]挑战模式!$A:$AS,1,FALSE)),"",IF(T536-T535=0,"",T536))</f>
        <v>2</v>
      </c>
      <c r="D536" s="10" t="str">
        <f t="shared" si="52"/>
        <v>赛季0挑战关卡12波次2</v>
      </c>
      <c r="E536" s="10" t="str">
        <f>""</f>
        <v/>
      </c>
      <c r="F536" s="10">
        <f>IF(C536="","",VLOOKUP(R536&amp;"_"&amp;S536&amp;"_"&amp;T536,[1]挑战模式!$A:$AS,13,FALSE)-VLOOKUP(R536&amp;"_"&amp;S536&amp;"_"&amp;T536,[1]挑战模式!$A:$AS,14,FALSE))</f>
        <v>100</v>
      </c>
      <c r="G536" s="10">
        <f t="shared" si="53"/>
        <v>180</v>
      </c>
      <c r="H536" s="10" t="str">
        <f>IF(C536="","",VLOOKUP(R536&amp;"_"&amp;S536&amp;"_"&amp;T536,[1]挑战模式!$A:$BG,58,FALSE))</f>
        <v>ResAudio_Music_game2;0.9</v>
      </c>
      <c r="I536" s="10" t="str">
        <f>IF(C536="","",VLOOKUP(R536&amp;"_"&amp;S536&amp;"_"&amp;T536,[1]挑战模式!$A:$BG,59,FALSE))</f>
        <v>ResAudio_Music_game2;1.2</v>
      </c>
      <c r="J536" s="10">
        <f t="shared" si="50"/>
        <v>0</v>
      </c>
      <c r="K536" s="10">
        <f ca="1">IF(ISNA(VLOOKUP(R536&amp;"_"&amp;S536&amp;"_"&amp;T536,[1]挑战模式!$A:$AS,1,FALSE)),"",IF(VLOOKUP(R536&amp;"_"&amp;S536&amp;"_"&amp;T536,[1]挑战模式!$A:$AS,14+U536,FALSE)="","",INT(VLOOKUP(R536&amp;"_"&amp;S536&amp;"_"&amp;T536,[1]挑战模式!$A:$AS,20+U536,FALSE))))</f>
        <v>5</v>
      </c>
      <c r="L536" s="10">
        <f ca="1">IF(ISNA(VLOOKUP(R536&amp;"_"&amp;S536&amp;"_"&amp;T536,[1]挑战模式!$A:$AS,1,FALSE)),"",IF(VLOOKUP(R536&amp;"_"&amp;S536&amp;"_"&amp;T536,[1]挑战模式!$A:$AS,14+U536,FALSE)="","",ROUND(VLOOKUP(R536&amp;"_"&amp;S536&amp;"_"&amp;T536,[1]挑战模式!$A:$AS,5,FALSE)/K536,2)))</f>
        <v>3</v>
      </c>
      <c r="M536" s="10">
        <f t="shared" ca="1" si="54"/>
        <v>1</v>
      </c>
      <c r="N536" s="10" t="str">
        <f t="shared" ca="1" si="55"/>
        <v>Monster_Season0_Challenge12_2_1</v>
      </c>
      <c r="O536" s="10">
        <f t="shared" ca="1" si="56"/>
        <v>1</v>
      </c>
      <c r="Q536" s="10">
        <f ca="1">IF(L536="","",VLOOKUP(R536&amp;"_"&amp;S536&amp;"_"&amp;T536,[1]挑战模式!$A:$AS,38+U536,FALSE))</f>
        <v>27</v>
      </c>
      <c r="R536" s="10">
        <v>0</v>
      </c>
      <c r="S536" s="10">
        <v>12</v>
      </c>
      <c r="T536" s="10">
        <v>2</v>
      </c>
      <c r="U536" s="10">
        <v>1</v>
      </c>
    </row>
    <row r="537" spans="2:21" s="10" customFormat="1" x14ac:dyDescent="0.2">
      <c r="B537" s="10" t="str">
        <f t="shared" si="51"/>
        <v/>
      </c>
      <c r="C537" s="10" t="str">
        <f>IF(ISNA(VLOOKUP(R537&amp;"_"&amp;S537&amp;"_"&amp;T537,[1]挑战模式!$A:$AS,1,FALSE)),"",IF(T537-T536=0,"",T537))</f>
        <v/>
      </c>
      <c r="D537" s="10" t="str">
        <f t="shared" si="52"/>
        <v/>
      </c>
      <c r="E537" s="10" t="str">
        <f>""</f>
        <v/>
      </c>
      <c r="F537" s="10" t="str">
        <f>IF(C537="","",VLOOKUP(R537&amp;"_"&amp;S537&amp;"_"&amp;T537,[1]挑战模式!$A:$AS,13,FALSE)-VLOOKUP(R537&amp;"_"&amp;S537&amp;"_"&amp;T537,[1]挑战模式!$A:$AS,14,FALSE))</f>
        <v/>
      </c>
      <c r="G537" s="10" t="str">
        <f t="shared" si="53"/>
        <v/>
      </c>
      <c r="H537" s="10" t="str">
        <f>IF(C537="","",VLOOKUP(R537&amp;"_"&amp;S537&amp;"_"&amp;T537,[1]挑战模式!$A:$BG,58,FALSE))</f>
        <v/>
      </c>
      <c r="I537" s="10" t="str">
        <f>IF(C537="","",VLOOKUP(R537&amp;"_"&amp;S537&amp;"_"&amp;T537,[1]挑战模式!$A:$BG,59,FALSE))</f>
        <v/>
      </c>
      <c r="J537" s="10" t="str">
        <f t="shared" si="50"/>
        <v/>
      </c>
      <c r="K537" s="10">
        <f ca="1">IF(ISNA(VLOOKUP(R537&amp;"_"&amp;S537&amp;"_"&amp;T537,[1]挑战模式!$A:$AS,1,FALSE)),"",IF(VLOOKUP(R537&amp;"_"&amp;S537&amp;"_"&amp;T537,[1]挑战模式!$A:$AS,14+U537,FALSE)="","",INT(VLOOKUP(R537&amp;"_"&amp;S537&amp;"_"&amp;T537,[1]挑战模式!$A:$AS,20+U537,FALSE))))</f>
        <v>5</v>
      </c>
      <c r="L537" s="10">
        <f ca="1">IF(ISNA(VLOOKUP(R537&amp;"_"&amp;S537&amp;"_"&amp;T537,[1]挑战模式!$A:$AS,1,FALSE)),"",IF(VLOOKUP(R537&amp;"_"&amp;S537&amp;"_"&amp;T537,[1]挑战模式!$A:$AS,14+U537,FALSE)="","",ROUND(VLOOKUP(R537&amp;"_"&amp;S537&amp;"_"&amp;T537,[1]挑战模式!$A:$AS,5,FALSE)/K537,2)))</f>
        <v>3</v>
      </c>
      <c r="M537" s="10">
        <f t="shared" ca="1" si="54"/>
        <v>1</v>
      </c>
      <c r="N537" s="10" t="str">
        <f t="shared" ca="1" si="55"/>
        <v>Monster_Season0_Challenge12_2_2</v>
      </c>
      <c r="O537" s="10">
        <f t="shared" ca="1" si="56"/>
        <v>1</v>
      </c>
      <c r="Q537" s="10">
        <f ca="1">IF(L537="","",VLOOKUP(R537&amp;"_"&amp;S537&amp;"_"&amp;T537,[1]挑战模式!$A:$AS,38+U537,FALSE))</f>
        <v>13</v>
      </c>
      <c r="R537" s="10">
        <v>0</v>
      </c>
      <c r="S537" s="10">
        <v>12</v>
      </c>
      <c r="T537" s="10">
        <v>2</v>
      </c>
      <c r="U537" s="10">
        <v>2</v>
      </c>
    </row>
    <row r="538" spans="2:21" s="10" customFormat="1" x14ac:dyDescent="0.2">
      <c r="B538" s="10" t="str">
        <f t="shared" si="51"/>
        <v/>
      </c>
      <c r="C538" s="10" t="str">
        <f>IF(ISNA(VLOOKUP(R538&amp;"_"&amp;S538&amp;"_"&amp;T538,[1]挑战模式!$A:$AS,1,FALSE)),"",IF(T538-T537=0,"",T538))</f>
        <v/>
      </c>
      <c r="D538" s="10" t="str">
        <f t="shared" si="52"/>
        <v/>
      </c>
      <c r="E538" s="10" t="str">
        <f>""</f>
        <v/>
      </c>
      <c r="F538" s="10" t="str">
        <f>IF(C538="","",VLOOKUP(R538&amp;"_"&amp;S538&amp;"_"&amp;T538,[1]挑战模式!$A:$AS,13,FALSE)-VLOOKUP(R538&amp;"_"&amp;S538&amp;"_"&amp;T538,[1]挑战模式!$A:$AS,14,FALSE))</f>
        <v/>
      </c>
      <c r="G538" s="10" t="str">
        <f t="shared" si="53"/>
        <v/>
      </c>
      <c r="H538" s="10" t="str">
        <f>IF(C538="","",VLOOKUP(R538&amp;"_"&amp;S538&amp;"_"&amp;T538,[1]挑战模式!$A:$BG,58,FALSE))</f>
        <v/>
      </c>
      <c r="I538" s="10" t="str">
        <f>IF(C538="","",VLOOKUP(R538&amp;"_"&amp;S538&amp;"_"&amp;T538,[1]挑战模式!$A:$BG,59,FALSE))</f>
        <v/>
      </c>
      <c r="J538" s="10" t="str">
        <f t="shared" si="50"/>
        <v/>
      </c>
      <c r="K538" s="10" t="str">
        <f ca="1">IF(ISNA(VLOOKUP(R538&amp;"_"&amp;S538&amp;"_"&amp;T538,[1]挑战模式!$A:$AS,1,FALSE)),"",IF(VLOOKUP(R538&amp;"_"&amp;S538&amp;"_"&amp;T538,[1]挑战模式!$A:$AS,14+U538,FALSE)="","",INT(VLOOKUP(R538&amp;"_"&amp;S538&amp;"_"&amp;T538,[1]挑战模式!$A:$AS,20+U538,FALSE))))</f>
        <v/>
      </c>
      <c r="L538" s="10" t="str">
        <f ca="1">IF(ISNA(VLOOKUP(R538&amp;"_"&amp;S538&amp;"_"&amp;T538,[1]挑战模式!$A:$AS,1,FALSE)),"",IF(VLOOKUP(R538&amp;"_"&amp;S538&amp;"_"&amp;T538,[1]挑战模式!$A:$AS,14+U538,FALSE)="","",ROUND(VLOOKUP(R538&amp;"_"&amp;S538&amp;"_"&amp;T538,[1]挑战模式!$A:$AS,5,FALSE)/K538,2)))</f>
        <v/>
      </c>
      <c r="M538" s="10" t="str">
        <f t="shared" ca="1" si="54"/>
        <v/>
      </c>
      <c r="N538" s="10" t="str">
        <f t="shared" ca="1" si="55"/>
        <v/>
      </c>
      <c r="O538" s="10" t="str">
        <f t="shared" ca="1" si="56"/>
        <v/>
      </c>
      <c r="Q538" s="10" t="str">
        <f ca="1">IF(L538="","",VLOOKUP(R538&amp;"_"&amp;S538&amp;"_"&amp;T538,[1]挑战模式!$A:$AS,38+U538,FALSE))</f>
        <v/>
      </c>
      <c r="R538" s="10">
        <v>0</v>
      </c>
      <c r="S538" s="10">
        <v>12</v>
      </c>
      <c r="T538" s="10">
        <v>2</v>
      </c>
      <c r="U538" s="10">
        <v>3</v>
      </c>
    </row>
    <row r="539" spans="2:21" s="10" customFormat="1" x14ac:dyDescent="0.2">
      <c r="B539" s="10" t="str">
        <f t="shared" si="51"/>
        <v/>
      </c>
      <c r="C539" s="10" t="str">
        <f>IF(ISNA(VLOOKUP(R539&amp;"_"&amp;S539&amp;"_"&amp;T539,[1]挑战模式!$A:$AS,1,FALSE)),"",IF(T539-T538=0,"",T539))</f>
        <v/>
      </c>
      <c r="D539" s="10" t="str">
        <f t="shared" si="52"/>
        <v/>
      </c>
      <c r="E539" s="10" t="str">
        <f>""</f>
        <v/>
      </c>
      <c r="F539" s="10" t="str">
        <f>IF(C539="","",VLOOKUP(R539&amp;"_"&amp;S539&amp;"_"&amp;T539,[1]挑战模式!$A:$AS,13,FALSE)-VLOOKUP(R539&amp;"_"&amp;S539&amp;"_"&amp;T539,[1]挑战模式!$A:$AS,14,FALSE))</f>
        <v/>
      </c>
      <c r="G539" s="10" t="str">
        <f t="shared" si="53"/>
        <v/>
      </c>
      <c r="H539" s="10" t="str">
        <f>IF(C539="","",VLOOKUP(R539&amp;"_"&amp;S539&amp;"_"&amp;T539,[1]挑战模式!$A:$BG,58,FALSE))</f>
        <v/>
      </c>
      <c r="I539" s="10" t="str">
        <f>IF(C539="","",VLOOKUP(R539&amp;"_"&amp;S539&amp;"_"&amp;T539,[1]挑战模式!$A:$BG,59,FALSE))</f>
        <v/>
      </c>
      <c r="J539" s="10" t="str">
        <f t="shared" si="50"/>
        <v/>
      </c>
      <c r="K539" s="10" t="str">
        <f ca="1">IF(ISNA(VLOOKUP(R539&amp;"_"&amp;S539&amp;"_"&amp;T539,[1]挑战模式!$A:$AS,1,FALSE)),"",IF(VLOOKUP(R539&amp;"_"&amp;S539&amp;"_"&amp;T539,[1]挑战模式!$A:$AS,14+U539,FALSE)="","",INT(VLOOKUP(R539&amp;"_"&amp;S539&amp;"_"&amp;T539,[1]挑战模式!$A:$AS,20+U539,FALSE))))</f>
        <v/>
      </c>
      <c r="L539" s="10" t="str">
        <f ca="1">IF(ISNA(VLOOKUP(R539&amp;"_"&amp;S539&amp;"_"&amp;T539,[1]挑战模式!$A:$AS,1,FALSE)),"",IF(VLOOKUP(R539&amp;"_"&amp;S539&amp;"_"&amp;T539,[1]挑战模式!$A:$AS,14+U539,FALSE)="","",ROUND(VLOOKUP(R539&amp;"_"&amp;S539&amp;"_"&amp;T539,[1]挑战模式!$A:$AS,5,FALSE)/K539,2)))</f>
        <v/>
      </c>
      <c r="M539" s="10" t="str">
        <f t="shared" ca="1" si="54"/>
        <v/>
      </c>
      <c r="N539" s="10" t="str">
        <f t="shared" ca="1" si="55"/>
        <v/>
      </c>
      <c r="O539" s="10" t="str">
        <f t="shared" ca="1" si="56"/>
        <v/>
      </c>
      <c r="Q539" s="10" t="str">
        <f ca="1">IF(L539="","",VLOOKUP(R539&amp;"_"&amp;S539&amp;"_"&amp;T539,[1]挑战模式!$A:$AS,38+U539,FALSE))</f>
        <v/>
      </c>
      <c r="R539" s="10">
        <v>0</v>
      </c>
      <c r="S539" s="10">
        <v>12</v>
      </c>
      <c r="T539" s="10">
        <v>2</v>
      </c>
      <c r="U539" s="10">
        <v>4</v>
      </c>
    </row>
    <row r="540" spans="2:21" s="10" customFormat="1" x14ac:dyDescent="0.2">
      <c r="B540" s="10" t="str">
        <f t="shared" si="51"/>
        <v/>
      </c>
      <c r="C540" s="10" t="str">
        <f>IF(ISNA(VLOOKUP(R540&amp;"_"&amp;S540&amp;"_"&amp;T540,[1]挑战模式!$A:$AS,1,FALSE)),"",IF(T540-T539=0,"",T540))</f>
        <v/>
      </c>
      <c r="D540" s="10" t="str">
        <f t="shared" si="52"/>
        <v/>
      </c>
      <c r="E540" s="10" t="str">
        <f>""</f>
        <v/>
      </c>
      <c r="F540" s="10" t="str">
        <f>IF(C540="","",VLOOKUP(R540&amp;"_"&amp;S540&amp;"_"&amp;T540,[1]挑战模式!$A:$AS,13,FALSE)-VLOOKUP(R540&amp;"_"&amp;S540&amp;"_"&amp;T540,[1]挑战模式!$A:$AS,14,FALSE))</f>
        <v/>
      </c>
      <c r="G540" s="10" t="str">
        <f t="shared" si="53"/>
        <v/>
      </c>
      <c r="H540" s="10" t="str">
        <f>IF(C540="","",VLOOKUP(R540&amp;"_"&amp;S540&amp;"_"&amp;T540,[1]挑战模式!$A:$BG,58,FALSE))</f>
        <v/>
      </c>
      <c r="I540" s="10" t="str">
        <f>IF(C540="","",VLOOKUP(R540&amp;"_"&amp;S540&amp;"_"&amp;T540,[1]挑战模式!$A:$BG,59,FALSE))</f>
        <v/>
      </c>
      <c r="J540" s="10" t="str">
        <f t="shared" si="50"/>
        <v/>
      </c>
      <c r="K540" s="10" t="str">
        <f ca="1">IF(ISNA(VLOOKUP(R540&amp;"_"&amp;S540&amp;"_"&amp;T540,[1]挑战模式!$A:$AS,1,FALSE)),"",IF(VLOOKUP(R540&amp;"_"&amp;S540&amp;"_"&amp;T540,[1]挑战模式!$A:$AS,14+U540,FALSE)="","",INT(VLOOKUP(R540&amp;"_"&amp;S540&amp;"_"&amp;T540,[1]挑战模式!$A:$AS,20+U540,FALSE))))</f>
        <v/>
      </c>
      <c r="L540" s="10" t="str">
        <f ca="1">IF(ISNA(VLOOKUP(R540&amp;"_"&amp;S540&amp;"_"&amp;T540,[1]挑战模式!$A:$AS,1,FALSE)),"",IF(VLOOKUP(R540&amp;"_"&amp;S540&amp;"_"&amp;T540,[1]挑战模式!$A:$AS,14+U540,FALSE)="","",ROUND(VLOOKUP(R540&amp;"_"&amp;S540&amp;"_"&amp;T540,[1]挑战模式!$A:$AS,5,FALSE)/K540,2)))</f>
        <v/>
      </c>
      <c r="M540" s="10" t="str">
        <f t="shared" ca="1" si="54"/>
        <v/>
      </c>
      <c r="N540" s="10" t="str">
        <f t="shared" ca="1" si="55"/>
        <v/>
      </c>
      <c r="O540" s="10" t="str">
        <f t="shared" ca="1" si="56"/>
        <v/>
      </c>
      <c r="Q540" s="10" t="str">
        <f ca="1">IF(L540="","",VLOOKUP(R540&amp;"_"&amp;S540&amp;"_"&amp;T540,[1]挑战模式!$A:$AS,38+U540,FALSE))</f>
        <v/>
      </c>
      <c r="R540" s="10">
        <v>0</v>
      </c>
      <c r="S540" s="10">
        <v>12</v>
      </c>
      <c r="T540" s="10">
        <v>2</v>
      </c>
      <c r="U540" s="10">
        <v>5</v>
      </c>
    </row>
    <row r="541" spans="2:21" s="10" customFormat="1" x14ac:dyDescent="0.2">
      <c r="B541" s="10" t="str">
        <f t="shared" si="51"/>
        <v/>
      </c>
      <c r="C541" s="10" t="str">
        <f>IF(ISNA(VLOOKUP(R541&amp;"_"&amp;S541&amp;"_"&amp;T541,[1]挑战模式!$A:$AS,1,FALSE)),"",IF(T541-T540=0,"",T541))</f>
        <v/>
      </c>
      <c r="D541" s="10" t="str">
        <f t="shared" si="52"/>
        <v/>
      </c>
      <c r="E541" s="10" t="str">
        <f>""</f>
        <v/>
      </c>
      <c r="F541" s="10" t="str">
        <f>IF(C541="","",VLOOKUP(R541&amp;"_"&amp;S541&amp;"_"&amp;T541,[1]挑战模式!$A:$AS,13,FALSE)-VLOOKUP(R541&amp;"_"&amp;S541&amp;"_"&amp;T541,[1]挑战模式!$A:$AS,14,FALSE))</f>
        <v/>
      </c>
      <c r="G541" s="10" t="str">
        <f t="shared" si="53"/>
        <v/>
      </c>
      <c r="H541" s="10" t="str">
        <f>IF(C541="","",VLOOKUP(R541&amp;"_"&amp;S541&amp;"_"&amp;T541,[1]挑战模式!$A:$BG,58,FALSE))</f>
        <v/>
      </c>
      <c r="I541" s="10" t="str">
        <f>IF(C541="","",VLOOKUP(R541&amp;"_"&amp;S541&amp;"_"&amp;T541,[1]挑战模式!$A:$BG,59,FALSE))</f>
        <v/>
      </c>
      <c r="J541" s="10" t="str">
        <f t="shared" si="50"/>
        <v/>
      </c>
      <c r="K541" s="10" t="str">
        <f ca="1">IF(ISNA(VLOOKUP(R541&amp;"_"&amp;S541&amp;"_"&amp;T541,[1]挑战模式!$A:$AS,1,FALSE)),"",IF(VLOOKUP(R541&amp;"_"&amp;S541&amp;"_"&amp;T541,[1]挑战模式!$A:$AS,14+U541,FALSE)="","",INT(VLOOKUP(R541&amp;"_"&amp;S541&amp;"_"&amp;T541,[1]挑战模式!$A:$AS,20+U541,FALSE))))</f>
        <v/>
      </c>
      <c r="L541" s="10" t="str">
        <f ca="1">IF(ISNA(VLOOKUP(R541&amp;"_"&amp;S541&amp;"_"&amp;T541,[1]挑战模式!$A:$AS,1,FALSE)),"",IF(VLOOKUP(R541&amp;"_"&amp;S541&amp;"_"&amp;T541,[1]挑战模式!$A:$AS,14+U541,FALSE)="","",ROUND(VLOOKUP(R541&amp;"_"&amp;S541&amp;"_"&amp;T541,[1]挑战模式!$A:$AS,5,FALSE)/K541,2)))</f>
        <v/>
      </c>
      <c r="M541" s="10" t="str">
        <f t="shared" ca="1" si="54"/>
        <v/>
      </c>
      <c r="N541" s="10" t="str">
        <f t="shared" ca="1" si="55"/>
        <v/>
      </c>
      <c r="O541" s="10" t="str">
        <f t="shared" ca="1" si="56"/>
        <v/>
      </c>
      <c r="Q541" s="10" t="str">
        <f ca="1">IF(L541="","",VLOOKUP(R541&amp;"_"&amp;S541&amp;"_"&amp;T541,[1]挑战模式!$A:$AS,38+U541,FALSE))</f>
        <v/>
      </c>
      <c r="R541" s="10">
        <v>0</v>
      </c>
      <c r="S541" s="10">
        <v>12</v>
      </c>
      <c r="T541" s="10">
        <v>2</v>
      </c>
      <c r="U541" s="10">
        <v>6</v>
      </c>
    </row>
    <row r="542" spans="2:21" s="10" customFormat="1" x14ac:dyDescent="0.2">
      <c r="B542" s="10" t="str">
        <f t="shared" si="51"/>
        <v>MonsterWaveCallRule_Season0_Challenge12</v>
      </c>
      <c r="C542" s="10">
        <f>IF(ISNA(VLOOKUP(R542&amp;"_"&amp;S542&amp;"_"&amp;T542,[1]挑战模式!$A:$AS,1,FALSE)),"",IF(T542-T541=0,"",T542))</f>
        <v>3</v>
      </c>
      <c r="D542" s="10" t="str">
        <f t="shared" si="52"/>
        <v>赛季0挑战关卡12波次3</v>
      </c>
      <c r="E542" s="10" t="str">
        <f>""</f>
        <v/>
      </c>
      <c r="F542" s="10">
        <f>IF(C542="","",VLOOKUP(R542&amp;"_"&amp;S542&amp;"_"&amp;T542,[1]挑战模式!$A:$AS,13,FALSE)-VLOOKUP(R542&amp;"_"&amp;S542&amp;"_"&amp;T542,[1]挑战模式!$A:$AS,14,FALSE))</f>
        <v>100</v>
      </c>
      <c r="G542" s="10">
        <f t="shared" si="53"/>
        <v>180</v>
      </c>
      <c r="H542" s="10" t="str">
        <f>IF(C542="","",VLOOKUP(R542&amp;"_"&amp;S542&amp;"_"&amp;T542,[1]挑战模式!$A:$BG,58,FALSE))</f>
        <v>ResAudio_Music_game2;0.9</v>
      </c>
      <c r="I542" s="10" t="str">
        <f>IF(C542="","",VLOOKUP(R542&amp;"_"&amp;S542&amp;"_"&amp;T542,[1]挑战模式!$A:$BG,59,FALSE))</f>
        <v>ResAudio_Music_game2;1.2</v>
      </c>
      <c r="J542" s="10">
        <f t="shared" si="50"/>
        <v>0</v>
      </c>
      <c r="K542" s="10">
        <f ca="1">IF(ISNA(VLOOKUP(R542&amp;"_"&amp;S542&amp;"_"&amp;T542,[1]挑战模式!$A:$AS,1,FALSE)),"",IF(VLOOKUP(R542&amp;"_"&amp;S542&amp;"_"&amp;T542,[1]挑战模式!$A:$AS,14+U542,FALSE)="","",INT(VLOOKUP(R542&amp;"_"&amp;S542&amp;"_"&amp;T542,[1]挑战模式!$A:$AS,20+U542,FALSE))))</f>
        <v>8</v>
      </c>
      <c r="L542" s="10">
        <f ca="1">IF(ISNA(VLOOKUP(R542&amp;"_"&amp;S542&amp;"_"&amp;T542,[1]挑战模式!$A:$AS,1,FALSE)),"",IF(VLOOKUP(R542&amp;"_"&amp;S542&amp;"_"&amp;T542,[1]挑战模式!$A:$AS,14+U542,FALSE)="","",ROUND(VLOOKUP(R542&amp;"_"&amp;S542&amp;"_"&amp;T542,[1]挑战模式!$A:$AS,5,FALSE)/K542,2)))</f>
        <v>2.5</v>
      </c>
      <c r="M542" s="10">
        <f t="shared" ca="1" si="54"/>
        <v>1</v>
      </c>
      <c r="N542" s="10" t="str">
        <f t="shared" ca="1" si="55"/>
        <v>Monster_Season0_Challenge12_3_1</v>
      </c>
      <c r="O542" s="10">
        <f t="shared" ca="1" si="56"/>
        <v>1</v>
      </c>
      <c r="Q542" s="10">
        <f ca="1">IF(L542="","",VLOOKUP(R542&amp;"_"&amp;S542&amp;"_"&amp;T542,[1]挑战模式!$A:$AS,38+U542,FALSE))</f>
        <v>13</v>
      </c>
      <c r="R542" s="10">
        <v>0</v>
      </c>
      <c r="S542" s="10">
        <v>12</v>
      </c>
      <c r="T542" s="10">
        <v>3</v>
      </c>
      <c r="U542" s="10">
        <v>1</v>
      </c>
    </row>
    <row r="543" spans="2:21" s="10" customFormat="1" x14ac:dyDescent="0.2">
      <c r="B543" s="10" t="str">
        <f t="shared" si="51"/>
        <v/>
      </c>
      <c r="C543" s="10" t="str">
        <f>IF(ISNA(VLOOKUP(R543&amp;"_"&amp;S543&amp;"_"&amp;T543,[1]挑战模式!$A:$AS,1,FALSE)),"",IF(T543-T542=0,"",T543))</f>
        <v/>
      </c>
      <c r="D543" s="10" t="str">
        <f t="shared" si="52"/>
        <v/>
      </c>
      <c r="E543" s="10" t="str">
        <f>""</f>
        <v/>
      </c>
      <c r="F543" s="10" t="str">
        <f>IF(C543="","",VLOOKUP(R543&amp;"_"&amp;S543&amp;"_"&amp;T543,[1]挑战模式!$A:$AS,13,FALSE)-VLOOKUP(R543&amp;"_"&amp;S543&amp;"_"&amp;T543,[1]挑战模式!$A:$AS,14,FALSE))</f>
        <v/>
      </c>
      <c r="G543" s="10" t="str">
        <f t="shared" si="53"/>
        <v/>
      </c>
      <c r="H543" s="10" t="str">
        <f>IF(C543="","",VLOOKUP(R543&amp;"_"&amp;S543&amp;"_"&amp;T543,[1]挑战模式!$A:$BG,58,FALSE))</f>
        <v/>
      </c>
      <c r="I543" s="10" t="str">
        <f>IF(C543="","",VLOOKUP(R543&amp;"_"&amp;S543&amp;"_"&amp;T543,[1]挑战模式!$A:$BG,59,FALSE))</f>
        <v/>
      </c>
      <c r="J543" s="10" t="str">
        <f t="shared" si="50"/>
        <v/>
      </c>
      <c r="K543" s="10">
        <f ca="1">IF(ISNA(VLOOKUP(R543&amp;"_"&amp;S543&amp;"_"&amp;T543,[1]挑战模式!$A:$AS,1,FALSE)),"",IF(VLOOKUP(R543&amp;"_"&amp;S543&amp;"_"&amp;T543,[1]挑战模式!$A:$AS,14+U543,FALSE)="","",INT(VLOOKUP(R543&amp;"_"&amp;S543&amp;"_"&amp;T543,[1]挑战模式!$A:$AS,20+U543,FALSE))))</f>
        <v>8</v>
      </c>
      <c r="L543" s="10">
        <f ca="1">IF(ISNA(VLOOKUP(R543&amp;"_"&amp;S543&amp;"_"&amp;T543,[1]挑战模式!$A:$AS,1,FALSE)),"",IF(VLOOKUP(R543&amp;"_"&amp;S543&amp;"_"&amp;T543,[1]挑战模式!$A:$AS,14+U543,FALSE)="","",ROUND(VLOOKUP(R543&amp;"_"&amp;S543&amp;"_"&amp;T543,[1]挑战模式!$A:$AS,5,FALSE)/K543,2)))</f>
        <v>2.5</v>
      </c>
      <c r="M543" s="10">
        <f t="shared" ca="1" si="54"/>
        <v>1</v>
      </c>
      <c r="N543" s="10" t="str">
        <f t="shared" ca="1" si="55"/>
        <v>Monster_Season0_Challenge12_3_2</v>
      </c>
      <c r="O543" s="10">
        <f t="shared" ca="1" si="56"/>
        <v>1</v>
      </c>
      <c r="Q543" s="10">
        <f ca="1">IF(L543="","",VLOOKUP(R543&amp;"_"&amp;S543&amp;"_"&amp;T543,[1]挑战模式!$A:$AS,38+U543,FALSE))</f>
        <v>13</v>
      </c>
      <c r="R543" s="10">
        <v>0</v>
      </c>
      <c r="S543" s="10">
        <v>12</v>
      </c>
      <c r="T543" s="10">
        <v>3</v>
      </c>
      <c r="U543" s="10">
        <v>2</v>
      </c>
    </row>
    <row r="544" spans="2:21" s="10" customFormat="1" x14ac:dyDescent="0.2">
      <c r="B544" s="10" t="str">
        <f t="shared" si="51"/>
        <v/>
      </c>
      <c r="C544" s="10" t="str">
        <f>IF(ISNA(VLOOKUP(R544&amp;"_"&amp;S544&amp;"_"&amp;T544,[1]挑战模式!$A:$AS,1,FALSE)),"",IF(T544-T543=0,"",T544))</f>
        <v/>
      </c>
      <c r="D544" s="10" t="str">
        <f t="shared" si="52"/>
        <v/>
      </c>
      <c r="E544" s="10" t="str">
        <f>""</f>
        <v/>
      </c>
      <c r="F544" s="10" t="str">
        <f>IF(C544="","",VLOOKUP(R544&amp;"_"&amp;S544&amp;"_"&amp;T544,[1]挑战模式!$A:$AS,13,FALSE)-VLOOKUP(R544&amp;"_"&amp;S544&amp;"_"&amp;T544,[1]挑战模式!$A:$AS,14,FALSE))</f>
        <v/>
      </c>
      <c r="G544" s="10" t="str">
        <f t="shared" si="53"/>
        <v/>
      </c>
      <c r="H544" s="10" t="str">
        <f>IF(C544="","",VLOOKUP(R544&amp;"_"&amp;S544&amp;"_"&amp;T544,[1]挑战模式!$A:$BG,58,FALSE))</f>
        <v/>
      </c>
      <c r="I544" s="10" t="str">
        <f>IF(C544="","",VLOOKUP(R544&amp;"_"&amp;S544&amp;"_"&amp;T544,[1]挑战模式!$A:$BG,59,FALSE))</f>
        <v/>
      </c>
      <c r="J544" s="10" t="str">
        <f t="shared" si="50"/>
        <v/>
      </c>
      <c r="K544" s="10" t="str">
        <f ca="1">IF(ISNA(VLOOKUP(R544&amp;"_"&amp;S544&amp;"_"&amp;T544,[1]挑战模式!$A:$AS,1,FALSE)),"",IF(VLOOKUP(R544&amp;"_"&amp;S544&amp;"_"&amp;T544,[1]挑战模式!$A:$AS,14+U544,FALSE)="","",INT(VLOOKUP(R544&amp;"_"&amp;S544&amp;"_"&amp;T544,[1]挑战模式!$A:$AS,20+U544,FALSE))))</f>
        <v/>
      </c>
      <c r="L544" s="10" t="str">
        <f ca="1">IF(ISNA(VLOOKUP(R544&amp;"_"&amp;S544&amp;"_"&amp;T544,[1]挑战模式!$A:$AS,1,FALSE)),"",IF(VLOOKUP(R544&amp;"_"&amp;S544&amp;"_"&amp;T544,[1]挑战模式!$A:$AS,14+U544,FALSE)="","",ROUND(VLOOKUP(R544&amp;"_"&amp;S544&amp;"_"&amp;T544,[1]挑战模式!$A:$AS,5,FALSE)/K544,2)))</f>
        <v/>
      </c>
      <c r="M544" s="10" t="str">
        <f t="shared" ca="1" si="54"/>
        <v/>
      </c>
      <c r="N544" s="10" t="str">
        <f t="shared" ca="1" si="55"/>
        <v/>
      </c>
      <c r="O544" s="10" t="str">
        <f t="shared" ca="1" si="56"/>
        <v/>
      </c>
      <c r="Q544" s="10" t="str">
        <f ca="1">IF(L544="","",VLOOKUP(R544&amp;"_"&amp;S544&amp;"_"&amp;T544,[1]挑战模式!$A:$AS,38+U544,FALSE))</f>
        <v/>
      </c>
      <c r="R544" s="10">
        <v>0</v>
      </c>
      <c r="S544" s="10">
        <v>12</v>
      </c>
      <c r="T544" s="10">
        <v>3</v>
      </c>
      <c r="U544" s="10">
        <v>3</v>
      </c>
    </row>
    <row r="545" spans="2:21" s="10" customFormat="1" x14ac:dyDescent="0.2">
      <c r="B545" s="10" t="str">
        <f t="shared" si="51"/>
        <v/>
      </c>
      <c r="C545" s="10" t="str">
        <f>IF(ISNA(VLOOKUP(R545&amp;"_"&amp;S545&amp;"_"&amp;T545,[1]挑战模式!$A:$AS,1,FALSE)),"",IF(T545-T544=0,"",T545))</f>
        <v/>
      </c>
      <c r="D545" s="10" t="str">
        <f t="shared" si="52"/>
        <v/>
      </c>
      <c r="E545" s="10" t="str">
        <f>""</f>
        <v/>
      </c>
      <c r="F545" s="10" t="str">
        <f>IF(C545="","",VLOOKUP(R545&amp;"_"&amp;S545&amp;"_"&amp;T545,[1]挑战模式!$A:$AS,13,FALSE)-VLOOKUP(R545&amp;"_"&amp;S545&amp;"_"&amp;T545,[1]挑战模式!$A:$AS,14,FALSE))</f>
        <v/>
      </c>
      <c r="G545" s="10" t="str">
        <f t="shared" si="53"/>
        <v/>
      </c>
      <c r="H545" s="10" t="str">
        <f>IF(C545="","",VLOOKUP(R545&amp;"_"&amp;S545&amp;"_"&amp;T545,[1]挑战模式!$A:$BG,58,FALSE))</f>
        <v/>
      </c>
      <c r="I545" s="10" t="str">
        <f>IF(C545="","",VLOOKUP(R545&amp;"_"&amp;S545&amp;"_"&amp;T545,[1]挑战模式!$A:$BG,59,FALSE))</f>
        <v/>
      </c>
      <c r="J545" s="10" t="str">
        <f t="shared" si="50"/>
        <v/>
      </c>
      <c r="K545" s="10" t="str">
        <f ca="1">IF(ISNA(VLOOKUP(R545&amp;"_"&amp;S545&amp;"_"&amp;T545,[1]挑战模式!$A:$AS,1,FALSE)),"",IF(VLOOKUP(R545&amp;"_"&amp;S545&amp;"_"&amp;T545,[1]挑战模式!$A:$AS,14+U545,FALSE)="","",INT(VLOOKUP(R545&amp;"_"&amp;S545&amp;"_"&amp;T545,[1]挑战模式!$A:$AS,20+U545,FALSE))))</f>
        <v/>
      </c>
      <c r="L545" s="10" t="str">
        <f ca="1">IF(ISNA(VLOOKUP(R545&amp;"_"&amp;S545&amp;"_"&amp;T545,[1]挑战模式!$A:$AS,1,FALSE)),"",IF(VLOOKUP(R545&amp;"_"&amp;S545&amp;"_"&amp;T545,[1]挑战模式!$A:$AS,14+U545,FALSE)="","",ROUND(VLOOKUP(R545&amp;"_"&amp;S545&amp;"_"&amp;T545,[1]挑战模式!$A:$AS,5,FALSE)/K545,2)))</f>
        <v/>
      </c>
      <c r="M545" s="10" t="str">
        <f t="shared" ca="1" si="54"/>
        <v/>
      </c>
      <c r="N545" s="10" t="str">
        <f t="shared" ca="1" si="55"/>
        <v/>
      </c>
      <c r="O545" s="10" t="str">
        <f t="shared" ca="1" si="56"/>
        <v/>
      </c>
      <c r="Q545" s="10" t="str">
        <f ca="1">IF(L545="","",VLOOKUP(R545&amp;"_"&amp;S545&amp;"_"&amp;T545,[1]挑战模式!$A:$AS,38+U545,FALSE))</f>
        <v/>
      </c>
      <c r="R545" s="10">
        <v>0</v>
      </c>
      <c r="S545" s="10">
        <v>12</v>
      </c>
      <c r="T545" s="10">
        <v>3</v>
      </c>
      <c r="U545" s="10">
        <v>4</v>
      </c>
    </row>
    <row r="546" spans="2:21" s="10" customFormat="1" x14ac:dyDescent="0.2">
      <c r="B546" s="10" t="str">
        <f t="shared" si="51"/>
        <v/>
      </c>
      <c r="C546" s="10" t="str">
        <f>IF(ISNA(VLOOKUP(R546&amp;"_"&amp;S546&amp;"_"&amp;T546,[1]挑战模式!$A:$AS,1,FALSE)),"",IF(T546-T545=0,"",T546))</f>
        <v/>
      </c>
      <c r="D546" s="10" t="str">
        <f t="shared" si="52"/>
        <v/>
      </c>
      <c r="E546" s="10" t="str">
        <f>""</f>
        <v/>
      </c>
      <c r="F546" s="10" t="str">
        <f>IF(C546="","",VLOOKUP(R546&amp;"_"&amp;S546&amp;"_"&amp;T546,[1]挑战模式!$A:$AS,13,FALSE)-VLOOKUP(R546&amp;"_"&amp;S546&amp;"_"&amp;T546,[1]挑战模式!$A:$AS,14,FALSE))</f>
        <v/>
      </c>
      <c r="G546" s="10" t="str">
        <f t="shared" si="53"/>
        <v/>
      </c>
      <c r="H546" s="10" t="str">
        <f>IF(C546="","",VLOOKUP(R546&amp;"_"&amp;S546&amp;"_"&amp;T546,[1]挑战模式!$A:$BG,58,FALSE))</f>
        <v/>
      </c>
      <c r="I546" s="10" t="str">
        <f>IF(C546="","",VLOOKUP(R546&amp;"_"&amp;S546&amp;"_"&amp;T546,[1]挑战模式!$A:$BG,59,FALSE))</f>
        <v/>
      </c>
      <c r="J546" s="10" t="str">
        <f t="shared" si="50"/>
        <v/>
      </c>
      <c r="K546" s="10" t="str">
        <f ca="1">IF(ISNA(VLOOKUP(R546&amp;"_"&amp;S546&amp;"_"&amp;T546,[1]挑战模式!$A:$AS,1,FALSE)),"",IF(VLOOKUP(R546&amp;"_"&amp;S546&amp;"_"&amp;T546,[1]挑战模式!$A:$AS,14+U546,FALSE)="","",INT(VLOOKUP(R546&amp;"_"&amp;S546&amp;"_"&amp;T546,[1]挑战模式!$A:$AS,20+U546,FALSE))))</f>
        <v/>
      </c>
      <c r="L546" s="10" t="str">
        <f ca="1">IF(ISNA(VLOOKUP(R546&amp;"_"&amp;S546&amp;"_"&amp;T546,[1]挑战模式!$A:$AS,1,FALSE)),"",IF(VLOOKUP(R546&amp;"_"&amp;S546&amp;"_"&amp;T546,[1]挑战模式!$A:$AS,14+U546,FALSE)="","",ROUND(VLOOKUP(R546&amp;"_"&amp;S546&amp;"_"&amp;T546,[1]挑战模式!$A:$AS,5,FALSE)/K546,2)))</f>
        <v/>
      </c>
      <c r="M546" s="10" t="str">
        <f t="shared" ca="1" si="54"/>
        <v/>
      </c>
      <c r="N546" s="10" t="str">
        <f t="shared" ca="1" si="55"/>
        <v/>
      </c>
      <c r="O546" s="10" t="str">
        <f t="shared" ca="1" si="56"/>
        <v/>
      </c>
      <c r="Q546" s="10" t="str">
        <f ca="1">IF(L546="","",VLOOKUP(R546&amp;"_"&amp;S546&amp;"_"&amp;T546,[1]挑战模式!$A:$AS,38+U546,FALSE))</f>
        <v/>
      </c>
      <c r="R546" s="10">
        <v>0</v>
      </c>
      <c r="S546" s="10">
        <v>12</v>
      </c>
      <c r="T546" s="10">
        <v>3</v>
      </c>
      <c r="U546" s="10">
        <v>5</v>
      </c>
    </row>
    <row r="547" spans="2:21" s="10" customFormat="1" x14ac:dyDescent="0.2">
      <c r="B547" s="10" t="str">
        <f t="shared" si="51"/>
        <v/>
      </c>
      <c r="C547" s="10" t="str">
        <f>IF(ISNA(VLOOKUP(R547&amp;"_"&amp;S547&amp;"_"&amp;T547,[1]挑战模式!$A:$AS,1,FALSE)),"",IF(T547-T546=0,"",T547))</f>
        <v/>
      </c>
      <c r="D547" s="10" t="str">
        <f t="shared" si="52"/>
        <v/>
      </c>
      <c r="E547" s="10" t="str">
        <f>""</f>
        <v/>
      </c>
      <c r="F547" s="10" t="str">
        <f>IF(C547="","",VLOOKUP(R547&amp;"_"&amp;S547&amp;"_"&amp;T547,[1]挑战模式!$A:$AS,13,FALSE)-VLOOKUP(R547&amp;"_"&amp;S547&amp;"_"&amp;T547,[1]挑战模式!$A:$AS,14,FALSE))</f>
        <v/>
      </c>
      <c r="G547" s="10" t="str">
        <f t="shared" si="53"/>
        <v/>
      </c>
      <c r="H547" s="10" t="str">
        <f>IF(C547="","",VLOOKUP(R547&amp;"_"&amp;S547&amp;"_"&amp;T547,[1]挑战模式!$A:$BG,58,FALSE))</f>
        <v/>
      </c>
      <c r="I547" s="10" t="str">
        <f>IF(C547="","",VLOOKUP(R547&amp;"_"&amp;S547&amp;"_"&amp;T547,[1]挑战模式!$A:$BG,59,FALSE))</f>
        <v/>
      </c>
      <c r="J547" s="10" t="str">
        <f t="shared" si="50"/>
        <v/>
      </c>
      <c r="K547" s="10" t="str">
        <f ca="1">IF(ISNA(VLOOKUP(R547&amp;"_"&amp;S547&amp;"_"&amp;T547,[1]挑战模式!$A:$AS,1,FALSE)),"",IF(VLOOKUP(R547&amp;"_"&amp;S547&amp;"_"&amp;T547,[1]挑战模式!$A:$AS,14+U547,FALSE)="","",INT(VLOOKUP(R547&amp;"_"&amp;S547&amp;"_"&amp;T547,[1]挑战模式!$A:$AS,20+U547,FALSE))))</f>
        <v/>
      </c>
      <c r="L547" s="10" t="str">
        <f ca="1">IF(ISNA(VLOOKUP(R547&amp;"_"&amp;S547&amp;"_"&amp;T547,[1]挑战模式!$A:$AS,1,FALSE)),"",IF(VLOOKUP(R547&amp;"_"&amp;S547&amp;"_"&amp;T547,[1]挑战模式!$A:$AS,14+U547,FALSE)="","",ROUND(VLOOKUP(R547&amp;"_"&amp;S547&amp;"_"&amp;T547,[1]挑战模式!$A:$AS,5,FALSE)/K547,2)))</f>
        <v/>
      </c>
      <c r="M547" s="10" t="str">
        <f t="shared" ca="1" si="54"/>
        <v/>
      </c>
      <c r="N547" s="10" t="str">
        <f t="shared" ca="1" si="55"/>
        <v/>
      </c>
      <c r="O547" s="10" t="str">
        <f t="shared" ca="1" si="56"/>
        <v/>
      </c>
      <c r="Q547" s="10" t="str">
        <f ca="1">IF(L547="","",VLOOKUP(R547&amp;"_"&amp;S547&amp;"_"&amp;T547,[1]挑战模式!$A:$AS,38+U547,FALSE))</f>
        <v/>
      </c>
      <c r="R547" s="10">
        <v>0</v>
      </c>
      <c r="S547" s="10">
        <v>12</v>
      </c>
      <c r="T547" s="10">
        <v>3</v>
      </c>
      <c r="U547" s="10">
        <v>6</v>
      </c>
    </row>
    <row r="548" spans="2:21" s="10" customFormat="1" x14ac:dyDescent="0.2">
      <c r="B548" s="10" t="str">
        <f t="shared" si="51"/>
        <v>MonsterWaveCallRule_Season0_Challenge12</v>
      </c>
      <c r="C548" s="10">
        <f>IF(ISNA(VLOOKUP(R548&amp;"_"&amp;S548&amp;"_"&amp;T548,[1]挑战模式!$A:$AS,1,FALSE)),"",IF(T548-T547=0,"",T548))</f>
        <v>4</v>
      </c>
      <c r="D548" s="10" t="str">
        <f t="shared" si="52"/>
        <v>赛季0挑战关卡12波次4</v>
      </c>
      <c r="E548" s="10" t="str">
        <f>""</f>
        <v/>
      </c>
      <c r="F548" s="10">
        <f>IF(C548="","",VLOOKUP(R548&amp;"_"&amp;S548&amp;"_"&amp;T548,[1]挑战模式!$A:$AS,13,FALSE)-VLOOKUP(R548&amp;"_"&amp;S548&amp;"_"&amp;T548,[1]挑战模式!$A:$AS,14,FALSE))</f>
        <v>100</v>
      </c>
      <c r="G548" s="10">
        <f t="shared" si="53"/>
        <v>180</v>
      </c>
      <c r="H548" s="10" t="str">
        <f>IF(C548="","",VLOOKUP(R548&amp;"_"&amp;S548&amp;"_"&amp;T548,[1]挑战模式!$A:$BG,58,FALSE))</f>
        <v>ResAudio_Music_game2;0.9</v>
      </c>
      <c r="I548" s="10" t="str">
        <f>IF(C548="","",VLOOKUP(R548&amp;"_"&amp;S548&amp;"_"&amp;T548,[1]挑战模式!$A:$BG,59,FALSE))</f>
        <v>ResAudio_Music_game2;1.2</v>
      </c>
      <c r="J548" s="10">
        <f t="shared" si="50"/>
        <v>0</v>
      </c>
      <c r="K548" s="10">
        <f ca="1">IF(ISNA(VLOOKUP(R548&amp;"_"&amp;S548&amp;"_"&amp;T548,[1]挑战模式!$A:$AS,1,FALSE)),"",IF(VLOOKUP(R548&amp;"_"&amp;S548&amp;"_"&amp;T548,[1]挑战模式!$A:$AS,14+U548,FALSE)="","",INT(VLOOKUP(R548&amp;"_"&amp;S548&amp;"_"&amp;T548,[1]挑战模式!$A:$AS,20+U548,FALSE))))</f>
        <v>9</v>
      </c>
      <c r="L548" s="10">
        <f ca="1">IF(ISNA(VLOOKUP(R548&amp;"_"&amp;S548&amp;"_"&amp;T548,[1]挑战模式!$A:$AS,1,FALSE)),"",IF(VLOOKUP(R548&amp;"_"&amp;S548&amp;"_"&amp;T548,[1]挑战模式!$A:$AS,14+U548,FALSE)="","",ROUND(VLOOKUP(R548&amp;"_"&amp;S548&amp;"_"&amp;T548,[1]挑战模式!$A:$AS,5,FALSE)/K548,2)))</f>
        <v>2.78</v>
      </c>
      <c r="M548" s="10">
        <f t="shared" ca="1" si="54"/>
        <v>1</v>
      </c>
      <c r="N548" s="10" t="str">
        <f t="shared" ca="1" si="55"/>
        <v>Monster_Season0_Challenge12_4_1</v>
      </c>
      <c r="O548" s="10">
        <f t="shared" ca="1" si="56"/>
        <v>1</v>
      </c>
      <c r="Q548" s="10">
        <f ca="1">IF(L548="","",VLOOKUP(R548&amp;"_"&amp;S548&amp;"_"&amp;T548,[1]挑战模式!$A:$AS,38+U548,FALSE))</f>
        <v>9</v>
      </c>
      <c r="R548" s="10">
        <v>0</v>
      </c>
      <c r="S548" s="10">
        <v>12</v>
      </c>
      <c r="T548" s="10">
        <v>4</v>
      </c>
      <c r="U548" s="10">
        <v>1</v>
      </c>
    </row>
    <row r="549" spans="2:21" s="10" customFormat="1" x14ac:dyDescent="0.2">
      <c r="B549" s="10" t="str">
        <f t="shared" si="51"/>
        <v/>
      </c>
      <c r="C549" s="10" t="str">
        <f>IF(ISNA(VLOOKUP(R549&amp;"_"&amp;S549&amp;"_"&amp;T549,[1]挑战模式!$A:$AS,1,FALSE)),"",IF(T549-T548=0,"",T549))</f>
        <v/>
      </c>
      <c r="D549" s="10" t="str">
        <f t="shared" si="52"/>
        <v/>
      </c>
      <c r="E549" s="10" t="str">
        <f>""</f>
        <v/>
      </c>
      <c r="F549" s="10" t="str">
        <f>IF(C549="","",VLOOKUP(R549&amp;"_"&amp;S549&amp;"_"&amp;T549,[1]挑战模式!$A:$AS,13,FALSE)-VLOOKUP(R549&amp;"_"&amp;S549&amp;"_"&amp;T549,[1]挑战模式!$A:$AS,14,FALSE))</f>
        <v/>
      </c>
      <c r="G549" s="10" t="str">
        <f t="shared" si="53"/>
        <v/>
      </c>
      <c r="H549" s="10" t="str">
        <f>IF(C549="","",VLOOKUP(R549&amp;"_"&amp;S549&amp;"_"&amp;T549,[1]挑战模式!$A:$BG,58,FALSE))</f>
        <v/>
      </c>
      <c r="I549" s="10" t="str">
        <f>IF(C549="","",VLOOKUP(R549&amp;"_"&amp;S549&amp;"_"&amp;T549,[1]挑战模式!$A:$BG,59,FALSE))</f>
        <v/>
      </c>
      <c r="J549" s="10" t="str">
        <f t="shared" si="50"/>
        <v/>
      </c>
      <c r="K549" s="10">
        <f ca="1">IF(ISNA(VLOOKUP(R549&amp;"_"&amp;S549&amp;"_"&amp;T549,[1]挑战模式!$A:$AS,1,FALSE)),"",IF(VLOOKUP(R549&amp;"_"&amp;S549&amp;"_"&amp;T549,[1]挑战模式!$A:$AS,14+U549,FALSE)="","",INT(VLOOKUP(R549&amp;"_"&amp;S549&amp;"_"&amp;T549,[1]挑战模式!$A:$AS,20+U549,FALSE))))</f>
        <v>9</v>
      </c>
      <c r="L549" s="10">
        <f ca="1">IF(ISNA(VLOOKUP(R549&amp;"_"&amp;S549&amp;"_"&amp;T549,[1]挑战模式!$A:$AS,1,FALSE)),"",IF(VLOOKUP(R549&amp;"_"&amp;S549&amp;"_"&amp;T549,[1]挑战模式!$A:$AS,14+U549,FALSE)="","",ROUND(VLOOKUP(R549&amp;"_"&amp;S549&amp;"_"&amp;T549,[1]挑战模式!$A:$AS,5,FALSE)/K549,2)))</f>
        <v>2.78</v>
      </c>
      <c r="M549" s="10">
        <f t="shared" ca="1" si="54"/>
        <v>1</v>
      </c>
      <c r="N549" s="10" t="str">
        <f t="shared" ca="1" si="55"/>
        <v>Monster_Season0_Challenge12_4_2</v>
      </c>
      <c r="O549" s="10">
        <f t="shared" ca="1" si="56"/>
        <v>1</v>
      </c>
      <c r="Q549" s="10">
        <f ca="1">IF(L549="","",VLOOKUP(R549&amp;"_"&amp;S549&amp;"_"&amp;T549,[1]挑战模式!$A:$AS,38+U549,FALSE))</f>
        <v>9</v>
      </c>
      <c r="R549" s="10">
        <v>0</v>
      </c>
      <c r="S549" s="10">
        <v>12</v>
      </c>
      <c r="T549" s="10">
        <v>4</v>
      </c>
      <c r="U549" s="10">
        <v>2</v>
      </c>
    </row>
    <row r="550" spans="2:21" s="10" customFormat="1" x14ac:dyDescent="0.2">
      <c r="B550" s="10" t="str">
        <f t="shared" si="51"/>
        <v/>
      </c>
      <c r="C550" s="10" t="str">
        <f>IF(ISNA(VLOOKUP(R550&amp;"_"&amp;S550&amp;"_"&amp;T550,[1]挑战模式!$A:$AS,1,FALSE)),"",IF(T550-T549=0,"",T550))</f>
        <v/>
      </c>
      <c r="D550" s="10" t="str">
        <f t="shared" si="52"/>
        <v/>
      </c>
      <c r="E550" s="10" t="str">
        <f>""</f>
        <v/>
      </c>
      <c r="F550" s="10" t="str">
        <f>IF(C550="","",VLOOKUP(R550&amp;"_"&amp;S550&amp;"_"&amp;T550,[1]挑战模式!$A:$AS,13,FALSE)-VLOOKUP(R550&amp;"_"&amp;S550&amp;"_"&amp;T550,[1]挑战模式!$A:$AS,14,FALSE))</f>
        <v/>
      </c>
      <c r="G550" s="10" t="str">
        <f t="shared" si="53"/>
        <v/>
      </c>
      <c r="H550" s="10" t="str">
        <f>IF(C550="","",VLOOKUP(R550&amp;"_"&amp;S550&amp;"_"&amp;T550,[1]挑战模式!$A:$BG,58,FALSE))</f>
        <v/>
      </c>
      <c r="I550" s="10" t="str">
        <f>IF(C550="","",VLOOKUP(R550&amp;"_"&amp;S550&amp;"_"&amp;T550,[1]挑战模式!$A:$BG,59,FALSE))</f>
        <v/>
      </c>
      <c r="J550" s="10" t="str">
        <f t="shared" si="50"/>
        <v/>
      </c>
      <c r="K550" s="10">
        <f ca="1">IF(ISNA(VLOOKUP(R550&amp;"_"&amp;S550&amp;"_"&amp;T550,[1]挑战模式!$A:$AS,1,FALSE)),"",IF(VLOOKUP(R550&amp;"_"&amp;S550&amp;"_"&amp;T550,[1]挑战模式!$A:$AS,14+U550,FALSE)="","",INT(VLOOKUP(R550&amp;"_"&amp;S550&amp;"_"&amp;T550,[1]挑战模式!$A:$AS,20+U550,FALSE))))</f>
        <v>4</v>
      </c>
      <c r="L550" s="10">
        <f ca="1">IF(ISNA(VLOOKUP(R550&amp;"_"&amp;S550&amp;"_"&amp;T550,[1]挑战模式!$A:$AS,1,FALSE)),"",IF(VLOOKUP(R550&amp;"_"&amp;S550&amp;"_"&amp;T550,[1]挑战模式!$A:$AS,14+U550,FALSE)="","",ROUND(VLOOKUP(R550&amp;"_"&amp;S550&amp;"_"&amp;T550,[1]挑战模式!$A:$AS,5,FALSE)/K550,2)))</f>
        <v>6.25</v>
      </c>
      <c r="M550" s="10">
        <f t="shared" ca="1" si="54"/>
        <v>1</v>
      </c>
      <c r="N550" s="10" t="str">
        <f t="shared" ca="1" si="55"/>
        <v>Monster_Season0_Challenge12_4_3</v>
      </c>
      <c r="O550" s="10">
        <f t="shared" ca="1" si="56"/>
        <v>1</v>
      </c>
      <c r="Q550" s="10">
        <f ca="1">IF(L550="","",VLOOKUP(R550&amp;"_"&amp;S550&amp;"_"&amp;T550,[1]挑战模式!$A:$AS,38+U550,FALSE))</f>
        <v>9</v>
      </c>
      <c r="R550" s="10">
        <v>0</v>
      </c>
      <c r="S550" s="10">
        <v>12</v>
      </c>
      <c r="T550" s="10">
        <v>4</v>
      </c>
      <c r="U550" s="10">
        <v>3</v>
      </c>
    </row>
    <row r="551" spans="2:21" s="10" customFormat="1" x14ac:dyDescent="0.2">
      <c r="B551" s="10" t="str">
        <f t="shared" si="51"/>
        <v/>
      </c>
      <c r="C551" s="10" t="str">
        <f>IF(ISNA(VLOOKUP(R551&amp;"_"&amp;S551&amp;"_"&amp;T551,[1]挑战模式!$A:$AS,1,FALSE)),"",IF(T551-T550=0,"",T551))</f>
        <v/>
      </c>
      <c r="D551" s="10" t="str">
        <f t="shared" si="52"/>
        <v/>
      </c>
      <c r="E551" s="10" t="str">
        <f>""</f>
        <v/>
      </c>
      <c r="F551" s="10" t="str">
        <f>IF(C551="","",VLOOKUP(R551&amp;"_"&amp;S551&amp;"_"&amp;T551,[1]挑战模式!$A:$AS,13,FALSE)-VLOOKUP(R551&amp;"_"&amp;S551&amp;"_"&amp;T551,[1]挑战模式!$A:$AS,14,FALSE))</f>
        <v/>
      </c>
      <c r="G551" s="10" t="str">
        <f t="shared" si="53"/>
        <v/>
      </c>
      <c r="H551" s="10" t="str">
        <f>IF(C551="","",VLOOKUP(R551&amp;"_"&amp;S551&amp;"_"&amp;T551,[1]挑战模式!$A:$BG,58,FALSE))</f>
        <v/>
      </c>
      <c r="I551" s="10" t="str">
        <f>IF(C551="","",VLOOKUP(R551&amp;"_"&amp;S551&amp;"_"&amp;T551,[1]挑战模式!$A:$BG,59,FALSE))</f>
        <v/>
      </c>
      <c r="J551" s="10" t="str">
        <f t="shared" si="50"/>
        <v/>
      </c>
      <c r="K551" s="10" t="str">
        <f ca="1">IF(ISNA(VLOOKUP(R551&amp;"_"&amp;S551&amp;"_"&amp;T551,[1]挑战模式!$A:$AS,1,FALSE)),"",IF(VLOOKUP(R551&amp;"_"&amp;S551&amp;"_"&amp;T551,[1]挑战模式!$A:$AS,14+U551,FALSE)="","",INT(VLOOKUP(R551&amp;"_"&amp;S551&amp;"_"&amp;T551,[1]挑战模式!$A:$AS,20+U551,FALSE))))</f>
        <v/>
      </c>
      <c r="L551" s="10" t="str">
        <f ca="1">IF(ISNA(VLOOKUP(R551&amp;"_"&amp;S551&amp;"_"&amp;T551,[1]挑战模式!$A:$AS,1,FALSE)),"",IF(VLOOKUP(R551&amp;"_"&amp;S551&amp;"_"&amp;T551,[1]挑战模式!$A:$AS,14+U551,FALSE)="","",ROUND(VLOOKUP(R551&amp;"_"&amp;S551&amp;"_"&amp;T551,[1]挑战模式!$A:$AS,5,FALSE)/K551,2)))</f>
        <v/>
      </c>
      <c r="M551" s="10" t="str">
        <f t="shared" ca="1" si="54"/>
        <v/>
      </c>
      <c r="N551" s="10" t="str">
        <f t="shared" ca="1" si="55"/>
        <v/>
      </c>
      <c r="O551" s="10" t="str">
        <f t="shared" ca="1" si="56"/>
        <v/>
      </c>
      <c r="Q551" s="10" t="str">
        <f ca="1">IF(L551="","",VLOOKUP(R551&amp;"_"&amp;S551&amp;"_"&amp;T551,[1]挑战模式!$A:$AS,38+U551,FALSE))</f>
        <v/>
      </c>
      <c r="R551" s="10">
        <v>0</v>
      </c>
      <c r="S551" s="10">
        <v>12</v>
      </c>
      <c r="T551" s="10">
        <v>4</v>
      </c>
      <c r="U551" s="10">
        <v>4</v>
      </c>
    </row>
    <row r="552" spans="2:21" s="10" customFormat="1" x14ac:dyDescent="0.2">
      <c r="B552" s="10" t="str">
        <f t="shared" si="51"/>
        <v/>
      </c>
      <c r="C552" s="10" t="str">
        <f>IF(ISNA(VLOOKUP(R552&amp;"_"&amp;S552&amp;"_"&amp;T552,[1]挑战模式!$A:$AS,1,FALSE)),"",IF(T552-T551=0,"",T552))</f>
        <v/>
      </c>
      <c r="D552" s="10" t="str">
        <f t="shared" si="52"/>
        <v/>
      </c>
      <c r="E552" s="10" t="str">
        <f>""</f>
        <v/>
      </c>
      <c r="F552" s="10" t="str">
        <f>IF(C552="","",VLOOKUP(R552&amp;"_"&amp;S552&amp;"_"&amp;T552,[1]挑战模式!$A:$AS,13,FALSE)-VLOOKUP(R552&amp;"_"&amp;S552&amp;"_"&amp;T552,[1]挑战模式!$A:$AS,14,FALSE))</f>
        <v/>
      </c>
      <c r="G552" s="10" t="str">
        <f t="shared" si="53"/>
        <v/>
      </c>
      <c r="H552" s="10" t="str">
        <f>IF(C552="","",VLOOKUP(R552&amp;"_"&amp;S552&amp;"_"&amp;T552,[1]挑战模式!$A:$BG,58,FALSE))</f>
        <v/>
      </c>
      <c r="I552" s="10" t="str">
        <f>IF(C552="","",VLOOKUP(R552&amp;"_"&amp;S552&amp;"_"&amp;T552,[1]挑战模式!$A:$BG,59,FALSE))</f>
        <v/>
      </c>
      <c r="J552" s="10" t="str">
        <f t="shared" si="50"/>
        <v/>
      </c>
      <c r="K552" s="10" t="str">
        <f ca="1">IF(ISNA(VLOOKUP(R552&amp;"_"&amp;S552&amp;"_"&amp;T552,[1]挑战模式!$A:$AS,1,FALSE)),"",IF(VLOOKUP(R552&amp;"_"&amp;S552&amp;"_"&amp;T552,[1]挑战模式!$A:$AS,14+U552,FALSE)="","",INT(VLOOKUP(R552&amp;"_"&amp;S552&amp;"_"&amp;T552,[1]挑战模式!$A:$AS,20+U552,FALSE))))</f>
        <v/>
      </c>
      <c r="L552" s="10" t="str">
        <f ca="1">IF(ISNA(VLOOKUP(R552&amp;"_"&amp;S552&amp;"_"&amp;T552,[1]挑战模式!$A:$AS,1,FALSE)),"",IF(VLOOKUP(R552&amp;"_"&amp;S552&amp;"_"&amp;T552,[1]挑战模式!$A:$AS,14+U552,FALSE)="","",ROUND(VLOOKUP(R552&amp;"_"&amp;S552&amp;"_"&amp;T552,[1]挑战模式!$A:$AS,5,FALSE)/K552,2)))</f>
        <v/>
      </c>
      <c r="M552" s="10" t="str">
        <f t="shared" ca="1" si="54"/>
        <v/>
      </c>
      <c r="N552" s="10" t="str">
        <f t="shared" ca="1" si="55"/>
        <v/>
      </c>
      <c r="O552" s="10" t="str">
        <f t="shared" ca="1" si="56"/>
        <v/>
      </c>
      <c r="Q552" s="10" t="str">
        <f ca="1">IF(L552="","",VLOOKUP(R552&amp;"_"&amp;S552&amp;"_"&amp;T552,[1]挑战模式!$A:$AS,38+U552,FALSE))</f>
        <v/>
      </c>
      <c r="R552" s="10">
        <v>0</v>
      </c>
      <c r="S552" s="10">
        <v>12</v>
      </c>
      <c r="T552" s="10">
        <v>4</v>
      </c>
      <c r="U552" s="10">
        <v>5</v>
      </c>
    </row>
    <row r="553" spans="2:21" s="10" customFormat="1" x14ac:dyDescent="0.2">
      <c r="B553" s="10" t="str">
        <f t="shared" si="51"/>
        <v/>
      </c>
      <c r="C553" s="10" t="str">
        <f>IF(ISNA(VLOOKUP(R553&amp;"_"&amp;S553&amp;"_"&amp;T553,[1]挑战模式!$A:$AS,1,FALSE)),"",IF(T553-T552=0,"",T553))</f>
        <v/>
      </c>
      <c r="D553" s="10" t="str">
        <f t="shared" si="52"/>
        <v/>
      </c>
      <c r="E553" s="10" t="str">
        <f>""</f>
        <v/>
      </c>
      <c r="F553" s="10" t="str">
        <f>IF(C553="","",VLOOKUP(R553&amp;"_"&amp;S553&amp;"_"&amp;T553,[1]挑战模式!$A:$AS,13,FALSE)-VLOOKUP(R553&amp;"_"&amp;S553&amp;"_"&amp;T553,[1]挑战模式!$A:$AS,14,FALSE))</f>
        <v/>
      </c>
      <c r="G553" s="10" t="str">
        <f t="shared" si="53"/>
        <v/>
      </c>
      <c r="H553" s="10" t="str">
        <f>IF(C553="","",VLOOKUP(R553&amp;"_"&amp;S553&amp;"_"&amp;T553,[1]挑战模式!$A:$BG,58,FALSE))</f>
        <v/>
      </c>
      <c r="I553" s="10" t="str">
        <f>IF(C553="","",VLOOKUP(R553&amp;"_"&amp;S553&amp;"_"&amp;T553,[1]挑战模式!$A:$BG,59,FALSE))</f>
        <v/>
      </c>
      <c r="J553" s="10" t="str">
        <f t="shared" si="50"/>
        <v/>
      </c>
      <c r="K553" s="10" t="str">
        <f ca="1">IF(ISNA(VLOOKUP(R553&amp;"_"&amp;S553&amp;"_"&amp;T553,[1]挑战模式!$A:$AS,1,FALSE)),"",IF(VLOOKUP(R553&amp;"_"&amp;S553&amp;"_"&amp;T553,[1]挑战模式!$A:$AS,14+U553,FALSE)="","",INT(VLOOKUP(R553&amp;"_"&amp;S553&amp;"_"&amp;T553,[1]挑战模式!$A:$AS,20+U553,FALSE))))</f>
        <v/>
      </c>
      <c r="L553" s="10" t="str">
        <f ca="1">IF(ISNA(VLOOKUP(R553&amp;"_"&amp;S553&amp;"_"&amp;T553,[1]挑战模式!$A:$AS,1,FALSE)),"",IF(VLOOKUP(R553&amp;"_"&amp;S553&amp;"_"&amp;T553,[1]挑战模式!$A:$AS,14+U553,FALSE)="","",ROUND(VLOOKUP(R553&amp;"_"&amp;S553&amp;"_"&amp;T553,[1]挑战模式!$A:$AS,5,FALSE)/K553,2)))</f>
        <v/>
      </c>
      <c r="M553" s="10" t="str">
        <f t="shared" ca="1" si="54"/>
        <v/>
      </c>
      <c r="N553" s="10" t="str">
        <f t="shared" ca="1" si="55"/>
        <v/>
      </c>
      <c r="O553" s="10" t="str">
        <f t="shared" ca="1" si="56"/>
        <v/>
      </c>
      <c r="Q553" s="10" t="str">
        <f ca="1">IF(L553="","",VLOOKUP(R553&amp;"_"&amp;S553&amp;"_"&amp;T553,[1]挑战模式!$A:$AS,38+U553,FALSE))</f>
        <v/>
      </c>
      <c r="R553" s="10">
        <v>0</v>
      </c>
      <c r="S553" s="10">
        <v>12</v>
      </c>
      <c r="T553" s="10">
        <v>4</v>
      </c>
      <c r="U553" s="10">
        <v>6</v>
      </c>
    </row>
    <row r="554" spans="2:21" s="10" customFormat="1" x14ac:dyDescent="0.2">
      <c r="B554" s="10" t="str">
        <f t="shared" si="51"/>
        <v>MonsterWaveCallRule_Season0_Challenge12</v>
      </c>
      <c r="C554" s="10">
        <f>IF(ISNA(VLOOKUP(R554&amp;"_"&amp;S554&amp;"_"&amp;T554,[1]挑战模式!$A:$AS,1,FALSE)),"",IF(T554-T553=0,"",T554))</f>
        <v>5</v>
      </c>
      <c r="D554" s="10" t="str">
        <f t="shared" si="52"/>
        <v>赛季0挑战关卡12波次5</v>
      </c>
      <c r="E554" s="10" t="str">
        <f>""</f>
        <v/>
      </c>
      <c r="F554" s="10">
        <f>IF(C554="","",VLOOKUP(R554&amp;"_"&amp;S554&amp;"_"&amp;T554,[1]挑战模式!$A:$AS,13,FALSE)-VLOOKUP(R554&amp;"_"&amp;S554&amp;"_"&amp;T554,[1]挑战模式!$A:$AS,14,FALSE))</f>
        <v>100</v>
      </c>
      <c r="G554" s="10">
        <f t="shared" si="53"/>
        <v>180</v>
      </c>
      <c r="H554" s="10" t="str">
        <f>IF(C554="","",VLOOKUP(R554&amp;"_"&amp;S554&amp;"_"&amp;T554,[1]挑战模式!$A:$BG,58,FALSE))</f>
        <v>ResAudio_Music_game2;0.9</v>
      </c>
      <c r="I554" s="10" t="str">
        <f>IF(C554="","",VLOOKUP(R554&amp;"_"&amp;S554&amp;"_"&amp;T554,[1]挑战模式!$A:$BG,59,FALSE))</f>
        <v>ResAudio_Music_game2;1.2</v>
      </c>
      <c r="J554" s="10">
        <f t="shared" si="50"/>
        <v>0</v>
      </c>
      <c r="K554" s="10">
        <f ca="1">IF(ISNA(VLOOKUP(R554&amp;"_"&amp;S554&amp;"_"&amp;T554,[1]挑战模式!$A:$AS,1,FALSE)),"",IF(VLOOKUP(R554&amp;"_"&amp;S554&amp;"_"&amp;T554,[1]挑战模式!$A:$AS,14+U554,FALSE)="","",INT(VLOOKUP(R554&amp;"_"&amp;S554&amp;"_"&amp;T554,[1]挑战模式!$A:$AS,20+U554,FALSE))))</f>
        <v>13</v>
      </c>
      <c r="L554" s="10">
        <f ca="1">IF(ISNA(VLOOKUP(R554&amp;"_"&amp;S554&amp;"_"&amp;T554,[1]挑战模式!$A:$AS,1,FALSE)),"",IF(VLOOKUP(R554&amp;"_"&amp;S554&amp;"_"&amp;T554,[1]挑战模式!$A:$AS,14+U554,FALSE)="","",ROUND(VLOOKUP(R554&amp;"_"&amp;S554&amp;"_"&amp;T554,[1]挑战模式!$A:$AS,5,FALSE)/K554,2)))</f>
        <v>2.31</v>
      </c>
      <c r="M554" s="10">
        <f t="shared" ca="1" si="54"/>
        <v>1</v>
      </c>
      <c r="N554" s="10" t="str">
        <f t="shared" ca="1" si="55"/>
        <v>Monster_Season0_Challenge12_5_1</v>
      </c>
      <c r="O554" s="10">
        <f t="shared" ca="1" si="56"/>
        <v>1</v>
      </c>
      <c r="Q554" s="10">
        <f ca="1">IF(L554="","",VLOOKUP(R554&amp;"_"&amp;S554&amp;"_"&amp;T554,[1]挑战模式!$A:$AS,38+U554,FALSE))</f>
        <v>4</v>
      </c>
      <c r="R554" s="10">
        <v>0</v>
      </c>
      <c r="S554" s="10">
        <v>12</v>
      </c>
      <c r="T554" s="10">
        <v>5</v>
      </c>
      <c r="U554" s="10">
        <v>1</v>
      </c>
    </row>
    <row r="555" spans="2:21" s="10" customFormat="1" x14ac:dyDescent="0.2">
      <c r="B555" s="10" t="str">
        <f t="shared" si="51"/>
        <v/>
      </c>
      <c r="C555" s="10" t="str">
        <f>IF(ISNA(VLOOKUP(R555&amp;"_"&amp;S555&amp;"_"&amp;T555,[1]挑战模式!$A:$AS,1,FALSE)),"",IF(T555-T554=0,"",T555))</f>
        <v/>
      </c>
      <c r="D555" s="10" t="str">
        <f t="shared" si="52"/>
        <v/>
      </c>
      <c r="E555" s="10" t="str">
        <f>""</f>
        <v/>
      </c>
      <c r="F555" s="10" t="str">
        <f>IF(C555="","",VLOOKUP(R555&amp;"_"&amp;S555&amp;"_"&amp;T555,[1]挑战模式!$A:$AS,13,FALSE)-VLOOKUP(R555&amp;"_"&amp;S555&amp;"_"&amp;T555,[1]挑战模式!$A:$AS,14,FALSE))</f>
        <v/>
      </c>
      <c r="G555" s="10" t="str">
        <f t="shared" si="53"/>
        <v/>
      </c>
      <c r="H555" s="10" t="str">
        <f>IF(C555="","",VLOOKUP(R555&amp;"_"&amp;S555&amp;"_"&amp;T555,[1]挑战模式!$A:$BG,58,FALSE))</f>
        <v/>
      </c>
      <c r="I555" s="10" t="str">
        <f>IF(C555="","",VLOOKUP(R555&amp;"_"&amp;S555&amp;"_"&amp;T555,[1]挑战模式!$A:$BG,59,FALSE))</f>
        <v/>
      </c>
      <c r="J555" s="10" t="str">
        <f t="shared" si="50"/>
        <v/>
      </c>
      <c r="K555" s="10">
        <f ca="1">IF(ISNA(VLOOKUP(R555&amp;"_"&amp;S555&amp;"_"&amp;T555,[1]挑战模式!$A:$AS,1,FALSE)),"",IF(VLOOKUP(R555&amp;"_"&amp;S555&amp;"_"&amp;T555,[1]挑战模式!$A:$AS,14+U555,FALSE)="","",INT(VLOOKUP(R555&amp;"_"&amp;S555&amp;"_"&amp;T555,[1]挑战模式!$A:$AS,20+U555,FALSE))))</f>
        <v>13</v>
      </c>
      <c r="L555" s="10">
        <f ca="1">IF(ISNA(VLOOKUP(R555&amp;"_"&amp;S555&amp;"_"&amp;T555,[1]挑战模式!$A:$AS,1,FALSE)),"",IF(VLOOKUP(R555&amp;"_"&amp;S555&amp;"_"&amp;T555,[1]挑战模式!$A:$AS,14+U555,FALSE)="","",ROUND(VLOOKUP(R555&amp;"_"&amp;S555&amp;"_"&amp;T555,[1]挑战模式!$A:$AS,5,FALSE)/K555,2)))</f>
        <v>2.31</v>
      </c>
      <c r="M555" s="10">
        <f t="shared" ca="1" si="54"/>
        <v>1</v>
      </c>
      <c r="N555" s="10" t="str">
        <f t="shared" ca="1" si="55"/>
        <v>Monster_Season0_Challenge12_5_2</v>
      </c>
      <c r="O555" s="10">
        <f t="shared" ca="1" si="56"/>
        <v>1</v>
      </c>
      <c r="Q555" s="10">
        <f ca="1">IF(L555="","",VLOOKUP(R555&amp;"_"&amp;S555&amp;"_"&amp;T555,[1]挑战模式!$A:$AS,38+U555,FALSE))</f>
        <v>8</v>
      </c>
      <c r="R555" s="10">
        <v>0</v>
      </c>
      <c r="S555" s="10">
        <v>12</v>
      </c>
      <c r="T555" s="10">
        <v>5</v>
      </c>
      <c r="U555" s="10">
        <v>2</v>
      </c>
    </row>
    <row r="556" spans="2:21" s="10" customFormat="1" x14ac:dyDescent="0.2">
      <c r="B556" s="10" t="str">
        <f t="shared" si="51"/>
        <v/>
      </c>
      <c r="C556" s="10" t="str">
        <f>IF(ISNA(VLOOKUP(R556&amp;"_"&amp;S556&amp;"_"&amp;T556,[1]挑战模式!$A:$AS,1,FALSE)),"",IF(T556-T555=0,"",T556))</f>
        <v/>
      </c>
      <c r="D556" s="10" t="str">
        <f t="shared" si="52"/>
        <v/>
      </c>
      <c r="E556" s="10" t="str">
        <f>""</f>
        <v/>
      </c>
      <c r="F556" s="10" t="str">
        <f>IF(C556="","",VLOOKUP(R556&amp;"_"&amp;S556&amp;"_"&amp;T556,[1]挑战模式!$A:$AS,13,FALSE)-VLOOKUP(R556&amp;"_"&amp;S556&amp;"_"&amp;T556,[1]挑战模式!$A:$AS,14,FALSE))</f>
        <v/>
      </c>
      <c r="G556" s="10" t="str">
        <f t="shared" si="53"/>
        <v/>
      </c>
      <c r="H556" s="10" t="str">
        <f>IF(C556="","",VLOOKUP(R556&amp;"_"&amp;S556&amp;"_"&amp;T556,[1]挑战模式!$A:$BG,58,FALSE))</f>
        <v/>
      </c>
      <c r="I556" s="10" t="str">
        <f>IF(C556="","",VLOOKUP(R556&amp;"_"&amp;S556&amp;"_"&amp;T556,[1]挑战模式!$A:$BG,59,FALSE))</f>
        <v/>
      </c>
      <c r="J556" s="10" t="str">
        <f t="shared" si="50"/>
        <v/>
      </c>
      <c r="K556" s="10">
        <f ca="1">IF(ISNA(VLOOKUP(R556&amp;"_"&amp;S556&amp;"_"&amp;T556,[1]挑战模式!$A:$AS,1,FALSE)),"",IF(VLOOKUP(R556&amp;"_"&amp;S556&amp;"_"&amp;T556,[1]挑战模式!$A:$AS,14+U556,FALSE)="","",INT(VLOOKUP(R556&amp;"_"&amp;S556&amp;"_"&amp;T556,[1]挑战模式!$A:$AS,20+U556,FALSE))))</f>
        <v>6</v>
      </c>
      <c r="L556" s="10">
        <f ca="1">IF(ISNA(VLOOKUP(R556&amp;"_"&amp;S556&amp;"_"&amp;T556,[1]挑战模式!$A:$AS,1,FALSE)),"",IF(VLOOKUP(R556&amp;"_"&amp;S556&amp;"_"&amp;T556,[1]挑战模式!$A:$AS,14+U556,FALSE)="","",ROUND(VLOOKUP(R556&amp;"_"&amp;S556&amp;"_"&amp;T556,[1]挑战模式!$A:$AS,5,FALSE)/K556,2)))</f>
        <v>5</v>
      </c>
      <c r="M556" s="10">
        <f t="shared" ca="1" si="54"/>
        <v>1</v>
      </c>
      <c r="N556" s="10" t="str">
        <f t="shared" ca="1" si="55"/>
        <v>Monster_Season0_Challenge12_5_3</v>
      </c>
      <c r="O556" s="10">
        <f t="shared" ca="1" si="56"/>
        <v>1</v>
      </c>
      <c r="Q556" s="10">
        <f ca="1">IF(L556="","",VLOOKUP(R556&amp;"_"&amp;S556&amp;"_"&amp;T556,[1]挑战模式!$A:$AS,38+U556,FALSE))</f>
        <v>8</v>
      </c>
      <c r="R556" s="10">
        <v>0</v>
      </c>
      <c r="S556" s="10">
        <v>12</v>
      </c>
      <c r="T556" s="10">
        <v>5</v>
      </c>
      <c r="U556" s="10">
        <v>3</v>
      </c>
    </row>
    <row r="557" spans="2:21" s="10" customFormat="1" x14ac:dyDescent="0.2">
      <c r="B557" s="10" t="str">
        <f t="shared" si="51"/>
        <v/>
      </c>
      <c r="C557" s="10" t="str">
        <f>IF(ISNA(VLOOKUP(R557&amp;"_"&amp;S557&amp;"_"&amp;T557,[1]挑战模式!$A:$AS,1,FALSE)),"",IF(T557-T556=0,"",T557))</f>
        <v/>
      </c>
      <c r="D557" s="10" t="str">
        <f t="shared" si="52"/>
        <v/>
      </c>
      <c r="E557" s="10" t="str">
        <f>""</f>
        <v/>
      </c>
      <c r="F557" s="10" t="str">
        <f>IF(C557="","",VLOOKUP(R557&amp;"_"&amp;S557&amp;"_"&amp;T557,[1]挑战模式!$A:$AS,13,FALSE)-VLOOKUP(R557&amp;"_"&amp;S557&amp;"_"&amp;T557,[1]挑战模式!$A:$AS,14,FALSE))</f>
        <v/>
      </c>
      <c r="G557" s="10" t="str">
        <f t="shared" si="53"/>
        <v/>
      </c>
      <c r="H557" s="10" t="str">
        <f>IF(C557="","",VLOOKUP(R557&amp;"_"&amp;S557&amp;"_"&amp;T557,[1]挑战模式!$A:$BG,58,FALSE))</f>
        <v/>
      </c>
      <c r="I557" s="10" t="str">
        <f>IF(C557="","",VLOOKUP(R557&amp;"_"&amp;S557&amp;"_"&amp;T557,[1]挑战模式!$A:$BG,59,FALSE))</f>
        <v/>
      </c>
      <c r="J557" s="10" t="str">
        <f t="shared" si="50"/>
        <v/>
      </c>
      <c r="K557" s="10" t="str">
        <f ca="1">IF(ISNA(VLOOKUP(R557&amp;"_"&amp;S557&amp;"_"&amp;T557,[1]挑战模式!$A:$AS,1,FALSE)),"",IF(VLOOKUP(R557&amp;"_"&amp;S557&amp;"_"&amp;T557,[1]挑战模式!$A:$AS,14+U557,FALSE)="","",INT(VLOOKUP(R557&amp;"_"&amp;S557&amp;"_"&amp;T557,[1]挑战模式!$A:$AS,20+U557,FALSE))))</f>
        <v/>
      </c>
      <c r="L557" s="10" t="str">
        <f ca="1">IF(ISNA(VLOOKUP(R557&amp;"_"&amp;S557&amp;"_"&amp;T557,[1]挑战模式!$A:$AS,1,FALSE)),"",IF(VLOOKUP(R557&amp;"_"&amp;S557&amp;"_"&amp;T557,[1]挑战模式!$A:$AS,14+U557,FALSE)="","",ROUND(VLOOKUP(R557&amp;"_"&amp;S557&amp;"_"&amp;T557,[1]挑战模式!$A:$AS,5,FALSE)/K557,2)))</f>
        <v/>
      </c>
      <c r="M557" s="10" t="str">
        <f t="shared" ca="1" si="54"/>
        <v/>
      </c>
      <c r="N557" s="10" t="str">
        <f t="shared" ca="1" si="55"/>
        <v/>
      </c>
      <c r="O557" s="10" t="str">
        <f t="shared" ca="1" si="56"/>
        <v/>
      </c>
      <c r="Q557" s="10" t="str">
        <f ca="1">IF(L557="","",VLOOKUP(R557&amp;"_"&amp;S557&amp;"_"&amp;T557,[1]挑战模式!$A:$AS,38+U557,FALSE))</f>
        <v/>
      </c>
      <c r="R557" s="10">
        <v>0</v>
      </c>
      <c r="S557" s="10">
        <v>12</v>
      </c>
      <c r="T557" s="10">
        <v>5</v>
      </c>
      <c r="U557" s="10">
        <v>4</v>
      </c>
    </row>
    <row r="558" spans="2:21" s="10" customFormat="1" x14ac:dyDescent="0.2">
      <c r="B558" s="10" t="str">
        <f t="shared" si="51"/>
        <v/>
      </c>
      <c r="C558" s="10" t="str">
        <f>IF(ISNA(VLOOKUP(R558&amp;"_"&amp;S558&amp;"_"&amp;T558,[1]挑战模式!$A:$AS,1,FALSE)),"",IF(T558-T557=0,"",T558))</f>
        <v/>
      </c>
      <c r="D558" s="10" t="str">
        <f t="shared" si="52"/>
        <v/>
      </c>
      <c r="E558" s="10" t="str">
        <f>""</f>
        <v/>
      </c>
      <c r="F558" s="10" t="str">
        <f>IF(C558="","",VLOOKUP(R558&amp;"_"&amp;S558&amp;"_"&amp;T558,[1]挑战模式!$A:$AS,13,FALSE)-VLOOKUP(R558&amp;"_"&amp;S558&amp;"_"&amp;T558,[1]挑战模式!$A:$AS,14,FALSE))</f>
        <v/>
      </c>
      <c r="G558" s="10" t="str">
        <f t="shared" si="53"/>
        <v/>
      </c>
      <c r="H558" s="10" t="str">
        <f>IF(C558="","",VLOOKUP(R558&amp;"_"&amp;S558&amp;"_"&amp;T558,[1]挑战模式!$A:$BG,58,FALSE))</f>
        <v/>
      </c>
      <c r="I558" s="10" t="str">
        <f>IF(C558="","",VLOOKUP(R558&amp;"_"&amp;S558&amp;"_"&amp;T558,[1]挑战模式!$A:$BG,59,FALSE))</f>
        <v/>
      </c>
      <c r="J558" s="10" t="str">
        <f t="shared" si="50"/>
        <v/>
      </c>
      <c r="K558" s="10" t="str">
        <f ca="1">IF(ISNA(VLOOKUP(R558&amp;"_"&amp;S558&amp;"_"&amp;T558,[1]挑战模式!$A:$AS,1,FALSE)),"",IF(VLOOKUP(R558&amp;"_"&amp;S558&amp;"_"&amp;T558,[1]挑战模式!$A:$AS,14+U558,FALSE)="","",INT(VLOOKUP(R558&amp;"_"&amp;S558&amp;"_"&amp;T558,[1]挑战模式!$A:$AS,20+U558,FALSE))))</f>
        <v/>
      </c>
      <c r="L558" s="10" t="str">
        <f ca="1">IF(ISNA(VLOOKUP(R558&amp;"_"&amp;S558&amp;"_"&amp;T558,[1]挑战模式!$A:$AS,1,FALSE)),"",IF(VLOOKUP(R558&amp;"_"&amp;S558&amp;"_"&amp;T558,[1]挑战模式!$A:$AS,14+U558,FALSE)="","",ROUND(VLOOKUP(R558&amp;"_"&amp;S558&amp;"_"&amp;T558,[1]挑战模式!$A:$AS,5,FALSE)/K558,2)))</f>
        <v/>
      </c>
      <c r="M558" s="10" t="str">
        <f t="shared" ca="1" si="54"/>
        <v/>
      </c>
      <c r="N558" s="10" t="str">
        <f t="shared" ca="1" si="55"/>
        <v/>
      </c>
      <c r="O558" s="10" t="str">
        <f t="shared" ca="1" si="56"/>
        <v/>
      </c>
      <c r="Q558" s="10" t="str">
        <f ca="1">IF(L558="","",VLOOKUP(R558&amp;"_"&amp;S558&amp;"_"&amp;T558,[1]挑战模式!$A:$AS,38+U558,FALSE))</f>
        <v/>
      </c>
      <c r="R558" s="10">
        <v>0</v>
      </c>
      <c r="S558" s="10">
        <v>12</v>
      </c>
      <c r="T558" s="10">
        <v>5</v>
      </c>
      <c r="U558" s="10">
        <v>5</v>
      </c>
    </row>
    <row r="559" spans="2:21" s="10" customFormat="1" x14ac:dyDescent="0.2">
      <c r="B559" s="10" t="str">
        <f t="shared" si="51"/>
        <v/>
      </c>
      <c r="C559" s="10" t="str">
        <f>IF(ISNA(VLOOKUP(R559&amp;"_"&amp;S559&amp;"_"&amp;T559,[1]挑战模式!$A:$AS,1,FALSE)),"",IF(T559-T558=0,"",T559))</f>
        <v/>
      </c>
      <c r="D559" s="10" t="str">
        <f t="shared" si="52"/>
        <v/>
      </c>
      <c r="E559" s="10" t="str">
        <f>""</f>
        <v/>
      </c>
      <c r="F559" s="10" t="str">
        <f>IF(C559="","",VLOOKUP(R559&amp;"_"&amp;S559&amp;"_"&amp;T559,[1]挑战模式!$A:$AS,13,FALSE)-VLOOKUP(R559&amp;"_"&amp;S559&amp;"_"&amp;T559,[1]挑战模式!$A:$AS,14,FALSE))</f>
        <v/>
      </c>
      <c r="G559" s="10" t="str">
        <f t="shared" si="53"/>
        <v/>
      </c>
      <c r="H559" s="10" t="str">
        <f>IF(C559="","",VLOOKUP(R559&amp;"_"&amp;S559&amp;"_"&amp;T559,[1]挑战模式!$A:$BG,58,FALSE))</f>
        <v/>
      </c>
      <c r="I559" s="10" t="str">
        <f>IF(C559="","",VLOOKUP(R559&amp;"_"&amp;S559&amp;"_"&amp;T559,[1]挑战模式!$A:$BG,59,FALSE))</f>
        <v/>
      </c>
      <c r="J559" s="10" t="str">
        <f t="shared" si="50"/>
        <v/>
      </c>
      <c r="K559" s="10" t="str">
        <f ca="1">IF(ISNA(VLOOKUP(R559&amp;"_"&amp;S559&amp;"_"&amp;T559,[1]挑战模式!$A:$AS,1,FALSE)),"",IF(VLOOKUP(R559&amp;"_"&amp;S559&amp;"_"&amp;T559,[1]挑战模式!$A:$AS,14+U559,FALSE)="","",INT(VLOOKUP(R559&amp;"_"&amp;S559&amp;"_"&amp;T559,[1]挑战模式!$A:$AS,20+U559,FALSE))))</f>
        <v/>
      </c>
      <c r="L559" s="10" t="str">
        <f ca="1">IF(ISNA(VLOOKUP(R559&amp;"_"&amp;S559&amp;"_"&amp;T559,[1]挑战模式!$A:$AS,1,FALSE)),"",IF(VLOOKUP(R559&amp;"_"&amp;S559&amp;"_"&amp;T559,[1]挑战模式!$A:$AS,14+U559,FALSE)="","",ROUND(VLOOKUP(R559&amp;"_"&amp;S559&amp;"_"&amp;T559,[1]挑战模式!$A:$AS,5,FALSE)/K559,2)))</f>
        <v/>
      </c>
      <c r="M559" s="10" t="str">
        <f t="shared" ca="1" si="54"/>
        <v/>
      </c>
      <c r="N559" s="10" t="str">
        <f t="shared" ca="1" si="55"/>
        <v/>
      </c>
      <c r="O559" s="10" t="str">
        <f t="shared" ca="1" si="56"/>
        <v/>
      </c>
      <c r="Q559" s="10" t="str">
        <f ca="1">IF(L559="","",VLOOKUP(R559&amp;"_"&amp;S559&amp;"_"&amp;T559,[1]挑战模式!$A:$AS,38+U559,FALSE))</f>
        <v/>
      </c>
      <c r="R559" s="10">
        <v>0</v>
      </c>
      <c r="S559" s="10">
        <v>12</v>
      </c>
      <c r="T559" s="10">
        <v>5</v>
      </c>
      <c r="U559" s="10">
        <v>6</v>
      </c>
    </row>
    <row r="560" spans="2:21" s="10" customFormat="1" x14ac:dyDescent="0.2">
      <c r="B560" s="10" t="str">
        <f t="shared" si="51"/>
        <v>MonsterWaveCallRule_Season0_Challenge12</v>
      </c>
      <c r="C560" s="10">
        <f>IF(ISNA(VLOOKUP(R560&amp;"_"&amp;S560&amp;"_"&amp;T560,[1]挑战模式!$A:$AS,1,FALSE)),"",IF(T560-T559=0,"",T560))</f>
        <v>6</v>
      </c>
      <c r="D560" s="10" t="str">
        <f t="shared" si="52"/>
        <v>赛季0挑战关卡12波次6</v>
      </c>
      <c r="E560" s="10" t="str">
        <f>""</f>
        <v/>
      </c>
      <c r="F560" s="10">
        <f>IF(C560="","",VLOOKUP(R560&amp;"_"&amp;S560&amp;"_"&amp;T560,[1]挑战模式!$A:$AS,13,FALSE)-VLOOKUP(R560&amp;"_"&amp;S560&amp;"_"&amp;T560,[1]挑战模式!$A:$AS,14,FALSE))</f>
        <v>100</v>
      </c>
      <c r="G560" s="10">
        <f t="shared" si="53"/>
        <v>180</v>
      </c>
      <c r="H560" s="10" t="str">
        <f>IF(C560="","",VLOOKUP(R560&amp;"_"&amp;S560&amp;"_"&amp;T560,[1]挑战模式!$A:$BG,58,FALSE))</f>
        <v>ResAudio_Music_game2;0.9</v>
      </c>
      <c r="I560" s="10" t="str">
        <f>IF(C560="","",VLOOKUP(R560&amp;"_"&amp;S560&amp;"_"&amp;T560,[1]挑战模式!$A:$BG,59,FALSE))</f>
        <v>ResAudio_Music_game2;1.2</v>
      </c>
      <c r="J560" s="10">
        <f t="shared" si="50"/>
        <v>0</v>
      </c>
      <c r="K560" s="10">
        <f ca="1">IF(ISNA(VLOOKUP(R560&amp;"_"&amp;S560&amp;"_"&amp;T560,[1]挑战模式!$A:$AS,1,FALSE)),"",IF(VLOOKUP(R560&amp;"_"&amp;S560&amp;"_"&amp;T560,[1]挑战模式!$A:$AS,14+U560,FALSE)="","",INT(VLOOKUP(R560&amp;"_"&amp;S560&amp;"_"&amp;T560,[1]挑战模式!$A:$AS,20+U560,FALSE))))</f>
        <v>10</v>
      </c>
      <c r="L560" s="10">
        <f ca="1">IF(ISNA(VLOOKUP(R560&amp;"_"&amp;S560&amp;"_"&amp;T560,[1]挑战模式!$A:$AS,1,FALSE)),"",IF(VLOOKUP(R560&amp;"_"&amp;S560&amp;"_"&amp;T560,[1]挑战模式!$A:$AS,14+U560,FALSE)="","",ROUND(VLOOKUP(R560&amp;"_"&amp;S560&amp;"_"&amp;T560,[1]挑战模式!$A:$AS,5,FALSE)/K560,2)))</f>
        <v>3</v>
      </c>
      <c r="M560" s="10">
        <f t="shared" ca="1" si="54"/>
        <v>1</v>
      </c>
      <c r="N560" s="10" t="str">
        <f t="shared" ca="1" si="55"/>
        <v>Monster_Season0_Challenge12_6_1</v>
      </c>
      <c r="O560" s="10">
        <f t="shared" ca="1" si="56"/>
        <v>1</v>
      </c>
      <c r="Q560" s="10">
        <f ca="1">IF(L560="","",VLOOKUP(R560&amp;"_"&amp;S560&amp;"_"&amp;T560,[1]挑战模式!$A:$AS,38+U560,FALSE))</f>
        <v>4</v>
      </c>
      <c r="R560" s="10">
        <v>0</v>
      </c>
      <c r="S560" s="10">
        <v>12</v>
      </c>
      <c r="T560" s="10">
        <v>6</v>
      </c>
      <c r="U560" s="10">
        <v>1</v>
      </c>
    </row>
    <row r="561" spans="2:21" s="10" customFormat="1" x14ac:dyDescent="0.2">
      <c r="B561" s="10" t="str">
        <f t="shared" si="51"/>
        <v/>
      </c>
      <c r="C561" s="10" t="str">
        <f>IF(ISNA(VLOOKUP(R561&amp;"_"&amp;S561&amp;"_"&amp;T561,[1]挑战模式!$A:$AS,1,FALSE)),"",IF(T561-T560=0,"",T561))</f>
        <v/>
      </c>
      <c r="D561" s="10" t="str">
        <f t="shared" si="52"/>
        <v/>
      </c>
      <c r="E561" s="10" t="str">
        <f>""</f>
        <v/>
      </c>
      <c r="F561" s="10" t="str">
        <f>IF(C561="","",VLOOKUP(R561&amp;"_"&amp;S561&amp;"_"&amp;T561,[1]挑战模式!$A:$AS,13,FALSE)-VLOOKUP(R561&amp;"_"&amp;S561&amp;"_"&amp;T561,[1]挑战模式!$A:$AS,14,FALSE))</f>
        <v/>
      </c>
      <c r="G561" s="10" t="str">
        <f t="shared" si="53"/>
        <v/>
      </c>
      <c r="H561" s="10" t="str">
        <f>IF(C561="","",VLOOKUP(R561&amp;"_"&amp;S561&amp;"_"&amp;T561,[1]挑战模式!$A:$BG,58,FALSE))</f>
        <v/>
      </c>
      <c r="I561" s="10" t="str">
        <f>IF(C561="","",VLOOKUP(R561&amp;"_"&amp;S561&amp;"_"&amp;T561,[1]挑战模式!$A:$BG,59,FALSE))</f>
        <v/>
      </c>
      <c r="J561" s="10" t="str">
        <f t="shared" si="50"/>
        <v/>
      </c>
      <c r="K561" s="10">
        <f ca="1">IF(ISNA(VLOOKUP(R561&amp;"_"&amp;S561&amp;"_"&amp;T561,[1]挑战模式!$A:$AS,1,FALSE)),"",IF(VLOOKUP(R561&amp;"_"&amp;S561&amp;"_"&amp;T561,[1]挑战模式!$A:$AS,14+U561,FALSE)="","",INT(VLOOKUP(R561&amp;"_"&amp;S561&amp;"_"&amp;T561,[1]挑战模式!$A:$AS,20+U561,FALSE))))</f>
        <v>10</v>
      </c>
      <c r="L561" s="10">
        <f ca="1">IF(ISNA(VLOOKUP(R561&amp;"_"&amp;S561&amp;"_"&amp;T561,[1]挑战模式!$A:$AS,1,FALSE)),"",IF(VLOOKUP(R561&amp;"_"&amp;S561&amp;"_"&amp;T561,[1]挑战模式!$A:$AS,14+U561,FALSE)="","",ROUND(VLOOKUP(R561&amp;"_"&amp;S561&amp;"_"&amp;T561,[1]挑战模式!$A:$AS,5,FALSE)/K561,2)))</f>
        <v>3</v>
      </c>
      <c r="M561" s="10">
        <f t="shared" ca="1" si="54"/>
        <v>1</v>
      </c>
      <c r="N561" s="10" t="str">
        <f t="shared" ca="1" si="55"/>
        <v>Monster_Season0_Challenge12_6_2</v>
      </c>
      <c r="O561" s="10">
        <f t="shared" ca="1" si="56"/>
        <v>1</v>
      </c>
      <c r="Q561" s="10">
        <f ca="1">IF(L561="","",VLOOKUP(R561&amp;"_"&amp;S561&amp;"_"&amp;T561,[1]挑战模式!$A:$AS,38+U561,FALSE))</f>
        <v>4</v>
      </c>
      <c r="R561" s="10">
        <v>0</v>
      </c>
      <c r="S561" s="10">
        <v>12</v>
      </c>
      <c r="T561" s="10">
        <v>6</v>
      </c>
      <c r="U561" s="10">
        <v>2</v>
      </c>
    </row>
    <row r="562" spans="2:21" s="10" customFormat="1" x14ac:dyDescent="0.2">
      <c r="B562" s="10" t="str">
        <f t="shared" si="51"/>
        <v/>
      </c>
      <c r="C562" s="10" t="str">
        <f>IF(ISNA(VLOOKUP(R562&amp;"_"&amp;S562&amp;"_"&amp;T562,[1]挑战模式!$A:$AS,1,FALSE)),"",IF(T562-T561=0,"",T562))</f>
        <v/>
      </c>
      <c r="D562" s="10" t="str">
        <f t="shared" si="52"/>
        <v/>
      </c>
      <c r="E562" s="10" t="str">
        <f>""</f>
        <v/>
      </c>
      <c r="F562" s="10" t="str">
        <f>IF(C562="","",VLOOKUP(R562&amp;"_"&amp;S562&amp;"_"&amp;T562,[1]挑战模式!$A:$AS,13,FALSE)-VLOOKUP(R562&amp;"_"&amp;S562&amp;"_"&amp;T562,[1]挑战模式!$A:$AS,14,FALSE))</f>
        <v/>
      </c>
      <c r="G562" s="10" t="str">
        <f t="shared" si="53"/>
        <v/>
      </c>
      <c r="H562" s="10" t="str">
        <f>IF(C562="","",VLOOKUP(R562&amp;"_"&amp;S562&amp;"_"&amp;T562,[1]挑战模式!$A:$BG,58,FALSE))</f>
        <v/>
      </c>
      <c r="I562" s="10" t="str">
        <f>IF(C562="","",VLOOKUP(R562&amp;"_"&amp;S562&amp;"_"&amp;T562,[1]挑战模式!$A:$BG,59,FALSE))</f>
        <v/>
      </c>
      <c r="J562" s="10" t="str">
        <f t="shared" si="50"/>
        <v/>
      </c>
      <c r="K562" s="10">
        <f ca="1">IF(ISNA(VLOOKUP(R562&amp;"_"&amp;S562&amp;"_"&amp;T562,[1]挑战模式!$A:$AS,1,FALSE)),"",IF(VLOOKUP(R562&amp;"_"&amp;S562&amp;"_"&amp;T562,[1]挑战模式!$A:$AS,14+U562,FALSE)="","",INT(VLOOKUP(R562&amp;"_"&amp;S562&amp;"_"&amp;T562,[1]挑战模式!$A:$AS,20+U562,FALSE))))</f>
        <v>10</v>
      </c>
      <c r="L562" s="10">
        <f ca="1">IF(ISNA(VLOOKUP(R562&amp;"_"&amp;S562&amp;"_"&amp;T562,[1]挑战模式!$A:$AS,1,FALSE)),"",IF(VLOOKUP(R562&amp;"_"&amp;S562&amp;"_"&amp;T562,[1]挑战模式!$A:$AS,14+U562,FALSE)="","",ROUND(VLOOKUP(R562&amp;"_"&amp;S562&amp;"_"&amp;T562,[1]挑战模式!$A:$AS,5,FALSE)/K562,2)))</f>
        <v>3</v>
      </c>
      <c r="M562" s="10">
        <f t="shared" ca="1" si="54"/>
        <v>1</v>
      </c>
      <c r="N562" s="10" t="str">
        <f t="shared" ca="1" si="55"/>
        <v>Monster_Season0_Challenge12_6_3</v>
      </c>
      <c r="O562" s="10">
        <f t="shared" ca="1" si="56"/>
        <v>1</v>
      </c>
      <c r="Q562" s="10">
        <f ca="1">IF(L562="","",VLOOKUP(R562&amp;"_"&amp;S562&amp;"_"&amp;T562,[1]挑战模式!$A:$AS,38+U562,FALSE))</f>
        <v>9</v>
      </c>
      <c r="R562" s="10">
        <v>0</v>
      </c>
      <c r="S562" s="10">
        <v>12</v>
      </c>
      <c r="T562" s="10">
        <v>6</v>
      </c>
      <c r="U562" s="10">
        <v>3</v>
      </c>
    </row>
    <row r="563" spans="2:21" s="10" customFormat="1" x14ac:dyDescent="0.2">
      <c r="B563" s="10" t="str">
        <f t="shared" si="51"/>
        <v/>
      </c>
      <c r="C563" s="10" t="str">
        <f>IF(ISNA(VLOOKUP(R563&amp;"_"&amp;S563&amp;"_"&amp;T563,[1]挑战模式!$A:$AS,1,FALSE)),"",IF(T563-T562=0,"",T563))</f>
        <v/>
      </c>
      <c r="D563" s="10" t="str">
        <f t="shared" si="52"/>
        <v/>
      </c>
      <c r="E563" s="10" t="str">
        <f>""</f>
        <v/>
      </c>
      <c r="F563" s="10" t="str">
        <f>IF(C563="","",VLOOKUP(R563&amp;"_"&amp;S563&amp;"_"&amp;T563,[1]挑战模式!$A:$AS,13,FALSE)-VLOOKUP(R563&amp;"_"&amp;S563&amp;"_"&amp;T563,[1]挑战模式!$A:$AS,14,FALSE))</f>
        <v/>
      </c>
      <c r="G563" s="10" t="str">
        <f t="shared" si="53"/>
        <v/>
      </c>
      <c r="H563" s="10" t="str">
        <f>IF(C563="","",VLOOKUP(R563&amp;"_"&amp;S563&amp;"_"&amp;T563,[1]挑战模式!$A:$BG,58,FALSE))</f>
        <v/>
      </c>
      <c r="I563" s="10" t="str">
        <f>IF(C563="","",VLOOKUP(R563&amp;"_"&amp;S563&amp;"_"&amp;T563,[1]挑战模式!$A:$BG,59,FALSE))</f>
        <v/>
      </c>
      <c r="J563" s="10" t="str">
        <f t="shared" si="50"/>
        <v/>
      </c>
      <c r="K563" s="10">
        <f ca="1">IF(ISNA(VLOOKUP(R563&amp;"_"&amp;S563&amp;"_"&amp;T563,[1]挑战模式!$A:$AS,1,FALSE)),"",IF(VLOOKUP(R563&amp;"_"&amp;S563&amp;"_"&amp;T563,[1]挑战模式!$A:$AS,14+U563,FALSE)="","",INT(VLOOKUP(R563&amp;"_"&amp;S563&amp;"_"&amp;T563,[1]挑战模式!$A:$AS,20+U563,FALSE))))</f>
        <v>5</v>
      </c>
      <c r="L563" s="10">
        <f ca="1">IF(ISNA(VLOOKUP(R563&amp;"_"&amp;S563&amp;"_"&amp;T563,[1]挑战模式!$A:$AS,1,FALSE)),"",IF(VLOOKUP(R563&amp;"_"&amp;S563&amp;"_"&amp;T563,[1]挑战模式!$A:$AS,14+U563,FALSE)="","",ROUND(VLOOKUP(R563&amp;"_"&amp;S563&amp;"_"&amp;T563,[1]挑战模式!$A:$AS,5,FALSE)/K563,2)))</f>
        <v>6</v>
      </c>
      <c r="M563" s="10">
        <f t="shared" ca="1" si="54"/>
        <v>1</v>
      </c>
      <c r="N563" s="10" t="str">
        <f t="shared" ca="1" si="55"/>
        <v>Monster_Season0_Challenge12_6_4</v>
      </c>
      <c r="O563" s="10">
        <f t="shared" ca="1" si="56"/>
        <v>1</v>
      </c>
      <c r="Q563" s="10">
        <f ca="1">IF(L563="","",VLOOKUP(R563&amp;"_"&amp;S563&amp;"_"&amp;T563,[1]挑战模式!$A:$AS,38+U563,FALSE))</f>
        <v>4</v>
      </c>
      <c r="R563" s="10">
        <v>0</v>
      </c>
      <c r="S563" s="10">
        <v>12</v>
      </c>
      <c r="T563" s="10">
        <v>6</v>
      </c>
      <c r="U563" s="10">
        <v>4</v>
      </c>
    </row>
    <row r="564" spans="2:21" s="10" customFormat="1" x14ac:dyDescent="0.2">
      <c r="B564" s="10" t="str">
        <f t="shared" si="51"/>
        <v/>
      </c>
      <c r="C564" s="10" t="str">
        <f>IF(ISNA(VLOOKUP(R564&amp;"_"&amp;S564&amp;"_"&amp;T564,[1]挑战模式!$A:$AS,1,FALSE)),"",IF(T564-T563=0,"",T564))</f>
        <v/>
      </c>
      <c r="D564" s="10" t="str">
        <f t="shared" si="52"/>
        <v/>
      </c>
      <c r="E564" s="10" t="str">
        <f>""</f>
        <v/>
      </c>
      <c r="F564" s="10" t="str">
        <f>IF(C564="","",VLOOKUP(R564&amp;"_"&amp;S564&amp;"_"&amp;T564,[1]挑战模式!$A:$AS,13,FALSE)-VLOOKUP(R564&amp;"_"&amp;S564&amp;"_"&amp;T564,[1]挑战模式!$A:$AS,14,FALSE))</f>
        <v/>
      </c>
      <c r="G564" s="10" t="str">
        <f t="shared" si="53"/>
        <v/>
      </c>
      <c r="H564" s="10" t="str">
        <f>IF(C564="","",VLOOKUP(R564&amp;"_"&amp;S564&amp;"_"&amp;T564,[1]挑战模式!$A:$BG,58,FALSE))</f>
        <v/>
      </c>
      <c r="I564" s="10" t="str">
        <f>IF(C564="","",VLOOKUP(R564&amp;"_"&amp;S564&amp;"_"&amp;T564,[1]挑战模式!$A:$BG,59,FALSE))</f>
        <v/>
      </c>
      <c r="J564" s="10" t="str">
        <f t="shared" si="50"/>
        <v/>
      </c>
      <c r="K564" s="10" t="str">
        <f ca="1">IF(ISNA(VLOOKUP(R564&amp;"_"&amp;S564&amp;"_"&amp;T564,[1]挑战模式!$A:$AS,1,FALSE)),"",IF(VLOOKUP(R564&amp;"_"&amp;S564&amp;"_"&amp;T564,[1]挑战模式!$A:$AS,14+U564,FALSE)="","",INT(VLOOKUP(R564&amp;"_"&amp;S564&amp;"_"&amp;T564,[1]挑战模式!$A:$AS,20+U564,FALSE))))</f>
        <v/>
      </c>
      <c r="L564" s="10" t="str">
        <f ca="1">IF(ISNA(VLOOKUP(R564&amp;"_"&amp;S564&amp;"_"&amp;T564,[1]挑战模式!$A:$AS,1,FALSE)),"",IF(VLOOKUP(R564&amp;"_"&amp;S564&amp;"_"&amp;T564,[1]挑战模式!$A:$AS,14+U564,FALSE)="","",ROUND(VLOOKUP(R564&amp;"_"&amp;S564&amp;"_"&amp;T564,[1]挑战模式!$A:$AS,5,FALSE)/K564,2)))</f>
        <v/>
      </c>
      <c r="M564" s="10" t="str">
        <f t="shared" ca="1" si="54"/>
        <v/>
      </c>
      <c r="N564" s="10" t="str">
        <f t="shared" ca="1" si="55"/>
        <v/>
      </c>
      <c r="O564" s="10" t="str">
        <f t="shared" ca="1" si="56"/>
        <v/>
      </c>
      <c r="Q564" s="10" t="str">
        <f ca="1">IF(L564="","",VLOOKUP(R564&amp;"_"&amp;S564&amp;"_"&amp;T564,[1]挑战模式!$A:$AS,38+U564,FALSE))</f>
        <v/>
      </c>
      <c r="R564" s="10">
        <v>0</v>
      </c>
      <c r="S564" s="10">
        <v>12</v>
      </c>
      <c r="T564" s="10">
        <v>6</v>
      </c>
      <c r="U564" s="10">
        <v>5</v>
      </c>
    </row>
    <row r="565" spans="2:21" s="10" customFormat="1" x14ac:dyDescent="0.2">
      <c r="B565" s="10" t="str">
        <f t="shared" si="51"/>
        <v/>
      </c>
      <c r="C565" s="10" t="str">
        <f>IF(ISNA(VLOOKUP(R565&amp;"_"&amp;S565&amp;"_"&amp;T565,[1]挑战模式!$A:$AS,1,FALSE)),"",IF(T565-T564=0,"",T565))</f>
        <v/>
      </c>
      <c r="D565" s="10" t="str">
        <f t="shared" si="52"/>
        <v/>
      </c>
      <c r="E565" s="10" t="str">
        <f>""</f>
        <v/>
      </c>
      <c r="F565" s="10" t="str">
        <f>IF(C565="","",VLOOKUP(R565&amp;"_"&amp;S565&amp;"_"&amp;T565,[1]挑战模式!$A:$AS,13,FALSE)-VLOOKUP(R565&amp;"_"&amp;S565&amp;"_"&amp;T565,[1]挑战模式!$A:$AS,14,FALSE))</f>
        <v/>
      </c>
      <c r="G565" s="10" t="str">
        <f t="shared" si="53"/>
        <v/>
      </c>
      <c r="H565" s="10" t="str">
        <f>IF(C565="","",VLOOKUP(R565&amp;"_"&amp;S565&amp;"_"&amp;T565,[1]挑战模式!$A:$BG,58,FALSE))</f>
        <v/>
      </c>
      <c r="I565" s="10" t="str">
        <f>IF(C565="","",VLOOKUP(R565&amp;"_"&amp;S565&amp;"_"&amp;T565,[1]挑战模式!$A:$BG,59,FALSE))</f>
        <v/>
      </c>
      <c r="J565" s="10" t="str">
        <f t="shared" si="50"/>
        <v/>
      </c>
      <c r="K565" s="10" t="str">
        <f ca="1">IF(ISNA(VLOOKUP(R565&amp;"_"&amp;S565&amp;"_"&amp;T565,[1]挑战模式!$A:$AS,1,FALSE)),"",IF(VLOOKUP(R565&amp;"_"&amp;S565&amp;"_"&amp;T565,[1]挑战模式!$A:$AS,14+U565,FALSE)="","",INT(VLOOKUP(R565&amp;"_"&amp;S565&amp;"_"&amp;T565,[1]挑战模式!$A:$AS,20+U565,FALSE))))</f>
        <v/>
      </c>
      <c r="L565" s="10" t="str">
        <f ca="1">IF(ISNA(VLOOKUP(R565&amp;"_"&amp;S565&amp;"_"&amp;T565,[1]挑战模式!$A:$AS,1,FALSE)),"",IF(VLOOKUP(R565&amp;"_"&amp;S565&amp;"_"&amp;T565,[1]挑战模式!$A:$AS,14+U565,FALSE)="","",ROUND(VLOOKUP(R565&amp;"_"&amp;S565&amp;"_"&amp;T565,[1]挑战模式!$A:$AS,5,FALSE)/K565,2)))</f>
        <v/>
      </c>
      <c r="M565" s="10" t="str">
        <f t="shared" ca="1" si="54"/>
        <v/>
      </c>
      <c r="N565" s="10" t="str">
        <f t="shared" ca="1" si="55"/>
        <v/>
      </c>
      <c r="O565" s="10" t="str">
        <f t="shared" ca="1" si="56"/>
        <v/>
      </c>
      <c r="Q565" s="10" t="str">
        <f ca="1">IF(L565="","",VLOOKUP(R565&amp;"_"&amp;S565&amp;"_"&amp;T565,[1]挑战模式!$A:$AS,38+U565,FALSE))</f>
        <v/>
      </c>
      <c r="R565" s="10">
        <v>0</v>
      </c>
      <c r="S565" s="10">
        <v>12</v>
      </c>
      <c r="T565" s="10">
        <v>6</v>
      </c>
      <c r="U565" s="10">
        <v>6</v>
      </c>
    </row>
    <row r="566" spans="2:21" s="10" customFormat="1" x14ac:dyDescent="0.2">
      <c r="B566" s="10" t="str">
        <f t="shared" si="51"/>
        <v>MonsterWaveCallRule_Season0_Challenge12</v>
      </c>
      <c r="C566" s="10">
        <f>IF(ISNA(VLOOKUP(R566&amp;"_"&amp;S566&amp;"_"&amp;T566,[1]挑战模式!$A:$AS,1,FALSE)),"",IF(T566-T565=0,"",T566))</f>
        <v>7</v>
      </c>
      <c r="D566" s="10" t="str">
        <f t="shared" si="52"/>
        <v>赛季0挑战关卡12波次7</v>
      </c>
      <c r="E566" s="10" t="str">
        <f>""</f>
        <v/>
      </c>
      <c r="F566" s="10">
        <f>IF(C566="","",VLOOKUP(R566&amp;"_"&amp;S566&amp;"_"&amp;T566,[1]挑战模式!$A:$AS,13,FALSE)-VLOOKUP(R566&amp;"_"&amp;S566&amp;"_"&amp;T566,[1]挑战模式!$A:$AS,14,FALSE))</f>
        <v>100</v>
      </c>
      <c r="G566" s="10">
        <f t="shared" si="53"/>
        <v>180</v>
      </c>
      <c r="H566" s="10" t="str">
        <f>IF(C566="","",VLOOKUP(R566&amp;"_"&amp;S566&amp;"_"&amp;T566,[1]挑战模式!$A:$BG,58,FALSE))</f>
        <v>ResAudio_Music_game2;0.9</v>
      </c>
      <c r="I566" s="10" t="str">
        <f>IF(C566="","",VLOOKUP(R566&amp;"_"&amp;S566&amp;"_"&amp;T566,[1]挑战模式!$A:$BG,59,FALSE))</f>
        <v>ResAudio_Music_game2;1.2</v>
      </c>
      <c r="J566" s="10">
        <f t="shared" si="50"/>
        <v>0</v>
      </c>
      <c r="K566" s="10">
        <f ca="1">IF(ISNA(VLOOKUP(R566&amp;"_"&amp;S566&amp;"_"&amp;T566,[1]挑战模式!$A:$AS,1,FALSE)),"",IF(VLOOKUP(R566&amp;"_"&amp;S566&amp;"_"&amp;T566,[1]挑战模式!$A:$AS,14+U566,FALSE)="","",INT(VLOOKUP(R566&amp;"_"&amp;S566&amp;"_"&amp;T566,[1]挑战模式!$A:$AS,20+U566,FALSE))))</f>
        <v>11</v>
      </c>
      <c r="L566" s="10">
        <f ca="1">IF(ISNA(VLOOKUP(R566&amp;"_"&amp;S566&amp;"_"&amp;T566,[1]挑战模式!$A:$AS,1,FALSE)),"",IF(VLOOKUP(R566&amp;"_"&amp;S566&amp;"_"&amp;T566,[1]挑战模式!$A:$AS,14+U566,FALSE)="","",ROUND(VLOOKUP(R566&amp;"_"&amp;S566&amp;"_"&amp;T566,[1]挑战模式!$A:$AS,5,FALSE)/K566,2)))</f>
        <v>2.73</v>
      </c>
      <c r="M566" s="10">
        <f t="shared" ca="1" si="54"/>
        <v>1</v>
      </c>
      <c r="N566" s="10" t="str">
        <f t="shared" ca="1" si="55"/>
        <v>Monster_Season0_Challenge12_7_1</v>
      </c>
      <c r="O566" s="10">
        <f t="shared" ca="1" si="56"/>
        <v>1</v>
      </c>
      <c r="Q566" s="10">
        <f ca="1">IF(L566="","",VLOOKUP(R566&amp;"_"&amp;S566&amp;"_"&amp;T566,[1]挑战模式!$A:$AS,38+U566,FALSE))</f>
        <v>4</v>
      </c>
      <c r="R566" s="10">
        <v>0</v>
      </c>
      <c r="S566" s="10">
        <v>12</v>
      </c>
      <c r="T566" s="10">
        <v>7</v>
      </c>
      <c r="U566" s="10">
        <v>1</v>
      </c>
    </row>
    <row r="567" spans="2:21" s="10" customFormat="1" x14ac:dyDescent="0.2">
      <c r="B567" s="10" t="str">
        <f t="shared" si="51"/>
        <v/>
      </c>
      <c r="C567" s="10" t="str">
        <f>IF(ISNA(VLOOKUP(R567&amp;"_"&amp;S567&amp;"_"&amp;T567,[1]挑战模式!$A:$AS,1,FALSE)),"",IF(T567-T566=0,"",T567))</f>
        <v/>
      </c>
      <c r="D567" s="10" t="str">
        <f t="shared" si="52"/>
        <v/>
      </c>
      <c r="E567" s="10" t="str">
        <f>""</f>
        <v/>
      </c>
      <c r="F567" s="10" t="str">
        <f>IF(C567="","",VLOOKUP(R567&amp;"_"&amp;S567&amp;"_"&amp;T567,[1]挑战模式!$A:$AS,13,FALSE)-VLOOKUP(R567&amp;"_"&amp;S567&amp;"_"&amp;T567,[1]挑战模式!$A:$AS,14,FALSE))</f>
        <v/>
      </c>
      <c r="G567" s="10" t="str">
        <f t="shared" si="53"/>
        <v/>
      </c>
      <c r="H567" s="10" t="str">
        <f>IF(C567="","",VLOOKUP(R567&amp;"_"&amp;S567&amp;"_"&amp;T567,[1]挑战模式!$A:$BG,58,FALSE))</f>
        <v/>
      </c>
      <c r="I567" s="10" t="str">
        <f>IF(C567="","",VLOOKUP(R567&amp;"_"&amp;S567&amp;"_"&amp;T567,[1]挑战模式!$A:$BG,59,FALSE))</f>
        <v/>
      </c>
      <c r="J567" s="10" t="str">
        <f t="shared" si="50"/>
        <v/>
      </c>
      <c r="K567" s="10">
        <f ca="1">IF(ISNA(VLOOKUP(R567&amp;"_"&amp;S567&amp;"_"&amp;T567,[1]挑战模式!$A:$AS,1,FALSE)),"",IF(VLOOKUP(R567&amp;"_"&amp;S567&amp;"_"&amp;T567,[1]挑战模式!$A:$AS,14+U567,FALSE)="","",INT(VLOOKUP(R567&amp;"_"&amp;S567&amp;"_"&amp;T567,[1]挑战模式!$A:$AS,20+U567,FALSE))))</f>
        <v>11</v>
      </c>
      <c r="L567" s="10">
        <f ca="1">IF(ISNA(VLOOKUP(R567&amp;"_"&amp;S567&amp;"_"&amp;T567,[1]挑战模式!$A:$AS,1,FALSE)),"",IF(VLOOKUP(R567&amp;"_"&amp;S567&amp;"_"&amp;T567,[1]挑战模式!$A:$AS,14+U567,FALSE)="","",ROUND(VLOOKUP(R567&amp;"_"&amp;S567&amp;"_"&amp;T567,[1]挑战模式!$A:$AS,5,FALSE)/K567,2)))</f>
        <v>2.73</v>
      </c>
      <c r="M567" s="10">
        <f t="shared" ca="1" si="54"/>
        <v>1</v>
      </c>
      <c r="N567" s="10" t="str">
        <f t="shared" ca="1" si="55"/>
        <v>Monster_Season0_Challenge12_7_2</v>
      </c>
      <c r="O567" s="10">
        <f t="shared" ca="1" si="56"/>
        <v>1</v>
      </c>
      <c r="Q567" s="10">
        <f ca="1">IF(L567="","",VLOOKUP(R567&amp;"_"&amp;S567&amp;"_"&amp;T567,[1]挑战模式!$A:$AS,38+U567,FALSE))</f>
        <v>7</v>
      </c>
      <c r="R567" s="10">
        <v>0</v>
      </c>
      <c r="S567" s="10">
        <v>12</v>
      </c>
      <c r="T567" s="10">
        <v>7</v>
      </c>
      <c r="U567" s="10">
        <v>2</v>
      </c>
    </row>
    <row r="568" spans="2:21" s="10" customFormat="1" x14ac:dyDescent="0.2">
      <c r="B568" s="10" t="str">
        <f t="shared" si="51"/>
        <v/>
      </c>
      <c r="C568" s="10" t="str">
        <f>IF(ISNA(VLOOKUP(R568&amp;"_"&amp;S568&amp;"_"&amp;T568,[1]挑战模式!$A:$AS,1,FALSE)),"",IF(T568-T567=0,"",T568))</f>
        <v/>
      </c>
      <c r="D568" s="10" t="str">
        <f t="shared" si="52"/>
        <v/>
      </c>
      <c r="E568" s="10" t="str">
        <f>""</f>
        <v/>
      </c>
      <c r="F568" s="10" t="str">
        <f>IF(C568="","",VLOOKUP(R568&amp;"_"&amp;S568&amp;"_"&amp;T568,[1]挑战模式!$A:$AS,13,FALSE)-VLOOKUP(R568&amp;"_"&amp;S568&amp;"_"&amp;T568,[1]挑战模式!$A:$AS,14,FALSE))</f>
        <v/>
      </c>
      <c r="G568" s="10" t="str">
        <f t="shared" si="53"/>
        <v/>
      </c>
      <c r="H568" s="10" t="str">
        <f>IF(C568="","",VLOOKUP(R568&amp;"_"&amp;S568&amp;"_"&amp;T568,[1]挑战模式!$A:$BG,58,FALSE))</f>
        <v/>
      </c>
      <c r="I568" s="10" t="str">
        <f>IF(C568="","",VLOOKUP(R568&amp;"_"&amp;S568&amp;"_"&amp;T568,[1]挑战模式!$A:$BG,59,FALSE))</f>
        <v/>
      </c>
      <c r="J568" s="10" t="str">
        <f t="shared" si="50"/>
        <v/>
      </c>
      <c r="K568" s="10">
        <f ca="1">IF(ISNA(VLOOKUP(R568&amp;"_"&amp;S568&amp;"_"&amp;T568,[1]挑战模式!$A:$AS,1,FALSE)),"",IF(VLOOKUP(R568&amp;"_"&amp;S568&amp;"_"&amp;T568,[1]挑战模式!$A:$AS,14+U568,FALSE)="","",INT(VLOOKUP(R568&amp;"_"&amp;S568&amp;"_"&amp;T568,[1]挑战模式!$A:$AS,20+U568,FALSE))))</f>
        <v>11</v>
      </c>
      <c r="L568" s="10">
        <f ca="1">IF(ISNA(VLOOKUP(R568&amp;"_"&amp;S568&amp;"_"&amp;T568,[1]挑战模式!$A:$AS,1,FALSE)),"",IF(VLOOKUP(R568&amp;"_"&amp;S568&amp;"_"&amp;T568,[1]挑战模式!$A:$AS,14+U568,FALSE)="","",ROUND(VLOOKUP(R568&amp;"_"&amp;S568&amp;"_"&amp;T568,[1]挑战模式!$A:$AS,5,FALSE)/K568,2)))</f>
        <v>2.73</v>
      </c>
      <c r="M568" s="10">
        <f t="shared" ca="1" si="54"/>
        <v>1</v>
      </c>
      <c r="N568" s="10" t="str">
        <f t="shared" ca="1" si="55"/>
        <v>Monster_Season0_Challenge12_7_3</v>
      </c>
      <c r="O568" s="10">
        <f t="shared" ca="1" si="56"/>
        <v>1</v>
      </c>
      <c r="Q568" s="10">
        <f ca="1">IF(L568="","",VLOOKUP(R568&amp;"_"&amp;S568&amp;"_"&amp;T568,[1]挑战模式!$A:$AS,38+U568,FALSE))</f>
        <v>4</v>
      </c>
      <c r="R568" s="10">
        <v>0</v>
      </c>
      <c r="S568" s="10">
        <v>12</v>
      </c>
      <c r="T568" s="10">
        <v>7</v>
      </c>
      <c r="U568" s="10">
        <v>3</v>
      </c>
    </row>
    <row r="569" spans="2:21" s="10" customFormat="1" x14ac:dyDescent="0.2">
      <c r="B569" s="10" t="str">
        <f t="shared" si="51"/>
        <v/>
      </c>
      <c r="C569" s="10" t="str">
        <f>IF(ISNA(VLOOKUP(R569&amp;"_"&amp;S569&amp;"_"&amp;T569,[1]挑战模式!$A:$AS,1,FALSE)),"",IF(T569-T568=0,"",T569))</f>
        <v/>
      </c>
      <c r="D569" s="10" t="str">
        <f t="shared" si="52"/>
        <v/>
      </c>
      <c r="E569" s="10" t="str">
        <f>""</f>
        <v/>
      </c>
      <c r="F569" s="10" t="str">
        <f>IF(C569="","",VLOOKUP(R569&amp;"_"&amp;S569&amp;"_"&amp;T569,[1]挑战模式!$A:$AS,13,FALSE)-VLOOKUP(R569&amp;"_"&amp;S569&amp;"_"&amp;T569,[1]挑战模式!$A:$AS,14,FALSE))</f>
        <v/>
      </c>
      <c r="G569" s="10" t="str">
        <f t="shared" si="53"/>
        <v/>
      </c>
      <c r="H569" s="10" t="str">
        <f>IF(C569="","",VLOOKUP(R569&amp;"_"&amp;S569&amp;"_"&amp;T569,[1]挑战模式!$A:$BG,58,FALSE))</f>
        <v/>
      </c>
      <c r="I569" s="10" t="str">
        <f>IF(C569="","",VLOOKUP(R569&amp;"_"&amp;S569&amp;"_"&amp;T569,[1]挑战模式!$A:$BG,59,FALSE))</f>
        <v/>
      </c>
      <c r="J569" s="10" t="str">
        <f t="shared" si="50"/>
        <v/>
      </c>
      <c r="K569" s="10">
        <f ca="1">IF(ISNA(VLOOKUP(R569&amp;"_"&amp;S569&amp;"_"&amp;T569,[1]挑战模式!$A:$AS,1,FALSE)),"",IF(VLOOKUP(R569&amp;"_"&amp;S569&amp;"_"&amp;T569,[1]挑战模式!$A:$AS,14+U569,FALSE)="","",INT(VLOOKUP(R569&amp;"_"&amp;S569&amp;"_"&amp;T569,[1]挑战模式!$A:$AS,20+U569,FALSE))))</f>
        <v>5</v>
      </c>
      <c r="L569" s="10">
        <f ca="1">IF(ISNA(VLOOKUP(R569&amp;"_"&amp;S569&amp;"_"&amp;T569,[1]挑战模式!$A:$AS,1,FALSE)),"",IF(VLOOKUP(R569&amp;"_"&amp;S569&amp;"_"&amp;T569,[1]挑战模式!$A:$AS,14+U569,FALSE)="","",ROUND(VLOOKUP(R569&amp;"_"&amp;S569&amp;"_"&amp;T569,[1]挑战模式!$A:$AS,5,FALSE)/K569,2)))</f>
        <v>6</v>
      </c>
      <c r="M569" s="10">
        <f t="shared" ca="1" si="54"/>
        <v>1</v>
      </c>
      <c r="N569" s="10" t="str">
        <f t="shared" ca="1" si="55"/>
        <v>Monster_Season0_Challenge12_7_4</v>
      </c>
      <c r="O569" s="10">
        <f t="shared" ca="1" si="56"/>
        <v>1</v>
      </c>
      <c r="Q569" s="10">
        <f ca="1">IF(L569="","",VLOOKUP(R569&amp;"_"&amp;S569&amp;"_"&amp;T569,[1]挑战模式!$A:$AS,38+U569,FALSE))</f>
        <v>7</v>
      </c>
      <c r="R569" s="10">
        <v>0</v>
      </c>
      <c r="S569" s="10">
        <v>12</v>
      </c>
      <c r="T569" s="10">
        <v>7</v>
      </c>
      <c r="U569" s="10">
        <v>4</v>
      </c>
    </row>
    <row r="570" spans="2:21" s="10" customFormat="1" x14ac:dyDescent="0.2">
      <c r="B570" s="10" t="str">
        <f t="shared" si="51"/>
        <v/>
      </c>
      <c r="C570" s="10" t="str">
        <f>IF(ISNA(VLOOKUP(R570&amp;"_"&amp;S570&amp;"_"&amp;T570,[1]挑战模式!$A:$AS,1,FALSE)),"",IF(T570-T569=0,"",T570))</f>
        <v/>
      </c>
      <c r="D570" s="10" t="str">
        <f t="shared" si="52"/>
        <v/>
      </c>
      <c r="E570" s="10" t="str">
        <f>""</f>
        <v/>
      </c>
      <c r="F570" s="10" t="str">
        <f>IF(C570="","",VLOOKUP(R570&amp;"_"&amp;S570&amp;"_"&amp;T570,[1]挑战模式!$A:$AS,13,FALSE)-VLOOKUP(R570&amp;"_"&amp;S570&amp;"_"&amp;T570,[1]挑战模式!$A:$AS,14,FALSE))</f>
        <v/>
      </c>
      <c r="G570" s="10" t="str">
        <f t="shared" si="53"/>
        <v/>
      </c>
      <c r="H570" s="10" t="str">
        <f>IF(C570="","",VLOOKUP(R570&amp;"_"&amp;S570&amp;"_"&amp;T570,[1]挑战模式!$A:$BG,58,FALSE))</f>
        <v/>
      </c>
      <c r="I570" s="10" t="str">
        <f>IF(C570="","",VLOOKUP(R570&amp;"_"&amp;S570&amp;"_"&amp;T570,[1]挑战模式!$A:$BG,59,FALSE))</f>
        <v/>
      </c>
      <c r="J570" s="10" t="str">
        <f t="shared" si="50"/>
        <v/>
      </c>
      <c r="K570" s="10" t="str">
        <f ca="1">IF(ISNA(VLOOKUP(R570&amp;"_"&amp;S570&amp;"_"&amp;T570,[1]挑战模式!$A:$AS,1,FALSE)),"",IF(VLOOKUP(R570&amp;"_"&amp;S570&amp;"_"&amp;T570,[1]挑战模式!$A:$AS,14+U570,FALSE)="","",INT(VLOOKUP(R570&amp;"_"&amp;S570&amp;"_"&amp;T570,[1]挑战模式!$A:$AS,20+U570,FALSE))))</f>
        <v/>
      </c>
      <c r="L570" s="10" t="str">
        <f ca="1">IF(ISNA(VLOOKUP(R570&amp;"_"&amp;S570&amp;"_"&amp;T570,[1]挑战模式!$A:$AS,1,FALSE)),"",IF(VLOOKUP(R570&amp;"_"&amp;S570&amp;"_"&amp;T570,[1]挑战模式!$A:$AS,14+U570,FALSE)="","",ROUND(VLOOKUP(R570&amp;"_"&amp;S570&amp;"_"&amp;T570,[1]挑战模式!$A:$AS,5,FALSE)/K570,2)))</f>
        <v/>
      </c>
      <c r="M570" s="10" t="str">
        <f t="shared" ca="1" si="54"/>
        <v/>
      </c>
      <c r="N570" s="10" t="str">
        <f t="shared" ca="1" si="55"/>
        <v/>
      </c>
      <c r="O570" s="10" t="str">
        <f t="shared" ca="1" si="56"/>
        <v/>
      </c>
      <c r="Q570" s="10" t="str">
        <f ca="1">IF(L570="","",VLOOKUP(R570&amp;"_"&amp;S570&amp;"_"&amp;T570,[1]挑战模式!$A:$AS,38+U570,FALSE))</f>
        <v/>
      </c>
      <c r="R570" s="10">
        <v>0</v>
      </c>
      <c r="S570" s="10">
        <v>12</v>
      </c>
      <c r="T570" s="10">
        <v>7</v>
      </c>
      <c r="U570" s="10">
        <v>5</v>
      </c>
    </row>
    <row r="571" spans="2:21" s="10" customFormat="1" x14ac:dyDescent="0.2">
      <c r="B571" s="10" t="str">
        <f t="shared" si="51"/>
        <v/>
      </c>
      <c r="C571" s="10" t="str">
        <f>IF(ISNA(VLOOKUP(R571&amp;"_"&amp;S571&amp;"_"&amp;T571,[1]挑战模式!$A:$AS,1,FALSE)),"",IF(T571-T570=0,"",T571))</f>
        <v/>
      </c>
      <c r="D571" s="10" t="str">
        <f t="shared" si="52"/>
        <v/>
      </c>
      <c r="E571" s="10" t="str">
        <f>""</f>
        <v/>
      </c>
      <c r="F571" s="10" t="str">
        <f>IF(C571="","",VLOOKUP(R571&amp;"_"&amp;S571&amp;"_"&amp;T571,[1]挑战模式!$A:$AS,13,FALSE)-VLOOKUP(R571&amp;"_"&amp;S571&amp;"_"&amp;T571,[1]挑战模式!$A:$AS,14,FALSE))</f>
        <v/>
      </c>
      <c r="G571" s="10" t="str">
        <f t="shared" si="53"/>
        <v/>
      </c>
      <c r="H571" s="10" t="str">
        <f>IF(C571="","",VLOOKUP(R571&amp;"_"&amp;S571&amp;"_"&amp;T571,[1]挑战模式!$A:$BG,58,FALSE))</f>
        <v/>
      </c>
      <c r="I571" s="10" t="str">
        <f>IF(C571="","",VLOOKUP(R571&amp;"_"&amp;S571&amp;"_"&amp;T571,[1]挑战模式!$A:$BG,59,FALSE))</f>
        <v/>
      </c>
      <c r="J571" s="10" t="str">
        <f t="shared" si="50"/>
        <v/>
      </c>
      <c r="K571" s="10" t="str">
        <f ca="1">IF(ISNA(VLOOKUP(R571&amp;"_"&amp;S571&amp;"_"&amp;T571,[1]挑战模式!$A:$AS,1,FALSE)),"",IF(VLOOKUP(R571&amp;"_"&amp;S571&amp;"_"&amp;T571,[1]挑战模式!$A:$AS,14+U571,FALSE)="","",INT(VLOOKUP(R571&amp;"_"&amp;S571&amp;"_"&amp;T571,[1]挑战模式!$A:$AS,20+U571,FALSE))))</f>
        <v/>
      </c>
      <c r="L571" s="10" t="str">
        <f ca="1">IF(ISNA(VLOOKUP(R571&amp;"_"&amp;S571&amp;"_"&amp;T571,[1]挑战模式!$A:$AS,1,FALSE)),"",IF(VLOOKUP(R571&amp;"_"&amp;S571&amp;"_"&amp;T571,[1]挑战模式!$A:$AS,14+U571,FALSE)="","",ROUND(VLOOKUP(R571&amp;"_"&amp;S571&amp;"_"&amp;T571,[1]挑战模式!$A:$AS,5,FALSE)/K571,2)))</f>
        <v/>
      </c>
      <c r="M571" s="10" t="str">
        <f t="shared" ca="1" si="54"/>
        <v/>
      </c>
      <c r="N571" s="10" t="str">
        <f t="shared" ca="1" si="55"/>
        <v/>
      </c>
      <c r="O571" s="10" t="str">
        <f t="shared" ca="1" si="56"/>
        <v/>
      </c>
      <c r="Q571" s="10" t="str">
        <f ca="1">IF(L571="","",VLOOKUP(R571&amp;"_"&amp;S571&amp;"_"&amp;T571,[1]挑战模式!$A:$AS,38+U571,FALSE))</f>
        <v/>
      </c>
      <c r="R571" s="10">
        <v>0</v>
      </c>
      <c r="S571" s="10">
        <v>12</v>
      </c>
      <c r="T571" s="10">
        <v>7</v>
      </c>
      <c r="U571" s="10">
        <v>6</v>
      </c>
    </row>
    <row r="572" spans="2:21" s="10" customFormat="1" x14ac:dyDescent="0.2">
      <c r="B572" s="10" t="str">
        <f t="shared" si="51"/>
        <v>MonsterWaveCallRule_Season0_Challenge12</v>
      </c>
      <c r="C572" s="10">
        <f>IF(ISNA(VLOOKUP(R572&amp;"_"&amp;S572&amp;"_"&amp;T572,[1]挑战模式!$A:$AS,1,FALSE)),"",IF(T572-T571=0,"",T572))</f>
        <v>8</v>
      </c>
      <c r="D572" s="10" t="str">
        <f t="shared" si="52"/>
        <v>赛季0挑战关卡12波次8</v>
      </c>
      <c r="E572" s="10" t="str">
        <f>""</f>
        <v/>
      </c>
      <c r="F572" s="10">
        <f>IF(C572="","",VLOOKUP(R572&amp;"_"&amp;S572&amp;"_"&amp;T572,[1]挑战模式!$A:$AS,13,FALSE)-VLOOKUP(R572&amp;"_"&amp;S572&amp;"_"&amp;T572,[1]挑战模式!$A:$AS,14,FALSE))</f>
        <v>100</v>
      </c>
      <c r="G572" s="10">
        <f t="shared" si="53"/>
        <v>180</v>
      </c>
      <c r="H572" s="10" t="str">
        <f>IF(C572="","",VLOOKUP(R572&amp;"_"&amp;S572&amp;"_"&amp;T572,[1]挑战模式!$A:$BG,58,FALSE))</f>
        <v>ResAudio_Music_game2;0.9</v>
      </c>
      <c r="I572" s="10" t="str">
        <f>IF(C572="","",VLOOKUP(R572&amp;"_"&amp;S572&amp;"_"&amp;T572,[1]挑战模式!$A:$BG,59,FALSE))</f>
        <v>ResAudio_Music_battler_boss1;1.1</v>
      </c>
      <c r="J572" s="10">
        <f t="shared" si="50"/>
        <v>0</v>
      </c>
      <c r="K572" s="10">
        <f ca="1">IF(ISNA(VLOOKUP(R572&amp;"_"&amp;S572&amp;"_"&amp;T572,[1]挑战模式!$A:$AS,1,FALSE)),"",IF(VLOOKUP(R572&amp;"_"&amp;S572&amp;"_"&amp;T572,[1]挑战模式!$A:$AS,14+U572,FALSE)="","",INT(VLOOKUP(R572&amp;"_"&amp;S572&amp;"_"&amp;T572,[1]挑战模式!$A:$AS,20+U572,FALSE))))</f>
        <v>10</v>
      </c>
      <c r="L572" s="10">
        <f ca="1">IF(ISNA(VLOOKUP(R572&amp;"_"&amp;S572&amp;"_"&amp;T572,[1]挑战模式!$A:$AS,1,FALSE)),"",IF(VLOOKUP(R572&amp;"_"&amp;S572&amp;"_"&amp;T572,[1]挑战模式!$A:$AS,14+U572,FALSE)="","",ROUND(VLOOKUP(R572&amp;"_"&amp;S572&amp;"_"&amp;T572,[1]挑战模式!$A:$AS,5,FALSE)/K572,2)))</f>
        <v>3</v>
      </c>
      <c r="M572" s="10">
        <f t="shared" ca="1" si="54"/>
        <v>1</v>
      </c>
      <c r="N572" s="10" t="str">
        <f t="shared" ca="1" si="55"/>
        <v>Monster_Season0_Challenge12_8_1</v>
      </c>
      <c r="O572" s="10">
        <f t="shared" ca="1" si="56"/>
        <v>1</v>
      </c>
      <c r="Q572" s="10">
        <f ca="1">IF(L572="","",VLOOKUP(R572&amp;"_"&amp;S572&amp;"_"&amp;T572,[1]挑战模式!$A:$AS,38+U572,FALSE))</f>
        <v>3</v>
      </c>
      <c r="R572" s="10">
        <v>0</v>
      </c>
      <c r="S572" s="10">
        <v>12</v>
      </c>
      <c r="T572" s="10">
        <v>8</v>
      </c>
      <c r="U572" s="10">
        <v>1</v>
      </c>
    </row>
    <row r="573" spans="2:21" s="10" customFormat="1" x14ac:dyDescent="0.2">
      <c r="B573" s="10" t="str">
        <f t="shared" si="51"/>
        <v/>
      </c>
      <c r="C573" s="10" t="str">
        <f>IF(ISNA(VLOOKUP(R573&amp;"_"&amp;S573&amp;"_"&amp;T573,[1]挑战模式!$A:$AS,1,FALSE)),"",IF(T573-T572=0,"",T573))</f>
        <v/>
      </c>
      <c r="D573" s="10" t="str">
        <f t="shared" si="52"/>
        <v/>
      </c>
      <c r="E573" s="10" t="str">
        <f>""</f>
        <v/>
      </c>
      <c r="F573" s="10" t="str">
        <f>IF(C573="","",VLOOKUP(R573&amp;"_"&amp;S573&amp;"_"&amp;T573,[1]挑战模式!$A:$AS,13,FALSE)-VLOOKUP(R573&amp;"_"&amp;S573&amp;"_"&amp;T573,[1]挑战模式!$A:$AS,14,FALSE))</f>
        <v/>
      </c>
      <c r="G573" s="10" t="str">
        <f t="shared" si="53"/>
        <v/>
      </c>
      <c r="H573" s="10" t="str">
        <f>IF(C573="","",VLOOKUP(R573&amp;"_"&amp;S573&amp;"_"&amp;T573,[1]挑战模式!$A:$BG,58,FALSE))</f>
        <v/>
      </c>
      <c r="I573" s="10" t="str">
        <f>IF(C573="","",VLOOKUP(R573&amp;"_"&amp;S573&amp;"_"&amp;T573,[1]挑战模式!$A:$BG,59,FALSE))</f>
        <v/>
      </c>
      <c r="J573" s="10" t="str">
        <f t="shared" si="50"/>
        <v/>
      </c>
      <c r="K573" s="10">
        <f ca="1">IF(ISNA(VLOOKUP(R573&amp;"_"&amp;S573&amp;"_"&amp;T573,[1]挑战模式!$A:$AS,1,FALSE)),"",IF(VLOOKUP(R573&amp;"_"&amp;S573&amp;"_"&amp;T573,[1]挑战模式!$A:$AS,14+U573,FALSE)="","",INT(VLOOKUP(R573&amp;"_"&amp;S573&amp;"_"&amp;T573,[1]挑战模式!$A:$AS,20+U573,FALSE))))</f>
        <v>10</v>
      </c>
      <c r="L573" s="10">
        <f ca="1">IF(ISNA(VLOOKUP(R573&amp;"_"&amp;S573&amp;"_"&amp;T573,[1]挑战模式!$A:$AS,1,FALSE)),"",IF(VLOOKUP(R573&amp;"_"&amp;S573&amp;"_"&amp;T573,[1]挑战模式!$A:$AS,14+U573,FALSE)="","",ROUND(VLOOKUP(R573&amp;"_"&amp;S573&amp;"_"&amp;T573,[1]挑战模式!$A:$AS,5,FALSE)/K573,2)))</f>
        <v>3</v>
      </c>
      <c r="M573" s="10">
        <f t="shared" ca="1" si="54"/>
        <v>1</v>
      </c>
      <c r="N573" s="10" t="str">
        <f t="shared" ca="1" si="55"/>
        <v>Monster_Season0_Challenge12_8_2</v>
      </c>
      <c r="O573" s="10">
        <f t="shared" ca="1" si="56"/>
        <v>1</v>
      </c>
      <c r="Q573" s="10">
        <f ca="1">IF(L573="","",VLOOKUP(R573&amp;"_"&amp;S573&amp;"_"&amp;T573,[1]挑战模式!$A:$AS,38+U573,FALSE))</f>
        <v>6</v>
      </c>
      <c r="R573" s="10">
        <v>0</v>
      </c>
      <c r="S573" s="10">
        <v>12</v>
      </c>
      <c r="T573" s="10">
        <v>8</v>
      </c>
      <c r="U573" s="10">
        <v>2</v>
      </c>
    </row>
    <row r="574" spans="2:21" s="10" customFormat="1" x14ac:dyDescent="0.2">
      <c r="B574" s="10" t="str">
        <f t="shared" si="51"/>
        <v/>
      </c>
      <c r="C574" s="10" t="str">
        <f>IF(ISNA(VLOOKUP(R574&amp;"_"&amp;S574&amp;"_"&amp;T574,[1]挑战模式!$A:$AS,1,FALSE)),"",IF(T574-T573=0,"",T574))</f>
        <v/>
      </c>
      <c r="D574" s="10" t="str">
        <f t="shared" si="52"/>
        <v/>
      </c>
      <c r="E574" s="10" t="str">
        <f>""</f>
        <v/>
      </c>
      <c r="F574" s="10" t="str">
        <f>IF(C574="","",VLOOKUP(R574&amp;"_"&amp;S574&amp;"_"&amp;T574,[1]挑战模式!$A:$AS,13,FALSE)-VLOOKUP(R574&amp;"_"&amp;S574&amp;"_"&amp;T574,[1]挑战模式!$A:$AS,14,FALSE))</f>
        <v/>
      </c>
      <c r="G574" s="10" t="str">
        <f t="shared" si="53"/>
        <v/>
      </c>
      <c r="H574" s="10" t="str">
        <f>IF(C574="","",VLOOKUP(R574&amp;"_"&amp;S574&amp;"_"&amp;T574,[1]挑战模式!$A:$BG,58,FALSE))</f>
        <v/>
      </c>
      <c r="I574" s="10" t="str">
        <f>IF(C574="","",VLOOKUP(R574&amp;"_"&amp;S574&amp;"_"&amp;T574,[1]挑战模式!$A:$BG,59,FALSE))</f>
        <v/>
      </c>
      <c r="J574" s="10" t="str">
        <f t="shared" si="50"/>
        <v/>
      </c>
      <c r="K574" s="10">
        <f ca="1">IF(ISNA(VLOOKUP(R574&amp;"_"&amp;S574&amp;"_"&amp;T574,[1]挑战模式!$A:$AS,1,FALSE)),"",IF(VLOOKUP(R574&amp;"_"&amp;S574&amp;"_"&amp;T574,[1]挑战模式!$A:$AS,14+U574,FALSE)="","",INT(VLOOKUP(R574&amp;"_"&amp;S574&amp;"_"&amp;T574,[1]挑战模式!$A:$AS,20+U574,FALSE))))</f>
        <v>10</v>
      </c>
      <c r="L574" s="10">
        <f ca="1">IF(ISNA(VLOOKUP(R574&amp;"_"&amp;S574&amp;"_"&amp;T574,[1]挑战模式!$A:$AS,1,FALSE)),"",IF(VLOOKUP(R574&amp;"_"&amp;S574&amp;"_"&amp;T574,[1]挑战模式!$A:$AS,14+U574,FALSE)="","",ROUND(VLOOKUP(R574&amp;"_"&amp;S574&amp;"_"&amp;T574,[1]挑战模式!$A:$AS,5,FALSE)/K574,2)))</f>
        <v>3</v>
      </c>
      <c r="M574" s="10">
        <f t="shared" ca="1" si="54"/>
        <v>1</v>
      </c>
      <c r="N574" s="10" t="str">
        <f t="shared" ca="1" si="55"/>
        <v>Monster_Season0_Challenge12_8_3</v>
      </c>
      <c r="O574" s="10">
        <f t="shared" ca="1" si="56"/>
        <v>1</v>
      </c>
      <c r="Q574" s="10">
        <f ca="1">IF(L574="","",VLOOKUP(R574&amp;"_"&amp;S574&amp;"_"&amp;T574,[1]挑战模式!$A:$AS,38+U574,FALSE))</f>
        <v>3</v>
      </c>
      <c r="R574" s="10">
        <v>0</v>
      </c>
      <c r="S574" s="10">
        <v>12</v>
      </c>
      <c r="T574" s="10">
        <v>8</v>
      </c>
      <c r="U574" s="10">
        <v>3</v>
      </c>
    </row>
    <row r="575" spans="2:21" s="10" customFormat="1" x14ac:dyDescent="0.2">
      <c r="B575" s="10" t="str">
        <f t="shared" si="51"/>
        <v/>
      </c>
      <c r="C575" s="10" t="str">
        <f>IF(ISNA(VLOOKUP(R575&amp;"_"&amp;S575&amp;"_"&amp;T575,[1]挑战模式!$A:$AS,1,FALSE)),"",IF(T575-T574=0,"",T575))</f>
        <v/>
      </c>
      <c r="D575" s="10" t="str">
        <f t="shared" si="52"/>
        <v/>
      </c>
      <c r="E575" s="10" t="str">
        <f>""</f>
        <v/>
      </c>
      <c r="F575" s="10" t="str">
        <f>IF(C575="","",VLOOKUP(R575&amp;"_"&amp;S575&amp;"_"&amp;T575,[1]挑战模式!$A:$AS,13,FALSE)-VLOOKUP(R575&amp;"_"&amp;S575&amp;"_"&amp;T575,[1]挑战模式!$A:$AS,14,FALSE))</f>
        <v/>
      </c>
      <c r="G575" s="10" t="str">
        <f t="shared" si="53"/>
        <v/>
      </c>
      <c r="H575" s="10" t="str">
        <f>IF(C575="","",VLOOKUP(R575&amp;"_"&amp;S575&amp;"_"&amp;T575,[1]挑战模式!$A:$BG,58,FALSE))</f>
        <v/>
      </c>
      <c r="I575" s="10" t="str">
        <f>IF(C575="","",VLOOKUP(R575&amp;"_"&amp;S575&amp;"_"&amp;T575,[1]挑战模式!$A:$BG,59,FALSE))</f>
        <v/>
      </c>
      <c r="J575" s="10" t="str">
        <f t="shared" si="50"/>
        <v/>
      </c>
      <c r="K575" s="10">
        <f ca="1">IF(ISNA(VLOOKUP(R575&amp;"_"&amp;S575&amp;"_"&amp;T575,[1]挑战模式!$A:$AS,1,FALSE)),"",IF(VLOOKUP(R575&amp;"_"&amp;S575&amp;"_"&amp;T575,[1]挑战模式!$A:$AS,14+U575,FALSE)="","",INT(VLOOKUP(R575&amp;"_"&amp;S575&amp;"_"&amp;T575,[1]挑战模式!$A:$AS,20+U575,FALSE))))</f>
        <v>10</v>
      </c>
      <c r="L575" s="10">
        <f ca="1">IF(ISNA(VLOOKUP(R575&amp;"_"&amp;S575&amp;"_"&amp;T575,[1]挑战模式!$A:$AS,1,FALSE)),"",IF(VLOOKUP(R575&amp;"_"&amp;S575&amp;"_"&amp;T575,[1]挑战模式!$A:$AS,14+U575,FALSE)="","",ROUND(VLOOKUP(R575&amp;"_"&amp;S575&amp;"_"&amp;T575,[1]挑战模式!$A:$AS,5,FALSE)/K575,2)))</f>
        <v>3</v>
      </c>
      <c r="M575" s="10">
        <f t="shared" ca="1" si="54"/>
        <v>1</v>
      </c>
      <c r="N575" s="10" t="str">
        <f t="shared" ca="1" si="55"/>
        <v>Monster_Season0_Challenge12_8_4</v>
      </c>
      <c r="O575" s="10">
        <f t="shared" ca="1" si="56"/>
        <v>1</v>
      </c>
      <c r="Q575" s="10">
        <f ca="1">IF(L575="","",VLOOKUP(R575&amp;"_"&amp;S575&amp;"_"&amp;T575,[1]挑战模式!$A:$AS,38+U575,FALSE))</f>
        <v>6</v>
      </c>
      <c r="R575" s="10">
        <v>0</v>
      </c>
      <c r="S575" s="10">
        <v>12</v>
      </c>
      <c r="T575" s="10">
        <v>8</v>
      </c>
      <c r="U575" s="10">
        <v>4</v>
      </c>
    </row>
    <row r="576" spans="2:21" s="10" customFormat="1" x14ac:dyDescent="0.2">
      <c r="B576" s="10" t="str">
        <f t="shared" si="51"/>
        <v/>
      </c>
      <c r="C576" s="10" t="str">
        <f>IF(ISNA(VLOOKUP(R576&amp;"_"&amp;S576&amp;"_"&amp;T576,[1]挑战模式!$A:$AS,1,FALSE)),"",IF(T576-T575=0,"",T576))</f>
        <v/>
      </c>
      <c r="D576" s="10" t="str">
        <f t="shared" si="52"/>
        <v/>
      </c>
      <c r="E576" s="10" t="str">
        <f>""</f>
        <v/>
      </c>
      <c r="F576" s="10" t="str">
        <f>IF(C576="","",VLOOKUP(R576&amp;"_"&amp;S576&amp;"_"&amp;T576,[1]挑战模式!$A:$AS,13,FALSE)-VLOOKUP(R576&amp;"_"&amp;S576&amp;"_"&amp;T576,[1]挑战模式!$A:$AS,14,FALSE))</f>
        <v/>
      </c>
      <c r="G576" s="10" t="str">
        <f t="shared" si="53"/>
        <v/>
      </c>
      <c r="H576" s="10" t="str">
        <f>IF(C576="","",VLOOKUP(R576&amp;"_"&amp;S576&amp;"_"&amp;T576,[1]挑战模式!$A:$BG,58,FALSE))</f>
        <v/>
      </c>
      <c r="I576" s="10" t="str">
        <f>IF(C576="","",VLOOKUP(R576&amp;"_"&amp;S576&amp;"_"&amp;T576,[1]挑战模式!$A:$BG,59,FALSE))</f>
        <v/>
      </c>
      <c r="J576" s="10" t="str">
        <f t="shared" si="50"/>
        <v/>
      </c>
      <c r="K576" s="10">
        <f ca="1">IF(ISNA(VLOOKUP(R576&amp;"_"&amp;S576&amp;"_"&amp;T576,[1]挑战模式!$A:$AS,1,FALSE)),"",IF(VLOOKUP(R576&amp;"_"&amp;S576&amp;"_"&amp;T576,[1]挑战模式!$A:$AS,14+U576,FALSE)="","",INT(VLOOKUP(R576&amp;"_"&amp;S576&amp;"_"&amp;T576,[1]挑战模式!$A:$AS,20+U576,FALSE))))</f>
        <v>1</v>
      </c>
      <c r="L576" s="10">
        <f ca="1">IF(ISNA(VLOOKUP(R576&amp;"_"&amp;S576&amp;"_"&amp;T576,[1]挑战模式!$A:$AS,1,FALSE)),"",IF(VLOOKUP(R576&amp;"_"&amp;S576&amp;"_"&amp;T576,[1]挑战模式!$A:$AS,14+U576,FALSE)="","",ROUND(VLOOKUP(R576&amp;"_"&amp;S576&amp;"_"&amp;T576,[1]挑战模式!$A:$AS,5,FALSE)/K576,2)))</f>
        <v>30</v>
      </c>
      <c r="M576" s="10">
        <f t="shared" ca="1" si="54"/>
        <v>1</v>
      </c>
      <c r="N576" s="10" t="str">
        <f t="shared" ca="1" si="55"/>
        <v>Monster_Season0_Challenge12_8_5</v>
      </c>
      <c r="O576" s="10">
        <f t="shared" ca="1" si="56"/>
        <v>1</v>
      </c>
      <c r="Q576" s="10">
        <f ca="1">IF(L576="","",VLOOKUP(R576&amp;"_"&amp;S576&amp;"_"&amp;T576,[1]挑战模式!$A:$AS,38+U576,FALSE))</f>
        <v>15</v>
      </c>
      <c r="R576" s="10">
        <v>0</v>
      </c>
      <c r="S576" s="10">
        <v>12</v>
      </c>
      <c r="T576" s="10">
        <v>8</v>
      </c>
      <c r="U576" s="10">
        <v>5</v>
      </c>
    </row>
    <row r="577" spans="2:21" s="10" customFormat="1" x14ac:dyDescent="0.2">
      <c r="B577" s="10" t="str">
        <f t="shared" si="51"/>
        <v/>
      </c>
      <c r="C577" s="10" t="str">
        <f>IF(ISNA(VLOOKUP(R577&amp;"_"&amp;S577&amp;"_"&amp;T577,[1]挑战模式!$A:$AS,1,FALSE)),"",IF(T577-T576=0,"",T577))</f>
        <v/>
      </c>
      <c r="D577" s="10" t="str">
        <f t="shared" si="52"/>
        <v/>
      </c>
      <c r="E577" s="10" t="str">
        <f>""</f>
        <v/>
      </c>
      <c r="F577" s="10" t="str">
        <f>IF(C577="","",VLOOKUP(R577&amp;"_"&amp;S577&amp;"_"&amp;T577,[1]挑战模式!$A:$AS,13,FALSE)-VLOOKUP(R577&amp;"_"&amp;S577&amp;"_"&amp;T577,[1]挑战模式!$A:$AS,14,FALSE))</f>
        <v/>
      </c>
      <c r="G577" s="10" t="str">
        <f t="shared" si="53"/>
        <v/>
      </c>
      <c r="H577" s="10" t="str">
        <f>IF(C577="","",VLOOKUP(R577&amp;"_"&amp;S577&amp;"_"&amp;T577,[1]挑战模式!$A:$BG,58,FALSE))</f>
        <v/>
      </c>
      <c r="I577" s="10" t="str">
        <f>IF(C577="","",VLOOKUP(R577&amp;"_"&amp;S577&amp;"_"&amp;T577,[1]挑战模式!$A:$BG,59,FALSE))</f>
        <v/>
      </c>
      <c r="J577" s="10" t="str">
        <f t="shared" si="50"/>
        <v/>
      </c>
      <c r="K577" s="10" t="str">
        <f ca="1">IF(ISNA(VLOOKUP(R577&amp;"_"&amp;S577&amp;"_"&amp;T577,[1]挑战模式!$A:$AS,1,FALSE)),"",IF(VLOOKUP(R577&amp;"_"&amp;S577&amp;"_"&amp;T577,[1]挑战模式!$A:$AS,14+U577,FALSE)="","",INT(VLOOKUP(R577&amp;"_"&amp;S577&amp;"_"&amp;T577,[1]挑战模式!$A:$AS,20+U577,FALSE))))</f>
        <v/>
      </c>
      <c r="L577" s="10" t="str">
        <f ca="1">IF(ISNA(VLOOKUP(R577&amp;"_"&amp;S577&amp;"_"&amp;T577,[1]挑战模式!$A:$AS,1,FALSE)),"",IF(VLOOKUP(R577&amp;"_"&amp;S577&amp;"_"&amp;T577,[1]挑战模式!$A:$AS,14+U577,FALSE)="","",ROUND(VLOOKUP(R577&amp;"_"&amp;S577&amp;"_"&amp;T577,[1]挑战模式!$A:$AS,5,FALSE)/K577,2)))</f>
        <v/>
      </c>
      <c r="M577" s="10" t="str">
        <f t="shared" ca="1" si="54"/>
        <v/>
      </c>
      <c r="N577" s="10" t="str">
        <f t="shared" ca="1" si="55"/>
        <v/>
      </c>
      <c r="O577" s="10" t="str">
        <f t="shared" ca="1" si="56"/>
        <v/>
      </c>
      <c r="Q577" s="10" t="str">
        <f ca="1">IF(L577="","",VLOOKUP(R577&amp;"_"&amp;S577&amp;"_"&amp;T577,[1]挑战模式!$A:$AS,38+U577,FALSE))</f>
        <v/>
      </c>
      <c r="R577" s="10">
        <v>0</v>
      </c>
      <c r="S577" s="10">
        <v>12</v>
      </c>
      <c r="T577" s="10">
        <v>8</v>
      </c>
      <c r="U577" s="10">
        <v>6</v>
      </c>
    </row>
    <row r="578" spans="2:21" s="10" customFormat="1" x14ac:dyDescent="0.2">
      <c r="B578" s="10" t="str">
        <f t="shared" si="51"/>
        <v>MonsterWaveCallRule_Season0_Challenge13</v>
      </c>
      <c r="C578" s="10">
        <f>IF(ISNA(VLOOKUP(R578&amp;"_"&amp;S578&amp;"_"&amp;T578,[1]挑战模式!$A:$AS,1,FALSE)),"",IF(T578-T577=0,"",T578))</f>
        <v>1</v>
      </c>
      <c r="D578" s="10" t="str">
        <f t="shared" si="52"/>
        <v>赛季0挑战关卡13波次1</v>
      </c>
      <c r="E578" s="10" t="str">
        <f>""</f>
        <v/>
      </c>
      <c r="F578" s="10">
        <f>IF(C578="","",VLOOKUP(R578&amp;"_"&amp;S578&amp;"_"&amp;T578,[1]挑战模式!$A:$AS,13,FALSE)-VLOOKUP(R578&amp;"_"&amp;S578&amp;"_"&amp;T578,[1]挑战模式!$A:$AS,14,FALSE))</f>
        <v>100</v>
      </c>
      <c r="G578" s="10">
        <f t="shared" si="53"/>
        <v>180</v>
      </c>
      <c r="H578" s="10" t="str">
        <f>IF(C578="","",VLOOKUP(R578&amp;"_"&amp;S578&amp;"_"&amp;T578,[1]挑战模式!$A:$BG,58,FALSE))</f>
        <v>ResAudio_Music_game3;0.9</v>
      </c>
      <c r="I578" s="10" t="str">
        <f>IF(C578="","",VLOOKUP(R578&amp;"_"&amp;S578&amp;"_"&amp;T578,[1]挑战模式!$A:$BG,59,FALSE))</f>
        <v>ResAudio_Music_game3;1.1</v>
      </c>
      <c r="J578" s="10">
        <f t="shared" si="50"/>
        <v>0</v>
      </c>
      <c r="K578" s="10">
        <f ca="1">IF(ISNA(VLOOKUP(R578&amp;"_"&amp;S578&amp;"_"&amp;T578,[1]挑战模式!$A:$AS,1,FALSE)),"",IF(VLOOKUP(R578&amp;"_"&amp;S578&amp;"_"&amp;T578,[1]挑战模式!$A:$AS,14+U578,FALSE)="","",INT(VLOOKUP(R578&amp;"_"&amp;S578&amp;"_"&amp;T578,[1]挑战模式!$A:$AS,20+U578,FALSE))))</f>
        <v>6</v>
      </c>
      <c r="L578" s="10">
        <f ca="1">IF(ISNA(VLOOKUP(R578&amp;"_"&amp;S578&amp;"_"&amp;T578,[1]挑战模式!$A:$AS,1,FALSE)),"",IF(VLOOKUP(R578&amp;"_"&amp;S578&amp;"_"&amp;T578,[1]挑战模式!$A:$AS,14+U578,FALSE)="","",ROUND(VLOOKUP(R578&amp;"_"&amp;S578&amp;"_"&amp;T578,[1]挑战模式!$A:$AS,5,FALSE)/K578,2)))</f>
        <v>1.67</v>
      </c>
      <c r="M578" s="10">
        <f t="shared" ca="1" si="54"/>
        <v>1</v>
      </c>
      <c r="N578" s="10" t="str">
        <f t="shared" ca="1" si="55"/>
        <v>Monster_Season0_Challenge13_1_1</v>
      </c>
      <c r="O578" s="10">
        <f t="shared" ca="1" si="56"/>
        <v>1</v>
      </c>
      <c r="Q578" s="10">
        <f ca="1">IF(L578="","",VLOOKUP(R578&amp;"_"&amp;S578&amp;"_"&amp;T578,[1]挑战模式!$A:$AS,38+U578,FALSE))</f>
        <v>33</v>
      </c>
      <c r="R578" s="10">
        <v>0</v>
      </c>
      <c r="S578" s="10">
        <v>13</v>
      </c>
      <c r="T578" s="10">
        <v>1</v>
      </c>
      <c r="U578" s="10">
        <v>1</v>
      </c>
    </row>
    <row r="579" spans="2:21" s="10" customFormat="1" x14ac:dyDescent="0.2">
      <c r="B579" s="10" t="str">
        <f t="shared" si="51"/>
        <v/>
      </c>
      <c r="C579" s="10" t="str">
        <f>IF(ISNA(VLOOKUP(R579&amp;"_"&amp;S579&amp;"_"&amp;T579,[1]挑战模式!$A:$AS,1,FALSE)),"",IF(T579-T578=0,"",T579))</f>
        <v/>
      </c>
      <c r="D579" s="10" t="str">
        <f t="shared" si="52"/>
        <v/>
      </c>
      <c r="E579" s="10" t="str">
        <f>""</f>
        <v/>
      </c>
      <c r="F579" s="10" t="str">
        <f>IF(C579="","",VLOOKUP(R579&amp;"_"&amp;S579&amp;"_"&amp;T579,[1]挑战模式!$A:$AS,13,FALSE)-VLOOKUP(R579&amp;"_"&amp;S579&amp;"_"&amp;T579,[1]挑战模式!$A:$AS,14,FALSE))</f>
        <v/>
      </c>
      <c r="G579" s="10" t="str">
        <f t="shared" si="53"/>
        <v/>
      </c>
      <c r="H579" s="10" t="str">
        <f>IF(C579="","",VLOOKUP(R579&amp;"_"&amp;S579&amp;"_"&amp;T579,[1]挑战模式!$A:$BG,58,FALSE))</f>
        <v/>
      </c>
      <c r="I579" s="10" t="str">
        <f>IF(C579="","",VLOOKUP(R579&amp;"_"&amp;S579&amp;"_"&amp;T579,[1]挑战模式!$A:$BG,59,FALSE))</f>
        <v/>
      </c>
      <c r="J579" s="10" t="str">
        <f t="shared" si="50"/>
        <v/>
      </c>
      <c r="K579" s="10" t="str">
        <f ca="1">IF(ISNA(VLOOKUP(R579&amp;"_"&amp;S579&amp;"_"&amp;T579,[1]挑战模式!$A:$AS,1,FALSE)),"",IF(VLOOKUP(R579&amp;"_"&amp;S579&amp;"_"&amp;T579,[1]挑战模式!$A:$AS,14+U579,FALSE)="","",INT(VLOOKUP(R579&amp;"_"&amp;S579&amp;"_"&amp;T579,[1]挑战模式!$A:$AS,20+U579,FALSE))))</f>
        <v/>
      </c>
      <c r="L579" s="10" t="str">
        <f ca="1">IF(ISNA(VLOOKUP(R579&amp;"_"&amp;S579&amp;"_"&amp;T579,[1]挑战模式!$A:$AS,1,FALSE)),"",IF(VLOOKUP(R579&amp;"_"&amp;S579&amp;"_"&amp;T579,[1]挑战模式!$A:$AS,14+U579,FALSE)="","",ROUND(VLOOKUP(R579&amp;"_"&amp;S579&amp;"_"&amp;T579,[1]挑战模式!$A:$AS,5,FALSE)/K579,2)))</f>
        <v/>
      </c>
      <c r="M579" s="10" t="str">
        <f t="shared" ca="1" si="54"/>
        <v/>
      </c>
      <c r="N579" s="10" t="str">
        <f t="shared" ca="1" si="55"/>
        <v/>
      </c>
      <c r="O579" s="10" t="str">
        <f t="shared" ca="1" si="56"/>
        <v/>
      </c>
      <c r="Q579" s="10" t="str">
        <f ca="1">IF(L579="","",VLOOKUP(R579&amp;"_"&amp;S579&amp;"_"&amp;T579,[1]挑战模式!$A:$AS,38+U579,FALSE))</f>
        <v/>
      </c>
      <c r="R579" s="10">
        <v>0</v>
      </c>
      <c r="S579" s="10">
        <v>13</v>
      </c>
      <c r="T579" s="10">
        <v>1</v>
      </c>
      <c r="U579" s="10">
        <v>2</v>
      </c>
    </row>
    <row r="580" spans="2:21" s="10" customFormat="1" x14ac:dyDescent="0.2">
      <c r="B580" s="10" t="str">
        <f t="shared" si="51"/>
        <v/>
      </c>
      <c r="C580" s="10" t="str">
        <f>IF(ISNA(VLOOKUP(R580&amp;"_"&amp;S580&amp;"_"&amp;T580,[1]挑战模式!$A:$AS,1,FALSE)),"",IF(T580-T579=0,"",T580))</f>
        <v/>
      </c>
      <c r="D580" s="10" t="str">
        <f t="shared" si="52"/>
        <v/>
      </c>
      <c r="E580" s="10" t="str">
        <f>""</f>
        <v/>
      </c>
      <c r="F580" s="10" t="str">
        <f>IF(C580="","",VLOOKUP(R580&amp;"_"&amp;S580&amp;"_"&amp;T580,[1]挑战模式!$A:$AS,13,FALSE)-VLOOKUP(R580&amp;"_"&amp;S580&amp;"_"&amp;T580,[1]挑战模式!$A:$AS,14,FALSE))</f>
        <v/>
      </c>
      <c r="G580" s="10" t="str">
        <f t="shared" si="53"/>
        <v/>
      </c>
      <c r="H580" s="10" t="str">
        <f>IF(C580="","",VLOOKUP(R580&amp;"_"&amp;S580&amp;"_"&amp;T580,[1]挑战模式!$A:$BG,58,FALSE))</f>
        <v/>
      </c>
      <c r="I580" s="10" t="str">
        <f>IF(C580="","",VLOOKUP(R580&amp;"_"&amp;S580&amp;"_"&amp;T580,[1]挑战模式!$A:$BG,59,FALSE))</f>
        <v/>
      </c>
      <c r="J580" s="10" t="str">
        <f t="shared" si="50"/>
        <v/>
      </c>
      <c r="K580" s="10" t="str">
        <f ca="1">IF(ISNA(VLOOKUP(R580&amp;"_"&amp;S580&amp;"_"&amp;T580,[1]挑战模式!$A:$AS,1,FALSE)),"",IF(VLOOKUP(R580&amp;"_"&amp;S580&amp;"_"&amp;T580,[1]挑战模式!$A:$AS,14+U580,FALSE)="","",INT(VLOOKUP(R580&amp;"_"&amp;S580&amp;"_"&amp;T580,[1]挑战模式!$A:$AS,20+U580,FALSE))))</f>
        <v/>
      </c>
      <c r="L580" s="10" t="str">
        <f ca="1">IF(ISNA(VLOOKUP(R580&amp;"_"&amp;S580&amp;"_"&amp;T580,[1]挑战模式!$A:$AS,1,FALSE)),"",IF(VLOOKUP(R580&amp;"_"&amp;S580&amp;"_"&amp;T580,[1]挑战模式!$A:$AS,14+U580,FALSE)="","",ROUND(VLOOKUP(R580&amp;"_"&amp;S580&amp;"_"&amp;T580,[1]挑战模式!$A:$AS,5,FALSE)/K580,2)))</f>
        <v/>
      </c>
      <c r="M580" s="10" t="str">
        <f t="shared" ca="1" si="54"/>
        <v/>
      </c>
      <c r="N580" s="10" t="str">
        <f t="shared" ca="1" si="55"/>
        <v/>
      </c>
      <c r="O580" s="10" t="str">
        <f t="shared" ca="1" si="56"/>
        <v/>
      </c>
      <c r="Q580" s="10" t="str">
        <f ca="1">IF(L580="","",VLOOKUP(R580&amp;"_"&amp;S580&amp;"_"&amp;T580,[1]挑战模式!$A:$AS,38+U580,FALSE))</f>
        <v/>
      </c>
      <c r="R580" s="10">
        <v>0</v>
      </c>
      <c r="S580" s="10">
        <v>13</v>
      </c>
      <c r="T580" s="10">
        <v>1</v>
      </c>
      <c r="U580" s="10">
        <v>3</v>
      </c>
    </row>
    <row r="581" spans="2:21" s="10" customFormat="1" x14ac:dyDescent="0.2">
      <c r="B581" s="10" t="str">
        <f t="shared" si="51"/>
        <v/>
      </c>
      <c r="C581" s="10" t="str">
        <f>IF(ISNA(VLOOKUP(R581&amp;"_"&amp;S581&amp;"_"&amp;T581,[1]挑战模式!$A:$AS,1,FALSE)),"",IF(T581-T580=0,"",T581))</f>
        <v/>
      </c>
      <c r="D581" s="10" t="str">
        <f t="shared" si="52"/>
        <v/>
      </c>
      <c r="E581" s="10" t="str">
        <f>""</f>
        <v/>
      </c>
      <c r="F581" s="10" t="str">
        <f>IF(C581="","",VLOOKUP(R581&amp;"_"&amp;S581&amp;"_"&amp;T581,[1]挑战模式!$A:$AS,13,FALSE)-VLOOKUP(R581&amp;"_"&amp;S581&amp;"_"&amp;T581,[1]挑战模式!$A:$AS,14,FALSE))</f>
        <v/>
      </c>
      <c r="G581" s="10" t="str">
        <f t="shared" si="53"/>
        <v/>
      </c>
      <c r="H581" s="10" t="str">
        <f>IF(C581="","",VLOOKUP(R581&amp;"_"&amp;S581&amp;"_"&amp;T581,[1]挑战模式!$A:$BG,58,FALSE))</f>
        <v/>
      </c>
      <c r="I581" s="10" t="str">
        <f>IF(C581="","",VLOOKUP(R581&amp;"_"&amp;S581&amp;"_"&amp;T581,[1]挑战模式!$A:$BG,59,FALSE))</f>
        <v/>
      </c>
      <c r="J581" s="10" t="str">
        <f t="shared" si="50"/>
        <v/>
      </c>
      <c r="K581" s="10" t="str">
        <f ca="1">IF(ISNA(VLOOKUP(R581&amp;"_"&amp;S581&amp;"_"&amp;T581,[1]挑战模式!$A:$AS,1,FALSE)),"",IF(VLOOKUP(R581&amp;"_"&amp;S581&amp;"_"&amp;T581,[1]挑战模式!$A:$AS,14+U581,FALSE)="","",INT(VLOOKUP(R581&amp;"_"&amp;S581&amp;"_"&amp;T581,[1]挑战模式!$A:$AS,20+U581,FALSE))))</f>
        <v/>
      </c>
      <c r="L581" s="10" t="str">
        <f ca="1">IF(ISNA(VLOOKUP(R581&amp;"_"&amp;S581&amp;"_"&amp;T581,[1]挑战模式!$A:$AS,1,FALSE)),"",IF(VLOOKUP(R581&amp;"_"&amp;S581&amp;"_"&amp;T581,[1]挑战模式!$A:$AS,14+U581,FALSE)="","",ROUND(VLOOKUP(R581&amp;"_"&amp;S581&amp;"_"&amp;T581,[1]挑战模式!$A:$AS,5,FALSE)/K581,2)))</f>
        <v/>
      </c>
      <c r="M581" s="10" t="str">
        <f t="shared" ca="1" si="54"/>
        <v/>
      </c>
      <c r="N581" s="10" t="str">
        <f t="shared" ca="1" si="55"/>
        <v/>
      </c>
      <c r="O581" s="10" t="str">
        <f t="shared" ca="1" si="56"/>
        <v/>
      </c>
      <c r="Q581" s="10" t="str">
        <f ca="1">IF(L581="","",VLOOKUP(R581&amp;"_"&amp;S581&amp;"_"&amp;T581,[1]挑战模式!$A:$AS,38+U581,FALSE))</f>
        <v/>
      </c>
      <c r="R581" s="10">
        <v>0</v>
      </c>
      <c r="S581" s="10">
        <v>13</v>
      </c>
      <c r="T581" s="10">
        <v>1</v>
      </c>
      <c r="U581" s="10">
        <v>4</v>
      </c>
    </row>
    <row r="582" spans="2:21" s="11" customFormat="1" x14ac:dyDescent="0.2">
      <c r="B582" s="10" t="str">
        <f t="shared" si="51"/>
        <v/>
      </c>
      <c r="C582" s="10" t="str">
        <f>IF(ISNA(VLOOKUP(R582&amp;"_"&amp;S582&amp;"_"&amp;T582,[1]挑战模式!$A:$AS,1,FALSE)),"",IF(T582-T581=0,"",T582))</f>
        <v/>
      </c>
      <c r="D582" s="10" t="str">
        <f t="shared" si="52"/>
        <v/>
      </c>
      <c r="E582" s="10" t="str">
        <f>""</f>
        <v/>
      </c>
      <c r="F582" s="10" t="str">
        <f>IF(C582="","",VLOOKUP(R582&amp;"_"&amp;S582&amp;"_"&amp;T582,[1]挑战模式!$A:$AS,13,FALSE)-VLOOKUP(R582&amp;"_"&amp;S582&amp;"_"&amp;T582,[1]挑战模式!$A:$AS,14,FALSE))</f>
        <v/>
      </c>
      <c r="G582" s="10" t="str">
        <f t="shared" si="53"/>
        <v/>
      </c>
      <c r="H582" s="10" t="str">
        <f>IF(C582="","",VLOOKUP(R582&amp;"_"&amp;S582&amp;"_"&amp;T582,[1]挑战模式!$A:$BG,58,FALSE))</f>
        <v/>
      </c>
      <c r="I582" s="10" t="str">
        <f>IF(C582="","",VLOOKUP(R582&amp;"_"&amp;S582&amp;"_"&amp;T582,[1]挑战模式!$A:$BG,59,FALSE))</f>
        <v/>
      </c>
      <c r="J582" s="10" t="str">
        <f t="shared" si="50"/>
        <v/>
      </c>
      <c r="K582" s="10" t="str">
        <f ca="1">IF(ISNA(VLOOKUP(R582&amp;"_"&amp;S582&amp;"_"&amp;T582,[1]挑战模式!$A:$AS,1,FALSE)),"",IF(VLOOKUP(R582&amp;"_"&amp;S582&amp;"_"&amp;T582,[1]挑战模式!$A:$AS,14+U582,FALSE)="","",INT(VLOOKUP(R582&amp;"_"&amp;S582&amp;"_"&amp;T582,[1]挑战模式!$A:$AS,20+U582,FALSE))))</f>
        <v/>
      </c>
      <c r="L582" s="10" t="str">
        <f ca="1">IF(ISNA(VLOOKUP(R582&amp;"_"&amp;S582&amp;"_"&amp;T582,[1]挑战模式!$A:$AS,1,FALSE)),"",IF(VLOOKUP(R582&amp;"_"&amp;S582&amp;"_"&amp;T582,[1]挑战模式!$A:$AS,14+U582,FALSE)="","",ROUND(VLOOKUP(R582&amp;"_"&amp;S582&amp;"_"&amp;T582,[1]挑战模式!$A:$AS,5,FALSE)/K582,2)))</f>
        <v/>
      </c>
      <c r="M582" s="10" t="str">
        <f t="shared" ca="1" si="54"/>
        <v/>
      </c>
      <c r="N582" s="10" t="str">
        <f t="shared" ca="1" si="55"/>
        <v/>
      </c>
      <c r="O582" s="10" t="str">
        <f t="shared" ca="1" si="56"/>
        <v/>
      </c>
      <c r="P582" s="12"/>
      <c r="Q582" s="10" t="str">
        <f ca="1">IF(L582="","",VLOOKUP(R582&amp;"_"&amp;S582&amp;"_"&amp;T582,[1]挑战模式!$A:$AS,38+U582,FALSE))</f>
        <v/>
      </c>
      <c r="R582" s="10">
        <v>0</v>
      </c>
      <c r="S582" s="10">
        <v>13</v>
      </c>
      <c r="T582" s="10">
        <v>1</v>
      </c>
      <c r="U582" s="10">
        <v>5</v>
      </c>
    </row>
    <row r="583" spans="2:21" s="11" customFormat="1" x14ac:dyDescent="0.2">
      <c r="B583" s="10" t="str">
        <f t="shared" si="51"/>
        <v/>
      </c>
      <c r="C583" s="10" t="str">
        <f>IF(ISNA(VLOOKUP(R583&amp;"_"&amp;S583&amp;"_"&amp;T583,[1]挑战模式!$A:$AS,1,FALSE)),"",IF(T583-T582=0,"",T583))</f>
        <v/>
      </c>
      <c r="D583" s="10" t="str">
        <f t="shared" si="52"/>
        <v/>
      </c>
      <c r="E583" s="10" t="str">
        <f>""</f>
        <v/>
      </c>
      <c r="F583" s="10" t="str">
        <f>IF(C583="","",VLOOKUP(R583&amp;"_"&amp;S583&amp;"_"&amp;T583,[1]挑战模式!$A:$AS,13,FALSE)-VLOOKUP(R583&amp;"_"&amp;S583&amp;"_"&amp;T583,[1]挑战模式!$A:$AS,14,FALSE))</f>
        <v/>
      </c>
      <c r="G583" s="10" t="str">
        <f t="shared" si="53"/>
        <v/>
      </c>
      <c r="H583" s="10" t="str">
        <f>IF(C583="","",VLOOKUP(R583&amp;"_"&amp;S583&amp;"_"&amp;T583,[1]挑战模式!$A:$BG,58,FALSE))</f>
        <v/>
      </c>
      <c r="I583" s="10" t="str">
        <f>IF(C583="","",VLOOKUP(R583&amp;"_"&amp;S583&amp;"_"&amp;T583,[1]挑战模式!$A:$BG,59,FALSE))</f>
        <v/>
      </c>
      <c r="J583" s="10" t="str">
        <f t="shared" si="50"/>
        <v/>
      </c>
      <c r="K583" s="10" t="str">
        <f ca="1">IF(ISNA(VLOOKUP(R583&amp;"_"&amp;S583&amp;"_"&amp;T583,[1]挑战模式!$A:$AS,1,FALSE)),"",IF(VLOOKUP(R583&amp;"_"&amp;S583&amp;"_"&amp;T583,[1]挑战模式!$A:$AS,14+U583,FALSE)="","",INT(VLOOKUP(R583&amp;"_"&amp;S583&amp;"_"&amp;T583,[1]挑战模式!$A:$AS,20+U583,FALSE))))</f>
        <v/>
      </c>
      <c r="L583" s="10" t="str">
        <f ca="1">IF(ISNA(VLOOKUP(R583&amp;"_"&amp;S583&amp;"_"&amp;T583,[1]挑战模式!$A:$AS,1,FALSE)),"",IF(VLOOKUP(R583&amp;"_"&amp;S583&amp;"_"&amp;T583,[1]挑战模式!$A:$AS,14+U583,FALSE)="","",ROUND(VLOOKUP(R583&amp;"_"&amp;S583&amp;"_"&amp;T583,[1]挑战模式!$A:$AS,5,FALSE)/K583,2)))</f>
        <v/>
      </c>
      <c r="M583" s="10" t="str">
        <f t="shared" ca="1" si="54"/>
        <v/>
      </c>
      <c r="N583" s="10" t="str">
        <f t="shared" ca="1" si="55"/>
        <v/>
      </c>
      <c r="O583" s="10" t="str">
        <f t="shared" ca="1" si="56"/>
        <v/>
      </c>
      <c r="P583" s="12"/>
      <c r="Q583" s="10" t="str">
        <f ca="1">IF(L583="","",VLOOKUP(R583&amp;"_"&amp;S583&amp;"_"&amp;T583,[1]挑战模式!$A:$AS,38+U583,FALSE))</f>
        <v/>
      </c>
      <c r="R583" s="10">
        <v>0</v>
      </c>
      <c r="S583" s="10">
        <v>13</v>
      </c>
      <c r="T583" s="10">
        <v>1</v>
      </c>
      <c r="U583" s="10">
        <v>6</v>
      </c>
    </row>
    <row r="584" spans="2:21" s="11" customFormat="1" x14ac:dyDescent="0.2">
      <c r="B584" s="10" t="str">
        <f t="shared" si="51"/>
        <v>MonsterWaveCallRule_Season0_Challenge13</v>
      </c>
      <c r="C584" s="10">
        <f>IF(ISNA(VLOOKUP(R584&amp;"_"&amp;S584&amp;"_"&amp;T584,[1]挑战模式!$A:$AS,1,FALSE)),"",IF(T584-T583=0,"",T584))</f>
        <v>2</v>
      </c>
      <c r="D584" s="10" t="str">
        <f t="shared" si="52"/>
        <v>赛季0挑战关卡13波次2</v>
      </c>
      <c r="E584" s="10" t="str">
        <f>""</f>
        <v/>
      </c>
      <c r="F584" s="10">
        <f>IF(C584="","",VLOOKUP(R584&amp;"_"&amp;S584&amp;"_"&amp;T584,[1]挑战模式!$A:$AS,13,FALSE)-VLOOKUP(R584&amp;"_"&amp;S584&amp;"_"&amp;T584,[1]挑战模式!$A:$AS,14,FALSE))</f>
        <v>100</v>
      </c>
      <c r="G584" s="10">
        <f t="shared" si="53"/>
        <v>180</v>
      </c>
      <c r="H584" s="10" t="str">
        <f>IF(C584="","",VLOOKUP(R584&amp;"_"&amp;S584&amp;"_"&amp;T584,[1]挑战模式!$A:$BG,58,FALSE))</f>
        <v>ResAudio_Music_game3;0.9</v>
      </c>
      <c r="I584" s="10" t="str">
        <f>IF(C584="","",VLOOKUP(R584&amp;"_"&amp;S584&amp;"_"&amp;T584,[1]挑战模式!$A:$BG,59,FALSE))</f>
        <v>ResAudio_Music_game3;1.1</v>
      </c>
      <c r="J584" s="10">
        <f t="shared" si="50"/>
        <v>0</v>
      </c>
      <c r="K584" s="10">
        <f ca="1">IF(ISNA(VLOOKUP(R584&amp;"_"&amp;S584&amp;"_"&amp;T584,[1]挑战模式!$A:$AS,1,FALSE)),"",IF(VLOOKUP(R584&amp;"_"&amp;S584&amp;"_"&amp;T584,[1]挑战模式!$A:$AS,14+U584,FALSE)="","",INT(VLOOKUP(R584&amp;"_"&amp;S584&amp;"_"&amp;T584,[1]挑战模式!$A:$AS,20+U584,FALSE))))</f>
        <v>5</v>
      </c>
      <c r="L584" s="10">
        <f ca="1">IF(ISNA(VLOOKUP(R584&amp;"_"&amp;S584&amp;"_"&amp;T584,[1]挑战模式!$A:$AS,1,FALSE)),"",IF(VLOOKUP(R584&amp;"_"&amp;S584&amp;"_"&amp;T584,[1]挑战模式!$A:$AS,14+U584,FALSE)="","",ROUND(VLOOKUP(R584&amp;"_"&amp;S584&amp;"_"&amp;T584,[1]挑战模式!$A:$AS,5,FALSE)/K584,2)))</f>
        <v>3</v>
      </c>
      <c r="M584" s="10">
        <f t="shared" ca="1" si="54"/>
        <v>1</v>
      </c>
      <c r="N584" s="10" t="str">
        <f t="shared" ca="1" si="55"/>
        <v>Monster_Season0_Challenge13_2_1</v>
      </c>
      <c r="O584" s="10">
        <f t="shared" ca="1" si="56"/>
        <v>1</v>
      </c>
      <c r="P584" s="12"/>
      <c r="Q584" s="10">
        <f ca="1">IF(L584="","",VLOOKUP(R584&amp;"_"&amp;S584&amp;"_"&amp;T584,[1]挑战模式!$A:$AS,38+U584,FALSE))</f>
        <v>20</v>
      </c>
      <c r="R584" s="10">
        <v>0</v>
      </c>
      <c r="S584" s="10">
        <v>13</v>
      </c>
      <c r="T584" s="10">
        <v>2</v>
      </c>
      <c r="U584" s="10">
        <v>1</v>
      </c>
    </row>
    <row r="585" spans="2:21" s="11" customFormat="1" x14ac:dyDescent="0.2">
      <c r="B585" s="10" t="str">
        <f t="shared" si="51"/>
        <v/>
      </c>
      <c r="C585" s="10" t="str">
        <f>IF(ISNA(VLOOKUP(R585&amp;"_"&amp;S585&amp;"_"&amp;T585,[1]挑战模式!$A:$AS,1,FALSE)),"",IF(T585-T584=0,"",T585))</f>
        <v/>
      </c>
      <c r="D585" s="10" t="str">
        <f t="shared" si="52"/>
        <v/>
      </c>
      <c r="E585" s="10" t="str">
        <f>""</f>
        <v/>
      </c>
      <c r="F585" s="10" t="str">
        <f>IF(C585="","",VLOOKUP(R585&amp;"_"&amp;S585&amp;"_"&amp;T585,[1]挑战模式!$A:$AS,13,FALSE)-VLOOKUP(R585&amp;"_"&amp;S585&amp;"_"&amp;T585,[1]挑战模式!$A:$AS,14,FALSE))</f>
        <v/>
      </c>
      <c r="G585" s="10" t="str">
        <f t="shared" si="53"/>
        <v/>
      </c>
      <c r="H585" s="10" t="str">
        <f>IF(C585="","",VLOOKUP(R585&amp;"_"&amp;S585&amp;"_"&amp;T585,[1]挑战模式!$A:$BG,58,FALSE))</f>
        <v/>
      </c>
      <c r="I585" s="10" t="str">
        <f>IF(C585="","",VLOOKUP(R585&amp;"_"&amp;S585&amp;"_"&amp;T585,[1]挑战模式!$A:$BG,59,FALSE))</f>
        <v/>
      </c>
      <c r="J585" s="10" t="str">
        <f t="shared" si="50"/>
        <v/>
      </c>
      <c r="K585" s="10">
        <f ca="1">IF(ISNA(VLOOKUP(R585&amp;"_"&amp;S585&amp;"_"&amp;T585,[1]挑战模式!$A:$AS,1,FALSE)),"",IF(VLOOKUP(R585&amp;"_"&amp;S585&amp;"_"&amp;T585,[1]挑战模式!$A:$AS,14+U585,FALSE)="","",INT(VLOOKUP(R585&amp;"_"&amp;S585&amp;"_"&amp;T585,[1]挑战模式!$A:$AS,20+U585,FALSE))))</f>
        <v>5</v>
      </c>
      <c r="L585" s="10">
        <f ca="1">IF(ISNA(VLOOKUP(R585&amp;"_"&amp;S585&amp;"_"&amp;T585,[1]挑战模式!$A:$AS,1,FALSE)),"",IF(VLOOKUP(R585&amp;"_"&amp;S585&amp;"_"&amp;T585,[1]挑战模式!$A:$AS,14+U585,FALSE)="","",ROUND(VLOOKUP(R585&amp;"_"&amp;S585&amp;"_"&amp;T585,[1]挑战模式!$A:$AS,5,FALSE)/K585,2)))</f>
        <v>3</v>
      </c>
      <c r="M585" s="10">
        <f t="shared" ca="1" si="54"/>
        <v>1</v>
      </c>
      <c r="N585" s="10" t="str">
        <f t="shared" ca="1" si="55"/>
        <v>Monster_Season0_Challenge13_2_2</v>
      </c>
      <c r="O585" s="10">
        <f t="shared" ca="1" si="56"/>
        <v>1</v>
      </c>
      <c r="P585" s="12"/>
      <c r="Q585" s="10">
        <f ca="1">IF(L585="","",VLOOKUP(R585&amp;"_"&amp;S585&amp;"_"&amp;T585,[1]挑战模式!$A:$AS,38+U585,FALSE))</f>
        <v>20</v>
      </c>
      <c r="R585" s="10">
        <v>0</v>
      </c>
      <c r="S585" s="10">
        <v>13</v>
      </c>
      <c r="T585" s="10">
        <v>2</v>
      </c>
      <c r="U585" s="10">
        <v>2</v>
      </c>
    </row>
    <row r="586" spans="2:21" s="11" customFormat="1" x14ac:dyDescent="0.2">
      <c r="B586" s="10" t="str">
        <f t="shared" si="51"/>
        <v/>
      </c>
      <c r="C586" s="10" t="str">
        <f>IF(ISNA(VLOOKUP(R586&amp;"_"&amp;S586&amp;"_"&amp;T586,[1]挑战模式!$A:$AS,1,FALSE)),"",IF(T586-T585=0,"",T586))</f>
        <v/>
      </c>
      <c r="D586" s="10" t="str">
        <f t="shared" si="52"/>
        <v/>
      </c>
      <c r="E586" s="10" t="str">
        <f>""</f>
        <v/>
      </c>
      <c r="F586" s="10" t="str">
        <f>IF(C586="","",VLOOKUP(R586&amp;"_"&amp;S586&amp;"_"&amp;T586,[1]挑战模式!$A:$AS,13,FALSE)-VLOOKUP(R586&amp;"_"&amp;S586&amp;"_"&amp;T586,[1]挑战模式!$A:$AS,14,FALSE))</f>
        <v/>
      </c>
      <c r="G586" s="10" t="str">
        <f t="shared" si="53"/>
        <v/>
      </c>
      <c r="H586" s="10" t="str">
        <f>IF(C586="","",VLOOKUP(R586&amp;"_"&amp;S586&amp;"_"&amp;T586,[1]挑战模式!$A:$BG,58,FALSE))</f>
        <v/>
      </c>
      <c r="I586" s="10" t="str">
        <f>IF(C586="","",VLOOKUP(R586&amp;"_"&amp;S586&amp;"_"&amp;T586,[1]挑战模式!$A:$BG,59,FALSE))</f>
        <v/>
      </c>
      <c r="J586" s="10" t="str">
        <f t="shared" si="50"/>
        <v/>
      </c>
      <c r="K586" s="10" t="str">
        <f ca="1">IF(ISNA(VLOOKUP(R586&amp;"_"&amp;S586&amp;"_"&amp;T586,[1]挑战模式!$A:$AS,1,FALSE)),"",IF(VLOOKUP(R586&amp;"_"&amp;S586&amp;"_"&amp;T586,[1]挑战模式!$A:$AS,14+U586,FALSE)="","",INT(VLOOKUP(R586&amp;"_"&amp;S586&amp;"_"&amp;T586,[1]挑战模式!$A:$AS,20+U586,FALSE))))</f>
        <v/>
      </c>
      <c r="L586" s="10" t="str">
        <f ca="1">IF(ISNA(VLOOKUP(R586&amp;"_"&amp;S586&amp;"_"&amp;T586,[1]挑战模式!$A:$AS,1,FALSE)),"",IF(VLOOKUP(R586&amp;"_"&amp;S586&amp;"_"&amp;T586,[1]挑战模式!$A:$AS,14+U586,FALSE)="","",ROUND(VLOOKUP(R586&amp;"_"&amp;S586&amp;"_"&amp;T586,[1]挑战模式!$A:$AS,5,FALSE)/K586,2)))</f>
        <v/>
      </c>
      <c r="M586" s="10" t="str">
        <f t="shared" ca="1" si="54"/>
        <v/>
      </c>
      <c r="N586" s="10" t="str">
        <f t="shared" ca="1" si="55"/>
        <v/>
      </c>
      <c r="O586" s="10" t="str">
        <f t="shared" ca="1" si="56"/>
        <v/>
      </c>
      <c r="P586" s="12"/>
      <c r="Q586" s="10" t="str">
        <f ca="1">IF(L586="","",VLOOKUP(R586&amp;"_"&amp;S586&amp;"_"&amp;T586,[1]挑战模式!$A:$AS,38+U586,FALSE))</f>
        <v/>
      </c>
      <c r="R586" s="10">
        <v>0</v>
      </c>
      <c r="S586" s="10">
        <v>13</v>
      </c>
      <c r="T586" s="10">
        <v>2</v>
      </c>
      <c r="U586" s="10">
        <v>3</v>
      </c>
    </row>
    <row r="587" spans="2:21" s="11" customFormat="1" x14ac:dyDescent="0.2">
      <c r="B587" s="10" t="str">
        <f t="shared" si="51"/>
        <v/>
      </c>
      <c r="C587" s="10" t="str">
        <f>IF(ISNA(VLOOKUP(R587&amp;"_"&amp;S587&amp;"_"&amp;T587,[1]挑战模式!$A:$AS,1,FALSE)),"",IF(T587-T586=0,"",T587))</f>
        <v/>
      </c>
      <c r="D587" s="10" t="str">
        <f t="shared" si="52"/>
        <v/>
      </c>
      <c r="E587" s="10" t="str">
        <f>""</f>
        <v/>
      </c>
      <c r="F587" s="10" t="str">
        <f>IF(C587="","",VLOOKUP(R587&amp;"_"&amp;S587&amp;"_"&amp;T587,[1]挑战模式!$A:$AS,13,FALSE)-VLOOKUP(R587&amp;"_"&amp;S587&amp;"_"&amp;T587,[1]挑战模式!$A:$AS,14,FALSE))</f>
        <v/>
      </c>
      <c r="G587" s="10" t="str">
        <f t="shared" si="53"/>
        <v/>
      </c>
      <c r="H587" s="10" t="str">
        <f>IF(C587="","",VLOOKUP(R587&amp;"_"&amp;S587&amp;"_"&amp;T587,[1]挑战模式!$A:$BG,58,FALSE))</f>
        <v/>
      </c>
      <c r="I587" s="10" t="str">
        <f>IF(C587="","",VLOOKUP(R587&amp;"_"&amp;S587&amp;"_"&amp;T587,[1]挑战模式!$A:$BG,59,FALSE))</f>
        <v/>
      </c>
      <c r="J587" s="10" t="str">
        <f t="shared" si="50"/>
        <v/>
      </c>
      <c r="K587" s="10" t="str">
        <f ca="1">IF(ISNA(VLOOKUP(R587&amp;"_"&amp;S587&amp;"_"&amp;T587,[1]挑战模式!$A:$AS,1,FALSE)),"",IF(VLOOKUP(R587&amp;"_"&amp;S587&amp;"_"&amp;T587,[1]挑战模式!$A:$AS,14+U587,FALSE)="","",INT(VLOOKUP(R587&amp;"_"&amp;S587&amp;"_"&amp;T587,[1]挑战模式!$A:$AS,20+U587,FALSE))))</f>
        <v/>
      </c>
      <c r="L587" s="10" t="str">
        <f ca="1">IF(ISNA(VLOOKUP(R587&amp;"_"&amp;S587&amp;"_"&amp;T587,[1]挑战模式!$A:$AS,1,FALSE)),"",IF(VLOOKUP(R587&amp;"_"&amp;S587&amp;"_"&amp;T587,[1]挑战模式!$A:$AS,14+U587,FALSE)="","",ROUND(VLOOKUP(R587&amp;"_"&amp;S587&amp;"_"&amp;T587,[1]挑战模式!$A:$AS,5,FALSE)/K587,2)))</f>
        <v/>
      </c>
      <c r="M587" s="10" t="str">
        <f t="shared" ca="1" si="54"/>
        <v/>
      </c>
      <c r="N587" s="10" t="str">
        <f t="shared" ca="1" si="55"/>
        <v/>
      </c>
      <c r="O587" s="10" t="str">
        <f t="shared" ca="1" si="56"/>
        <v/>
      </c>
      <c r="P587" s="12"/>
      <c r="Q587" s="10" t="str">
        <f ca="1">IF(L587="","",VLOOKUP(R587&amp;"_"&amp;S587&amp;"_"&amp;T587,[1]挑战模式!$A:$AS,38+U587,FALSE))</f>
        <v/>
      </c>
      <c r="R587" s="10">
        <v>0</v>
      </c>
      <c r="S587" s="10">
        <v>13</v>
      </c>
      <c r="T587" s="10">
        <v>2</v>
      </c>
      <c r="U587" s="10">
        <v>4</v>
      </c>
    </row>
    <row r="588" spans="2:21" s="11" customFormat="1" x14ac:dyDescent="0.2">
      <c r="B588" s="10" t="str">
        <f t="shared" si="51"/>
        <v/>
      </c>
      <c r="C588" s="10" t="str">
        <f>IF(ISNA(VLOOKUP(R588&amp;"_"&amp;S588&amp;"_"&amp;T588,[1]挑战模式!$A:$AS,1,FALSE)),"",IF(T588-T587=0,"",T588))</f>
        <v/>
      </c>
      <c r="D588" s="10" t="str">
        <f t="shared" si="52"/>
        <v/>
      </c>
      <c r="E588" s="10" t="str">
        <f>""</f>
        <v/>
      </c>
      <c r="F588" s="10" t="str">
        <f>IF(C588="","",VLOOKUP(R588&amp;"_"&amp;S588&amp;"_"&amp;T588,[1]挑战模式!$A:$AS,13,FALSE)-VLOOKUP(R588&amp;"_"&amp;S588&amp;"_"&amp;T588,[1]挑战模式!$A:$AS,14,FALSE))</f>
        <v/>
      </c>
      <c r="G588" s="10" t="str">
        <f t="shared" si="53"/>
        <v/>
      </c>
      <c r="H588" s="10" t="str">
        <f>IF(C588="","",VLOOKUP(R588&amp;"_"&amp;S588&amp;"_"&amp;T588,[1]挑战模式!$A:$BG,58,FALSE))</f>
        <v/>
      </c>
      <c r="I588" s="10" t="str">
        <f>IF(C588="","",VLOOKUP(R588&amp;"_"&amp;S588&amp;"_"&amp;T588,[1]挑战模式!$A:$BG,59,FALSE))</f>
        <v/>
      </c>
      <c r="J588" s="10" t="str">
        <f t="shared" si="50"/>
        <v/>
      </c>
      <c r="K588" s="10" t="str">
        <f ca="1">IF(ISNA(VLOOKUP(R588&amp;"_"&amp;S588&amp;"_"&amp;T588,[1]挑战模式!$A:$AS,1,FALSE)),"",IF(VLOOKUP(R588&amp;"_"&amp;S588&amp;"_"&amp;T588,[1]挑战模式!$A:$AS,14+U588,FALSE)="","",INT(VLOOKUP(R588&amp;"_"&amp;S588&amp;"_"&amp;T588,[1]挑战模式!$A:$AS,20+U588,FALSE))))</f>
        <v/>
      </c>
      <c r="L588" s="10" t="str">
        <f ca="1">IF(ISNA(VLOOKUP(R588&amp;"_"&amp;S588&amp;"_"&amp;T588,[1]挑战模式!$A:$AS,1,FALSE)),"",IF(VLOOKUP(R588&amp;"_"&amp;S588&amp;"_"&amp;T588,[1]挑战模式!$A:$AS,14+U588,FALSE)="","",ROUND(VLOOKUP(R588&amp;"_"&amp;S588&amp;"_"&amp;T588,[1]挑战模式!$A:$AS,5,FALSE)/K588,2)))</f>
        <v/>
      </c>
      <c r="M588" s="10" t="str">
        <f t="shared" ca="1" si="54"/>
        <v/>
      </c>
      <c r="N588" s="10" t="str">
        <f t="shared" ca="1" si="55"/>
        <v/>
      </c>
      <c r="O588" s="10" t="str">
        <f t="shared" ca="1" si="56"/>
        <v/>
      </c>
      <c r="P588" s="12"/>
      <c r="Q588" s="10" t="str">
        <f ca="1">IF(L588="","",VLOOKUP(R588&amp;"_"&amp;S588&amp;"_"&amp;T588,[1]挑战模式!$A:$AS,38+U588,FALSE))</f>
        <v/>
      </c>
      <c r="R588" s="10">
        <v>0</v>
      </c>
      <c r="S588" s="10">
        <v>13</v>
      </c>
      <c r="T588" s="10">
        <v>2</v>
      </c>
      <c r="U588" s="10">
        <v>5</v>
      </c>
    </row>
    <row r="589" spans="2:21" s="11" customFormat="1" x14ac:dyDescent="0.2">
      <c r="B589" s="10" t="str">
        <f t="shared" si="51"/>
        <v/>
      </c>
      <c r="C589" s="10" t="str">
        <f>IF(ISNA(VLOOKUP(R589&amp;"_"&amp;S589&amp;"_"&amp;T589,[1]挑战模式!$A:$AS,1,FALSE)),"",IF(T589-T588=0,"",T589))</f>
        <v/>
      </c>
      <c r="D589" s="10" t="str">
        <f t="shared" si="52"/>
        <v/>
      </c>
      <c r="E589" s="10" t="str">
        <f>""</f>
        <v/>
      </c>
      <c r="F589" s="10" t="str">
        <f>IF(C589="","",VLOOKUP(R589&amp;"_"&amp;S589&amp;"_"&amp;T589,[1]挑战模式!$A:$AS,13,FALSE)-VLOOKUP(R589&amp;"_"&amp;S589&amp;"_"&amp;T589,[1]挑战模式!$A:$AS,14,FALSE))</f>
        <v/>
      </c>
      <c r="G589" s="10" t="str">
        <f t="shared" si="53"/>
        <v/>
      </c>
      <c r="H589" s="10" t="str">
        <f>IF(C589="","",VLOOKUP(R589&amp;"_"&amp;S589&amp;"_"&amp;T589,[1]挑战模式!$A:$BG,58,FALSE))</f>
        <v/>
      </c>
      <c r="I589" s="10" t="str">
        <f>IF(C589="","",VLOOKUP(R589&amp;"_"&amp;S589&amp;"_"&amp;T589,[1]挑战模式!$A:$BG,59,FALSE))</f>
        <v/>
      </c>
      <c r="J589" s="10" t="str">
        <f t="shared" si="50"/>
        <v/>
      </c>
      <c r="K589" s="10" t="str">
        <f ca="1">IF(ISNA(VLOOKUP(R589&amp;"_"&amp;S589&amp;"_"&amp;T589,[1]挑战模式!$A:$AS,1,FALSE)),"",IF(VLOOKUP(R589&amp;"_"&amp;S589&amp;"_"&amp;T589,[1]挑战模式!$A:$AS,14+U589,FALSE)="","",INT(VLOOKUP(R589&amp;"_"&amp;S589&amp;"_"&amp;T589,[1]挑战模式!$A:$AS,20+U589,FALSE))))</f>
        <v/>
      </c>
      <c r="L589" s="10" t="str">
        <f ca="1">IF(ISNA(VLOOKUP(R589&amp;"_"&amp;S589&amp;"_"&amp;T589,[1]挑战模式!$A:$AS,1,FALSE)),"",IF(VLOOKUP(R589&amp;"_"&amp;S589&amp;"_"&amp;T589,[1]挑战模式!$A:$AS,14+U589,FALSE)="","",ROUND(VLOOKUP(R589&amp;"_"&amp;S589&amp;"_"&amp;T589,[1]挑战模式!$A:$AS,5,FALSE)/K589,2)))</f>
        <v/>
      </c>
      <c r="M589" s="10" t="str">
        <f t="shared" ca="1" si="54"/>
        <v/>
      </c>
      <c r="N589" s="10" t="str">
        <f t="shared" ca="1" si="55"/>
        <v/>
      </c>
      <c r="O589" s="10" t="str">
        <f t="shared" ca="1" si="56"/>
        <v/>
      </c>
      <c r="P589" s="12"/>
      <c r="Q589" s="10" t="str">
        <f ca="1">IF(L589="","",VLOOKUP(R589&amp;"_"&amp;S589&amp;"_"&amp;T589,[1]挑战模式!$A:$AS,38+U589,FALSE))</f>
        <v/>
      </c>
      <c r="R589" s="10">
        <v>0</v>
      </c>
      <c r="S589" s="10">
        <v>13</v>
      </c>
      <c r="T589" s="10">
        <v>2</v>
      </c>
      <c r="U589" s="10">
        <v>6</v>
      </c>
    </row>
    <row r="590" spans="2:21" s="11" customFormat="1" x14ac:dyDescent="0.2">
      <c r="B590" s="10" t="str">
        <f t="shared" si="51"/>
        <v>MonsterWaveCallRule_Season0_Challenge13</v>
      </c>
      <c r="C590" s="10">
        <f>IF(ISNA(VLOOKUP(R590&amp;"_"&amp;S590&amp;"_"&amp;T590,[1]挑战模式!$A:$AS,1,FALSE)),"",IF(T590-T589=0,"",T590))</f>
        <v>3</v>
      </c>
      <c r="D590" s="10" t="str">
        <f t="shared" si="52"/>
        <v>赛季0挑战关卡13波次3</v>
      </c>
      <c r="E590" s="10" t="str">
        <f>""</f>
        <v/>
      </c>
      <c r="F590" s="10">
        <f>IF(C590="","",VLOOKUP(R590&amp;"_"&amp;S590&amp;"_"&amp;T590,[1]挑战模式!$A:$AS,13,FALSE)-VLOOKUP(R590&amp;"_"&amp;S590&amp;"_"&amp;T590,[1]挑战模式!$A:$AS,14,FALSE))</f>
        <v>100</v>
      </c>
      <c r="G590" s="10">
        <f t="shared" si="53"/>
        <v>180</v>
      </c>
      <c r="H590" s="10" t="str">
        <f>IF(C590="","",VLOOKUP(R590&amp;"_"&amp;S590&amp;"_"&amp;T590,[1]挑战模式!$A:$BG,58,FALSE))</f>
        <v>ResAudio_Music_game3;0.9</v>
      </c>
      <c r="I590" s="10" t="str">
        <f>IF(C590="","",VLOOKUP(R590&amp;"_"&amp;S590&amp;"_"&amp;T590,[1]挑战模式!$A:$BG,59,FALSE))</f>
        <v>ResAudio_Music_game3;1.1</v>
      </c>
      <c r="J590" s="10">
        <f t="shared" si="50"/>
        <v>0</v>
      </c>
      <c r="K590" s="10">
        <f ca="1">IF(ISNA(VLOOKUP(R590&amp;"_"&amp;S590&amp;"_"&amp;T590,[1]挑战模式!$A:$AS,1,FALSE)),"",IF(VLOOKUP(R590&amp;"_"&amp;S590&amp;"_"&amp;T590,[1]挑战模式!$A:$AS,14+U590,FALSE)="","",INT(VLOOKUP(R590&amp;"_"&amp;S590&amp;"_"&amp;T590,[1]挑战模式!$A:$AS,20+U590,FALSE))))</f>
        <v>8</v>
      </c>
      <c r="L590" s="10">
        <f ca="1">IF(ISNA(VLOOKUP(R590&amp;"_"&amp;S590&amp;"_"&amp;T590,[1]挑战模式!$A:$AS,1,FALSE)),"",IF(VLOOKUP(R590&amp;"_"&amp;S590&amp;"_"&amp;T590,[1]挑战模式!$A:$AS,14+U590,FALSE)="","",ROUND(VLOOKUP(R590&amp;"_"&amp;S590&amp;"_"&amp;T590,[1]挑战模式!$A:$AS,5,FALSE)/K590,2)))</f>
        <v>2.5</v>
      </c>
      <c r="M590" s="10">
        <f t="shared" ca="1" si="54"/>
        <v>1</v>
      </c>
      <c r="N590" s="10" t="str">
        <f t="shared" ca="1" si="55"/>
        <v>Monster_Season0_Challenge13_3_1</v>
      </c>
      <c r="O590" s="10">
        <f t="shared" ca="1" si="56"/>
        <v>1</v>
      </c>
      <c r="P590" s="12"/>
      <c r="Q590" s="10">
        <f ca="1">IF(L590="","",VLOOKUP(R590&amp;"_"&amp;S590&amp;"_"&amp;T590,[1]挑战模式!$A:$AS,38+U590,FALSE))</f>
        <v>17</v>
      </c>
      <c r="R590" s="10">
        <v>0</v>
      </c>
      <c r="S590" s="10">
        <v>13</v>
      </c>
      <c r="T590" s="10">
        <v>3</v>
      </c>
      <c r="U590" s="10">
        <v>1</v>
      </c>
    </row>
    <row r="591" spans="2:21" s="11" customFormat="1" x14ac:dyDescent="0.2">
      <c r="B591" s="10" t="str">
        <f t="shared" si="51"/>
        <v/>
      </c>
      <c r="C591" s="10" t="str">
        <f>IF(ISNA(VLOOKUP(R591&amp;"_"&amp;S591&amp;"_"&amp;T591,[1]挑战模式!$A:$AS,1,FALSE)),"",IF(T591-T590=0,"",T591))</f>
        <v/>
      </c>
      <c r="D591" s="10" t="str">
        <f t="shared" si="52"/>
        <v/>
      </c>
      <c r="E591" s="10" t="str">
        <f>""</f>
        <v/>
      </c>
      <c r="F591" s="10" t="str">
        <f>IF(C591="","",VLOOKUP(R591&amp;"_"&amp;S591&amp;"_"&amp;T591,[1]挑战模式!$A:$AS,13,FALSE)-VLOOKUP(R591&amp;"_"&amp;S591&amp;"_"&amp;T591,[1]挑战模式!$A:$AS,14,FALSE))</f>
        <v/>
      </c>
      <c r="G591" s="10" t="str">
        <f t="shared" si="53"/>
        <v/>
      </c>
      <c r="H591" s="10" t="str">
        <f>IF(C591="","",VLOOKUP(R591&amp;"_"&amp;S591&amp;"_"&amp;T591,[1]挑战模式!$A:$BG,58,FALSE))</f>
        <v/>
      </c>
      <c r="I591" s="10" t="str">
        <f>IF(C591="","",VLOOKUP(R591&amp;"_"&amp;S591&amp;"_"&amp;T591,[1]挑战模式!$A:$BG,59,FALSE))</f>
        <v/>
      </c>
      <c r="J591" s="10" t="str">
        <f t="shared" si="50"/>
        <v/>
      </c>
      <c r="K591" s="10">
        <f ca="1">IF(ISNA(VLOOKUP(R591&amp;"_"&amp;S591&amp;"_"&amp;T591,[1]挑战模式!$A:$AS,1,FALSE)),"",IF(VLOOKUP(R591&amp;"_"&amp;S591&amp;"_"&amp;T591,[1]挑战模式!$A:$AS,14+U591,FALSE)="","",INT(VLOOKUP(R591&amp;"_"&amp;S591&amp;"_"&amp;T591,[1]挑战模式!$A:$AS,20+U591,FALSE))))</f>
        <v>8</v>
      </c>
      <c r="L591" s="10">
        <f ca="1">IF(ISNA(VLOOKUP(R591&amp;"_"&amp;S591&amp;"_"&amp;T591,[1]挑战模式!$A:$AS,1,FALSE)),"",IF(VLOOKUP(R591&amp;"_"&amp;S591&amp;"_"&amp;T591,[1]挑战模式!$A:$AS,14+U591,FALSE)="","",ROUND(VLOOKUP(R591&amp;"_"&amp;S591&amp;"_"&amp;T591,[1]挑战模式!$A:$AS,5,FALSE)/K591,2)))</f>
        <v>2.5</v>
      </c>
      <c r="M591" s="10">
        <f t="shared" ca="1" si="54"/>
        <v>1</v>
      </c>
      <c r="N591" s="10" t="str">
        <f t="shared" ca="1" si="55"/>
        <v>Monster_Season0_Challenge13_3_2</v>
      </c>
      <c r="O591" s="10">
        <f t="shared" ca="1" si="56"/>
        <v>1</v>
      </c>
      <c r="P591" s="12"/>
      <c r="Q591" s="10">
        <f ca="1">IF(L591="","",VLOOKUP(R591&amp;"_"&amp;S591&amp;"_"&amp;T591,[1]挑战模式!$A:$AS,38+U591,FALSE))</f>
        <v>8</v>
      </c>
      <c r="R591" s="10">
        <v>0</v>
      </c>
      <c r="S591" s="10">
        <v>13</v>
      </c>
      <c r="T591" s="10">
        <v>3</v>
      </c>
      <c r="U591" s="10">
        <v>2</v>
      </c>
    </row>
    <row r="592" spans="2:21" s="11" customFormat="1" x14ac:dyDescent="0.2">
      <c r="B592" s="10" t="str">
        <f t="shared" si="51"/>
        <v/>
      </c>
      <c r="C592" s="10" t="str">
        <f>IF(ISNA(VLOOKUP(R592&amp;"_"&amp;S592&amp;"_"&amp;T592,[1]挑战模式!$A:$AS,1,FALSE)),"",IF(T592-T591=0,"",T592))</f>
        <v/>
      </c>
      <c r="D592" s="10" t="str">
        <f t="shared" si="52"/>
        <v/>
      </c>
      <c r="E592" s="10" t="str">
        <f>""</f>
        <v/>
      </c>
      <c r="F592" s="10" t="str">
        <f>IF(C592="","",VLOOKUP(R592&amp;"_"&amp;S592&amp;"_"&amp;T592,[1]挑战模式!$A:$AS,13,FALSE)-VLOOKUP(R592&amp;"_"&amp;S592&amp;"_"&amp;T592,[1]挑战模式!$A:$AS,14,FALSE))</f>
        <v/>
      </c>
      <c r="G592" s="10" t="str">
        <f t="shared" si="53"/>
        <v/>
      </c>
      <c r="H592" s="10" t="str">
        <f>IF(C592="","",VLOOKUP(R592&amp;"_"&amp;S592&amp;"_"&amp;T592,[1]挑战模式!$A:$BG,58,FALSE))</f>
        <v/>
      </c>
      <c r="I592" s="10" t="str">
        <f>IF(C592="","",VLOOKUP(R592&amp;"_"&amp;S592&amp;"_"&amp;T592,[1]挑战模式!$A:$BG,59,FALSE))</f>
        <v/>
      </c>
      <c r="J592" s="10" t="str">
        <f t="shared" si="50"/>
        <v/>
      </c>
      <c r="K592" s="10" t="str">
        <f ca="1">IF(ISNA(VLOOKUP(R592&amp;"_"&amp;S592&amp;"_"&amp;T592,[1]挑战模式!$A:$AS,1,FALSE)),"",IF(VLOOKUP(R592&amp;"_"&amp;S592&amp;"_"&amp;T592,[1]挑战模式!$A:$AS,14+U592,FALSE)="","",INT(VLOOKUP(R592&amp;"_"&amp;S592&amp;"_"&amp;T592,[1]挑战模式!$A:$AS,20+U592,FALSE))))</f>
        <v/>
      </c>
      <c r="L592" s="10" t="str">
        <f ca="1">IF(ISNA(VLOOKUP(R592&amp;"_"&amp;S592&amp;"_"&amp;T592,[1]挑战模式!$A:$AS,1,FALSE)),"",IF(VLOOKUP(R592&amp;"_"&amp;S592&amp;"_"&amp;T592,[1]挑战模式!$A:$AS,14+U592,FALSE)="","",ROUND(VLOOKUP(R592&amp;"_"&amp;S592&amp;"_"&amp;T592,[1]挑战模式!$A:$AS,5,FALSE)/K592,2)))</f>
        <v/>
      </c>
      <c r="M592" s="10" t="str">
        <f t="shared" ca="1" si="54"/>
        <v/>
      </c>
      <c r="N592" s="10" t="str">
        <f t="shared" ca="1" si="55"/>
        <v/>
      </c>
      <c r="O592" s="10" t="str">
        <f t="shared" ca="1" si="56"/>
        <v/>
      </c>
      <c r="P592" s="12"/>
      <c r="Q592" s="10" t="str">
        <f ca="1">IF(L592="","",VLOOKUP(R592&amp;"_"&amp;S592&amp;"_"&amp;T592,[1]挑战模式!$A:$AS,38+U592,FALSE))</f>
        <v/>
      </c>
      <c r="R592" s="10">
        <v>0</v>
      </c>
      <c r="S592" s="10">
        <v>13</v>
      </c>
      <c r="T592" s="10">
        <v>3</v>
      </c>
      <c r="U592" s="10">
        <v>3</v>
      </c>
    </row>
    <row r="593" spans="2:21" s="11" customFormat="1" x14ac:dyDescent="0.2">
      <c r="B593" s="10" t="str">
        <f t="shared" si="51"/>
        <v/>
      </c>
      <c r="C593" s="10" t="str">
        <f>IF(ISNA(VLOOKUP(R593&amp;"_"&amp;S593&amp;"_"&amp;T593,[1]挑战模式!$A:$AS,1,FALSE)),"",IF(T593-T592=0,"",T593))</f>
        <v/>
      </c>
      <c r="D593" s="10" t="str">
        <f t="shared" si="52"/>
        <v/>
      </c>
      <c r="E593" s="10" t="str">
        <f>""</f>
        <v/>
      </c>
      <c r="F593" s="10" t="str">
        <f>IF(C593="","",VLOOKUP(R593&amp;"_"&amp;S593&amp;"_"&amp;T593,[1]挑战模式!$A:$AS,13,FALSE)-VLOOKUP(R593&amp;"_"&amp;S593&amp;"_"&amp;T593,[1]挑战模式!$A:$AS,14,FALSE))</f>
        <v/>
      </c>
      <c r="G593" s="10" t="str">
        <f t="shared" si="53"/>
        <v/>
      </c>
      <c r="H593" s="10" t="str">
        <f>IF(C593="","",VLOOKUP(R593&amp;"_"&amp;S593&amp;"_"&amp;T593,[1]挑战模式!$A:$BG,58,FALSE))</f>
        <v/>
      </c>
      <c r="I593" s="10" t="str">
        <f>IF(C593="","",VLOOKUP(R593&amp;"_"&amp;S593&amp;"_"&amp;T593,[1]挑战模式!$A:$BG,59,FALSE))</f>
        <v/>
      </c>
      <c r="J593" s="10" t="str">
        <f t="shared" si="50"/>
        <v/>
      </c>
      <c r="K593" s="10" t="str">
        <f ca="1">IF(ISNA(VLOOKUP(R593&amp;"_"&amp;S593&amp;"_"&amp;T593,[1]挑战模式!$A:$AS,1,FALSE)),"",IF(VLOOKUP(R593&amp;"_"&amp;S593&amp;"_"&amp;T593,[1]挑战模式!$A:$AS,14+U593,FALSE)="","",INT(VLOOKUP(R593&amp;"_"&amp;S593&amp;"_"&amp;T593,[1]挑战模式!$A:$AS,20+U593,FALSE))))</f>
        <v/>
      </c>
      <c r="L593" s="10" t="str">
        <f ca="1">IF(ISNA(VLOOKUP(R593&amp;"_"&amp;S593&amp;"_"&amp;T593,[1]挑战模式!$A:$AS,1,FALSE)),"",IF(VLOOKUP(R593&amp;"_"&amp;S593&amp;"_"&amp;T593,[1]挑战模式!$A:$AS,14+U593,FALSE)="","",ROUND(VLOOKUP(R593&amp;"_"&amp;S593&amp;"_"&amp;T593,[1]挑战模式!$A:$AS,5,FALSE)/K593,2)))</f>
        <v/>
      </c>
      <c r="M593" s="10" t="str">
        <f t="shared" ca="1" si="54"/>
        <v/>
      </c>
      <c r="N593" s="10" t="str">
        <f t="shared" ca="1" si="55"/>
        <v/>
      </c>
      <c r="O593" s="10" t="str">
        <f t="shared" ca="1" si="56"/>
        <v/>
      </c>
      <c r="P593" s="12"/>
      <c r="Q593" s="10" t="str">
        <f ca="1">IF(L593="","",VLOOKUP(R593&amp;"_"&amp;S593&amp;"_"&amp;T593,[1]挑战模式!$A:$AS,38+U593,FALSE))</f>
        <v/>
      </c>
      <c r="R593" s="10">
        <v>0</v>
      </c>
      <c r="S593" s="10">
        <v>13</v>
      </c>
      <c r="T593" s="10">
        <v>3</v>
      </c>
      <c r="U593" s="10">
        <v>4</v>
      </c>
    </row>
    <row r="594" spans="2:21" s="11" customFormat="1" x14ac:dyDescent="0.2">
      <c r="B594" s="10" t="str">
        <f t="shared" si="51"/>
        <v/>
      </c>
      <c r="C594" s="10" t="str">
        <f>IF(ISNA(VLOOKUP(R594&amp;"_"&amp;S594&amp;"_"&amp;T594,[1]挑战模式!$A:$AS,1,FALSE)),"",IF(T594-T593=0,"",T594))</f>
        <v/>
      </c>
      <c r="D594" s="10" t="str">
        <f t="shared" si="52"/>
        <v/>
      </c>
      <c r="E594" s="10" t="str">
        <f>""</f>
        <v/>
      </c>
      <c r="F594" s="10" t="str">
        <f>IF(C594="","",VLOOKUP(R594&amp;"_"&amp;S594&amp;"_"&amp;T594,[1]挑战模式!$A:$AS,13,FALSE)-VLOOKUP(R594&amp;"_"&amp;S594&amp;"_"&amp;T594,[1]挑战模式!$A:$AS,14,FALSE))</f>
        <v/>
      </c>
      <c r="G594" s="10" t="str">
        <f t="shared" si="53"/>
        <v/>
      </c>
      <c r="H594" s="10" t="str">
        <f>IF(C594="","",VLOOKUP(R594&amp;"_"&amp;S594&amp;"_"&amp;T594,[1]挑战模式!$A:$BG,58,FALSE))</f>
        <v/>
      </c>
      <c r="I594" s="10" t="str">
        <f>IF(C594="","",VLOOKUP(R594&amp;"_"&amp;S594&amp;"_"&amp;T594,[1]挑战模式!$A:$BG,59,FALSE))</f>
        <v/>
      </c>
      <c r="J594" s="10" t="str">
        <f t="shared" si="50"/>
        <v/>
      </c>
      <c r="K594" s="10" t="str">
        <f ca="1">IF(ISNA(VLOOKUP(R594&amp;"_"&amp;S594&amp;"_"&amp;T594,[1]挑战模式!$A:$AS,1,FALSE)),"",IF(VLOOKUP(R594&amp;"_"&amp;S594&amp;"_"&amp;T594,[1]挑战模式!$A:$AS,14+U594,FALSE)="","",INT(VLOOKUP(R594&amp;"_"&amp;S594&amp;"_"&amp;T594,[1]挑战模式!$A:$AS,20+U594,FALSE))))</f>
        <v/>
      </c>
      <c r="L594" s="10" t="str">
        <f ca="1">IF(ISNA(VLOOKUP(R594&amp;"_"&amp;S594&amp;"_"&amp;T594,[1]挑战模式!$A:$AS,1,FALSE)),"",IF(VLOOKUP(R594&amp;"_"&amp;S594&amp;"_"&amp;T594,[1]挑战模式!$A:$AS,14+U594,FALSE)="","",ROUND(VLOOKUP(R594&amp;"_"&amp;S594&amp;"_"&amp;T594,[1]挑战模式!$A:$AS,5,FALSE)/K594,2)))</f>
        <v/>
      </c>
      <c r="M594" s="10" t="str">
        <f t="shared" ca="1" si="54"/>
        <v/>
      </c>
      <c r="N594" s="10" t="str">
        <f t="shared" ca="1" si="55"/>
        <v/>
      </c>
      <c r="O594" s="10" t="str">
        <f t="shared" ca="1" si="56"/>
        <v/>
      </c>
      <c r="P594" s="12"/>
      <c r="Q594" s="10" t="str">
        <f ca="1">IF(L594="","",VLOOKUP(R594&amp;"_"&amp;S594&amp;"_"&amp;T594,[1]挑战模式!$A:$AS,38+U594,FALSE))</f>
        <v/>
      </c>
      <c r="R594" s="10">
        <v>0</v>
      </c>
      <c r="S594" s="10">
        <v>13</v>
      </c>
      <c r="T594" s="10">
        <v>3</v>
      </c>
      <c r="U594" s="10">
        <v>5</v>
      </c>
    </row>
    <row r="595" spans="2:21" s="11" customFormat="1" x14ac:dyDescent="0.2">
      <c r="B595" s="10" t="str">
        <f t="shared" si="51"/>
        <v/>
      </c>
      <c r="C595" s="10" t="str">
        <f>IF(ISNA(VLOOKUP(R595&amp;"_"&amp;S595&amp;"_"&amp;T595,[1]挑战模式!$A:$AS,1,FALSE)),"",IF(T595-T594=0,"",T595))</f>
        <v/>
      </c>
      <c r="D595" s="10" t="str">
        <f t="shared" si="52"/>
        <v/>
      </c>
      <c r="E595" s="10" t="str">
        <f>""</f>
        <v/>
      </c>
      <c r="F595" s="10" t="str">
        <f>IF(C595="","",VLOOKUP(R595&amp;"_"&amp;S595&amp;"_"&amp;T595,[1]挑战模式!$A:$AS,13,FALSE)-VLOOKUP(R595&amp;"_"&amp;S595&amp;"_"&amp;T595,[1]挑战模式!$A:$AS,14,FALSE))</f>
        <v/>
      </c>
      <c r="G595" s="10" t="str">
        <f t="shared" si="53"/>
        <v/>
      </c>
      <c r="H595" s="10" t="str">
        <f>IF(C595="","",VLOOKUP(R595&amp;"_"&amp;S595&amp;"_"&amp;T595,[1]挑战模式!$A:$BG,58,FALSE))</f>
        <v/>
      </c>
      <c r="I595" s="10" t="str">
        <f>IF(C595="","",VLOOKUP(R595&amp;"_"&amp;S595&amp;"_"&amp;T595,[1]挑战模式!$A:$BG,59,FALSE))</f>
        <v/>
      </c>
      <c r="J595" s="10" t="str">
        <f t="shared" si="50"/>
        <v/>
      </c>
      <c r="K595" s="10" t="str">
        <f ca="1">IF(ISNA(VLOOKUP(R595&amp;"_"&amp;S595&amp;"_"&amp;T595,[1]挑战模式!$A:$AS,1,FALSE)),"",IF(VLOOKUP(R595&amp;"_"&amp;S595&amp;"_"&amp;T595,[1]挑战模式!$A:$AS,14+U595,FALSE)="","",INT(VLOOKUP(R595&amp;"_"&amp;S595&amp;"_"&amp;T595,[1]挑战模式!$A:$AS,20+U595,FALSE))))</f>
        <v/>
      </c>
      <c r="L595" s="10" t="str">
        <f ca="1">IF(ISNA(VLOOKUP(R595&amp;"_"&amp;S595&amp;"_"&amp;T595,[1]挑战模式!$A:$AS,1,FALSE)),"",IF(VLOOKUP(R595&amp;"_"&amp;S595&amp;"_"&amp;T595,[1]挑战模式!$A:$AS,14+U595,FALSE)="","",ROUND(VLOOKUP(R595&amp;"_"&amp;S595&amp;"_"&amp;T595,[1]挑战模式!$A:$AS,5,FALSE)/K595,2)))</f>
        <v/>
      </c>
      <c r="M595" s="10" t="str">
        <f t="shared" ca="1" si="54"/>
        <v/>
      </c>
      <c r="N595" s="10" t="str">
        <f t="shared" ca="1" si="55"/>
        <v/>
      </c>
      <c r="O595" s="10" t="str">
        <f t="shared" ca="1" si="56"/>
        <v/>
      </c>
      <c r="P595" s="12"/>
      <c r="Q595" s="10" t="str">
        <f ca="1">IF(L595="","",VLOOKUP(R595&amp;"_"&amp;S595&amp;"_"&amp;T595,[1]挑战模式!$A:$AS,38+U595,FALSE))</f>
        <v/>
      </c>
      <c r="R595" s="10">
        <v>0</v>
      </c>
      <c r="S595" s="10">
        <v>13</v>
      </c>
      <c r="T595" s="10">
        <v>3</v>
      </c>
      <c r="U595" s="10">
        <v>6</v>
      </c>
    </row>
    <row r="596" spans="2:21" s="11" customFormat="1" x14ac:dyDescent="0.2">
      <c r="B596" s="10" t="str">
        <f t="shared" si="51"/>
        <v>MonsterWaveCallRule_Season0_Challenge13</v>
      </c>
      <c r="C596" s="10">
        <f>IF(ISNA(VLOOKUP(R596&amp;"_"&amp;S596&amp;"_"&amp;T596,[1]挑战模式!$A:$AS,1,FALSE)),"",IF(T596-T595=0,"",T596))</f>
        <v>4</v>
      </c>
      <c r="D596" s="10" t="str">
        <f t="shared" si="52"/>
        <v>赛季0挑战关卡13波次4</v>
      </c>
      <c r="E596" s="10" t="str">
        <f>""</f>
        <v/>
      </c>
      <c r="F596" s="10">
        <f>IF(C596="","",VLOOKUP(R596&amp;"_"&amp;S596&amp;"_"&amp;T596,[1]挑战模式!$A:$AS,13,FALSE)-VLOOKUP(R596&amp;"_"&amp;S596&amp;"_"&amp;T596,[1]挑战模式!$A:$AS,14,FALSE))</f>
        <v>100</v>
      </c>
      <c r="G596" s="10">
        <f t="shared" si="53"/>
        <v>180</v>
      </c>
      <c r="H596" s="10" t="str">
        <f>IF(C596="","",VLOOKUP(R596&amp;"_"&amp;S596&amp;"_"&amp;T596,[1]挑战模式!$A:$BG,58,FALSE))</f>
        <v>ResAudio_Music_game3;0.9</v>
      </c>
      <c r="I596" s="10" t="str">
        <f>IF(C596="","",VLOOKUP(R596&amp;"_"&amp;S596&amp;"_"&amp;T596,[1]挑战模式!$A:$BG,59,FALSE))</f>
        <v>ResAudio_Music_game3;1.1</v>
      </c>
      <c r="J596" s="10">
        <f t="shared" si="50"/>
        <v>0</v>
      </c>
      <c r="K596" s="10">
        <f ca="1">IF(ISNA(VLOOKUP(R596&amp;"_"&amp;S596&amp;"_"&amp;T596,[1]挑战模式!$A:$AS,1,FALSE)),"",IF(VLOOKUP(R596&amp;"_"&amp;S596&amp;"_"&amp;T596,[1]挑战模式!$A:$AS,14+U596,FALSE)="","",INT(VLOOKUP(R596&amp;"_"&amp;S596&amp;"_"&amp;T596,[1]挑战模式!$A:$AS,20+U596,FALSE))))</f>
        <v>10</v>
      </c>
      <c r="L596" s="10">
        <f ca="1">IF(ISNA(VLOOKUP(R596&amp;"_"&amp;S596&amp;"_"&amp;T596,[1]挑战模式!$A:$AS,1,FALSE)),"",IF(VLOOKUP(R596&amp;"_"&amp;S596&amp;"_"&amp;T596,[1]挑战模式!$A:$AS,14+U596,FALSE)="","",ROUND(VLOOKUP(R596&amp;"_"&amp;S596&amp;"_"&amp;T596,[1]挑战模式!$A:$AS,5,FALSE)/K596,2)))</f>
        <v>2.5</v>
      </c>
      <c r="M596" s="10">
        <f t="shared" ca="1" si="54"/>
        <v>1</v>
      </c>
      <c r="N596" s="10" t="str">
        <f t="shared" ca="1" si="55"/>
        <v>Monster_Season0_Challenge13_4_1</v>
      </c>
      <c r="O596" s="10">
        <f t="shared" ca="1" si="56"/>
        <v>1</v>
      </c>
      <c r="P596" s="12"/>
      <c r="Q596" s="10">
        <f ca="1">IF(L596="","",VLOOKUP(R596&amp;"_"&amp;S596&amp;"_"&amp;T596,[1]挑战模式!$A:$AS,38+U596,FALSE))</f>
        <v>10</v>
      </c>
      <c r="R596" s="10">
        <v>0</v>
      </c>
      <c r="S596" s="10">
        <v>13</v>
      </c>
      <c r="T596" s="10">
        <v>4</v>
      </c>
      <c r="U596" s="10">
        <v>1</v>
      </c>
    </row>
    <row r="597" spans="2:21" s="11" customFormat="1" x14ac:dyDescent="0.2">
      <c r="B597" s="10" t="str">
        <f t="shared" si="51"/>
        <v/>
      </c>
      <c r="C597" s="10" t="str">
        <f>IF(ISNA(VLOOKUP(R597&amp;"_"&amp;S597&amp;"_"&amp;T597,[1]挑战模式!$A:$AS,1,FALSE)),"",IF(T597-T596=0,"",T597))</f>
        <v/>
      </c>
      <c r="D597" s="10" t="str">
        <f t="shared" si="52"/>
        <v/>
      </c>
      <c r="E597" s="10" t="str">
        <f>""</f>
        <v/>
      </c>
      <c r="F597" s="10" t="str">
        <f>IF(C597="","",VLOOKUP(R597&amp;"_"&amp;S597&amp;"_"&amp;T597,[1]挑战模式!$A:$AS,13,FALSE)-VLOOKUP(R597&amp;"_"&amp;S597&amp;"_"&amp;T597,[1]挑战模式!$A:$AS,14,FALSE))</f>
        <v/>
      </c>
      <c r="G597" s="10" t="str">
        <f t="shared" si="53"/>
        <v/>
      </c>
      <c r="H597" s="10" t="str">
        <f>IF(C597="","",VLOOKUP(R597&amp;"_"&amp;S597&amp;"_"&amp;T597,[1]挑战模式!$A:$BG,58,FALSE))</f>
        <v/>
      </c>
      <c r="I597" s="10" t="str">
        <f>IF(C597="","",VLOOKUP(R597&amp;"_"&amp;S597&amp;"_"&amp;T597,[1]挑战模式!$A:$BG,59,FALSE))</f>
        <v/>
      </c>
      <c r="J597" s="10" t="str">
        <f t="shared" si="50"/>
        <v/>
      </c>
      <c r="K597" s="10">
        <f ca="1">IF(ISNA(VLOOKUP(R597&amp;"_"&amp;S597&amp;"_"&amp;T597,[1]挑战模式!$A:$AS,1,FALSE)),"",IF(VLOOKUP(R597&amp;"_"&amp;S597&amp;"_"&amp;T597,[1]挑战模式!$A:$AS,14+U597,FALSE)="","",INT(VLOOKUP(R597&amp;"_"&amp;S597&amp;"_"&amp;T597,[1]挑战模式!$A:$AS,20+U597,FALSE))))</f>
        <v>10</v>
      </c>
      <c r="L597" s="10">
        <f ca="1">IF(ISNA(VLOOKUP(R597&amp;"_"&amp;S597&amp;"_"&amp;T597,[1]挑战模式!$A:$AS,1,FALSE)),"",IF(VLOOKUP(R597&amp;"_"&amp;S597&amp;"_"&amp;T597,[1]挑战模式!$A:$AS,14+U597,FALSE)="","",ROUND(VLOOKUP(R597&amp;"_"&amp;S597&amp;"_"&amp;T597,[1]挑战模式!$A:$AS,5,FALSE)/K597,2)))</f>
        <v>2.5</v>
      </c>
      <c r="M597" s="10">
        <f t="shared" ca="1" si="54"/>
        <v>1</v>
      </c>
      <c r="N597" s="10" t="str">
        <f t="shared" ca="1" si="55"/>
        <v>Monster_Season0_Challenge13_4_2</v>
      </c>
      <c r="O597" s="10">
        <f t="shared" ca="1" si="56"/>
        <v>1</v>
      </c>
      <c r="P597" s="12"/>
      <c r="Q597" s="10">
        <f ca="1">IF(L597="","",VLOOKUP(R597&amp;"_"&amp;S597&amp;"_"&amp;T597,[1]挑战模式!$A:$AS,38+U597,FALSE))</f>
        <v>5</v>
      </c>
      <c r="R597" s="10">
        <v>0</v>
      </c>
      <c r="S597" s="10">
        <v>13</v>
      </c>
      <c r="T597" s="10">
        <v>4</v>
      </c>
      <c r="U597" s="10">
        <v>2</v>
      </c>
    </row>
    <row r="598" spans="2:21" s="11" customFormat="1" x14ac:dyDescent="0.2">
      <c r="B598" s="10" t="str">
        <f t="shared" si="51"/>
        <v/>
      </c>
      <c r="C598" s="10" t="str">
        <f>IF(ISNA(VLOOKUP(R598&amp;"_"&amp;S598&amp;"_"&amp;T598,[1]挑战模式!$A:$AS,1,FALSE)),"",IF(T598-T597=0,"",T598))</f>
        <v/>
      </c>
      <c r="D598" s="10" t="str">
        <f t="shared" si="52"/>
        <v/>
      </c>
      <c r="E598" s="10" t="str">
        <f>""</f>
        <v/>
      </c>
      <c r="F598" s="10" t="str">
        <f>IF(C598="","",VLOOKUP(R598&amp;"_"&amp;S598&amp;"_"&amp;T598,[1]挑战模式!$A:$AS,13,FALSE)-VLOOKUP(R598&amp;"_"&amp;S598&amp;"_"&amp;T598,[1]挑战模式!$A:$AS,14,FALSE))</f>
        <v/>
      </c>
      <c r="G598" s="10" t="str">
        <f t="shared" si="53"/>
        <v/>
      </c>
      <c r="H598" s="10" t="str">
        <f>IF(C598="","",VLOOKUP(R598&amp;"_"&amp;S598&amp;"_"&amp;T598,[1]挑战模式!$A:$BG,58,FALSE))</f>
        <v/>
      </c>
      <c r="I598" s="10" t="str">
        <f>IF(C598="","",VLOOKUP(R598&amp;"_"&amp;S598&amp;"_"&amp;T598,[1]挑战模式!$A:$BG,59,FALSE))</f>
        <v/>
      </c>
      <c r="J598" s="10" t="str">
        <f t="shared" si="50"/>
        <v/>
      </c>
      <c r="K598" s="10">
        <f ca="1">IF(ISNA(VLOOKUP(R598&amp;"_"&amp;S598&amp;"_"&amp;T598,[1]挑战模式!$A:$AS,1,FALSE)),"",IF(VLOOKUP(R598&amp;"_"&amp;S598&amp;"_"&amp;T598,[1]挑战模式!$A:$AS,14+U598,FALSE)="","",INT(VLOOKUP(R598&amp;"_"&amp;S598&amp;"_"&amp;T598,[1]挑战模式!$A:$AS,20+U598,FALSE))))</f>
        <v>5</v>
      </c>
      <c r="L598" s="10">
        <f ca="1">IF(ISNA(VLOOKUP(R598&amp;"_"&amp;S598&amp;"_"&amp;T598,[1]挑战模式!$A:$AS,1,FALSE)),"",IF(VLOOKUP(R598&amp;"_"&amp;S598&amp;"_"&amp;T598,[1]挑战模式!$A:$AS,14+U598,FALSE)="","",ROUND(VLOOKUP(R598&amp;"_"&amp;S598&amp;"_"&amp;T598,[1]挑战模式!$A:$AS,5,FALSE)/K598,2)))</f>
        <v>5</v>
      </c>
      <c r="M598" s="10">
        <f t="shared" ca="1" si="54"/>
        <v>1</v>
      </c>
      <c r="N598" s="10" t="str">
        <f t="shared" ca="1" si="55"/>
        <v>Monster_Season0_Challenge13_4_3</v>
      </c>
      <c r="O598" s="10">
        <f t="shared" ca="1" si="56"/>
        <v>1</v>
      </c>
      <c r="P598" s="12"/>
      <c r="Q598" s="10">
        <f ca="1">IF(L598="","",VLOOKUP(R598&amp;"_"&amp;S598&amp;"_"&amp;T598,[1]挑战模式!$A:$AS,38+U598,FALSE))</f>
        <v>10</v>
      </c>
      <c r="R598" s="10">
        <v>0</v>
      </c>
      <c r="S598" s="10">
        <v>13</v>
      </c>
      <c r="T598" s="10">
        <v>4</v>
      </c>
      <c r="U598" s="10">
        <v>3</v>
      </c>
    </row>
    <row r="599" spans="2:21" s="11" customFormat="1" x14ac:dyDescent="0.2">
      <c r="B599" s="10" t="str">
        <f t="shared" si="51"/>
        <v/>
      </c>
      <c r="C599" s="10" t="str">
        <f>IF(ISNA(VLOOKUP(R599&amp;"_"&amp;S599&amp;"_"&amp;T599,[1]挑战模式!$A:$AS,1,FALSE)),"",IF(T599-T598=0,"",T599))</f>
        <v/>
      </c>
      <c r="D599" s="10" t="str">
        <f t="shared" si="52"/>
        <v/>
      </c>
      <c r="E599" s="10" t="str">
        <f>""</f>
        <v/>
      </c>
      <c r="F599" s="10" t="str">
        <f>IF(C599="","",VLOOKUP(R599&amp;"_"&amp;S599&amp;"_"&amp;T599,[1]挑战模式!$A:$AS,13,FALSE)-VLOOKUP(R599&amp;"_"&amp;S599&amp;"_"&amp;T599,[1]挑战模式!$A:$AS,14,FALSE))</f>
        <v/>
      </c>
      <c r="G599" s="10" t="str">
        <f t="shared" si="53"/>
        <v/>
      </c>
      <c r="H599" s="10" t="str">
        <f>IF(C599="","",VLOOKUP(R599&amp;"_"&amp;S599&amp;"_"&amp;T599,[1]挑战模式!$A:$BG,58,FALSE))</f>
        <v/>
      </c>
      <c r="I599" s="10" t="str">
        <f>IF(C599="","",VLOOKUP(R599&amp;"_"&amp;S599&amp;"_"&amp;T599,[1]挑战模式!$A:$BG,59,FALSE))</f>
        <v/>
      </c>
      <c r="J599" s="10" t="str">
        <f t="shared" si="50"/>
        <v/>
      </c>
      <c r="K599" s="10" t="str">
        <f ca="1">IF(ISNA(VLOOKUP(R599&amp;"_"&amp;S599&amp;"_"&amp;T599,[1]挑战模式!$A:$AS,1,FALSE)),"",IF(VLOOKUP(R599&amp;"_"&amp;S599&amp;"_"&amp;T599,[1]挑战模式!$A:$AS,14+U599,FALSE)="","",INT(VLOOKUP(R599&amp;"_"&amp;S599&amp;"_"&amp;T599,[1]挑战模式!$A:$AS,20+U599,FALSE))))</f>
        <v/>
      </c>
      <c r="L599" s="10" t="str">
        <f ca="1">IF(ISNA(VLOOKUP(R599&amp;"_"&amp;S599&amp;"_"&amp;T599,[1]挑战模式!$A:$AS,1,FALSE)),"",IF(VLOOKUP(R599&amp;"_"&amp;S599&amp;"_"&amp;T599,[1]挑战模式!$A:$AS,14+U599,FALSE)="","",ROUND(VLOOKUP(R599&amp;"_"&amp;S599&amp;"_"&amp;T599,[1]挑战模式!$A:$AS,5,FALSE)/K599,2)))</f>
        <v/>
      </c>
      <c r="M599" s="10" t="str">
        <f t="shared" ca="1" si="54"/>
        <v/>
      </c>
      <c r="N599" s="10" t="str">
        <f t="shared" ca="1" si="55"/>
        <v/>
      </c>
      <c r="O599" s="10" t="str">
        <f t="shared" ca="1" si="56"/>
        <v/>
      </c>
      <c r="P599" s="12"/>
      <c r="Q599" s="10" t="str">
        <f ca="1">IF(L599="","",VLOOKUP(R599&amp;"_"&amp;S599&amp;"_"&amp;T599,[1]挑战模式!$A:$AS,38+U599,FALSE))</f>
        <v/>
      </c>
      <c r="R599" s="10">
        <v>0</v>
      </c>
      <c r="S599" s="10">
        <v>13</v>
      </c>
      <c r="T599" s="10">
        <v>4</v>
      </c>
      <c r="U599" s="10">
        <v>4</v>
      </c>
    </row>
    <row r="600" spans="2:21" s="11" customFormat="1" x14ac:dyDescent="0.2">
      <c r="B600" s="10" t="str">
        <f t="shared" si="51"/>
        <v/>
      </c>
      <c r="C600" s="10" t="str">
        <f>IF(ISNA(VLOOKUP(R600&amp;"_"&amp;S600&amp;"_"&amp;T600,[1]挑战模式!$A:$AS,1,FALSE)),"",IF(T600-T599=0,"",T600))</f>
        <v/>
      </c>
      <c r="D600" s="10" t="str">
        <f t="shared" si="52"/>
        <v/>
      </c>
      <c r="E600" s="10" t="str">
        <f>""</f>
        <v/>
      </c>
      <c r="F600" s="10" t="str">
        <f>IF(C600="","",VLOOKUP(R600&amp;"_"&amp;S600&amp;"_"&amp;T600,[1]挑战模式!$A:$AS,13,FALSE)-VLOOKUP(R600&amp;"_"&amp;S600&amp;"_"&amp;T600,[1]挑战模式!$A:$AS,14,FALSE))</f>
        <v/>
      </c>
      <c r="G600" s="10" t="str">
        <f t="shared" si="53"/>
        <v/>
      </c>
      <c r="H600" s="10" t="str">
        <f>IF(C600="","",VLOOKUP(R600&amp;"_"&amp;S600&amp;"_"&amp;T600,[1]挑战模式!$A:$BG,58,FALSE))</f>
        <v/>
      </c>
      <c r="I600" s="10" t="str">
        <f>IF(C600="","",VLOOKUP(R600&amp;"_"&amp;S600&amp;"_"&amp;T600,[1]挑战模式!$A:$BG,59,FALSE))</f>
        <v/>
      </c>
      <c r="J600" s="10" t="str">
        <f t="shared" si="50"/>
        <v/>
      </c>
      <c r="K600" s="10" t="str">
        <f ca="1">IF(ISNA(VLOOKUP(R600&amp;"_"&amp;S600&amp;"_"&amp;T600,[1]挑战模式!$A:$AS,1,FALSE)),"",IF(VLOOKUP(R600&amp;"_"&amp;S600&amp;"_"&amp;T600,[1]挑战模式!$A:$AS,14+U600,FALSE)="","",INT(VLOOKUP(R600&amp;"_"&amp;S600&amp;"_"&amp;T600,[1]挑战模式!$A:$AS,20+U600,FALSE))))</f>
        <v/>
      </c>
      <c r="L600" s="10" t="str">
        <f ca="1">IF(ISNA(VLOOKUP(R600&amp;"_"&amp;S600&amp;"_"&amp;T600,[1]挑战模式!$A:$AS,1,FALSE)),"",IF(VLOOKUP(R600&amp;"_"&amp;S600&amp;"_"&amp;T600,[1]挑战模式!$A:$AS,14+U600,FALSE)="","",ROUND(VLOOKUP(R600&amp;"_"&amp;S600&amp;"_"&amp;T600,[1]挑战模式!$A:$AS,5,FALSE)/K600,2)))</f>
        <v/>
      </c>
      <c r="M600" s="10" t="str">
        <f t="shared" ca="1" si="54"/>
        <v/>
      </c>
      <c r="N600" s="10" t="str">
        <f t="shared" ca="1" si="55"/>
        <v/>
      </c>
      <c r="O600" s="10" t="str">
        <f t="shared" ca="1" si="56"/>
        <v/>
      </c>
      <c r="P600" s="12"/>
      <c r="Q600" s="10" t="str">
        <f ca="1">IF(L600="","",VLOOKUP(R600&amp;"_"&amp;S600&amp;"_"&amp;T600,[1]挑战模式!$A:$AS,38+U600,FALSE))</f>
        <v/>
      </c>
      <c r="R600" s="10">
        <v>0</v>
      </c>
      <c r="S600" s="10">
        <v>13</v>
      </c>
      <c r="T600" s="10">
        <v>4</v>
      </c>
      <c r="U600" s="10">
        <v>5</v>
      </c>
    </row>
    <row r="601" spans="2:21" s="11" customFormat="1" x14ac:dyDescent="0.2">
      <c r="B601" s="10" t="str">
        <f t="shared" si="51"/>
        <v/>
      </c>
      <c r="C601" s="10" t="str">
        <f>IF(ISNA(VLOOKUP(R601&amp;"_"&amp;S601&amp;"_"&amp;T601,[1]挑战模式!$A:$AS,1,FALSE)),"",IF(T601-T600=0,"",T601))</f>
        <v/>
      </c>
      <c r="D601" s="10" t="str">
        <f t="shared" si="52"/>
        <v/>
      </c>
      <c r="E601" s="10" t="str">
        <f>""</f>
        <v/>
      </c>
      <c r="F601" s="10" t="str">
        <f>IF(C601="","",VLOOKUP(R601&amp;"_"&amp;S601&amp;"_"&amp;T601,[1]挑战模式!$A:$AS,13,FALSE)-VLOOKUP(R601&amp;"_"&amp;S601&amp;"_"&amp;T601,[1]挑战模式!$A:$AS,14,FALSE))</f>
        <v/>
      </c>
      <c r="G601" s="10" t="str">
        <f t="shared" si="53"/>
        <v/>
      </c>
      <c r="H601" s="10" t="str">
        <f>IF(C601="","",VLOOKUP(R601&amp;"_"&amp;S601&amp;"_"&amp;T601,[1]挑战模式!$A:$BG,58,FALSE))</f>
        <v/>
      </c>
      <c r="I601" s="10" t="str">
        <f>IF(C601="","",VLOOKUP(R601&amp;"_"&amp;S601&amp;"_"&amp;T601,[1]挑战模式!$A:$BG,59,FALSE))</f>
        <v/>
      </c>
      <c r="J601" s="10" t="str">
        <f t="shared" si="50"/>
        <v/>
      </c>
      <c r="K601" s="10" t="str">
        <f ca="1">IF(ISNA(VLOOKUP(R601&amp;"_"&amp;S601&amp;"_"&amp;T601,[1]挑战模式!$A:$AS,1,FALSE)),"",IF(VLOOKUP(R601&amp;"_"&amp;S601&amp;"_"&amp;T601,[1]挑战模式!$A:$AS,14+U601,FALSE)="","",INT(VLOOKUP(R601&amp;"_"&amp;S601&amp;"_"&amp;T601,[1]挑战模式!$A:$AS,20+U601,FALSE))))</f>
        <v/>
      </c>
      <c r="L601" s="10" t="str">
        <f ca="1">IF(ISNA(VLOOKUP(R601&amp;"_"&amp;S601&amp;"_"&amp;T601,[1]挑战模式!$A:$AS,1,FALSE)),"",IF(VLOOKUP(R601&amp;"_"&amp;S601&amp;"_"&amp;T601,[1]挑战模式!$A:$AS,14+U601,FALSE)="","",ROUND(VLOOKUP(R601&amp;"_"&amp;S601&amp;"_"&amp;T601,[1]挑战模式!$A:$AS,5,FALSE)/K601,2)))</f>
        <v/>
      </c>
      <c r="M601" s="10" t="str">
        <f t="shared" ca="1" si="54"/>
        <v/>
      </c>
      <c r="N601" s="10" t="str">
        <f t="shared" ca="1" si="55"/>
        <v/>
      </c>
      <c r="O601" s="10" t="str">
        <f t="shared" ca="1" si="56"/>
        <v/>
      </c>
      <c r="P601" s="12"/>
      <c r="Q601" s="10" t="str">
        <f ca="1">IF(L601="","",VLOOKUP(R601&amp;"_"&amp;S601&amp;"_"&amp;T601,[1]挑战模式!$A:$AS,38+U601,FALSE))</f>
        <v/>
      </c>
      <c r="R601" s="10">
        <v>0</v>
      </c>
      <c r="S601" s="10">
        <v>13</v>
      </c>
      <c r="T601" s="10">
        <v>4</v>
      </c>
      <c r="U601" s="10">
        <v>6</v>
      </c>
    </row>
    <row r="602" spans="2:21" s="11" customFormat="1" x14ac:dyDescent="0.2">
      <c r="B602" s="10" t="str">
        <f t="shared" si="51"/>
        <v>MonsterWaveCallRule_Season0_Challenge13</v>
      </c>
      <c r="C602" s="10">
        <f>IF(ISNA(VLOOKUP(R602&amp;"_"&amp;S602&amp;"_"&amp;T602,[1]挑战模式!$A:$AS,1,FALSE)),"",IF(T602-T601=0,"",T602))</f>
        <v>5</v>
      </c>
      <c r="D602" s="10" t="str">
        <f t="shared" si="52"/>
        <v>赛季0挑战关卡13波次5</v>
      </c>
      <c r="E602" s="10" t="str">
        <f>""</f>
        <v/>
      </c>
      <c r="F602" s="10">
        <f>IF(C602="","",VLOOKUP(R602&amp;"_"&amp;S602&amp;"_"&amp;T602,[1]挑战模式!$A:$AS,13,FALSE)-VLOOKUP(R602&amp;"_"&amp;S602&amp;"_"&amp;T602,[1]挑战模式!$A:$AS,14,FALSE))</f>
        <v>100</v>
      </c>
      <c r="G602" s="10">
        <f t="shared" si="53"/>
        <v>180</v>
      </c>
      <c r="H602" s="10" t="str">
        <f>IF(C602="","",VLOOKUP(R602&amp;"_"&amp;S602&amp;"_"&amp;T602,[1]挑战模式!$A:$BG,58,FALSE))</f>
        <v>ResAudio_Music_game3;0.9</v>
      </c>
      <c r="I602" s="10" t="str">
        <f>IF(C602="","",VLOOKUP(R602&amp;"_"&amp;S602&amp;"_"&amp;T602,[1]挑战模式!$A:$BG,59,FALSE))</f>
        <v>ResAudio_Music_game3;1.1</v>
      </c>
      <c r="J602" s="10">
        <f t="shared" si="50"/>
        <v>0</v>
      </c>
      <c r="K602" s="10">
        <f ca="1">IF(ISNA(VLOOKUP(R602&amp;"_"&amp;S602&amp;"_"&amp;T602,[1]挑战模式!$A:$AS,1,FALSE)),"",IF(VLOOKUP(R602&amp;"_"&amp;S602&amp;"_"&amp;T602,[1]挑战模式!$A:$AS,14+U602,FALSE)="","",INT(VLOOKUP(R602&amp;"_"&amp;S602&amp;"_"&amp;T602,[1]挑战模式!$A:$AS,20+U602,FALSE))))</f>
        <v>13</v>
      </c>
      <c r="L602" s="10">
        <f ca="1">IF(ISNA(VLOOKUP(R602&amp;"_"&amp;S602&amp;"_"&amp;T602,[1]挑战模式!$A:$AS,1,FALSE)),"",IF(VLOOKUP(R602&amp;"_"&amp;S602&amp;"_"&amp;T602,[1]挑战模式!$A:$AS,14+U602,FALSE)="","",ROUND(VLOOKUP(R602&amp;"_"&amp;S602&amp;"_"&amp;T602,[1]挑战模式!$A:$AS,5,FALSE)/K602,2)))</f>
        <v>2.31</v>
      </c>
      <c r="M602" s="10">
        <f t="shared" ca="1" si="54"/>
        <v>1</v>
      </c>
      <c r="N602" s="10" t="str">
        <f t="shared" ca="1" si="55"/>
        <v>Monster_Season0_Challenge13_5_1</v>
      </c>
      <c r="O602" s="10">
        <f t="shared" ca="1" si="56"/>
        <v>1</v>
      </c>
      <c r="P602" s="12"/>
      <c r="Q602" s="10">
        <f ca="1">IF(L602="","",VLOOKUP(R602&amp;"_"&amp;S602&amp;"_"&amp;T602,[1]挑战模式!$A:$AS,38+U602,FALSE))</f>
        <v>4</v>
      </c>
      <c r="R602" s="10">
        <v>0</v>
      </c>
      <c r="S602" s="10">
        <v>13</v>
      </c>
      <c r="T602" s="10">
        <v>5</v>
      </c>
      <c r="U602" s="10">
        <v>1</v>
      </c>
    </row>
    <row r="603" spans="2:21" s="11" customFormat="1" x14ac:dyDescent="0.2">
      <c r="B603" s="10" t="str">
        <f t="shared" si="51"/>
        <v/>
      </c>
      <c r="C603" s="10" t="str">
        <f>IF(ISNA(VLOOKUP(R603&amp;"_"&amp;S603&amp;"_"&amp;T603,[1]挑战模式!$A:$AS,1,FALSE)),"",IF(T603-T602=0,"",T603))</f>
        <v/>
      </c>
      <c r="D603" s="10" t="str">
        <f t="shared" si="52"/>
        <v/>
      </c>
      <c r="E603" s="10" t="str">
        <f>""</f>
        <v/>
      </c>
      <c r="F603" s="10" t="str">
        <f>IF(C603="","",VLOOKUP(R603&amp;"_"&amp;S603&amp;"_"&amp;T603,[1]挑战模式!$A:$AS,13,FALSE)-VLOOKUP(R603&amp;"_"&amp;S603&amp;"_"&amp;T603,[1]挑战模式!$A:$AS,14,FALSE))</f>
        <v/>
      </c>
      <c r="G603" s="10" t="str">
        <f t="shared" si="53"/>
        <v/>
      </c>
      <c r="H603" s="10" t="str">
        <f>IF(C603="","",VLOOKUP(R603&amp;"_"&amp;S603&amp;"_"&amp;T603,[1]挑战模式!$A:$BG,58,FALSE))</f>
        <v/>
      </c>
      <c r="I603" s="10" t="str">
        <f>IF(C603="","",VLOOKUP(R603&amp;"_"&amp;S603&amp;"_"&amp;T603,[1]挑战模式!$A:$BG,59,FALSE))</f>
        <v/>
      </c>
      <c r="J603" s="10" t="str">
        <f t="shared" si="50"/>
        <v/>
      </c>
      <c r="K603" s="10">
        <f ca="1">IF(ISNA(VLOOKUP(R603&amp;"_"&amp;S603&amp;"_"&amp;T603,[1]挑战模式!$A:$AS,1,FALSE)),"",IF(VLOOKUP(R603&amp;"_"&amp;S603&amp;"_"&amp;T603,[1]挑战模式!$A:$AS,14+U603,FALSE)="","",INT(VLOOKUP(R603&amp;"_"&amp;S603&amp;"_"&amp;T603,[1]挑战模式!$A:$AS,20+U603,FALSE))))</f>
        <v>13</v>
      </c>
      <c r="L603" s="10">
        <f ca="1">IF(ISNA(VLOOKUP(R603&amp;"_"&amp;S603&amp;"_"&amp;T603,[1]挑战模式!$A:$AS,1,FALSE)),"",IF(VLOOKUP(R603&amp;"_"&amp;S603&amp;"_"&amp;T603,[1]挑战模式!$A:$AS,14+U603,FALSE)="","",ROUND(VLOOKUP(R603&amp;"_"&amp;S603&amp;"_"&amp;T603,[1]挑战模式!$A:$AS,5,FALSE)/K603,2)))</f>
        <v>2.31</v>
      </c>
      <c r="M603" s="10">
        <f t="shared" ca="1" si="54"/>
        <v>1</v>
      </c>
      <c r="N603" s="10" t="str">
        <f t="shared" ca="1" si="55"/>
        <v>Monster_Season0_Challenge13_5_2</v>
      </c>
      <c r="O603" s="10">
        <f t="shared" ca="1" si="56"/>
        <v>1</v>
      </c>
      <c r="P603" s="12"/>
      <c r="Q603" s="10">
        <f ca="1">IF(L603="","",VLOOKUP(R603&amp;"_"&amp;S603&amp;"_"&amp;T603,[1]挑战模式!$A:$AS,38+U603,FALSE))</f>
        <v>8</v>
      </c>
      <c r="R603" s="10">
        <v>0</v>
      </c>
      <c r="S603" s="10">
        <v>13</v>
      </c>
      <c r="T603" s="10">
        <v>5</v>
      </c>
      <c r="U603" s="10">
        <v>2</v>
      </c>
    </row>
    <row r="604" spans="2:21" s="11" customFormat="1" x14ac:dyDescent="0.2">
      <c r="B604" s="10" t="str">
        <f t="shared" si="51"/>
        <v/>
      </c>
      <c r="C604" s="10" t="str">
        <f>IF(ISNA(VLOOKUP(R604&amp;"_"&amp;S604&amp;"_"&amp;T604,[1]挑战模式!$A:$AS,1,FALSE)),"",IF(T604-T603=0,"",T604))</f>
        <v/>
      </c>
      <c r="D604" s="10" t="str">
        <f t="shared" si="52"/>
        <v/>
      </c>
      <c r="E604" s="10" t="str">
        <f>""</f>
        <v/>
      </c>
      <c r="F604" s="10" t="str">
        <f>IF(C604="","",VLOOKUP(R604&amp;"_"&amp;S604&amp;"_"&amp;T604,[1]挑战模式!$A:$AS,13,FALSE)-VLOOKUP(R604&amp;"_"&amp;S604&amp;"_"&amp;T604,[1]挑战模式!$A:$AS,14,FALSE))</f>
        <v/>
      </c>
      <c r="G604" s="10" t="str">
        <f t="shared" si="53"/>
        <v/>
      </c>
      <c r="H604" s="10" t="str">
        <f>IF(C604="","",VLOOKUP(R604&amp;"_"&amp;S604&amp;"_"&amp;T604,[1]挑战模式!$A:$BG,58,FALSE))</f>
        <v/>
      </c>
      <c r="I604" s="10" t="str">
        <f>IF(C604="","",VLOOKUP(R604&amp;"_"&amp;S604&amp;"_"&amp;T604,[1]挑战模式!$A:$BG,59,FALSE))</f>
        <v/>
      </c>
      <c r="J604" s="10" t="str">
        <f t="shared" si="50"/>
        <v/>
      </c>
      <c r="K604" s="10">
        <f ca="1">IF(ISNA(VLOOKUP(R604&amp;"_"&amp;S604&amp;"_"&amp;T604,[1]挑战模式!$A:$AS,1,FALSE)),"",IF(VLOOKUP(R604&amp;"_"&amp;S604&amp;"_"&amp;T604,[1]挑战模式!$A:$AS,14+U604,FALSE)="","",INT(VLOOKUP(R604&amp;"_"&amp;S604&amp;"_"&amp;T604,[1]挑战模式!$A:$AS,20+U604,FALSE))))</f>
        <v>6</v>
      </c>
      <c r="L604" s="10">
        <f ca="1">IF(ISNA(VLOOKUP(R604&amp;"_"&amp;S604&amp;"_"&amp;T604,[1]挑战模式!$A:$AS,1,FALSE)),"",IF(VLOOKUP(R604&amp;"_"&amp;S604&amp;"_"&amp;T604,[1]挑战模式!$A:$AS,14+U604,FALSE)="","",ROUND(VLOOKUP(R604&amp;"_"&amp;S604&amp;"_"&amp;T604,[1]挑战模式!$A:$AS,5,FALSE)/K604,2)))</f>
        <v>5</v>
      </c>
      <c r="M604" s="10">
        <f t="shared" ca="1" si="54"/>
        <v>1</v>
      </c>
      <c r="N604" s="10" t="str">
        <f t="shared" ca="1" si="55"/>
        <v>Monster_Season0_Challenge13_5_3</v>
      </c>
      <c r="O604" s="10">
        <f t="shared" ca="1" si="56"/>
        <v>1</v>
      </c>
      <c r="P604" s="12"/>
      <c r="Q604" s="10">
        <f ca="1">IF(L604="","",VLOOKUP(R604&amp;"_"&amp;S604&amp;"_"&amp;T604,[1]挑战模式!$A:$AS,38+U604,FALSE))</f>
        <v>8</v>
      </c>
      <c r="R604" s="10">
        <v>0</v>
      </c>
      <c r="S604" s="10">
        <v>13</v>
      </c>
      <c r="T604" s="10">
        <v>5</v>
      </c>
      <c r="U604" s="10">
        <v>3</v>
      </c>
    </row>
    <row r="605" spans="2:21" s="11" customFormat="1" x14ac:dyDescent="0.2">
      <c r="B605" s="10" t="str">
        <f t="shared" si="51"/>
        <v/>
      </c>
      <c r="C605" s="10" t="str">
        <f>IF(ISNA(VLOOKUP(R605&amp;"_"&amp;S605&amp;"_"&amp;T605,[1]挑战模式!$A:$AS,1,FALSE)),"",IF(T605-T604=0,"",T605))</f>
        <v/>
      </c>
      <c r="D605" s="10" t="str">
        <f t="shared" si="52"/>
        <v/>
      </c>
      <c r="E605" s="10" t="str">
        <f>""</f>
        <v/>
      </c>
      <c r="F605" s="10" t="str">
        <f>IF(C605="","",VLOOKUP(R605&amp;"_"&amp;S605&amp;"_"&amp;T605,[1]挑战模式!$A:$AS,13,FALSE)-VLOOKUP(R605&amp;"_"&amp;S605&amp;"_"&amp;T605,[1]挑战模式!$A:$AS,14,FALSE))</f>
        <v/>
      </c>
      <c r="G605" s="10" t="str">
        <f t="shared" si="53"/>
        <v/>
      </c>
      <c r="H605" s="10" t="str">
        <f>IF(C605="","",VLOOKUP(R605&amp;"_"&amp;S605&amp;"_"&amp;T605,[1]挑战模式!$A:$BG,58,FALSE))</f>
        <v/>
      </c>
      <c r="I605" s="10" t="str">
        <f>IF(C605="","",VLOOKUP(R605&amp;"_"&amp;S605&amp;"_"&amp;T605,[1]挑战模式!$A:$BG,59,FALSE))</f>
        <v/>
      </c>
      <c r="J605" s="10" t="str">
        <f t="shared" si="50"/>
        <v/>
      </c>
      <c r="K605" s="10" t="str">
        <f ca="1">IF(ISNA(VLOOKUP(R605&amp;"_"&amp;S605&amp;"_"&amp;T605,[1]挑战模式!$A:$AS,1,FALSE)),"",IF(VLOOKUP(R605&amp;"_"&amp;S605&amp;"_"&amp;T605,[1]挑战模式!$A:$AS,14+U605,FALSE)="","",INT(VLOOKUP(R605&amp;"_"&amp;S605&amp;"_"&amp;T605,[1]挑战模式!$A:$AS,20+U605,FALSE))))</f>
        <v/>
      </c>
      <c r="L605" s="10" t="str">
        <f ca="1">IF(ISNA(VLOOKUP(R605&amp;"_"&amp;S605&amp;"_"&amp;T605,[1]挑战模式!$A:$AS,1,FALSE)),"",IF(VLOOKUP(R605&amp;"_"&amp;S605&amp;"_"&amp;T605,[1]挑战模式!$A:$AS,14+U605,FALSE)="","",ROUND(VLOOKUP(R605&amp;"_"&amp;S605&amp;"_"&amp;T605,[1]挑战模式!$A:$AS,5,FALSE)/K605,2)))</f>
        <v/>
      </c>
      <c r="M605" s="10" t="str">
        <f t="shared" ca="1" si="54"/>
        <v/>
      </c>
      <c r="N605" s="10" t="str">
        <f t="shared" ca="1" si="55"/>
        <v/>
      </c>
      <c r="O605" s="10" t="str">
        <f t="shared" ca="1" si="56"/>
        <v/>
      </c>
      <c r="P605" s="12"/>
      <c r="Q605" s="10" t="str">
        <f ca="1">IF(L605="","",VLOOKUP(R605&amp;"_"&amp;S605&amp;"_"&amp;T605,[1]挑战模式!$A:$AS,38+U605,FALSE))</f>
        <v/>
      </c>
      <c r="R605" s="10">
        <v>0</v>
      </c>
      <c r="S605" s="10">
        <v>13</v>
      </c>
      <c r="T605" s="10">
        <v>5</v>
      </c>
      <c r="U605" s="10">
        <v>4</v>
      </c>
    </row>
    <row r="606" spans="2:21" s="11" customFormat="1" x14ac:dyDescent="0.2">
      <c r="B606" s="10" t="str">
        <f t="shared" si="51"/>
        <v/>
      </c>
      <c r="C606" s="10" t="str">
        <f>IF(ISNA(VLOOKUP(R606&amp;"_"&amp;S606&amp;"_"&amp;T606,[1]挑战模式!$A:$AS,1,FALSE)),"",IF(T606-T605=0,"",T606))</f>
        <v/>
      </c>
      <c r="D606" s="10" t="str">
        <f t="shared" si="52"/>
        <v/>
      </c>
      <c r="E606" s="10" t="str">
        <f>""</f>
        <v/>
      </c>
      <c r="F606" s="10" t="str">
        <f>IF(C606="","",VLOOKUP(R606&amp;"_"&amp;S606&amp;"_"&amp;T606,[1]挑战模式!$A:$AS,13,FALSE)-VLOOKUP(R606&amp;"_"&amp;S606&amp;"_"&amp;T606,[1]挑战模式!$A:$AS,14,FALSE))</f>
        <v/>
      </c>
      <c r="G606" s="10" t="str">
        <f t="shared" si="53"/>
        <v/>
      </c>
      <c r="H606" s="10" t="str">
        <f>IF(C606="","",VLOOKUP(R606&amp;"_"&amp;S606&amp;"_"&amp;T606,[1]挑战模式!$A:$BG,58,FALSE))</f>
        <v/>
      </c>
      <c r="I606" s="10" t="str">
        <f>IF(C606="","",VLOOKUP(R606&amp;"_"&amp;S606&amp;"_"&amp;T606,[1]挑战模式!$A:$BG,59,FALSE))</f>
        <v/>
      </c>
      <c r="J606" s="10" t="str">
        <f t="shared" si="50"/>
        <v/>
      </c>
      <c r="K606" s="10" t="str">
        <f ca="1">IF(ISNA(VLOOKUP(R606&amp;"_"&amp;S606&amp;"_"&amp;T606,[1]挑战模式!$A:$AS,1,FALSE)),"",IF(VLOOKUP(R606&amp;"_"&amp;S606&amp;"_"&amp;T606,[1]挑战模式!$A:$AS,14+U606,FALSE)="","",INT(VLOOKUP(R606&amp;"_"&amp;S606&amp;"_"&amp;T606,[1]挑战模式!$A:$AS,20+U606,FALSE))))</f>
        <v/>
      </c>
      <c r="L606" s="10" t="str">
        <f ca="1">IF(ISNA(VLOOKUP(R606&amp;"_"&amp;S606&amp;"_"&amp;T606,[1]挑战模式!$A:$AS,1,FALSE)),"",IF(VLOOKUP(R606&amp;"_"&amp;S606&amp;"_"&amp;T606,[1]挑战模式!$A:$AS,14+U606,FALSE)="","",ROUND(VLOOKUP(R606&amp;"_"&amp;S606&amp;"_"&amp;T606,[1]挑战模式!$A:$AS,5,FALSE)/K606,2)))</f>
        <v/>
      </c>
      <c r="M606" s="10" t="str">
        <f t="shared" ca="1" si="54"/>
        <v/>
      </c>
      <c r="N606" s="10" t="str">
        <f t="shared" ca="1" si="55"/>
        <v/>
      </c>
      <c r="O606" s="10" t="str">
        <f t="shared" ca="1" si="56"/>
        <v/>
      </c>
      <c r="P606" s="12"/>
      <c r="Q606" s="10" t="str">
        <f ca="1">IF(L606="","",VLOOKUP(R606&amp;"_"&amp;S606&amp;"_"&amp;T606,[1]挑战模式!$A:$AS,38+U606,FALSE))</f>
        <v/>
      </c>
      <c r="R606" s="10">
        <v>0</v>
      </c>
      <c r="S606" s="10">
        <v>13</v>
      </c>
      <c r="T606" s="10">
        <v>5</v>
      </c>
      <c r="U606" s="10">
        <v>5</v>
      </c>
    </row>
    <row r="607" spans="2:21" s="11" customFormat="1" x14ac:dyDescent="0.2">
      <c r="B607" s="10" t="str">
        <f t="shared" si="51"/>
        <v/>
      </c>
      <c r="C607" s="10" t="str">
        <f>IF(ISNA(VLOOKUP(R607&amp;"_"&amp;S607&amp;"_"&amp;T607,[1]挑战模式!$A:$AS,1,FALSE)),"",IF(T607-T606=0,"",T607))</f>
        <v/>
      </c>
      <c r="D607" s="10" t="str">
        <f t="shared" si="52"/>
        <v/>
      </c>
      <c r="E607" s="10" t="str">
        <f>""</f>
        <v/>
      </c>
      <c r="F607" s="10" t="str">
        <f>IF(C607="","",VLOOKUP(R607&amp;"_"&amp;S607&amp;"_"&amp;T607,[1]挑战模式!$A:$AS,13,FALSE)-VLOOKUP(R607&amp;"_"&amp;S607&amp;"_"&amp;T607,[1]挑战模式!$A:$AS,14,FALSE))</f>
        <v/>
      </c>
      <c r="G607" s="10" t="str">
        <f t="shared" si="53"/>
        <v/>
      </c>
      <c r="H607" s="10" t="str">
        <f>IF(C607="","",VLOOKUP(R607&amp;"_"&amp;S607&amp;"_"&amp;T607,[1]挑战模式!$A:$BG,58,FALSE))</f>
        <v/>
      </c>
      <c r="I607" s="10" t="str">
        <f>IF(C607="","",VLOOKUP(R607&amp;"_"&amp;S607&amp;"_"&amp;T607,[1]挑战模式!$A:$BG,59,FALSE))</f>
        <v/>
      </c>
      <c r="J607" s="10" t="str">
        <f t="shared" si="50"/>
        <v/>
      </c>
      <c r="K607" s="10" t="str">
        <f ca="1">IF(ISNA(VLOOKUP(R607&amp;"_"&amp;S607&amp;"_"&amp;T607,[1]挑战模式!$A:$AS,1,FALSE)),"",IF(VLOOKUP(R607&amp;"_"&amp;S607&amp;"_"&amp;T607,[1]挑战模式!$A:$AS,14+U607,FALSE)="","",INT(VLOOKUP(R607&amp;"_"&amp;S607&amp;"_"&amp;T607,[1]挑战模式!$A:$AS,20+U607,FALSE))))</f>
        <v/>
      </c>
      <c r="L607" s="10" t="str">
        <f ca="1">IF(ISNA(VLOOKUP(R607&amp;"_"&amp;S607&amp;"_"&amp;T607,[1]挑战模式!$A:$AS,1,FALSE)),"",IF(VLOOKUP(R607&amp;"_"&amp;S607&amp;"_"&amp;T607,[1]挑战模式!$A:$AS,14+U607,FALSE)="","",ROUND(VLOOKUP(R607&amp;"_"&amp;S607&amp;"_"&amp;T607,[1]挑战模式!$A:$AS,5,FALSE)/K607,2)))</f>
        <v/>
      </c>
      <c r="M607" s="10" t="str">
        <f t="shared" ca="1" si="54"/>
        <v/>
      </c>
      <c r="N607" s="10" t="str">
        <f t="shared" ca="1" si="55"/>
        <v/>
      </c>
      <c r="O607" s="10" t="str">
        <f t="shared" ca="1" si="56"/>
        <v/>
      </c>
      <c r="P607" s="12"/>
      <c r="Q607" s="10" t="str">
        <f ca="1">IF(L607="","",VLOOKUP(R607&amp;"_"&amp;S607&amp;"_"&amp;T607,[1]挑战模式!$A:$AS,38+U607,FALSE))</f>
        <v/>
      </c>
      <c r="R607" s="10">
        <v>0</v>
      </c>
      <c r="S607" s="10">
        <v>13</v>
      </c>
      <c r="T607" s="10">
        <v>5</v>
      </c>
      <c r="U607" s="10">
        <v>6</v>
      </c>
    </row>
    <row r="608" spans="2:21" s="11" customFormat="1" x14ac:dyDescent="0.2">
      <c r="B608" s="10" t="str">
        <f t="shared" si="51"/>
        <v>MonsterWaveCallRule_Season0_Challenge13</v>
      </c>
      <c r="C608" s="10">
        <f>IF(ISNA(VLOOKUP(R608&amp;"_"&amp;S608&amp;"_"&amp;T608,[1]挑战模式!$A:$AS,1,FALSE)),"",IF(T608-T607=0,"",T608))</f>
        <v>6</v>
      </c>
      <c r="D608" s="10" t="str">
        <f t="shared" si="52"/>
        <v>赛季0挑战关卡13波次6</v>
      </c>
      <c r="E608" s="10" t="str">
        <f>""</f>
        <v/>
      </c>
      <c r="F608" s="10">
        <f>IF(C608="","",VLOOKUP(R608&amp;"_"&amp;S608&amp;"_"&amp;T608,[1]挑战模式!$A:$AS,13,FALSE)-VLOOKUP(R608&amp;"_"&amp;S608&amp;"_"&amp;T608,[1]挑战模式!$A:$AS,14,FALSE))</f>
        <v>100</v>
      </c>
      <c r="G608" s="10">
        <f t="shared" si="53"/>
        <v>180</v>
      </c>
      <c r="H608" s="10" t="str">
        <f>IF(C608="","",VLOOKUP(R608&amp;"_"&amp;S608&amp;"_"&amp;T608,[1]挑战模式!$A:$BG,58,FALSE))</f>
        <v>ResAudio_Music_game3;0.9</v>
      </c>
      <c r="I608" s="10" t="str">
        <f>IF(C608="","",VLOOKUP(R608&amp;"_"&amp;S608&amp;"_"&amp;T608,[1]挑战模式!$A:$BG,59,FALSE))</f>
        <v>ResAudio_Music_battle_danger1;1</v>
      </c>
      <c r="J608" s="10">
        <f t="shared" si="50"/>
        <v>0</v>
      </c>
      <c r="K608" s="10">
        <f ca="1">IF(ISNA(VLOOKUP(R608&amp;"_"&amp;S608&amp;"_"&amp;T608,[1]挑战模式!$A:$AS,1,FALSE)),"",IF(VLOOKUP(R608&amp;"_"&amp;S608&amp;"_"&amp;T608,[1]挑战模式!$A:$AS,14+U608,FALSE)="","",INT(VLOOKUP(R608&amp;"_"&amp;S608&amp;"_"&amp;T608,[1]挑战模式!$A:$AS,20+U608,FALSE))))</f>
        <v>12</v>
      </c>
      <c r="L608" s="10">
        <f ca="1">IF(ISNA(VLOOKUP(R608&amp;"_"&amp;S608&amp;"_"&amp;T608,[1]挑战模式!$A:$AS,1,FALSE)),"",IF(VLOOKUP(R608&amp;"_"&amp;S608&amp;"_"&amp;T608,[1]挑战模式!$A:$AS,14+U608,FALSE)="","",ROUND(VLOOKUP(R608&amp;"_"&amp;S608&amp;"_"&amp;T608,[1]挑战模式!$A:$AS,5,FALSE)/K608,2)))</f>
        <v>2.5</v>
      </c>
      <c r="M608" s="10">
        <f t="shared" ca="1" si="54"/>
        <v>1</v>
      </c>
      <c r="N608" s="10" t="str">
        <f t="shared" ca="1" si="55"/>
        <v>Monster_Season0_Challenge13_6_1</v>
      </c>
      <c r="O608" s="10">
        <f t="shared" ca="1" si="56"/>
        <v>1</v>
      </c>
      <c r="P608" s="12"/>
      <c r="Q608" s="10">
        <f ca="1">IF(L608="","",VLOOKUP(R608&amp;"_"&amp;S608&amp;"_"&amp;T608,[1]挑战模式!$A:$AS,38+U608,FALSE))</f>
        <v>6</v>
      </c>
      <c r="R608" s="10">
        <v>0</v>
      </c>
      <c r="S608" s="10">
        <v>13</v>
      </c>
      <c r="T608" s="10">
        <v>6</v>
      </c>
      <c r="U608" s="10">
        <v>1</v>
      </c>
    </row>
    <row r="609" spans="2:21" s="11" customFormat="1" x14ac:dyDescent="0.2">
      <c r="B609" s="10" t="str">
        <f t="shared" si="51"/>
        <v/>
      </c>
      <c r="C609" s="10" t="str">
        <f>IF(ISNA(VLOOKUP(R609&amp;"_"&amp;S609&amp;"_"&amp;T609,[1]挑战模式!$A:$AS,1,FALSE)),"",IF(T609-T608=0,"",T609))</f>
        <v/>
      </c>
      <c r="D609" s="10" t="str">
        <f t="shared" si="52"/>
        <v/>
      </c>
      <c r="E609" s="10" t="str">
        <f>""</f>
        <v/>
      </c>
      <c r="F609" s="10" t="str">
        <f>IF(C609="","",VLOOKUP(R609&amp;"_"&amp;S609&amp;"_"&amp;T609,[1]挑战模式!$A:$AS,13,FALSE)-VLOOKUP(R609&amp;"_"&amp;S609&amp;"_"&amp;T609,[1]挑战模式!$A:$AS,14,FALSE))</f>
        <v/>
      </c>
      <c r="G609" s="10" t="str">
        <f t="shared" si="53"/>
        <v/>
      </c>
      <c r="H609" s="10" t="str">
        <f>IF(C609="","",VLOOKUP(R609&amp;"_"&amp;S609&amp;"_"&amp;T609,[1]挑战模式!$A:$BG,58,FALSE))</f>
        <v/>
      </c>
      <c r="I609" s="10" t="str">
        <f>IF(C609="","",VLOOKUP(R609&amp;"_"&amp;S609&amp;"_"&amp;T609,[1]挑战模式!$A:$BG,59,FALSE))</f>
        <v/>
      </c>
      <c r="J609" s="10" t="str">
        <f t="shared" si="50"/>
        <v/>
      </c>
      <c r="K609" s="10">
        <f ca="1">IF(ISNA(VLOOKUP(R609&amp;"_"&amp;S609&amp;"_"&amp;T609,[1]挑战模式!$A:$AS,1,FALSE)),"",IF(VLOOKUP(R609&amp;"_"&amp;S609&amp;"_"&amp;T609,[1]挑战模式!$A:$AS,14+U609,FALSE)="","",INT(VLOOKUP(R609&amp;"_"&amp;S609&amp;"_"&amp;T609,[1]挑战模式!$A:$AS,20+U609,FALSE))))</f>
        <v>9</v>
      </c>
      <c r="L609" s="10">
        <f ca="1">IF(ISNA(VLOOKUP(R609&amp;"_"&amp;S609&amp;"_"&amp;T609,[1]挑战模式!$A:$AS,1,FALSE)),"",IF(VLOOKUP(R609&amp;"_"&amp;S609&amp;"_"&amp;T609,[1]挑战模式!$A:$AS,14+U609,FALSE)="","",ROUND(VLOOKUP(R609&amp;"_"&amp;S609&amp;"_"&amp;T609,[1]挑战模式!$A:$AS,5,FALSE)/K609,2)))</f>
        <v>3.33</v>
      </c>
      <c r="M609" s="10">
        <f t="shared" ca="1" si="54"/>
        <v>1</v>
      </c>
      <c r="N609" s="10" t="str">
        <f t="shared" ca="1" si="55"/>
        <v>Monster_Season0_Challenge13_6_2</v>
      </c>
      <c r="O609" s="10">
        <f t="shared" ca="1" si="56"/>
        <v>1</v>
      </c>
      <c r="P609" s="12"/>
      <c r="Q609" s="10">
        <f ca="1">IF(L609="","",VLOOKUP(R609&amp;"_"&amp;S609&amp;"_"&amp;T609,[1]挑战模式!$A:$AS,38+U609,FALSE))</f>
        <v>3</v>
      </c>
      <c r="R609" s="10">
        <v>0</v>
      </c>
      <c r="S609" s="10">
        <v>13</v>
      </c>
      <c r="T609" s="10">
        <v>6</v>
      </c>
      <c r="U609" s="10">
        <v>2</v>
      </c>
    </row>
    <row r="610" spans="2:21" s="11" customFormat="1" x14ac:dyDescent="0.2">
      <c r="B610" s="10" t="str">
        <f t="shared" si="51"/>
        <v/>
      </c>
      <c r="C610" s="10" t="str">
        <f>IF(ISNA(VLOOKUP(R610&amp;"_"&amp;S610&amp;"_"&amp;T610,[1]挑战模式!$A:$AS,1,FALSE)),"",IF(T610-T609=0,"",T610))</f>
        <v/>
      </c>
      <c r="D610" s="10" t="str">
        <f t="shared" si="52"/>
        <v/>
      </c>
      <c r="E610" s="10" t="str">
        <f>""</f>
        <v/>
      </c>
      <c r="F610" s="10" t="str">
        <f>IF(C610="","",VLOOKUP(R610&amp;"_"&amp;S610&amp;"_"&amp;T610,[1]挑战模式!$A:$AS,13,FALSE)-VLOOKUP(R610&amp;"_"&amp;S610&amp;"_"&amp;T610,[1]挑战模式!$A:$AS,14,FALSE))</f>
        <v/>
      </c>
      <c r="G610" s="10" t="str">
        <f t="shared" si="53"/>
        <v/>
      </c>
      <c r="H610" s="10" t="str">
        <f>IF(C610="","",VLOOKUP(R610&amp;"_"&amp;S610&amp;"_"&amp;T610,[1]挑战模式!$A:$BG,58,FALSE))</f>
        <v/>
      </c>
      <c r="I610" s="10" t="str">
        <f>IF(C610="","",VLOOKUP(R610&amp;"_"&amp;S610&amp;"_"&amp;T610,[1]挑战模式!$A:$BG,59,FALSE))</f>
        <v/>
      </c>
      <c r="J610" s="10" t="str">
        <f t="shared" si="50"/>
        <v/>
      </c>
      <c r="K610" s="10">
        <f ca="1">IF(ISNA(VLOOKUP(R610&amp;"_"&amp;S610&amp;"_"&amp;T610,[1]挑战模式!$A:$AS,1,FALSE)),"",IF(VLOOKUP(R610&amp;"_"&amp;S610&amp;"_"&amp;T610,[1]挑战模式!$A:$AS,14+U610,FALSE)="","",INT(VLOOKUP(R610&amp;"_"&amp;S610&amp;"_"&amp;T610,[1]挑战模式!$A:$AS,20+U610,FALSE))))</f>
        <v>9</v>
      </c>
      <c r="L610" s="10">
        <f ca="1">IF(ISNA(VLOOKUP(R610&amp;"_"&amp;S610&amp;"_"&amp;T610,[1]挑战模式!$A:$AS,1,FALSE)),"",IF(VLOOKUP(R610&amp;"_"&amp;S610&amp;"_"&amp;T610,[1]挑战模式!$A:$AS,14+U610,FALSE)="","",ROUND(VLOOKUP(R610&amp;"_"&amp;S610&amp;"_"&amp;T610,[1]挑战模式!$A:$AS,5,FALSE)/K610,2)))</f>
        <v>3.33</v>
      </c>
      <c r="M610" s="10">
        <f t="shared" ca="1" si="54"/>
        <v>1</v>
      </c>
      <c r="N610" s="10" t="str">
        <f t="shared" ca="1" si="55"/>
        <v>Monster_Season0_Challenge13_6_3</v>
      </c>
      <c r="O610" s="10">
        <f t="shared" ca="1" si="56"/>
        <v>1</v>
      </c>
      <c r="P610" s="12"/>
      <c r="Q610" s="10">
        <f ca="1">IF(L610="","",VLOOKUP(R610&amp;"_"&amp;S610&amp;"_"&amp;T610,[1]挑战模式!$A:$AS,38+U610,FALSE))</f>
        <v>6</v>
      </c>
      <c r="R610" s="10">
        <v>0</v>
      </c>
      <c r="S610" s="10">
        <v>13</v>
      </c>
      <c r="T610" s="10">
        <v>6</v>
      </c>
      <c r="U610" s="10">
        <v>3</v>
      </c>
    </row>
    <row r="611" spans="2:21" s="11" customFormat="1" x14ac:dyDescent="0.2">
      <c r="B611" s="10" t="str">
        <f t="shared" si="51"/>
        <v/>
      </c>
      <c r="C611" s="10" t="str">
        <f>IF(ISNA(VLOOKUP(R611&amp;"_"&amp;S611&amp;"_"&amp;T611,[1]挑战模式!$A:$AS,1,FALSE)),"",IF(T611-T610=0,"",T611))</f>
        <v/>
      </c>
      <c r="D611" s="10" t="str">
        <f t="shared" si="52"/>
        <v/>
      </c>
      <c r="E611" s="10" t="str">
        <f>""</f>
        <v/>
      </c>
      <c r="F611" s="10" t="str">
        <f>IF(C611="","",VLOOKUP(R611&amp;"_"&amp;S611&amp;"_"&amp;T611,[1]挑战模式!$A:$AS,13,FALSE)-VLOOKUP(R611&amp;"_"&amp;S611&amp;"_"&amp;T611,[1]挑战模式!$A:$AS,14,FALSE))</f>
        <v/>
      </c>
      <c r="G611" s="10" t="str">
        <f t="shared" si="53"/>
        <v/>
      </c>
      <c r="H611" s="10" t="str">
        <f>IF(C611="","",VLOOKUP(R611&amp;"_"&amp;S611&amp;"_"&amp;T611,[1]挑战模式!$A:$BG,58,FALSE))</f>
        <v/>
      </c>
      <c r="I611" s="10" t="str">
        <f>IF(C611="","",VLOOKUP(R611&amp;"_"&amp;S611&amp;"_"&amp;T611,[1]挑战模式!$A:$BG,59,FALSE))</f>
        <v/>
      </c>
      <c r="J611" s="10" t="str">
        <f t="shared" si="50"/>
        <v/>
      </c>
      <c r="K611" s="10">
        <f ca="1">IF(ISNA(VLOOKUP(R611&amp;"_"&amp;S611&amp;"_"&amp;T611,[1]挑战模式!$A:$AS,1,FALSE)),"",IF(VLOOKUP(R611&amp;"_"&amp;S611&amp;"_"&amp;T611,[1]挑战模式!$A:$AS,14+U611,FALSE)="","",INT(VLOOKUP(R611&amp;"_"&amp;S611&amp;"_"&amp;T611,[1]挑战模式!$A:$AS,20+U611,FALSE))))</f>
        <v>6</v>
      </c>
      <c r="L611" s="10">
        <f ca="1">IF(ISNA(VLOOKUP(R611&amp;"_"&amp;S611&amp;"_"&amp;T611,[1]挑战模式!$A:$AS,1,FALSE)),"",IF(VLOOKUP(R611&amp;"_"&amp;S611&amp;"_"&amp;T611,[1]挑战模式!$A:$AS,14+U611,FALSE)="","",ROUND(VLOOKUP(R611&amp;"_"&amp;S611&amp;"_"&amp;T611,[1]挑战模式!$A:$AS,5,FALSE)/K611,2)))</f>
        <v>5</v>
      </c>
      <c r="M611" s="10">
        <f t="shared" ca="1" si="54"/>
        <v>1</v>
      </c>
      <c r="N611" s="10" t="str">
        <f t="shared" ca="1" si="55"/>
        <v>Monster_Season0_Challenge13_6_4</v>
      </c>
      <c r="O611" s="10">
        <f t="shared" ca="1" si="56"/>
        <v>1</v>
      </c>
      <c r="P611" s="12"/>
      <c r="Q611" s="10">
        <f ca="1">IF(L611="","",VLOOKUP(R611&amp;"_"&amp;S611&amp;"_"&amp;T611,[1]挑战模式!$A:$AS,38+U611,FALSE))</f>
        <v>6</v>
      </c>
      <c r="R611" s="10">
        <v>0</v>
      </c>
      <c r="S611" s="10">
        <v>13</v>
      </c>
      <c r="T611" s="10">
        <v>6</v>
      </c>
      <c r="U611" s="10">
        <v>4</v>
      </c>
    </row>
    <row r="612" spans="2:21" s="11" customFormat="1" x14ac:dyDescent="0.2">
      <c r="B612" s="10" t="str">
        <f t="shared" si="51"/>
        <v/>
      </c>
      <c r="C612" s="10" t="str">
        <f>IF(ISNA(VLOOKUP(R612&amp;"_"&amp;S612&amp;"_"&amp;T612,[1]挑战模式!$A:$AS,1,FALSE)),"",IF(T612-T611=0,"",T612))</f>
        <v/>
      </c>
      <c r="D612" s="10" t="str">
        <f t="shared" si="52"/>
        <v/>
      </c>
      <c r="E612" s="10" t="str">
        <f>""</f>
        <v/>
      </c>
      <c r="F612" s="10" t="str">
        <f>IF(C612="","",VLOOKUP(R612&amp;"_"&amp;S612&amp;"_"&amp;T612,[1]挑战模式!$A:$AS,13,FALSE)-VLOOKUP(R612&amp;"_"&amp;S612&amp;"_"&amp;T612,[1]挑战模式!$A:$AS,14,FALSE))</f>
        <v/>
      </c>
      <c r="G612" s="10" t="str">
        <f t="shared" si="53"/>
        <v/>
      </c>
      <c r="H612" s="10" t="str">
        <f>IF(C612="","",VLOOKUP(R612&amp;"_"&amp;S612&amp;"_"&amp;T612,[1]挑战模式!$A:$BG,58,FALSE))</f>
        <v/>
      </c>
      <c r="I612" s="10" t="str">
        <f>IF(C612="","",VLOOKUP(R612&amp;"_"&amp;S612&amp;"_"&amp;T612,[1]挑战模式!$A:$BG,59,FALSE))</f>
        <v/>
      </c>
      <c r="J612" s="10" t="str">
        <f t="shared" si="50"/>
        <v/>
      </c>
      <c r="K612" s="10" t="str">
        <f ca="1">IF(ISNA(VLOOKUP(R612&amp;"_"&amp;S612&amp;"_"&amp;T612,[1]挑战模式!$A:$AS,1,FALSE)),"",IF(VLOOKUP(R612&amp;"_"&amp;S612&amp;"_"&amp;T612,[1]挑战模式!$A:$AS,14+U612,FALSE)="","",INT(VLOOKUP(R612&amp;"_"&amp;S612&amp;"_"&amp;T612,[1]挑战模式!$A:$AS,20+U612,FALSE))))</f>
        <v/>
      </c>
      <c r="L612" s="10" t="str">
        <f ca="1">IF(ISNA(VLOOKUP(R612&amp;"_"&amp;S612&amp;"_"&amp;T612,[1]挑战模式!$A:$AS,1,FALSE)),"",IF(VLOOKUP(R612&amp;"_"&amp;S612&amp;"_"&amp;T612,[1]挑战模式!$A:$AS,14+U612,FALSE)="","",ROUND(VLOOKUP(R612&amp;"_"&amp;S612&amp;"_"&amp;T612,[1]挑战模式!$A:$AS,5,FALSE)/K612,2)))</f>
        <v/>
      </c>
      <c r="M612" s="10" t="str">
        <f t="shared" ca="1" si="54"/>
        <v/>
      </c>
      <c r="N612" s="10" t="str">
        <f t="shared" ca="1" si="55"/>
        <v/>
      </c>
      <c r="O612" s="10" t="str">
        <f t="shared" ca="1" si="56"/>
        <v/>
      </c>
      <c r="P612" s="12"/>
      <c r="Q612" s="10" t="str">
        <f ca="1">IF(L612="","",VLOOKUP(R612&amp;"_"&amp;S612&amp;"_"&amp;T612,[1]挑战模式!$A:$AS,38+U612,FALSE))</f>
        <v/>
      </c>
      <c r="R612" s="10">
        <v>0</v>
      </c>
      <c r="S612" s="10">
        <v>13</v>
      </c>
      <c r="T612" s="10">
        <v>6</v>
      </c>
      <c r="U612" s="10">
        <v>5</v>
      </c>
    </row>
    <row r="613" spans="2:21" s="11" customFormat="1" x14ac:dyDescent="0.2">
      <c r="B613" s="10" t="str">
        <f t="shared" si="51"/>
        <v/>
      </c>
      <c r="C613" s="10" t="str">
        <f>IF(ISNA(VLOOKUP(R613&amp;"_"&amp;S613&amp;"_"&amp;T613,[1]挑战模式!$A:$AS,1,FALSE)),"",IF(T613-T612=0,"",T613))</f>
        <v/>
      </c>
      <c r="D613" s="10" t="str">
        <f t="shared" si="52"/>
        <v/>
      </c>
      <c r="E613" s="10" t="str">
        <f>""</f>
        <v/>
      </c>
      <c r="F613" s="10" t="str">
        <f>IF(C613="","",VLOOKUP(R613&amp;"_"&amp;S613&amp;"_"&amp;T613,[1]挑战模式!$A:$AS,13,FALSE)-VLOOKUP(R613&amp;"_"&amp;S613&amp;"_"&amp;T613,[1]挑战模式!$A:$AS,14,FALSE))</f>
        <v/>
      </c>
      <c r="G613" s="10" t="str">
        <f t="shared" si="53"/>
        <v/>
      </c>
      <c r="H613" s="10" t="str">
        <f>IF(C613="","",VLOOKUP(R613&amp;"_"&amp;S613&amp;"_"&amp;T613,[1]挑战模式!$A:$BG,58,FALSE))</f>
        <v/>
      </c>
      <c r="I613" s="10" t="str">
        <f>IF(C613="","",VLOOKUP(R613&amp;"_"&amp;S613&amp;"_"&amp;T613,[1]挑战模式!$A:$BG,59,FALSE))</f>
        <v/>
      </c>
      <c r="J613" s="10" t="str">
        <f t="shared" si="50"/>
        <v/>
      </c>
      <c r="K613" s="10" t="str">
        <f ca="1">IF(ISNA(VLOOKUP(R613&amp;"_"&amp;S613&amp;"_"&amp;T613,[1]挑战模式!$A:$AS,1,FALSE)),"",IF(VLOOKUP(R613&amp;"_"&amp;S613&amp;"_"&amp;T613,[1]挑战模式!$A:$AS,14+U613,FALSE)="","",INT(VLOOKUP(R613&amp;"_"&amp;S613&amp;"_"&amp;T613,[1]挑战模式!$A:$AS,20+U613,FALSE))))</f>
        <v/>
      </c>
      <c r="L613" s="10" t="str">
        <f ca="1">IF(ISNA(VLOOKUP(R613&amp;"_"&amp;S613&amp;"_"&amp;T613,[1]挑战模式!$A:$AS,1,FALSE)),"",IF(VLOOKUP(R613&amp;"_"&amp;S613&amp;"_"&amp;T613,[1]挑战模式!$A:$AS,14+U613,FALSE)="","",ROUND(VLOOKUP(R613&amp;"_"&amp;S613&amp;"_"&amp;T613,[1]挑战模式!$A:$AS,5,FALSE)/K613,2)))</f>
        <v/>
      </c>
      <c r="M613" s="10" t="str">
        <f t="shared" ca="1" si="54"/>
        <v/>
      </c>
      <c r="N613" s="10" t="str">
        <f t="shared" ca="1" si="55"/>
        <v/>
      </c>
      <c r="O613" s="10" t="str">
        <f t="shared" ca="1" si="56"/>
        <v/>
      </c>
      <c r="P613" s="12"/>
      <c r="Q613" s="10" t="str">
        <f ca="1">IF(L613="","",VLOOKUP(R613&amp;"_"&amp;S613&amp;"_"&amp;T613,[1]挑战模式!$A:$AS,38+U613,FALSE))</f>
        <v/>
      </c>
      <c r="R613" s="10">
        <v>0</v>
      </c>
      <c r="S613" s="10">
        <v>13</v>
      </c>
      <c r="T613" s="10">
        <v>6</v>
      </c>
      <c r="U613" s="10">
        <v>6</v>
      </c>
    </row>
    <row r="614" spans="2:21" s="11" customFormat="1" x14ac:dyDescent="0.2">
      <c r="B614" s="10" t="str">
        <f t="shared" si="51"/>
        <v/>
      </c>
      <c r="C614" s="10" t="str">
        <f>IF(ISNA(VLOOKUP(R614&amp;"_"&amp;S614&amp;"_"&amp;T614,[1]挑战模式!$A:$AS,1,FALSE)),"",IF(T614-T613=0,"",T614))</f>
        <v/>
      </c>
      <c r="D614" s="10" t="str">
        <f t="shared" si="52"/>
        <v/>
      </c>
      <c r="E614" s="10" t="str">
        <f>""</f>
        <v/>
      </c>
      <c r="F614" s="10" t="str">
        <f>IF(C614="","",VLOOKUP(R614&amp;"_"&amp;S614&amp;"_"&amp;T614,[1]挑战模式!$A:$AS,13,FALSE)-VLOOKUP(R614&amp;"_"&amp;S614&amp;"_"&amp;T614,[1]挑战模式!$A:$AS,14,FALSE))</f>
        <v/>
      </c>
      <c r="G614" s="10" t="str">
        <f t="shared" si="53"/>
        <v/>
      </c>
      <c r="H614" s="10" t="str">
        <f>IF(C614="","",VLOOKUP(R614&amp;"_"&amp;S614&amp;"_"&amp;T614,[1]挑战模式!$A:$BG,58,FALSE))</f>
        <v/>
      </c>
      <c r="I614" s="10" t="str">
        <f>IF(C614="","",VLOOKUP(R614&amp;"_"&amp;S614&amp;"_"&amp;T614,[1]挑战模式!$A:$BG,59,FALSE))</f>
        <v/>
      </c>
      <c r="J614" s="10" t="str">
        <f t="shared" si="50"/>
        <v/>
      </c>
      <c r="K614" s="10" t="str">
        <f>IF(ISNA(VLOOKUP(R614&amp;"_"&amp;S614&amp;"_"&amp;T614,[1]挑战模式!$A:$AS,1,FALSE)),"",IF(VLOOKUP(R614&amp;"_"&amp;S614&amp;"_"&amp;T614,[1]挑战模式!$A:$AS,14+U614,FALSE)="","",INT(VLOOKUP(R614&amp;"_"&amp;S614&amp;"_"&amp;T614,[1]挑战模式!$A:$AS,20+U614,FALSE))))</f>
        <v/>
      </c>
      <c r="L614" s="10" t="str">
        <f>IF(ISNA(VLOOKUP(R614&amp;"_"&amp;S614&amp;"_"&amp;T614,[1]挑战模式!$A:$AS,1,FALSE)),"",IF(VLOOKUP(R614&amp;"_"&amp;S614&amp;"_"&amp;T614,[1]挑战模式!$A:$AS,14+U614,FALSE)="","",ROUND(VLOOKUP(R614&amp;"_"&amp;S614&amp;"_"&amp;T614,[1]挑战模式!$A:$AS,5,FALSE)/K614,2)))</f>
        <v/>
      </c>
      <c r="M614" s="10" t="str">
        <f t="shared" si="54"/>
        <v/>
      </c>
      <c r="N614" s="10" t="str">
        <f t="shared" si="55"/>
        <v/>
      </c>
      <c r="O614" s="10" t="str">
        <f t="shared" si="56"/>
        <v/>
      </c>
      <c r="P614" s="12"/>
      <c r="Q614" s="10" t="str">
        <f>IF(L614="","",VLOOKUP(R614&amp;"_"&amp;S614&amp;"_"&amp;T614,[1]挑战模式!$A:$AS,38+U614,FALSE))</f>
        <v/>
      </c>
      <c r="R614" s="10">
        <v>0</v>
      </c>
      <c r="S614" s="10">
        <v>13</v>
      </c>
      <c r="T614" s="10">
        <v>7</v>
      </c>
      <c r="U614" s="10">
        <v>1</v>
      </c>
    </row>
    <row r="615" spans="2:21" s="11" customFormat="1" x14ac:dyDescent="0.2">
      <c r="B615" s="10" t="str">
        <f t="shared" si="51"/>
        <v/>
      </c>
      <c r="C615" s="10" t="str">
        <f>IF(ISNA(VLOOKUP(R615&amp;"_"&amp;S615&amp;"_"&amp;T615,[1]挑战模式!$A:$AS,1,FALSE)),"",IF(T615-T614=0,"",T615))</f>
        <v/>
      </c>
      <c r="D615" s="10" t="str">
        <f t="shared" si="52"/>
        <v/>
      </c>
      <c r="E615" s="10" t="str">
        <f>""</f>
        <v/>
      </c>
      <c r="F615" s="10" t="str">
        <f>IF(C615="","",VLOOKUP(R615&amp;"_"&amp;S615&amp;"_"&amp;T615,[1]挑战模式!$A:$AS,13,FALSE)-VLOOKUP(R615&amp;"_"&amp;S615&amp;"_"&amp;T615,[1]挑战模式!$A:$AS,14,FALSE))</f>
        <v/>
      </c>
      <c r="G615" s="10" t="str">
        <f t="shared" si="53"/>
        <v/>
      </c>
      <c r="H615" s="10" t="str">
        <f>IF(C615="","",VLOOKUP(R615&amp;"_"&amp;S615&amp;"_"&amp;T615,[1]挑战模式!$A:$BG,58,FALSE))</f>
        <v/>
      </c>
      <c r="I615" s="10" t="str">
        <f>IF(C615="","",VLOOKUP(R615&amp;"_"&amp;S615&amp;"_"&amp;T615,[1]挑战模式!$A:$BG,59,FALSE))</f>
        <v/>
      </c>
      <c r="J615" s="10" t="str">
        <f t="shared" si="50"/>
        <v/>
      </c>
      <c r="K615" s="10" t="str">
        <f>IF(ISNA(VLOOKUP(R615&amp;"_"&amp;S615&amp;"_"&amp;T615,[1]挑战模式!$A:$AS,1,FALSE)),"",IF(VLOOKUP(R615&amp;"_"&amp;S615&amp;"_"&amp;T615,[1]挑战模式!$A:$AS,14+U615,FALSE)="","",INT(VLOOKUP(R615&amp;"_"&amp;S615&amp;"_"&amp;T615,[1]挑战模式!$A:$AS,20+U615,FALSE))))</f>
        <v/>
      </c>
      <c r="L615" s="10" t="str">
        <f>IF(ISNA(VLOOKUP(R615&amp;"_"&amp;S615&amp;"_"&amp;T615,[1]挑战模式!$A:$AS,1,FALSE)),"",IF(VLOOKUP(R615&amp;"_"&amp;S615&amp;"_"&amp;T615,[1]挑战模式!$A:$AS,14+U615,FALSE)="","",ROUND(VLOOKUP(R615&amp;"_"&amp;S615&amp;"_"&amp;T615,[1]挑战模式!$A:$AS,5,FALSE)/K615,2)))</f>
        <v/>
      </c>
      <c r="M615" s="10" t="str">
        <f t="shared" si="54"/>
        <v/>
      </c>
      <c r="N615" s="10" t="str">
        <f t="shared" si="55"/>
        <v/>
      </c>
      <c r="O615" s="10" t="str">
        <f t="shared" si="56"/>
        <v/>
      </c>
      <c r="P615" s="12"/>
      <c r="Q615" s="10" t="str">
        <f>IF(L615="","",VLOOKUP(R615&amp;"_"&amp;S615&amp;"_"&amp;T615,[1]挑战模式!$A:$AS,38+U615,FALSE))</f>
        <v/>
      </c>
      <c r="R615" s="10">
        <v>0</v>
      </c>
      <c r="S615" s="10">
        <v>13</v>
      </c>
      <c r="T615" s="10">
        <v>7</v>
      </c>
      <c r="U615" s="10">
        <v>2</v>
      </c>
    </row>
    <row r="616" spans="2:21" s="11" customFormat="1" x14ac:dyDescent="0.2">
      <c r="B616" s="10" t="str">
        <f t="shared" si="51"/>
        <v/>
      </c>
      <c r="C616" s="10" t="str">
        <f>IF(ISNA(VLOOKUP(R616&amp;"_"&amp;S616&amp;"_"&amp;T616,[1]挑战模式!$A:$AS,1,FALSE)),"",IF(T616-T615=0,"",T616))</f>
        <v/>
      </c>
      <c r="D616" s="10" t="str">
        <f t="shared" si="52"/>
        <v/>
      </c>
      <c r="E616" s="10" t="str">
        <f>""</f>
        <v/>
      </c>
      <c r="F616" s="10" t="str">
        <f>IF(C616="","",VLOOKUP(R616&amp;"_"&amp;S616&amp;"_"&amp;T616,[1]挑战模式!$A:$AS,13,FALSE)-VLOOKUP(R616&amp;"_"&amp;S616&amp;"_"&amp;T616,[1]挑战模式!$A:$AS,14,FALSE))</f>
        <v/>
      </c>
      <c r="G616" s="10" t="str">
        <f t="shared" si="53"/>
        <v/>
      </c>
      <c r="H616" s="10" t="str">
        <f>IF(C616="","",VLOOKUP(R616&amp;"_"&amp;S616&amp;"_"&amp;T616,[1]挑战模式!$A:$BG,58,FALSE))</f>
        <v/>
      </c>
      <c r="I616" s="10" t="str">
        <f>IF(C616="","",VLOOKUP(R616&amp;"_"&amp;S616&amp;"_"&amp;T616,[1]挑战模式!$A:$BG,59,FALSE))</f>
        <v/>
      </c>
      <c r="J616" s="10" t="str">
        <f t="shared" si="50"/>
        <v/>
      </c>
      <c r="K616" s="10" t="str">
        <f>IF(ISNA(VLOOKUP(R616&amp;"_"&amp;S616&amp;"_"&amp;T616,[1]挑战模式!$A:$AS,1,FALSE)),"",IF(VLOOKUP(R616&amp;"_"&amp;S616&amp;"_"&amp;T616,[1]挑战模式!$A:$AS,14+U616,FALSE)="","",INT(VLOOKUP(R616&amp;"_"&amp;S616&amp;"_"&amp;T616,[1]挑战模式!$A:$AS,20+U616,FALSE))))</f>
        <v/>
      </c>
      <c r="L616" s="10" t="str">
        <f>IF(ISNA(VLOOKUP(R616&amp;"_"&amp;S616&amp;"_"&amp;T616,[1]挑战模式!$A:$AS,1,FALSE)),"",IF(VLOOKUP(R616&amp;"_"&amp;S616&amp;"_"&amp;T616,[1]挑战模式!$A:$AS,14+U616,FALSE)="","",ROUND(VLOOKUP(R616&amp;"_"&amp;S616&amp;"_"&amp;T616,[1]挑战模式!$A:$AS,5,FALSE)/K616,2)))</f>
        <v/>
      </c>
      <c r="M616" s="10" t="str">
        <f t="shared" si="54"/>
        <v/>
      </c>
      <c r="N616" s="10" t="str">
        <f t="shared" si="55"/>
        <v/>
      </c>
      <c r="O616" s="10" t="str">
        <f t="shared" si="56"/>
        <v/>
      </c>
      <c r="P616" s="12"/>
      <c r="Q616" s="10" t="str">
        <f>IF(L616="","",VLOOKUP(R616&amp;"_"&amp;S616&amp;"_"&amp;T616,[1]挑战模式!$A:$AS,38+U616,FALSE))</f>
        <v/>
      </c>
      <c r="R616" s="10">
        <v>0</v>
      </c>
      <c r="S616" s="10">
        <v>13</v>
      </c>
      <c r="T616" s="10">
        <v>7</v>
      </c>
      <c r="U616" s="10">
        <v>3</v>
      </c>
    </row>
    <row r="617" spans="2:21" s="11" customFormat="1" x14ac:dyDescent="0.2">
      <c r="B617" s="10" t="str">
        <f t="shared" si="51"/>
        <v/>
      </c>
      <c r="C617" s="10" t="str">
        <f>IF(ISNA(VLOOKUP(R617&amp;"_"&amp;S617&amp;"_"&amp;T617,[1]挑战模式!$A:$AS,1,FALSE)),"",IF(T617-T616=0,"",T617))</f>
        <v/>
      </c>
      <c r="D617" s="10" t="str">
        <f t="shared" si="52"/>
        <v/>
      </c>
      <c r="E617" s="10" t="str">
        <f>""</f>
        <v/>
      </c>
      <c r="F617" s="10" t="str">
        <f>IF(C617="","",VLOOKUP(R617&amp;"_"&amp;S617&amp;"_"&amp;T617,[1]挑战模式!$A:$AS,13,FALSE)-VLOOKUP(R617&amp;"_"&amp;S617&amp;"_"&amp;T617,[1]挑战模式!$A:$AS,14,FALSE))</f>
        <v/>
      </c>
      <c r="G617" s="10" t="str">
        <f t="shared" si="53"/>
        <v/>
      </c>
      <c r="H617" s="10" t="str">
        <f>IF(C617="","",VLOOKUP(R617&amp;"_"&amp;S617&amp;"_"&amp;T617,[1]挑战模式!$A:$BG,58,FALSE))</f>
        <v/>
      </c>
      <c r="I617" s="10" t="str">
        <f>IF(C617="","",VLOOKUP(R617&amp;"_"&amp;S617&amp;"_"&amp;T617,[1]挑战模式!$A:$BG,59,FALSE))</f>
        <v/>
      </c>
      <c r="J617" s="10" t="str">
        <f t="shared" si="50"/>
        <v/>
      </c>
      <c r="K617" s="10" t="str">
        <f>IF(ISNA(VLOOKUP(R617&amp;"_"&amp;S617&amp;"_"&amp;T617,[1]挑战模式!$A:$AS,1,FALSE)),"",IF(VLOOKUP(R617&amp;"_"&amp;S617&amp;"_"&amp;T617,[1]挑战模式!$A:$AS,14+U617,FALSE)="","",INT(VLOOKUP(R617&amp;"_"&amp;S617&amp;"_"&amp;T617,[1]挑战模式!$A:$AS,20+U617,FALSE))))</f>
        <v/>
      </c>
      <c r="L617" s="10" t="str">
        <f>IF(ISNA(VLOOKUP(R617&amp;"_"&amp;S617&amp;"_"&amp;T617,[1]挑战模式!$A:$AS,1,FALSE)),"",IF(VLOOKUP(R617&amp;"_"&amp;S617&amp;"_"&amp;T617,[1]挑战模式!$A:$AS,14+U617,FALSE)="","",ROUND(VLOOKUP(R617&amp;"_"&amp;S617&amp;"_"&amp;T617,[1]挑战模式!$A:$AS,5,FALSE)/K617,2)))</f>
        <v/>
      </c>
      <c r="M617" s="10" t="str">
        <f t="shared" si="54"/>
        <v/>
      </c>
      <c r="N617" s="10" t="str">
        <f t="shared" si="55"/>
        <v/>
      </c>
      <c r="O617" s="10" t="str">
        <f t="shared" si="56"/>
        <v/>
      </c>
      <c r="P617" s="12"/>
      <c r="Q617" s="10" t="str">
        <f>IF(L617="","",VLOOKUP(R617&amp;"_"&amp;S617&amp;"_"&amp;T617,[1]挑战模式!$A:$AS,38+U617,FALSE))</f>
        <v/>
      </c>
      <c r="R617" s="10">
        <v>0</v>
      </c>
      <c r="S617" s="10">
        <v>13</v>
      </c>
      <c r="T617" s="10">
        <v>7</v>
      </c>
      <c r="U617" s="10">
        <v>4</v>
      </c>
    </row>
    <row r="618" spans="2:21" s="11" customFormat="1" x14ac:dyDescent="0.2">
      <c r="B618" s="10" t="str">
        <f t="shared" si="51"/>
        <v/>
      </c>
      <c r="C618" s="10" t="str">
        <f>IF(ISNA(VLOOKUP(R618&amp;"_"&amp;S618&amp;"_"&amp;T618,[1]挑战模式!$A:$AS,1,FALSE)),"",IF(T618-T617=0,"",T618))</f>
        <v/>
      </c>
      <c r="D618" s="10" t="str">
        <f t="shared" si="52"/>
        <v/>
      </c>
      <c r="E618" s="10" t="str">
        <f>""</f>
        <v/>
      </c>
      <c r="F618" s="10" t="str">
        <f>IF(C618="","",VLOOKUP(R618&amp;"_"&amp;S618&amp;"_"&amp;T618,[1]挑战模式!$A:$AS,13,FALSE)-VLOOKUP(R618&amp;"_"&amp;S618&amp;"_"&amp;T618,[1]挑战模式!$A:$AS,14,FALSE))</f>
        <v/>
      </c>
      <c r="G618" s="10" t="str">
        <f t="shared" si="53"/>
        <v/>
      </c>
      <c r="H618" s="10" t="str">
        <f>IF(C618="","",VLOOKUP(R618&amp;"_"&amp;S618&amp;"_"&amp;T618,[1]挑战模式!$A:$BG,58,FALSE))</f>
        <v/>
      </c>
      <c r="I618" s="10" t="str">
        <f>IF(C618="","",VLOOKUP(R618&amp;"_"&amp;S618&amp;"_"&amp;T618,[1]挑战模式!$A:$BG,59,FALSE))</f>
        <v/>
      </c>
      <c r="J618" s="10" t="str">
        <f t="shared" si="50"/>
        <v/>
      </c>
      <c r="K618" s="10" t="str">
        <f>IF(ISNA(VLOOKUP(R618&amp;"_"&amp;S618&amp;"_"&amp;T618,[1]挑战模式!$A:$AS,1,FALSE)),"",IF(VLOOKUP(R618&amp;"_"&amp;S618&amp;"_"&amp;T618,[1]挑战模式!$A:$AS,14+U618,FALSE)="","",INT(VLOOKUP(R618&amp;"_"&amp;S618&amp;"_"&amp;T618,[1]挑战模式!$A:$AS,20+U618,FALSE))))</f>
        <v/>
      </c>
      <c r="L618" s="10" t="str">
        <f>IF(ISNA(VLOOKUP(R618&amp;"_"&amp;S618&amp;"_"&amp;T618,[1]挑战模式!$A:$AS,1,FALSE)),"",IF(VLOOKUP(R618&amp;"_"&amp;S618&amp;"_"&amp;T618,[1]挑战模式!$A:$AS,14+U618,FALSE)="","",ROUND(VLOOKUP(R618&amp;"_"&amp;S618&amp;"_"&amp;T618,[1]挑战模式!$A:$AS,5,FALSE)/K618,2)))</f>
        <v/>
      </c>
      <c r="M618" s="10" t="str">
        <f t="shared" si="54"/>
        <v/>
      </c>
      <c r="N618" s="10" t="str">
        <f t="shared" si="55"/>
        <v/>
      </c>
      <c r="O618" s="10" t="str">
        <f t="shared" si="56"/>
        <v/>
      </c>
      <c r="P618" s="12"/>
      <c r="Q618" s="10" t="str">
        <f>IF(L618="","",VLOOKUP(R618&amp;"_"&amp;S618&amp;"_"&amp;T618,[1]挑战模式!$A:$AS,38+U618,FALSE))</f>
        <v/>
      </c>
      <c r="R618" s="10">
        <v>0</v>
      </c>
      <c r="S618" s="10">
        <v>13</v>
      </c>
      <c r="T618" s="10">
        <v>7</v>
      </c>
      <c r="U618" s="10">
        <v>5</v>
      </c>
    </row>
    <row r="619" spans="2:21" s="11" customFormat="1" x14ac:dyDescent="0.2">
      <c r="B619" s="10" t="str">
        <f t="shared" si="51"/>
        <v/>
      </c>
      <c r="C619" s="10" t="str">
        <f>IF(ISNA(VLOOKUP(R619&amp;"_"&amp;S619&amp;"_"&amp;T619,[1]挑战模式!$A:$AS,1,FALSE)),"",IF(T619-T618=0,"",T619))</f>
        <v/>
      </c>
      <c r="D619" s="10" t="str">
        <f t="shared" si="52"/>
        <v/>
      </c>
      <c r="E619" s="10" t="str">
        <f>""</f>
        <v/>
      </c>
      <c r="F619" s="10" t="str">
        <f>IF(C619="","",VLOOKUP(R619&amp;"_"&amp;S619&amp;"_"&amp;T619,[1]挑战模式!$A:$AS,13,FALSE)-VLOOKUP(R619&amp;"_"&amp;S619&amp;"_"&amp;T619,[1]挑战模式!$A:$AS,14,FALSE))</f>
        <v/>
      </c>
      <c r="G619" s="10" t="str">
        <f t="shared" si="53"/>
        <v/>
      </c>
      <c r="H619" s="10" t="str">
        <f>IF(C619="","",VLOOKUP(R619&amp;"_"&amp;S619&amp;"_"&amp;T619,[1]挑战模式!$A:$BG,58,FALSE))</f>
        <v/>
      </c>
      <c r="I619" s="10" t="str">
        <f>IF(C619="","",VLOOKUP(R619&amp;"_"&amp;S619&amp;"_"&amp;T619,[1]挑战模式!$A:$BG,59,FALSE))</f>
        <v/>
      </c>
      <c r="J619" s="10" t="str">
        <f t="shared" si="50"/>
        <v/>
      </c>
      <c r="K619" s="10" t="str">
        <f>IF(ISNA(VLOOKUP(R619&amp;"_"&amp;S619&amp;"_"&amp;T619,[1]挑战模式!$A:$AS,1,FALSE)),"",IF(VLOOKUP(R619&amp;"_"&amp;S619&amp;"_"&amp;T619,[1]挑战模式!$A:$AS,14+U619,FALSE)="","",INT(VLOOKUP(R619&amp;"_"&amp;S619&amp;"_"&amp;T619,[1]挑战模式!$A:$AS,20+U619,FALSE))))</f>
        <v/>
      </c>
      <c r="L619" s="10" t="str">
        <f>IF(ISNA(VLOOKUP(R619&amp;"_"&amp;S619&amp;"_"&amp;T619,[1]挑战模式!$A:$AS,1,FALSE)),"",IF(VLOOKUP(R619&amp;"_"&amp;S619&amp;"_"&amp;T619,[1]挑战模式!$A:$AS,14+U619,FALSE)="","",ROUND(VLOOKUP(R619&amp;"_"&amp;S619&amp;"_"&amp;T619,[1]挑战模式!$A:$AS,5,FALSE)/K619,2)))</f>
        <v/>
      </c>
      <c r="M619" s="10" t="str">
        <f t="shared" si="54"/>
        <v/>
      </c>
      <c r="N619" s="10" t="str">
        <f t="shared" si="55"/>
        <v/>
      </c>
      <c r="O619" s="10" t="str">
        <f t="shared" si="56"/>
        <v/>
      </c>
      <c r="P619" s="12"/>
      <c r="Q619" s="10" t="str">
        <f>IF(L619="","",VLOOKUP(R619&amp;"_"&amp;S619&amp;"_"&amp;T619,[1]挑战模式!$A:$AS,38+U619,FALSE))</f>
        <v/>
      </c>
      <c r="R619" s="10">
        <v>0</v>
      </c>
      <c r="S619" s="10">
        <v>13</v>
      </c>
      <c r="T619" s="10">
        <v>7</v>
      </c>
      <c r="U619" s="10">
        <v>6</v>
      </c>
    </row>
    <row r="620" spans="2:21" s="11" customFormat="1" x14ac:dyDescent="0.2">
      <c r="B620" s="10" t="str">
        <f t="shared" si="51"/>
        <v/>
      </c>
      <c r="C620" s="10" t="str">
        <f>IF(ISNA(VLOOKUP(R620&amp;"_"&amp;S620&amp;"_"&amp;T620,[1]挑战模式!$A:$AS,1,FALSE)),"",IF(T620-T619=0,"",T620))</f>
        <v/>
      </c>
      <c r="D620" s="10" t="str">
        <f t="shared" si="52"/>
        <v/>
      </c>
      <c r="E620" s="10" t="str">
        <f>""</f>
        <v/>
      </c>
      <c r="F620" s="10" t="str">
        <f>IF(C620="","",VLOOKUP(R620&amp;"_"&amp;S620&amp;"_"&amp;T620,[1]挑战模式!$A:$AS,13,FALSE)-VLOOKUP(R620&amp;"_"&amp;S620&amp;"_"&amp;T620,[1]挑战模式!$A:$AS,14,FALSE))</f>
        <v/>
      </c>
      <c r="G620" s="10" t="str">
        <f t="shared" si="53"/>
        <v/>
      </c>
      <c r="H620" s="10" t="str">
        <f>IF(C620="","",VLOOKUP(R620&amp;"_"&amp;S620&amp;"_"&amp;T620,[1]挑战模式!$A:$BG,58,FALSE))</f>
        <v/>
      </c>
      <c r="I620" s="10" t="str">
        <f>IF(C620="","",VLOOKUP(R620&amp;"_"&amp;S620&amp;"_"&amp;T620,[1]挑战模式!$A:$BG,59,FALSE))</f>
        <v/>
      </c>
      <c r="J620" s="10" t="str">
        <f t="shared" si="50"/>
        <v/>
      </c>
      <c r="K620" s="10" t="str">
        <f>IF(ISNA(VLOOKUP(R620&amp;"_"&amp;S620&amp;"_"&amp;T620,[1]挑战模式!$A:$AS,1,FALSE)),"",IF(VLOOKUP(R620&amp;"_"&amp;S620&amp;"_"&amp;T620,[1]挑战模式!$A:$AS,14+U620,FALSE)="","",INT(VLOOKUP(R620&amp;"_"&amp;S620&amp;"_"&amp;T620,[1]挑战模式!$A:$AS,20+U620,FALSE))))</f>
        <v/>
      </c>
      <c r="L620" s="10" t="str">
        <f>IF(ISNA(VLOOKUP(R620&amp;"_"&amp;S620&amp;"_"&amp;T620,[1]挑战模式!$A:$AS,1,FALSE)),"",IF(VLOOKUP(R620&amp;"_"&amp;S620&amp;"_"&amp;T620,[1]挑战模式!$A:$AS,14+U620,FALSE)="","",ROUND(VLOOKUP(R620&amp;"_"&amp;S620&amp;"_"&amp;T620,[1]挑战模式!$A:$AS,5,FALSE)/K620,2)))</f>
        <v/>
      </c>
      <c r="M620" s="10" t="str">
        <f t="shared" si="54"/>
        <v/>
      </c>
      <c r="N620" s="10" t="str">
        <f t="shared" si="55"/>
        <v/>
      </c>
      <c r="O620" s="10" t="str">
        <f t="shared" si="56"/>
        <v/>
      </c>
      <c r="P620" s="12"/>
      <c r="Q620" s="10" t="str">
        <f>IF(L620="","",VLOOKUP(R620&amp;"_"&amp;S620&amp;"_"&amp;T620,[1]挑战模式!$A:$AS,38+U620,FALSE))</f>
        <v/>
      </c>
      <c r="R620" s="10">
        <v>0</v>
      </c>
      <c r="S620" s="10">
        <v>13</v>
      </c>
      <c r="T620" s="10">
        <v>8</v>
      </c>
      <c r="U620" s="10">
        <v>1</v>
      </c>
    </row>
    <row r="621" spans="2:21" s="11" customFormat="1" x14ac:dyDescent="0.2">
      <c r="B621" s="10" t="str">
        <f t="shared" si="51"/>
        <v/>
      </c>
      <c r="C621" s="10" t="str">
        <f>IF(ISNA(VLOOKUP(R621&amp;"_"&amp;S621&amp;"_"&amp;T621,[1]挑战模式!$A:$AS,1,FALSE)),"",IF(T621-T620=0,"",T621))</f>
        <v/>
      </c>
      <c r="D621" s="10" t="str">
        <f t="shared" si="52"/>
        <v/>
      </c>
      <c r="E621" s="10" t="str">
        <f>""</f>
        <v/>
      </c>
      <c r="F621" s="10" t="str">
        <f>IF(C621="","",VLOOKUP(R621&amp;"_"&amp;S621&amp;"_"&amp;T621,[1]挑战模式!$A:$AS,13,FALSE)-VLOOKUP(R621&amp;"_"&amp;S621&amp;"_"&amp;T621,[1]挑战模式!$A:$AS,14,FALSE))</f>
        <v/>
      </c>
      <c r="G621" s="10" t="str">
        <f t="shared" si="53"/>
        <v/>
      </c>
      <c r="H621" s="10" t="str">
        <f>IF(C621="","",VLOOKUP(R621&amp;"_"&amp;S621&amp;"_"&amp;T621,[1]挑战模式!$A:$BG,58,FALSE))</f>
        <v/>
      </c>
      <c r="I621" s="10" t="str">
        <f>IF(C621="","",VLOOKUP(R621&amp;"_"&amp;S621&amp;"_"&amp;T621,[1]挑战模式!$A:$BG,59,FALSE))</f>
        <v/>
      </c>
      <c r="J621" s="10" t="str">
        <f t="shared" si="50"/>
        <v/>
      </c>
      <c r="K621" s="10" t="str">
        <f>IF(ISNA(VLOOKUP(R621&amp;"_"&amp;S621&amp;"_"&amp;T621,[1]挑战模式!$A:$AS,1,FALSE)),"",IF(VLOOKUP(R621&amp;"_"&amp;S621&amp;"_"&amp;T621,[1]挑战模式!$A:$AS,14+U621,FALSE)="","",INT(VLOOKUP(R621&amp;"_"&amp;S621&amp;"_"&amp;T621,[1]挑战模式!$A:$AS,20+U621,FALSE))))</f>
        <v/>
      </c>
      <c r="L621" s="10" t="str">
        <f>IF(ISNA(VLOOKUP(R621&amp;"_"&amp;S621&amp;"_"&amp;T621,[1]挑战模式!$A:$AS,1,FALSE)),"",IF(VLOOKUP(R621&amp;"_"&amp;S621&amp;"_"&amp;T621,[1]挑战模式!$A:$AS,14+U621,FALSE)="","",ROUND(VLOOKUP(R621&amp;"_"&amp;S621&amp;"_"&amp;T621,[1]挑战模式!$A:$AS,5,FALSE)/K621,2)))</f>
        <v/>
      </c>
      <c r="M621" s="10" t="str">
        <f t="shared" si="54"/>
        <v/>
      </c>
      <c r="N621" s="10" t="str">
        <f t="shared" si="55"/>
        <v/>
      </c>
      <c r="O621" s="10" t="str">
        <f t="shared" si="56"/>
        <v/>
      </c>
      <c r="P621" s="12"/>
      <c r="Q621" s="10" t="str">
        <f>IF(L621="","",VLOOKUP(R621&amp;"_"&amp;S621&amp;"_"&amp;T621,[1]挑战模式!$A:$AS,38+U621,FALSE))</f>
        <v/>
      </c>
      <c r="R621" s="10">
        <v>0</v>
      </c>
      <c r="S621" s="10">
        <v>13</v>
      </c>
      <c r="T621" s="10">
        <v>8</v>
      </c>
      <c r="U621" s="10">
        <v>2</v>
      </c>
    </row>
    <row r="622" spans="2:21" s="11" customFormat="1" x14ac:dyDescent="0.2">
      <c r="B622" s="10" t="str">
        <f t="shared" si="51"/>
        <v/>
      </c>
      <c r="C622" s="10" t="str">
        <f>IF(ISNA(VLOOKUP(R622&amp;"_"&amp;S622&amp;"_"&amp;T622,[1]挑战模式!$A:$AS,1,FALSE)),"",IF(T622-T621=0,"",T622))</f>
        <v/>
      </c>
      <c r="D622" s="10" t="str">
        <f t="shared" si="52"/>
        <v/>
      </c>
      <c r="E622" s="10" t="str">
        <f>""</f>
        <v/>
      </c>
      <c r="F622" s="10" t="str">
        <f>IF(C622="","",VLOOKUP(R622&amp;"_"&amp;S622&amp;"_"&amp;T622,[1]挑战模式!$A:$AS,13,FALSE)-VLOOKUP(R622&amp;"_"&amp;S622&amp;"_"&amp;T622,[1]挑战模式!$A:$AS,14,FALSE))</f>
        <v/>
      </c>
      <c r="G622" s="10" t="str">
        <f t="shared" si="53"/>
        <v/>
      </c>
      <c r="H622" s="10" t="str">
        <f>IF(C622="","",VLOOKUP(R622&amp;"_"&amp;S622&amp;"_"&amp;T622,[1]挑战模式!$A:$BG,58,FALSE))</f>
        <v/>
      </c>
      <c r="I622" s="10" t="str">
        <f>IF(C622="","",VLOOKUP(R622&amp;"_"&amp;S622&amp;"_"&amp;T622,[1]挑战模式!$A:$BG,59,FALSE))</f>
        <v/>
      </c>
      <c r="J622" s="10" t="str">
        <f t="shared" si="50"/>
        <v/>
      </c>
      <c r="K622" s="10" t="str">
        <f>IF(ISNA(VLOOKUP(R622&amp;"_"&amp;S622&amp;"_"&amp;T622,[1]挑战模式!$A:$AS,1,FALSE)),"",IF(VLOOKUP(R622&amp;"_"&amp;S622&amp;"_"&amp;T622,[1]挑战模式!$A:$AS,14+U622,FALSE)="","",INT(VLOOKUP(R622&amp;"_"&amp;S622&amp;"_"&amp;T622,[1]挑战模式!$A:$AS,20+U622,FALSE))))</f>
        <v/>
      </c>
      <c r="L622" s="10" t="str">
        <f>IF(ISNA(VLOOKUP(R622&amp;"_"&amp;S622&amp;"_"&amp;T622,[1]挑战模式!$A:$AS,1,FALSE)),"",IF(VLOOKUP(R622&amp;"_"&amp;S622&amp;"_"&amp;T622,[1]挑战模式!$A:$AS,14+U622,FALSE)="","",ROUND(VLOOKUP(R622&amp;"_"&amp;S622&amp;"_"&amp;T622,[1]挑战模式!$A:$AS,5,FALSE)/K622,2)))</f>
        <v/>
      </c>
      <c r="M622" s="10" t="str">
        <f t="shared" si="54"/>
        <v/>
      </c>
      <c r="N622" s="10" t="str">
        <f t="shared" si="55"/>
        <v/>
      </c>
      <c r="O622" s="10" t="str">
        <f t="shared" si="56"/>
        <v/>
      </c>
      <c r="P622" s="12"/>
      <c r="Q622" s="10" t="str">
        <f>IF(L622="","",VLOOKUP(R622&amp;"_"&amp;S622&amp;"_"&amp;T622,[1]挑战模式!$A:$AS,38+U622,FALSE))</f>
        <v/>
      </c>
      <c r="R622" s="10">
        <v>0</v>
      </c>
      <c r="S622" s="10">
        <v>13</v>
      </c>
      <c r="T622" s="10">
        <v>8</v>
      </c>
      <c r="U622" s="10">
        <v>3</v>
      </c>
    </row>
    <row r="623" spans="2:21" s="11" customFormat="1" x14ac:dyDescent="0.2">
      <c r="B623" s="10" t="str">
        <f t="shared" si="51"/>
        <v/>
      </c>
      <c r="C623" s="10" t="str">
        <f>IF(ISNA(VLOOKUP(R623&amp;"_"&amp;S623&amp;"_"&amp;T623,[1]挑战模式!$A:$AS,1,FALSE)),"",IF(T623-T622=0,"",T623))</f>
        <v/>
      </c>
      <c r="D623" s="10" t="str">
        <f t="shared" si="52"/>
        <v/>
      </c>
      <c r="E623" s="10" t="str">
        <f>""</f>
        <v/>
      </c>
      <c r="F623" s="10" t="str">
        <f>IF(C623="","",VLOOKUP(R623&amp;"_"&amp;S623&amp;"_"&amp;T623,[1]挑战模式!$A:$AS,13,FALSE)-VLOOKUP(R623&amp;"_"&amp;S623&amp;"_"&amp;T623,[1]挑战模式!$A:$AS,14,FALSE))</f>
        <v/>
      </c>
      <c r="G623" s="10" t="str">
        <f t="shared" si="53"/>
        <v/>
      </c>
      <c r="H623" s="10" t="str">
        <f>IF(C623="","",VLOOKUP(R623&amp;"_"&amp;S623&amp;"_"&amp;T623,[1]挑战模式!$A:$BG,58,FALSE))</f>
        <v/>
      </c>
      <c r="I623" s="10" t="str">
        <f>IF(C623="","",VLOOKUP(R623&amp;"_"&amp;S623&amp;"_"&amp;T623,[1]挑战模式!$A:$BG,59,FALSE))</f>
        <v/>
      </c>
      <c r="J623" s="10" t="str">
        <f t="shared" si="50"/>
        <v/>
      </c>
      <c r="K623" s="10" t="str">
        <f>IF(ISNA(VLOOKUP(R623&amp;"_"&amp;S623&amp;"_"&amp;T623,[1]挑战模式!$A:$AS,1,FALSE)),"",IF(VLOOKUP(R623&amp;"_"&amp;S623&amp;"_"&amp;T623,[1]挑战模式!$A:$AS,14+U623,FALSE)="","",INT(VLOOKUP(R623&amp;"_"&amp;S623&amp;"_"&amp;T623,[1]挑战模式!$A:$AS,20+U623,FALSE))))</f>
        <v/>
      </c>
      <c r="L623" s="10" t="str">
        <f>IF(ISNA(VLOOKUP(R623&amp;"_"&amp;S623&amp;"_"&amp;T623,[1]挑战模式!$A:$AS,1,FALSE)),"",IF(VLOOKUP(R623&amp;"_"&amp;S623&amp;"_"&amp;T623,[1]挑战模式!$A:$AS,14+U623,FALSE)="","",ROUND(VLOOKUP(R623&amp;"_"&amp;S623&amp;"_"&amp;T623,[1]挑战模式!$A:$AS,5,FALSE)/K623,2)))</f>
        <v/>
      </c>
      <c r="M623" s="10" t="str">
        <f t="shared" si="54"/>
        <v/>
      </c>
      <c r="N623" s="10" t="str">
        <f t="shared" si="55"/>
        <v/>
      </c>
      <c r="O623" s="10" t="str">
        <f t="shared" si="56"/>
        <v/>
      </c>
      <c r="P623" s="12"/>
      <c r="Q623" s="10" t="str">
        <f>IF(L623="","",VLOOKUP(R623&amp;"_"&amp;S623&amp;"_"&amp;T623,[1]挑战模式!$A:$AS,38+U623,FALSE))</f>
        <v/>
      </c>
      <c r="R623" s="10">
        <v>0</v>
      </c>
      <c r="S623" s="10">
        <v>13</v>
      </c>
      <c r="T623" s="10">
        <v>8</v>
      </c>
      <c r="U623" s="10">
        <v>4</v>
      </c>
    </row>
    <row r="624" spans="2:21" s="11" customFormat="1" x14ac:dyDescent="0.2">
      <c r="B624" s="10" t="str">
        <f t="shared" si="51"/>
        <v/>
      </c>
      <c r="C624" s="10" t="str">
        <f>IF(ISNA(VLOOKUP(R624&amp;"_"&amp;S624&amp;"_"&amp;T624,[1]挑战模式!$A:$AS,1,FALSE)),"",IF(T624-T623=0,"",T624))</f>
        <v/>
      </c>
      <c r="D624" s="10" t="str">
        <f t="shared" si="52"/>
        <v/>
      </c>
      <c r="E624" s="10" t="str">
        <f>""</f>
        <v/>
      </c>
      <c r="F624" s="10" t="str">
        <f>IF(C624="","",VLOOKUP(R624&amp;"_"&amp;S624&amp;"_"&amp;T624,[1]挑战模式!$A:$AS,13,FALSE)-VLOOKUP(R624&amp;"_"&amp;S624&amp;"_"&amp;T624,[1]挑战模式!$A:$AS,14,FALSE))</f>
        <v/>
      </c>
      <c r="G624" s="10" t="str">
        <f t="shared" si="53"/>
        <v/>
      </c>
      <c r="H624" s="10" t="str">
        <f>IF(C624="","",VLOOKUP(R624&amp;"_"&amp;S624&amp;"_"&amp;T624,[1]挑战模式!$A:$BG,58,FALSE))</f>
        <v/>
      </c>
      <c r="I624" s="10" t="str">
        <f>IF(C624="","",VLOOKUP(R624&amp;"_"&amp;S624&amp;"_"&amp;T624,[1]挑战模式!$A:$BG,59,FALSE))</f>
        <v/>
      </c>
      <c r="J624" s="10" t="str">
        <f t="shared" si="50"/>
        <v/>
      </c>
      <c r="K624" s="10" t="str">
        <f>IF(ISNA(VLOOKUP(R624&amp;"_"&amp;S624&amp;"_"&amp;T624,[1]挑战模式!$A:$AS,1,FALSE)),"",IF(VLOOKUP(R624&amp;"_"&amp;S624&amp;"_"&amp;T624,[1]挑战模式!$A:$AS,14+U624,FALSE)="","",INT(VLOOKUP(R624&amp;"_"&amp;S624&amp;"_"&amp;T624,[1]挑战模式!$A:$AS,20+U624,FALSE))))</f>
        <v/>
      </c>
      <c r="L624" s="10" t="str">
        <f>IF(ISNA(VLOOKUP(R624&amp;"_"&amp;S624&amp;"_"&amp;T624,[1]挑战模式!$A:$AS,1,FALSE)),"",IF(VLOOKUP(R624&amp;"_"&amp;S624&amp;"_"&amp;T624,[1]挑战模式!$A:$AS,14+U624,FALSE)="","",ROUND(VLOOKUP(R624&amp;"_"&amp;S624&amp;"_"&amp;T624,[1]挑战模式!$A:$AS,5,FALSE)/K624,2)))</f>
        <v/>
      </c>
      <c r="M624" s="10" t="str">
        <f t="shared" si="54"/>
        <v/>
      </c>
      <c r="N624" s="10" t="str">
        <f t="shared" si="55"/>
        <v/>
      </c>
      <c r="O624" s="10" t="str">
        <f t="shared" si="56"/>
        <v/>
      </c>
      <c r="P624" s="12"/>
      <c r="Q624" s="10" t="str">
        <f>IF(L624="","",VLOOKUP(R624&amp;"_"&amp;S624&amp;"_"&amp;T624,[1]挑战模式!$A:$AS,38+U624,FALSE))</f>
        <v/>
      </c>
      <c r="R624" s="10">
        <v>0</v>
      </c>
      <c r="S624" s="10">
        <v>13</v>
      </c>
      <c r="T624" s="10">
        <v>8</v>
      </c>
      <c r="U624" s="10">
        <v>5</v>
      </c>
    </row>
    <row r="625" spans="2:21" s="11" customFormat="1" x14ac:dyDescent="0.2">
      <c r="B625" s="10" t="str">
        <f t="shared" si="51"/>
        <v/>
      </c>
      <c r="C625" s="10" t="str">
        <f>IF(ISNA(VLOOKUP(R625&amp;"_"&amp;S625&amp;"_"&amp;T625,[1]挑战模式!$A:$AS,1,FALSE)),"",IF(T625-T624=0,"",T625))</f>
        <v/>
      </c>
      <c r="D625" s="10" t="str">
        <f t="shared" si="52"/>
        <v/>
      </c>
      <c r="E625" s="10" t="str">
        <f>""</f>
        <v/>
      </c>
      <c r="F625" s="10" t="str">
        <f>IF(C625="","",VLOOKUP(R625&amp;"_"&amp;S625&amp;"_"&amp;T625,[1]挑战模式!$A:$AS,13,FALSE)-VLOOKUP(R625&amp;"_"&amp;S625&amp;"_"&amp;T625,[1]挑战模式!$A:$AS,14,FALSE))</f>
        <v/>
      </c>
      <c r="G625" s="10" t="str">
        <f t="shared" si="53"/>
        <v/>
      </c>
      <c r="H625" s="10" t="str">
        <f>IF(C625="","",VLOOKUP(R625&amp;"_"&amp;S625&amp;"_"&amp;T625,[1]挑战模式!$A:$BG,58,FALSE))</f>
        <v/>
      </c>
      <c r="I625" s="10" t="str">
        <f>IF(C625="","",VLOOKUP(R625&amp;"_"&amp;S625&amp;"_"&amp;T625,[1]挑战模式!$A:$BG,59,FALSE))</f>
        <v/>
      </c>
      <c r="J625" s="10" t="str">
        <f t="shared" si="50"/>
        <v/>
      </c>
      <c r="K625" s="10" t="str">
        <f>IF(ISNA(VLOOKUP(R625&amp;"_"&amp;S625&amp;"_"&amp;T625,[1]挑战模式!$A:$AS,1,FALSE)),"",IF(VLOOKUP(R625&amp;"_"&amp;S625&amp;"_"&amp;T625,[1]挑战模式!$A:$AS,14+U625,FALSE)="","",INT(VLOOKUP(R625&amp;"_"&amp;S625&amp;"_"&amp;T625,[1]挑战模式!$A:$AS,20+U625,FALSE))))</f>
        <v/>
      </c>
      <c r="L625" s="10" t="str">
        <f>IF(ISNA(VLOOKUP(R625&amp;"_"&amp;S625&amp;"_"&amp;T625,[1]挑战模式!$A:$AS,1,FALSE)),"",IF(VLOOKUP(R625&amp;"_"&amp;S625&amp;"_"&amp;T625,[1]挑战模式!$A:$AS,14+U625,FALSE)="","",ROUND(VLOOKUP(R625&amp;"_"&amp;S625&amp;"_"&amp;T625,[1]挑战模式!$A:$AS,5,FALSE)/K625,2)))</f>
        <v/>
      </c>
      <c r="M625" s="10" t="str">
        <f t="shared" si="54"/>
        <v/>
      </c>
      <c r="N625" s="10" t="str">
        <f t="shared" si="55"/>
        <v/>
      </c>
      <c r="O625" s="10" t="str">
        <f t="shared" si="56"/>
        <v/>
      </c>
      <c r="P625" s="12"/>
      <c r="Q625" s="10" t="str">
        <f>IF(L625="","",VLOOKUP(R625&amp;"_"&amp;S625&amp;"_"&amp;T625,[1]挑战模式!$A:$AS,38+U625,FALSE))</f>
        <v/>
      </c>
      <c r="R625" s="10">
        <v>0</v>
      </c>
      <c r="S625" s="10">
        <v>13</v>
      </c>
      <c r="T625" s="10">
        <v>8</v>
      </c>
      <c r="U625" s="10">
        <v>6</v>
      </c>
    </row>
    <row r="626" spans="2:21" s="11" customFormat="1" x14ac:dyDescent="0.2">
      <c r="B626" s="10" t="str">
        <f t="shared" si="51"/>
        <v>MonsterWaveCallRule_Season0_Challenge14</v>
      </c>
      <c r="C626" s="10">
        <f>IF(ISNA(VLOOKUP(R626&amp;"_"&amp;S626&amp;"_"&amp;T626,[1]挑战模式!$A:$AS,1,FALSE)),"",IF(T626-T625=0,"",T626))</f>
        <v>1</v>
      </c>
      <c r="D626" s="10" t="str">
        <f t="shared" si="52"/>
        <v>赛季0挑战关卡14波次1</v>
      </c>
      <c r="E626" s="10" t="str">
        <f>""</f>
        <v/>
      </c>
      <c r="F626" s="10">
        <f>IF(C626="","",VLOOKUP(R626&amp;"_"&amp;S626&amp;"_"&amp;T626,[1]挑战模式!$A:$AS,13,FALSE)-VLOOKUP(R626&amp;"_"&amp;S626&amp;"_"&amp;T626,[1]挑战模式!$A:$AS,14,FALSE))</f>
        <v>100</v>
      </c>
      <c r="G626" s="10">
        <f t="shared" si="53"/>
        <v>180</v>
      </c>
      <c r="H626" s="10" t="str">
        <f>IF(C626="","",VLOOKUP(R626&amp;"_"&amp;S626&amp;"_"&amp;T626,[1]挑战模式!$A:$BG,58,FALSE))</f>
        <v>ResAudio_Music_game3;0.9</v>
      </c>
      <c r="I626" s="10" t="str">
        <f>IF(C626="","",VLOOKUP(R626&amp;"_"&amp;S626&amp;"_"&amp;T626,[1]挑战模式!$A:$BG,59,FALSE))</f>
        <v>ResAudio_Music_game3;1.1</v>
      </c>
      <c r="J626" s="10">
        <f t="shared" si="50"/>
        <v>0</v>
      </c>
      <c r="K626" s="10">
        <f ca="1">IF(ISNA(VLOOKUP(R626&amp;"_"&amp;S626&amp;"_"&amp;T626,[1]挑战模式!$A:$AS,1,FALSE)),"",IF(VLOOKUP(R626&amp;"_"&amp;S626&amp;"_"&amp;T626,[1]挑战模式!$A:$AS,14+U626,FALSE)="","",INT(VLOOKUP(R626&amp;"_"&amp;S626&amp;"_"&amp;T626,[1]挑战模式!$A:$AS,20+U626,FALSE))))</f>
        <v>6</v>
      </c>
      <c r="L626" s="10">
        <f ca="1">IF(ISNA(VLOOKUP(R626&amp;"_"&amp;S626&amp;"_"&amp;T626,[1]挑战模式!$A:$AS,1,FALSE)),"",IF(VLOOKUP(R626&amp;"_"&amp;S626&amp;"_"&amp;T626,[1]挑战模式!$A:$AS,14+U626,FALSE)="","",ROUND(VLOOKUP(R626&amp;"_"&amp;S626&amp;"_"&amp;T626,[1]挑战模式!$A:$AS,5,FALSE)/K626,2)))</f>
        <v>1.67</v>
      </c>
      <c r="M626" s="10">
        <f t="shared" ca="1" si="54"/>
        <v>1</v>
      </c>
      <c r="N626" s="10" t="str">
        <f t="shared" ca="1" si="55"/>
        <v>Monster_Season0_Challenge14_1_1</v>
      </c>
      <c r="O626" s="10">
        <f t="shared" ca="1" si="56"/>
        <v>1</v>
      </c>
      <c r="P626" s="12"/>
      <c r="Q626" s="10">
        <f ca="1">IF(L626="","",VLOOKUP(R626&amp;"_"&amp;S626&amp;"_"&amp;T626,[1]挑战模式!$A:$AS,38+U626,FALSE))</f>
        <v>33</v>
      </c>
      <c r="R626" s="10">
        <v>0</v>
      </c>
      <c r="S626" s="10">
        <v>14</v>
      </c>
      <c r="T626" s="10">
        <v>1</v>
      </c>
      <c r="U626" s="10">
        <v>1</v>
      </c>
    </row>
    <row r="627" spans="2:21" s="11" customFormat="1" x14ac:dyDescent="0.2">
      <c r="B627" s="10" t="str">
        <f t="shared" si="51"/>
        <v/>
      </c>
      <c r="C627" s="10" t="str">
        <f>IF(ISNA(VLOOKUP(R627&amp;"_"&amp;S627&amp;"_"&amp;T627,[1]挑战模式!$A:$AS,1,FALSE)),"",IF(T627-T626=0,"",T627))</f>
        <v/>
      </c>
      <c r="D627" s="10" t="str">
        <f t="shared" si="52"/>
        <v/>
      </c>
      <c r="E627" s="10" t="str">
        <f>""</f>
        <v/>
      </c>
      <c r="F627" s="10" t="str">
        <f>IF(C627="","",VLOOKUP(R627&amp;"_"&amp;S627&amp;"_"&amp;T627,[1]挑战模式!$A:$AS,13,FALSE)-VLOOKUP(R627&amp;"_"&amp;S627&amp;"_"&amp;T627,[1]挑战模式!$A:$AS,14,FALSE))</f>
        <v/>
      </c>
      <c r="G627" s="10" t="str">
        <f t="shared" si="53"/>
        <v/>
      </c>
      <c r="H627" s="10" t="str">
        <f>IF(C627="","",VLOOKUP(R627&amp;"_"&amp;S627&amp;"_"&amp;T627,[1]挑战模式!$A:$BG,58,FALSE))</f>
        <v/>
      </c>
      <c r="I627" s="10" t="str">
        <f>IF(C627="","",VLOOKUP(R627&amp;"_"&amp;S627&amp;"_"&amp;T627,[1]挑战模式!$A:$BG,59,FALSE))</f>
        <v/>
      </c>
      <c r="J627" s="10" t="str">
        <f t="shared" si="50"/>
        <v/>
      </c>
      <c r="K627" s="10" t="str">
        <f ca="1">IF(ISNA(VLOOKUP(R627&amp;"_"&amp;S627&amp;"_"&amp;T627,[1]挑战模式!$A:$AS,1,FALSE)),"",IF(VLOOKUP(R627&amp;"_"&amp;S627&amp;"_"&amp;T627,[1]挑战模式!$A:$AS,14+U627,FALSE)="","",INT(VLOOKUP(R627&amp;"_"&amp;S627&amp;"_"&amp;T627,[1]挑战模式!$A:$AS,20+U627,FALSE))))</f>
        <v/>
      </c>
      <c r="L627" s="10" t="str">
        <f ca="1">IF(ISNA(VLOOKUP(R627&amp;"_"&amp;S627&amp;"_"&amp;T627,[1]挑战模式!$A:$AS,1,FALSE)),"",IF(VLOOKUP(R627&amp;"_"&amp;S627&amp;"_"&amp;T627,[1]挑战模式!$A:$AS,14+U627,FALSE)="","",ROUND(VLOOKUP(R627&amp;"_"&amp;S627&amp;"_"&amp;T627,[1]挑战模式!$A:$AS,5,FALSE)/K627,2)))</f>
        <v/>
      </c>
      <c r="M627" s="10" t="str">
        <f t="shared" ca="1" si="54"/>
        <v/>
      </c>
      <c r="N627" s="10" t="str">
        <f t="shared" ca="1" si="55"/>
        <v/>
      </c>
      <c r="O627" s="10" t="str">
        <f t="shared" ca="1" si="56"/>
        <v/>
      </c>
      <c r="P627" s="12"/>
      <c r="Q627" s="10" t="str">
        <f ca="1">IF(L627="","",VLOOKUP(R627&amp;"_"&amp;S627&amp;"_"&amp;T627,[1]挑战模式!$A:$AS,38+U627,FALSE))</f>
        <v/>
      </c>
      <c r="R627" s="10">
        <v>0</v>
      </c>
      <c r="S627" s="10">
        <v>14</v>
      </c>
      <c r="T627" s="10">
        <v>1</v>
      </c>
      <c r="U627" s="10">
        <v>2</v>
      </c>
    </row>
    <row r="628" spans="2:21" s="11" customFormat="1" x14ac:dyDescent="0.2">
      <c r="B628" s="10" t="str">
        <f t="shared" si="51"/>
        <v/>
      </c>
      <c r="C628" s="10" t="str">
        <f>IF(ISNA(VLOOKUP(R628&amp;"_"&amp;S628&amp;"_"&amp;T628,[1]挑战模式!$A:$AS,1,FALSE)),"",IF(T628-T627=0,"",T628))</f>
        <v/>
      </c>
      <c r="D628" s="10" t="str">
        <f t="shared" si="52"/>
        <v/>
      </c>
      <c r="E628" s="10" t="str">
        <f>""</f>
        <v/>
      </c>
      <c r="F628" s="10" t="str">
        <f>IF(C628="","",VLOOKUP(R628&amp;"_"&amp;S628&amp;"_"&amp;T628,[1]挑战模式!$A:$AS,13,FALSE)-VLOOKUP(R628&amp;"_"&amp;S628&amp;"_"&amp;T628,[1]挑战模式!$A:$AS,14,FALSE))</f>
        <v/>
      </c>
      <c r="G628" s="10" t="str">
        <f t="shared" si="53"/>
        <v/>
      </c>
      <c r="H628" s="10" t="str">
        <f>IF(C628="","",VLOOKUP(R628&amp;"_"&amp;S628&amp;"_"&amp;T628,[1]挑战模式!$A:$BG,58,FALSE))</f>
        <v/>
      </c>
      <c r="I628" s="10" t="str">
        <f>IF(C628="","",VLOOKUP(R628&amp;"_"&amp;S628&amp;"_"&amp;T628,[1]挑战模式!$A:$BG,59,FALSE))</f>
        <v/>
      </c>
      <c r="J628" s="10" t="str">
        <f t="shared" si="50"/>
        <v/>
      </c>
      <c r="K628" s="10" t="str">
        <f ca="1">IF(ISNA(VLOOKUP(R628&amp;"_"&amp;S628&amp;"_"&amp;T628,[1]挑战模式!$A:$AS,1,FALSE)),"",IF(VLOOKUP(R628&amp;"_"&amp;S628&amp;"_"&amp;T628,[1]挑战模式!$A:$AS,14+U628,FALSE)="","",INT(VLOOKUP(R628&amp;"_"&amp;S628&amp;"_"&amp;T628,[1]挑战模式!$A:$AS,20+U628,FALSE))))</f>
        <v/>
      </c>
      <c r="L628" s="10" t="str">
        <f ca="1">IF(ISNA(VLOOKUP(R628&amp;"_"&amp;S628&amp;"_"&amp;T628,[1]挑战模式!$A:$AS,1,FALSE)),"",IF(VLOOKUP(R628&amp;"_"&amp;S628&amp;"_"&amp;T628,[1]挑战模式!$A:$AS,14+U628,FALSE)="","",ROUND(VLOOKUP(R628&amp;"_"&amp;S628&amp;"_"&amp;T628,[1]挑战模式!$A:$AS,5,FALSE)/K628,2)))</f>
        <v/>
      </c>
      <c r="M628" s="10" t="str">
        <f t="shared" ca="1" si="54"/>
        <v/>
      </c>
      <c r="N628" s="10" t="str">
        <f t="shared" ca="1" si="55"/>
        <v/>
      </c>
      <c r="O628" s="10" t="str">
        <f t="shared" ca="1" si="56"/>
        <v/>
      </c>
      <c r="P628" s="12"/>
      <c r="Q628" s="10" t="str">
        <f ca="1">IF(L628="","",VLOOKUP(R628&amp;"_"&amp;S628&amp;"_"&amp;T628,[1]挑战模式!$A:$AS,38+U628,FALSE))</f>
        <v/>
      </c>
      <c r="R628" s="10">
        <v>0</v>
      </c>
      <c r="S628" s="10">
        <v>14</v>
      </c>
      <c r="T628" s="10">
        <v>1</v>
      </c>
      <c r="U628" s="10">
        <v>3</v>
      </c>
    </row>
    <row r="629" spans="2:21" s="11" customFormat="1" x14ac:dyDescent="0.2">
      <c r="B629" s="10" t="str">
        <f t="shared" si="51"/>
        <v/>
      </c>
      <c r="C629" s="10" t="str">
        <f>IF(ISNA(VLOOKUP(R629&amp;"_"&amp;S629&amp;"_"&amp;T629,[1]挑战模式!$A:$AS,1,FALSE)),"",IF(T629-T628=0,"",T629))</f>
        <v/>
      </c>
      <c r="D629" s="10" t="str">
        <f t="shared" si="52"/>
        <v/>
      </c>
      <c r="E629" s="10" t="str">
        <f>""</f>
        <v/>
      </c>
      <c r="F629" s="10" t="str">
        <f>IF(C629="","",VLOOKUP(R629&amp;"_"&amp;S629&amp;"_"&amp;T629,[1]挑战模式!$A:$AS,13,FALSE)-VLOOKUP(R629&amp;"_"&amp;S629&amp;"_"&amp;T629,[1]挑战模式!$A:$AS,14,FALSE))</f>
        <v/>
      </c>
      <c r="G629" s="10" t="str">
        <f t="shared" si="53"/>
        <v/>
      </c>
      <c r="H629" s="10" t="str">
        <f>IF(C629="","",VLOOKUP(R629&amp;"_"&amp;S629&amp;"_"&amp;T629,[1]挑战模式!$A:$BG,58,FALSE))</f>
        <v/>
      </c>
      <c r="I629" s="10" t="str">
        <f>IF(C629="","",VLOOKUP(R629&amp;"_"&amp;S629&amp;"_"&amp;T629,[1]挑战模式!$A:$BG,59,FALSE))</f>
        <v/>
      </c>
      <c r="J629" s="10" t="str">
        <f t="shared" si="50"/>
        <v/>
      </c>
      <c r="K629" s="10" t="str">
        <f ca="1">IF(ISNA(VLOOKUP(R629&amp;"_"&amp;S629&amp;"_"&amp;T629,[1]挑战模式!$A:$AS,1,FALSE)),"",IF(VLOOKUP(R629&amp;"_"&amp;S629&amp;"_"&amp;T629,[1]挑战模式!$A:$AS,14+U629,FALSE)="","",INT(VLOOKUP(R629&amp;"_"&amp;S629&amp;"_"&amp;T629,[1]挑战模式!$A:$AS,20+U629,FALSE))))</f>
        <v/>
      </c>
      <c r="L629" s="10" t="str">
        <f ca="1">IF(ISNA(VLOOKUP(R629&amp;"_"&amp;S629&amp;"_"&amp;T629,[1]挑战模式!$A:$AS,1,FALSE)),"",IF(VLOOKUP(R629&amp;"_"&amp;S629&amp;"_"&amp;T629,[1]挑战模式!$A:$AS,14+U629,FALSE)="","",ROUND(VLOOKUP(R629&amp;"_"&amp;S629&amp;"_"&amp;T629,[1]挑战模式!$A:$AS,5,FALSE)/K629,2)))</f>
        <v/>
      </c>
      <c r="M629" s="10" t="str">
        <f t="shared" ca="1" si="54"/>
        <v/>
      </c>
      <c r="N629" s="10" t="str">
        <f t="shared" ca="1" si="55"/>
        <v/>
      </c>
      <c r="O629" s="10" t="str">
        <f t="shared" ca="1" si="56"/>
        <v/>
      </c>
      <c r="P629" s="12"/>
      <c r="Q629" s="10" t="str">
        <f ca="1">IF(L629="","",VLOOKUP(R629&amp;"_"&amp;S629&amp;"_"&amp;T629,[1]挑战模式!$A:$AS,38+U629,FALSE))</f>
        <v/>
      </c>
      <c r="R629" s="10">
        <v>0</v>
      </c>
      <c r="S629" s="10">
        <v>14</v>
      </c>
      <c r="T629" s="10">
        <v>1</v>
      </c>
      <c r="U629" s="10">
        <v>4</v>
      </c>
    </row>
    <row r="630" spans="2:21" s="11" customFormat="1" x14ac:dyDescent="0.2">
      <c r="B630" s="10" t="str">
        <f t="shared" si="51"/>
        <v/>
      </c>
      <c r="C630" s="10" t="str">
        <f>IF(ISNA(VLOOKUP(R630&amp;"_"&amp;S630&amp;"_"&amp;T630,[1]挑战模式!$A:$AS,1,FALSE)),"",IF(T630-T629=0,"",T630))</f>
        <v/>
      </c>
      <c r="D630" s="10" t="str">
        <f t="shared" si="52"/>
        <v/>
      </c>
      <c r="E630" s="10" t="str">
        <f>""</f>
        <v/>
      </c>
      <c r="F630" s="10" t="str">
        <f>IF(C630="","",VLOOKUP(R630&amp;"_"&amp;S630&amp;"_"&amp;T630,[1]挑战模式!$A:$AS,13,FALSE)-VLOOKUP(R630&amp;"_"&amp;S630&amp;"_"&amp;T630,[1]挑战模式!$A:$AS,14,FALSE))</f>
        <v/>
      </c>
      <c r="G630" s="10" t="str">
        <f t="shared" si="53"/>
        <v/>
      </c>
      <c r="H630" s="10" t="str">
        <f>IF(C630="","",VLOOKUP(R630&amp;"_"&amp;S630&amp;"_"&amp;T630,[1]挑战模式!$A:$BG,58,FALSE))</f>
        <v/>
      </c>
      <c r="I630" s="10" t="str">
        <f>IF(C630="","",VLOOKUP(R630&amp;"_"&amp;S630&amp;"_"&amp;T630,[1]挑战模式!$A:$BG,59,FALSE))</f>
        <v/>
      </c>
      <c r="J630" s="10" t="str">
        <f t="shared" si="50"/>
        <v/>
      </c>
      <c r="K630" s="10" t="str">
        <f ca="1">IF(ISNA(VLOOKUP(R630&amp;"_"&amp;S630&amp;"_"&amp;T630,[1]挑战模式!$A:$AS,1,FALSE)),"",IF(VLOOKUP(R630&amp;"_"&amp;S630&amp;"_"&amp;T630,[1]挑战模式!$A:$AS,14+U630,FALSE)="","",INT(VLOOKUP(R630&amp;"_"&amp;S630&amp;"_"&amp;T630,[1]挑战模式!$A:$AS,20+U630,FALSE))))</f>
        <v/>
      </c>
      <c r="L630" s="10" t="str">
        <f ca="1">IF(ISNA(VLOOKUP(R630&amp;"_"&amp;S630&amp;"_"&amp;T630,[1]挑战模式!$A:$AS,1,FALSE)),"",IF(VLOOKUP(R630&amp;"_"&amp;S630&amp;"_"&amp;T630,[1]挑战模式!$A:$AS,14+U630,FALSE)="","",ROUND(VLOOKUP(R630&amp;"_"&amp;S630&amp;"_"&amp;T630,[1]挑战模式!$A:$AS,5,FALSE)/K630,2)))</f>
        <v/>
      </c>
      <c r="M630" s="10" t="str">
        <f t="shared" ca="1" si="54"/>
        <v/>
      </c>
      <c r="N630" s="10" t="str">
        <f t="shared" ca="1" si="55"/>
        <v/>
      </c>
      <c r="O630" s="10" t="str">
        <f t="shared" ca="1" si="56"/>
        <v/>
      </c>
      <c r="P630" s="12"/>
      <c r="Q630" s="10" t="str">
        <f ca="1">IF(L630="","",VLOOKUP(R630&amp;"_"&amp;S630&amp;"_"&amp;T630,[1]挑战模式!$A:$AS,38+U630,FALSE))</f>
        <v/>
      </c>
      <c r="R630" s="10">
        <v>0</v>
      </c>
      <c r="S630" s="10">
        <v>14</v>
      </c>
      <c r="T630" s="10">
        <v>1</v>
      </c>
      <c r="U630" s="10">
        <v>5</v>
      </c>
    </row>
    <row r="631" spans="2:21" s="11" customFormat="1" x14ac:dyDescent="0.2">
      <c r="B631" s="10" t="str">
        <f t="shared" si="51"/>
        <v/>
      </c>
      <c r="C631" s="10" t="str">
        <f>IF(ISNA(VLOOKUP(R631&amp;"_"&amp;S631&amp;"_"&amp;T631,[1]挑战模式!$A:$AS,1,FALSE)),"",IF(T631-T630=0,"",T631))</f>
        <v/>
      </c>
      <c r="D631" s="10" t="str">
        <f t="shared" si="52"/>
        <v/>
      </c>
      <c r="E631" s="10" t="str">
        <f>""</f>
        <v/>
      </c>
      <c r="F631" s="10" t="str">
        <f>IF(C631="","",VLOOKUP(R631&amp;"_"&amp;S631&amp;"_"&amp;T631,[1]挑战模式!$A:$AS,13,FALSE)-VLOOKUP(R631&amp;"_"&amp;S631&amp;"_"&amp;T631,[1]挑战模式!$A:$AS,14,FALSE))</f>
        <v/>
      </c>
      <c r="G631" s="10" t="str">
        <f t="shared" si="53"/>
        <v/>
      </c>
      <c r="H631" s="10" t="str">
        <f>IF(C631="","",VLOOKUP(R631&amp;"_"&amp;S631&amp;"_"&amp;T631,[1]挑战模式!$A:$BG,58,FALSE))</f>
        <v/>
      </c>
      <c r="I631" s="10" t="str">
        <f>IF(C631="","",VLOOKUP(R631&amp;"_"&amp;S631&amp;"_"&amp;T631,[1]挑战模式!$A:$BG,59,FALSE))</f>
        <v/>
      </c>
      <c r="J631" s="10" t="str">
        <f t="shared" si="50"/>
        <v/>
      </c>
      <c r="K631" s="10" t="str">
        <f ca="1">IF(ISNA(VLOOKUP(R631&amp;"_"&amp;S631&amp;"_"&amp;T631,[1]挑战模式!$A:$AS,1,FALSE)),"",IF(VLOOKUP(R631&amp;"_"&amp;S631&amp;"_"&amp;T631,[1]挑战模式!$A:$AS,14+U631,FALSE)="","",INT(VLOOKUP(R631&amp;"_"&amp;S631&amp;"_"&amp;T631,[1]挑战模式!$A:$AS,20+U631,FALSE))))</f>
        <v/>
      </c>
      <c r="L631" s="10" t="str">
        <f ca="1">IF(ISNA(VLOOKUP(R631&amp;"_"&amp;S631&amp;"_"&amp;T631,[1]挑战模式!$A:$AS,1,FALSE)),"",IF(VLOOKUP(R631&amp;"_"&amp;S631&amp;"_"&amp;T631,[1]挑战模式!$A:$AS,14+U631,FALSE)="","",ROUND(VLOOKUP(R631&amp;"_"&amp;S631&amp;"_"&amp;T631,[1]挑战模式!$A:$AS,5,FALSE)/K631,2)))</f>
        <v/>
      </c>
      <c r="M631" s="10" t="str">
        <f t="shared" ca="1" si="54"/>
        <v/>
      </c>
      <c r="N631" s="10" t="str">
        <f t="shared" ca="1" si="55"/>
        <v/>
      </c>
      <c r="O631" s="10" t="str">
        <f t="shared" ca="1" si="56"/>
        <v/>
      </c>
      <c r="P631" s="12"/>
      <c r="Q631" s="10" t="str">
        <f ca="1">IF(L631="","",VLOOKUP(R631&amp;"_"&amp;S631&amp;"_"&amp;T631,[1]挑战模式!$A:$AS,38+U631,FALSE))</f>
        <v/>
      </c>
      <c r="R631" s="10">
        <v>0</v>
      </c>
      <c r="S631" s="10">
        <v>14</v>
      </c>
      <c r="T631" s="10">
        <v>1</v>
      </c>
      <c r="U631" s="10">
        <v>6</v>
      </c>
    </row>
    <row r="632" spans="2:21" s="11" customFormat="1" x14ac:dyDescent="0.2">
      <c r="B632" s="10" t="str">
        <f t="shared" si="51"/>
        <v>MonsterWaveCallRule_Season0_Challenge14</v>
      </c>
      <c r="C632" s="10">
        <f>IF(ISNA(VLOOKUP(R632&amp;"_"&amp;S632&amp;"_"&amp;T632,[1]挑战模式!$A:$AS,1,FALSE)),"",IF(T632-T631=0,"",T632))</f>
        <v>2</v>
      </c>
      <c r="D632" s="10" t="str">
        <f t="shared" si="52"/>
        <v>赛季0挑战关卡14波次2</v>
      </c>
      <c r="E632" s="10" t="str">
        <f>""</f>
        <v/>
      </c>
      <c r="F632" s="10">
        <f>IF(C632="","",VLOOKUP(R632&amp;"_"&amp;S632&amp;"_"&amp;T632,[1]挑战模式!$A:$AS,13,FALSE)-VLOOKUP(R632&amp;"_"&amp;S632&amp;"_"&amp;T632,[1]挑战模式!$A:$AS,14,FALSE))</f>
        <v>100</v>
      </c>
      <c r="G632" s="10">
        <f t="shared" si="53"/>
        <v>180</v>
      </c>
      <c r="H632" s="10" t="str">
        <f>IF(C632="","",VLOOKUP(R632&amp;"_"&amp;S632&amp;"_"&amp;T632,[1]挑战模式!$A:$BG,58,FALSE))</f>
        <v>ResAudio_Music_game3;0.9</v>
      </c>
      <c r="I632" s="10" t="str">
        <f>IF(C632="","",VLOOKUP(R632&amp;"_"&amp;S632&amp;"_"&amp;T632,[1]挑战模式!$A:$BG,59,FALSE))</f>
        <v>ResAudio_Music_game3;1.1</v>
      </c>
      <c r="J632" s="10">
        <f t="shared" si="50"/>
        <v>0</v>
      </c>
      <c r="K632" s="10">
        <f ca="1">IF(ISNA(VLOOKUP(R632&amp;"_"&amp;S632&amp;"_"&amp;T632,[1]挑战模式!$A:$AS,1,FALSE)),"",IF(VLOOKUP(R632&amp;"_"&amp;S632&amp;"_"&amp;T632,[1]挑战模式!$A:$AS,14+U632,FALSE)="","",INT(VLOOKUP(R632&amp;"_"&amp;S632&amp;"_"&amp;T632,[1]挑战模式!$A:$AS,20+U632,FALSE))))</f>
        <v>5</v>
      </c>
      <c r="L632" s="10">
        <f ca="1">IF(ISNA(VLOOKUP(R632&amp;"_"&amp;S632&amp;"_"&amp;T632,[1]挑战模式!$A:$AS,1,FALSE)),"",IF(VLOOKUP(R632&amp;"_"&amp;S632&amp;"_"&amp;T632,[1]挑战模式!$A:$AS,14+U632,FALSE)="","",ROUND(VLOOKUP(R632&amp;"_"&amp;S632&amp;"_"&amp;T632,[1]挑战模式!$A:$AS,5,FALSE)/K632,2)))</f>
        <v>3</v>
      </c>
      <c r="M632" s="10">
        <f t="shared" ca="1" si="54"/>
        <v>1</v>
      </c>
      <c r="N632" s="10" t="str">
        <f t="shared" ca="1" si="55"/>
        <v>Monster_Season0_Challenge14_2_1</v>
      </c>
      <c r="O632" s="10">
        <f t="shared" ca="1" si="56"/>
        <v>1</v>
      </c>
      <c r="P632" s="12"/>
      <c r="Q632" s="10">
        <f ca="1">IF(L632="","",VLOOKUP(R632&amp;"_"&amp;S632&amp;"_"&amp;T632,[1]挑战模式!$A:$AS,38+U632,FALSE))</f>
        <v>20</v>
      </c>
      <c r="R632" s="10">
        <v>0</v>
      </c>
      <c r="S632" s="10">
        <v>14</v>
      </c>
      <c r="T632" s="10">
        <v>2</v>
      </c>
      <c r="U632" s="10">
        <v>1</v>
      </c>
    </row>
    <row r="633" spans="2:21" s="11" customFormat="1" x14ac:dyDescent="0.2">
      <c r="B633" s="10" t="str">
        <f t="shared" si="51"/>
        <v/>
      </c>
      <c r="C633" s="10" t="str">
        <f>IF(ISNA(VLOOKUP(R633&amp;"_"&amp;S633&amp;"_"&amp;T633,[1]挑战模式!$A:$AS,1,FALSE)),"",IF(T633-T632=0,"",T633))</f>
        <v/>
      </c>
      <c r="D633" s="10" t="str">
        <f t="shared" si="52"/>
        <v/>
      </c>
      <c r="E633" s="10" t="str">
        <f>""</f>
        <v/>
      </c>
      <c r="F633" s="10" t="str">
        <f>IF(C633="","",VLOOKUP(R633&amp;"_"&amp;S633&amp;"_"&amp;T633,[1]挑战模式!$A:$AS,13,FALSE)-VLOOKUP(R633&amp;"_"&amp;S633&amp;"_"&amp;T633,[1]挑战模式!$A:$AS,14,FALSE))</f>
        <v/>
      </c>
      <c r="G633" s="10" t="str">
        <f t="shared" si="53"/>
        <v/>
      </c>
      <c r="H633" s="10" t="str">
        <f>IF(C633="","",VLOOKUP(R633&amp;"_"&amp;S633&amp;"_"&amp;T633,[1]挑战模式!$A:$BG,58,FALSE))</f>
        <v/>
      </c>
      <c r="I633" s="10" t="str">
        <f>IF(C633="","",VLOOKUP(R633&amp;"_"&amp;S633&amp;"_"&amp;T633,[1]挑战模式!$A:$BG,59,FALSE))</f>
        <v/>
      </c>
      <c r="J633" s="10" t="str">
        <f t="shared" si="50"/>
        <v/>
      </c>
      <c r="K633" s="10">
        <f ca="1">IF(ISNA(VLOOKUP(R633&amp;"_"&amp;S633&amp;"_"&amp;T633,[1]挑战模式!$A:$AS,1,FALSE)),"",IF(VLOOKUP(R633&amp;"_"&amp;S633&amp;"_"&amp;T633,[1]挑战模式!$A:$AS,14+U633,FALSE)="","",INT(VLOOKUP(R633&amp;"_"&amp;S633&amp;"_"&amp;T633,[1]挑战模式!$A:$AS,20+U633,FALSE))))</f>
        <v>5</v>
      </c>
      <c r="L633" s="10">
        <f ca="1">IF(ISNA(VLOOKUP(R633&amp;"_"&amp;S633&amp;"_"&amp;T633,[1]挑战模式!$A:$AS,1,FALSE)),"",IF(VLOOKUP(R633&amp;"_"&amp;S633&amp;"_"&amp;T633,[1]挑战模式!$A:$AS,14+U633,FALSE)="","",ROUND(VLOOKUP(R633&amp;"_"&amp;S633&amp;"_"&amp;T633,[1]挑战模式!$A:$AS,5,FALSE)/K633,2)))</f>
        <v>3</v>
      </c>
      <c r="M633" s="10">
        <f t="shared" ca="1" si="54"/>
        <v>1</v>
      </c>
      <c r="N633" s="10" t="str">
        <f t="shared" ca="1" si="55"/>
        <v>Monster_Season0_Challenge14_2_2</v>
      </c>
      <c r="O633" s="10">
        <f t="shared" ca="1" si="56"/>
        <v>1</v>
      </c>
      <c r="P633" s="12"/>
      <c r="Q633" s="10">
        <f ca="1">IF(L633="","",VLOOKUP(R633&amp;"_"&amp;S633&amp;"_"&amp;T633,[1]挑战模式!$A:$AS,38+U633,FALSE))</f>
        <v>20</v>
      </c>
      <c r="R633" s="10">
        <v>0</v>
      </c>
      <c r="S633" s="10">
        <v>14</v>
      </c>
      <c r="T633" s="10">
        <v>2</v>
      </c>
      <c r="U633" s="10">
        <v>2</v>
      </c>
    </row>
    <row r="634" spans="2:21" s="11" customFormat="1" x14ac:dyDescent="0.2">
      <c r="B634" s="10" t="str">
        <f t="shared" si="51"/>
        <v/>
      </c>
      <c r="C634" s="10" t="str">
        <f>IF(ISNA(VLOOKUP(R634&amp;"_"&amp;S634&amp;"_"&amp;T634,[1]挑战模式!$A:$AS,1,FALSE)),"",IF(T634-T633=0,"",T634))</f>
        <v/>
      </c>
      <c r="D634" s="10" t="str">
        <f t="shared" si="52"/>
        <v/>
      </c>
      <c r="E634" s="10" t="str">
        <f>""</f>
        <v/>
      </c>
      <c r="F634" s="10" t="str">
        <f>IF(C634="","",VLOOKUP(R634&amp;"_"&amp;S634&amp;"_"&amp;T634,[1]挑战模式!$A:$AS,13,FALSE)-VLOOKUP(R634&amp;"_"&amp;S634&amp;"_"&amp;T634,[1]挑战模式!$A:$AS,14,FALSE))</f>
        <v/>
      </c>
      <c r="G634" s="10" t="str">
        <f t="shared" si="53"/>
        <v/>
      </c>
      <c r="H634" s="10" t="str">
        <f>IF(C634="","",VLOOKUP(R634&amp;"_"&amp;S634&amp;"_"&amp;T634,[1]挑战模式!$A:$BG,58,FALSE))</f>
        <v/>
      </c>
      <c r="I634" s="10" t="str">
        <f>IF(C634="","",VLOOKUP(R634&amp;"_"&amp;S634&amp;"_"&amp;T634,[1]挑战模式!$A:$BG,59,FALSE))</f>
        <v/>
      </c>
      <c r="J634" s="10" t="str">
        <f t="shared" si="50"/>
        <v/>
      </c>
      <c r="K634" s="10" t="str">
        <f ca="1">IF(ISNA(VLOOKUP(R634&amp;"_"&amp;S634&amp;"_"&amp;T634,[1]挑战模式!$A:$AS,1,FALSE)),"",IF(VLOOKUP(R634&amp;"_"&amp;S634&amp;"_"&amp;T634,[1]挑战模式!$A:$AS,14+U634,FALSE)="","",INT(VLOOKUP(R634&amp;"_"&amp;S634&amp;"_"&amp;T634,[1]挑战模式!$A:$AS,20+U634,FALSE))))</f>
        <v/>
      </c>
      <c r="L634" s="10" t="str">
        <f ca="1">IF(ISNA(VLOOKUP(R634&amp;"_"&amp;S634&amp;"_"&amp;T634,[1]挑战模式!$A:$AS,1,FALSE)),"",IF(VLOOKUP(R634&amp;"_"&amp;S634&amp;"_"&amp;T634,[1]挑战模式!$A:$AS,14+U634,FALSE)="","",ROUND(VLOOKUP(R634&amp;"_"&amp;S634&amp;"_"&amp;T634,[1]挑战模式!$A:$AS,5,FALSE)/K634,2)))</f>
        <v/>
      </c>
      <c r="M634" s="10" t="str">
        <f t="shared" ca="1" si="54"/>
        <v/>
      </c>
      <c r="N634" s="10" t="str">
        <f t="shared" ca="1" si="55"/>
        <v/>
      </c>
      <c r="O634" s="10" t="str">
        <f t="shared" ca="1" si="56"/>
        <v/>
      </c>
      <c r="P634" s="12"/>
      <c r="Q634" s="10" t="str">
        <f ca="1">IF(L634="","",VLOOKUP(R634&amp;"_"&amp;S634&amp;"_"&amp;T634,[1]挑战模式!$A:$AS,38+U634,FALSE))</f>
        <v/>
      </c>
      <c r="R634" s="10">
        <v>0</v>
      </c>
      <c r="S634" s="10">
        <v>14</v>
      </c>
      <c r="T634" s="10">
        <v>2</v>
      </c>
      <c r="U634" s="10">
        <v>3</v>
      </c>
    </row>
    <row r="635" spans="2:21" s="11" customFormat="1" x14ac:dyDescent="0.2">
      <c r="B635" s="10" t="str">
        <f t="shared" si="51"/>
        <v/>
      </c>
      <c r="C635" s="10" t="str">
        <f>IF(ISNA(VLOOKUP(R635&amp;"_"&amp;S635&amp;"_"&amp;T635,[1]挑战模式!$A:$AS,1,FALSE)),"",IF(T635-T634=0,"",T635))</f>
        <v/>
      </c>
      <c r="D635" s="10" t="str">
        <f t="shared" si="52"/>
        <v/>
      </c>
      <c r="E635" s="10" t="str">
        <f>""</f>
        <v/>
      </c>
      <c r="F635" s="10" t="str">
        <f>IF(C635="","",VLOOKUP(R635&amp;"_"&amp;S635&amp;"_"&amp;T635,[1]挑战模式!$A:$AS,13,FALSE)-VLOOKUP(R635&amp;"_"&amp;S635&amp;"_"&amp;T635,[1]挑战模式!$A:$AS,14,FALSE))</f>
        <v/>
      </c>
      <c r="G635" s="10" t="str">
        <f t="shared" si="53"/>
        <v/>
      </c>
      <c r="H635" s="10" t="str">
        <f>IF(C635="","",VLOOKUP(R635&amp;"_"&amp;S635&amp;"_"&amp;T635,[1]挑战模式!$A:$BG,58,FALSE))</f>
        <v/>
      </c>
      <c r="I635" s="10" t="str">
        <f>IF(C635="","",VLOOKUP(R635&amp;"_"&amp;S635&amp;"_"&amp;T635,[1]挑战模式!$A:$BG,59,FALSE))</f>
        <v/>
      </c>
      <c r="J635" s="10" t="str">
        <f t="shared" si="50"/>
        <v/>
      </c>
      <c r="K635" s="10" t="str">
        <f ca="1">IF(ISNA(VLOOKUP(R635&amp;"_"&amp;S635&amp;"_"&amp;T635,[1]挑战模式!$A:$AS,1,FALSE)),"",IF(VLOOKUP(R635&amp;"_"&amp;S635&amp;"_"&amp;T635,[1]挑战模式!$A:$AS,14+U635,FALSE)="","",INT(VLOOKUP(R635&amp;"_"&amp;S635&amp;"_"&amp;T635,[1]挑战模式!$A:$AS,20+U635,FALSE))))</f>
        <v/>
      </c>
      <c r="L635" s="10" t="str">
        <f ca="1">IF(ISNA(VLOOKUP(R635&amp;"_"&amp;S635&amp;"_"&amp;T635,[1]挑战模式!$A:$AS,1,FALSE)),"",IF(VLOOKUP(R635&amp;"_"&amp;S635&amp;"_"&amp;T635,[1]挑战模式!$A:$AS,14+U635,FALSE)="","",ROUND(VLOOKUP(R635&amp;"_"&amp;S635&amp;"_"&amp;T635,[1]挑战模式!$A:$AS,5,FALSE)/K635,2)))</f>
        <v/>
      </c>
      <c r="M635" s="10" t="str">
        <f t="shared" ca="1" si="54"/>
        <v/>
      </c>
      <c r="N635" s="10" t="str">
        <f t="shared" ca="1" si="55"/>
        <v/>
      </c>
      <c r="O635" s="10" t="str">
        <f t="shared" ca="1" si="56"/>
        <v/>
      </c>
      <c r="P635" s="12"/>
      <c r="Q635" s="10" t="str">
        <f ca="1">IF(L635="","",VLOOKUP(R635&amp;"_"&amp;S635&amp;"_"&amp;T635,[1]挑战模式!$A:$AS,38+U635,FALSE))</f>
        <v/>
      </c>
      <c r="R635" s="10">
        <v>0</v>
      </c>
      <c r="S635" s="10">
        <v>14</v>
      </c>
      <c r="T635" s="10">
        <v>2</v>
      </c>
      <c r="U635" s="10">
        <v>4</v>
      </c>
    </row>
    <row r="636" spans="2:21" s="11" customFormat="1" x14ac:dyDescent="0.2">
      <c r="B636" s="10" t="str">
        <f t="shared" si="51"/>
        <v/>
      </c>
      <c r="C636" s="10" t="str">
        <f>IF(ISNA(VLOOKUP(R636&amp;"_"&amp;S636&amp;"_"&amp;T636,[1]挑战模式!$A:$AS,1,FALSE)),"",IF(T636-T635=0,"",T636))</f>
        <v/>
      </c>
      <c r="D636" s="10" t="str">
        <f t="shared" si="52"/>
        <v/>
      </c>
      <c r="E636" s="10" t="str">
        <f>""</f>
        <v/>
      </c>
      <c r="F636" s="10" t="str">
        <f>IF(C636="","",VLOOKUP(R636&amp;"_"&amp;S636&amp;"_"&amp;T636,[1]挑战模式!$A:$AS,13,FALSE)-VLOOKUP(R636&amp;"_"&amp;S636&amp;"_"&amp;T636,[1]挑战模式!$A:$AS,14,FALSE))</f>
        <v/>
      </c>
      <c r="G636" s="10" t="str">
        <f t="shared" si="53"/>
        <v/>
      </c>
      <c r="H636" s="10" t="str">
        <f>IF(C636="","",VLOOKUP(R636&amp;"_"&amp;S636&amp;"_"&amp;T636,[1]挑战模式!$A:$BG,58,FALSE))</f>
        <v/>
      </c>
      <c r="I636" s="10" t="str">
        <f>IF(C636="","",VLOOKUP(R636&amp;"_"&amp;S636&amp;"_"&amp;T636,[1]挑战模式!$A:$BG,59,FALSE))</f>
        <v/>
      </c>
      <c r="J636" s="10" t="str">
        <f t="shared" si="50"/>
        <v/>
      </c>
      <c r="K636" s="10" t="str">
        <f ca="1">IF(ISNA(VLOOKUP(R636&amp;"_"&amp;S636&amp;"_"&amp;T636,[1]挑战模式!$A:$AS,1,FALSE)),"",IF(VLOOKUP(R636&amp;"_"&amp;S636&amp;"_"&amp;T636,[1]挑战模式!$A:$AS,14+U636,FALSE)="","",INT(VLOOKUP(R636&amp;"_"&amp;S636&amp;"_"&amp;T636,[1]挑战模式!$A:$AS,20+U636,FALSE))))</f>
        <v/>
      </c>
      <c r="L636" s="10" t="str">
        <f ca="1">IF(ISNA(VLOOKUP(R636&amp;"_"&amp;S636&amp;"_"&amp;T636,[1]挑战模式!$A:$AS,1,FALSE)),"",IF(VLOOKUP(R636&amp;"_"&amp;S636&amp;"_"&amp;T636,[1]挑战模式!$A:$AS,14+U636,FALSE)="","",ROUND(VLOOKUP(R636&amp;"_"&amp;S636&amp;"_"&amp;T636,[1]挑战模式!$A:$AS,5,FALSE)/K636,2)))</f>
        <v/>
      </c>
      <c r="M636" s="10" t="str">
        <f t="shared" ca="1" si="54"/>
        <v/>
      </c>
      <c r="N636" s="10" t="str">
        <f t="shared" ca="1" si="55"/>
        <v/>
      </c>
      <c r="O636" s="10" t="str">
        <f t="shared" ca="1" si="56"/>
        <v/>
      </c>
      <c r="P636" s="12"/>
      <c r="Q636" s="10" t="str">
        <f ca="1">IF(L636="","",VLOOKUP(R636&amp;"_"&amp;S636&amp;"_"&amp;T636,[1]挑战模式!$A:$AS,38+U636,FALSE))</f>
        <v/>
      </c>
      <c r="R636" s="10">
        <v>0</v>
      </c>
      <c r="S636" s="10">
        <v>14</v>
      </c>
      <c r="T636" s="10">
        <v>2</v>
      </c>
      <c r="U636" s="10">
        <v>5</v>
      </c>
    </row>
    <row r="637" spans="2:21" s="11" customFormat="1" x14ac:dyDescent="0.2">
      <c r="B637" s="10" t="str">
        <f t="shared" si="51"/>
        <v/>
      </c>
      <c r="C637" s="10" t="str">
        <f>IF(ISNA(VLOOKUP(R637&amp;"_"&amp;S637&amp;"_"&amp;T637,[1]挑战模式!$A:$AS,1,FALSE)),"",IF(T637-T636=0,"",T637))</f>
        <v/>
      </c>
      <c r="D637" s="10" t="str">
        <f t="shared" si="52"/>
        <v/>
      </c>
      <c r="E637" s="10" t="str">
        <f>""</f>
        <v/>
      </c>
      <c r="F637" s="10" t="str">
        <f>IF(C637="","",VLOOKUP(R637&amp;"_"&amp;S637&amp;"_"&amp;T637,[1]挑战模式!$A:$AS,13,FALSE)-VLOOKUP(R637&amp;"_"&amp;S637&amp;"_"&amp;T637,[1]挑战模式!$A:$AS,14,FALSE))</f>
        <v/>
      </c>
      <c r="G637" s="10" t="str">
        <f t="shared" si="53"/>
        <v/>
      </c>
      <c r="H637" s="10" t="str">
        <f>IF(C637="","",VLOOKUP(R637&amp;"_"&amp;S637&amp;"_"&amp;T637,[1]挑战模式!$A:$BG,58,FALSE))</f>
        <v/>
      </c>
      <c r="I637" s="10" t="str">
        <f>IF(C637="","",VLOOKUP(R637&amp;"_"&amp;S637&amp;"_"&amp;T637,[1]挑战模式!$A:$BG,59,FALSE))</f>
        <v/>
      </c>
      <c r="J637" s="10" t="str">
        <f t="shared" si="50"/>
        <v/>
      </c>
      <c r="K637" s="10" t="str">
        <f ca="1">IF(ISNA(VLOOKUP(R637&amp;"_"&amp;S637&amp;"_"&amp;T637,[1]挑战模式!$A:$AS,1,FALSE)),"",IF(VLOOKUP(R637&amp;"_"&amp;S637&amp;"_"&amp;T637,[1]挑战模式!$A:$AS,14+U637,FALSE)="","",INT(VLOOKUP(R637&amp;"_"&amp;S637&amp;"_"&amp;T637,[1]挑战模式!$A:$AS,20+U637,FALSE))))</f>
        <v/>
      </c>
      <c r="L637" s="10" t="str">
        <f ca="1">IF(ISNA(VLOOKUP(R637&amp;"_"&amp;S637&amp;"_"&amp;T637,[1]挑战模式!$A:$AS,1,FALSE)),"",IF(VLOOKUP(R637&amp;"_"&amp;S637&amp;"_"&amp;T637,[1]挑战模式!$A:$AS,14+U637,FALSE)="","",ROUND(VLOOKUP(R637&amp;"_"&amp;S637&amp;"_"&amp;T637,[1]挑战模式!$A:$AS,5,FALSE)/K637,2)))</f>
        <v/>
      </c>
      <c r="M637" s="10" t="str">
        <f t="shared" ca="1" si="54"/>
        <v/>
      </c>
      <c r="N637" s="10" t="str">
        <f t="shared" ca="1" si="55"/>
        <v/>
      </c>
      <c r="O637" s="10" t="str">
        <f t="shared" ca="1" si="56"/>
        <v/>
      </c>
      <c r="P637" s="12"/>
      <c r="Q637" s="10" t="str">
        <f ca="1">IF(L637="","",VLOOKUP(R637&amp;"_"&amp;S637&amp;"_"&amp;T637,[1]挑战模式!$A:$AS,38+U637,FALSE))</f>
        <v/>
      </c>
      <c r="R637" s="10">
        <v>0</v>
      </c>
      <c r="S637" s="10">
        <v>14</v>
      </c>
      <c r="T637" s="10">
        <v>2</v>
      </c>
      <c r="U637" s="10">
        <v>6</v>
      </c>
    </row>
    <row r="638" spans="2:21" s="11" customFormat="1" x14ac:dyDescent="0.2">
      <c r="B638" s="10" t="str">
        <f t="shared" si="51"/>
        <v>MonsterWaveCallRule_Season0_Challenge14</v>
      </c>
      <c r="C638" s="10">
        <f>IF(ISNA(VLOOKUP(R638&amp;"_"&amp;S638&amp;"_"&amp;T638,[1]挑战模式!$A:$AS,1,FALSE)),"",IF(T638-T637=0,"",T638))</f>
        <v>3</v>
      </c>
      <c r="D638" s="10" t="str">
        <f t="shared" si="52"/>
        <v>赛季0挑战关卡14波次3</v>
      </c>
      <c r="E638" s="10" t="str">
        <f>""</f>
        <v/>
      </c>
      <c r="F638" s="10">
        <f>IF(C638="","",VLOOKUP(R638&amp;"_"&amp;S638&amp;"_"&amp;T638,[1]挑战模式!$A:$AS,13,FALSE)-VLOOKUP(R638&amp;"_"&amp;S638&amp;"_"&amp;T638,[1]挑战模式!$A:$AS,14,FALSE))</f>
        <v>100</v>
      </c>
      <c r="G638" s="10">
        <f t="shared" si="53"/>
        <v>180</v>
      </c>
      <c r="H638" s="10" t="str">
        <f>IF(C638="","",VLOOKUP(R638&amp;"_"&amp;S638&amp;"_"&amp;T638,[1]挑战模式!$A:$BG,58,FALSE))</f>
        <v>ResAudio_Music_game3;0.9</v>
      </c>
      <c r="I638" s="10" t="str">
        <f>IF(C638="","",VLOOKUP(R638&amp;"_"&amp;S638&amp;"_"&amp;T638,[1]挑战模式!$A:$BG,59,FALSE))</f>
        <v>ResAudio_Music_game3;1.1</v>
      </c>
      <c r="J638" s="10">
        <f t="shared" si="50"/>
        <v>0</v>
      </c>
      <c r="K638" s="10">
        <f ca="1">IF(ISNA(VLOOKUP(R638&amp;"_"&amp;S638&amp;"_"&amp;T638,[1]挑战模式!$A:$AS,1,FALSE)),"",IF(VLOOKUP(R638&amp;"_"&amp;S638&amp;"_"&amp;T638,[1]挑战模式!$A:$AS,14+U638,FALSE)="","",INT(VLOOKUP(R638&amp;"_"&amp;S638&amp;"_"&amp;T638,[1]挑战模式!$A:$AS,20+U638,FALSE))))</f>
        <v>8</v>
      </c>
      <c r="L638" s="10">
        <f ca="1">IF(ISNA(VLOOKUP(R638&amp;"_"&amp;S638&amp;"_"&amp;T638,[1]挑战模式!$A:$AS,1,FALSE)),"",IF(VLOOKUP(R638&amp;"_"&amp;S638&amp;"_"&amp;T638,[1]挑战模式!$A:$AS,14+U638,FALSE)="","",ROUND(VLOOKUP(R638&amp;"_"&amp;S638&amp;"_"&amp;T638,[1]挑战模式!$A:$AS,5,FALSE)/K638,2)))</f>
        <v>2.5</v>
      </c>
      <c r="M638" s="10">
        <f t="shared" ca="1" si="54"/>
        <v>1</v>
      </c>
      <c r="N638" s="10" t="str">
        <f t="shared" ca="1" si="55"/>
        <v>Monster_Season0_Challenge14_3_1</v>
      </c>
      <c r="O638" s="10">
        <f t="shared" ca="1" si="56"/>
        <v>1</v>
      </c>
      <c r="P638" s="12"/>
      <c r="Q638" s="10">
        <f ca="1">IF(L638="","",VLOOKUP(R638&amp;"_"&amp;S638&amp;"_"&amp;T638,[1]挑战模式!$A:$AS,38+U638,FALSE))</f>
        <v>8</v>
      </c>
      <c r="R638" s="10">
        <v>0</v>
      </c>
      <c r="S638" s="10">
        <v>14</v>
      </c>
      <c r="T638" s="10">
        <v>3</v>
      </c>
      <c r="U638" s="10">
        <v>1</v>
      </c>
    </row>
    <row r="639" spans="2:21" s="11" customFormat="1" x14ac:dyDescent="0.2">
      <c r="B639" s="10" t="str">
        <f t="shared" si="51"/>
        <v/>
      </c>
      <c r="C639" s="10" t="str">
        <f>IF(ISNA(VLOOKUP(R639&amp;"_"&amp;S639&amp;"_"&amp;T639,[1]挑战模式!$A:$AS,1,FALSE)),"",IF(T639-T638=0,"",T639))</f>
        <v/>
      </c>
      <c r="D639" s="10" t="str">
        <f t="shared" si="52"/>
        <v/>
      </c>
      <c r="E639" s="10" t="str">
        <f>""</f>
        <v/>
      </c>
      <c r="F639" s="10" t="str">
        <f>IF(C639="","",VLOOKUP(R639&amp;"_"&amp;S639&amp;"_"&amp;T639,[1]挑战模式!$A:$AS,13,FALSE)-VLOOKUP(R639&amp;"_"&amp;S639&amp;"_"&amp;T639,[1]挑战模式!$A:$AS,14,FALSE))</f>
        <v/>
      </c>
      <c r="G639" s="10" t="str">
        <f t="shared" si="53"/>
        <v/>
      </c>
      <c r="H639" s="10" t="str">
        <f>IF(C639="","",VLOOKUP(R639&amp;"_"&amp;S639&amp;"_"&amp;T639,[1]挑战模式!$A:$BG,58,FALSE))</f>
        <v/>
      </c>
      <c r="I639" s="10" t="str">
        <f>IF(C639="","",VLOOKUP(R639&amp;"_"&amp;S639&amp;"_"&amp;T639,[1]挑战模式!$A:$BG,59,FALSE))</f>
        <v/>
      </c>
      <c r="J639" s="10" t="str">
        <f t="shared" si="50"/>
        <v/>
      </c>
      <c r="K639" s="10">
        <f ca="1">IF(ISNA(VLOOKUP(R639&amp;"_"&amp;S639&amp;"_"&amp;T639,[1]挑战模式!$A:$AS,1,FALSE)),"",IF(VLOOKUP(R639&amp;"_"&amp;S639&amp;"_"&amp;T639,[1]挑战模式!$A:$AS,14+U639,FALSE)="","",INT(VLOOKUP(R639&amp;"_"&amp;S639&amp;"_"&amp;T639,[1]挑战模式!$A:$AS,20+U639,FALSE))))</f>
        <v>8</v>
      </c>
      <c r="L639" s="10">
        <f ca="1">IF(ISNA(VLOOKUP(R639&amp;"_"&amp;S639&amp;"_"&amp;T639,[1]挑战模式!$A:$AS,1,FALSE)),"",IF(VLOOKUP(R639&amp;"_"&amp;S639&amp;"_"&amp;T639,[1]挑战模式!$A:$AS,14+U639,FALSE)="","",ROUND(VLOOKUP(R639&amp;"_"&amp;S639&amp;"_"&amp;T639,[1]挑战模式!$A:$AS,5,FALSE)/K639,2)))</f>
        <v>2.5</v>
      </c>
      <c r="M639" s="10">
        <f t="shared" ca="1" si="54"/>
        <v>1</v>
      </c>
      <c r="N639" s="10" t="str">
        <f t="shared" ca="1" si="55"/>
        <v>Monster_Season0_Challenge14_3_2</v>
      </c>
      <c r="O639" s="10">
        <f t="shared" ca="1" si="56"/>
        <v>1</v>
      </c>
      <c r="P639" s="12"/>
      <c r="Q639" s="10">
        <f ca="1">IF(L639="","",VLOOKUP(R639&amp;"_"&amp;S639&amp;"_"&amp;T639,[1]挑战模式!$A:$AS,38+U639,FALSE))</f>
        <v>17</v>
      </c>
      <c r="R639" s="10">
        <v>0</v>
      </c>
      <c r="S639" s="10">
        <v>14</v>
      </c>
      <c r="T639" s="10">
        <v>3</v>
      </c>
      <c r="U639" s="10">
        <v>2</v>
      </c>
    </row>
    <row r="640" spans="2:21" s="11" customFormat="1" x14ac:dyDescent="0.2">
      <c r="B640" s="10" t="str">
        <f t="shared" si="51"/>
        <v/>
      </c>
      <c r="C640" s="10" t="str">
        <f>IF(ISNA(VLOOKUP(R640&amp;"_"&amp;S640&amp;"_"&amp;T640,[1]挑战模式!$A:$AS,1,FALSE)),"",IF(T640-T639=0,"",T640))</f>
        <v/>
      </c>
      <c r="D640" s="10" t="str">
        <f t="shared" si="52"/>
        <v/>
      </c>
      <c r="E640" s="10" t="str">
        <f>""</f>
        <v/>
      </c>
      <c r="F640" s="10" t="str">
        <f>IF(C640="","",VLOOKUP(R640&amp;"_"&amp;S640&amp;"_"&amp;T640,[1]挑战模式!$A:$AS,13,FALSE)-VLOOKUP(R640&amp;"_"&amp;S640&amp;"_"&amp;T640,[1]挑战模式!$A:$AS,14,FALSE))</f>
        <v/>
      </c>
      <c r="G640" s="10" t="str">
        <f t="shared" si="53"/>
        <v/>
      </c>
      <c r="H640" s="10" t="str">
        <f>IF(C640="","",VLOOKUP(R640&amp;"_"&amp;S640&amp;"_"&amp;T640,[1]挑战模式!$A:$BG,58,FALSE))</f>
        <v/>
      </c>
      <c r="I640" s="10" t="str">
        <f>IF(C640="","",VLOOKUP(R640&amp;"_"&amp;S640&amp;"_"&amp;T640,[1]挑战模式!$A:$BG,59,FALSE))</f>
        <v/>
      </c>
      <c r="J640" s="10" t="str">
        <f t="shared" si="50"/>
        <v/>
      </c>
      <c r="K640" s="10" t="str">
        <f ca="1">IF(ISNA(VLOOKUP(R640&amp;"_"&amp;S640&amp;"_"&amp;T640,[1]挑战模式!$A:$AS,1,FALSE)),"",IF(VLOOKUP(R640&amp;"_"&amp;S640&amp;"_"&amp;T640,[1]挑战模式!$A:$AS,14+U640,FALSE)="","",INT(VLOOKUP(R640&amp;"_"&amp;S640&amp;"_"&amp;T640,[1]挑战模式!$A:$AS,20+U640,FALSE))))</f>
        <v/>
      </c>
      <c r="L640" s="10" t="str">
        <f ca="1">IF(ISNA(VLOOKUP(R640&amp;"_"&amp;S640&amp;"_"&amp;T640,[1]挑战模式!$A:$AS,1,FALSE)),"",IF(VLOOKUP(R640&amp;"_"&amp;S640&amp;"_"&amp;T640,[1]挑战模式!$A:$AS,14+U640,FALSE)="","",ROUND(VLOOKUP(R640&amp;"_"&amp;S640&amp;"_"&amp;T640,[1]挑战模式!$A:$AS,5,FALSE)/K640,2)))</f>
        <v/>
      </c>
      <c r="M640" s="10" t="str">
        <f t="shared" ca="1" si="54"/>
        <v/>
      </c>
      <c r="N640" s="10" t="str">
        <f t="shared" ca="1" si="55"/>
        <v/>
      </c>
      <c r="O640" s="10" t="str">
        <f t="shared" ca="1" si="56"/>
        <v/>
      </c>
      <c r="P640" s="12"/>
      <c r="Q640" s="10" t="str">
        <f ca="1">IF(L640="","",VLOOKUP(R640&amp;"_"&amp;S640&amp;"_"&amp;T640,[1]挑战模式!$A:$AS,38+U640,FALSE))</f>
        <v/>
      </c>
      <c r="R640" s="10">
        <v>0</v>
      </c>
      <c r="S640" s="10">
        <v>14</v>
      </c>
      <c r="T640" s="10">
        <v>3</v>
      </c>
      <c r="U640" s="10">
        <v>3</v>
      </c>
    </row>
    <row r="641" spans="2:21" s="11" customFormat="1" x14ac:dyDescent="0.2">
      <c r="B641" s="10" t="str">
        <f t="shared" si="51"/>
        <v/>
      </c>
      <c r="C641" s="10" t="str">
        <f>IF(ISNA(VLOOKUP(R641&amp;"_"&amp;S641&amp;"_"&amp;T641,[1]挑战模式!$A:$AS,1,FALSE)),"",IF(T641-T640=0,"",T641))</f>
        <v/>
      </c>
      <c r="D641" s="10" t="str">
        <f t="shared" si="52"/>
        <v/>
      </c>
      <c r="E641" s="10" t="str">
        <f>""</f>
        <v/>
      </c>
      <c r="F641" s="10" t="str">
        <f>IF(C641="","",VLOOKUP(R641&amp;"_"&amp;S641&amp;"_"&amp;T641,[1]挑战模式!$A:$AS,13,FALSE)-VLOOKUP(R641&amp;"_"&amp;S641&amp;"_"&amp;T641,[1]挑战模式!$A:$AS,14,FALSE))</f>
        <v/>
      </c>
      <c r="G641" s="10" t="str">
        <f t="shared" si="53"/>
        <v/>
      </c>
      <c r="H641" s="10" t="str">
        <f>IF(C641="","",VLOOKUP(R641&amp;"_"&amp;S641&amp;"_"&amp;T641,[1]挑战模式!$A:$BG,58,FALSE))</f>
        <v/>
      </c>
      <c r="I641" s="10" t="str">
        <f>IF(C641="","",VLOOKUP(R641&amp;"_"&amp;S641&amp;"_"&amp;T641,[1]挑战模式!$A:$BG,59,FALSE))</f>
        <v/>
      </c>
      <c r="J641" s="10" t="str">
        <f t="shared" si="50"/>
        <v/>
      </c>
      <c r="K641" s="10" t="str">
        <f ca="1">IF(ISNA(VLOOKUP(R641&amp;"_"&amp;S641&amp;"_"&amp;T641,[1]挑战模式!$A:$AS,1,FALSE)),"",IF(VLOOKUP(R641&amp;"_"&amp;S641&amp;"_"&amp;T641,[1]挑战模式!$A:$AS,14+U641,FALSE)="","",INT(VLOOKUP(R641&amp;"_"&amp;S641&amp;"_"&amp;T641,[1]挑战模式!$A:$AS,20+U641,FALSE))))</f>
        <v/>
      </c>
      <c r="L641" s="10" t="str">
        <f ca="1">IF(ISNA(VLOOKUP(R641&amp;"_"&amp;S641&amp;"_"&amp;T641,[1]挑战模式!$A:$AS,1,FALSE)),"",IF(VLOOKUP(R641&amp;"_"&amp;S641&amp;"_"&amp;T641,[1]挑战模式!$A:$AS,14+U641,FALSE)="","",ROUND(VLOOKUP(R641&amp;"_"&amp;S641&amp;"_"&amp;T641,[1]挑战模式!$A:$AS,5,FALSE)/K641,2)))</f>
        <v/>
      </c>
      <c r="M641" s="10" t="str">
        <f t="shared" ca="1" si="54"/>
        <v/>
      </c>
      <c r="N641" s="10" t="str">
        <f t="shared" ca="1" si="55"/>
        <v/>
      </c>
      <c r="O641" s="10" t="str">
        <f t="shared" ca="1" si="56"/>
        <v/>
      </c>
      <c r="P641" s="12"/>
      <c r="Q641" s="10" t="str">
        <f ca="1">IF(L641="","",VLOOKUP(R641&amp;"_"&amp;S641&amp;"_"&amp;T641,[1]挑战模式!$A:$AS,38+U641,FALSE))</f>
        <v/>
      </c>
      <c r="R641" s="10">
        <v>0</v>
      </c>
      <c r="S641" s="10">
        <v>14</v>
      </c>
      <c r="T641" s="10">
        <v>3</v>
      </c>
      <c r="U641" s="10">
        <v>4</v>
      </c>
    </row>
    <row r="642" spans="2:21" s="11" customFormat="1" x14ac:dyDescent="0.2">
      <c r="B642" s="10" t="str">
        <f t="shared" si="51"/>
        <v/>
      </c>
      <c r="C642" s="10" t="str">
        <f>IF(ISNA(VLOOKUP(R642&amp;"_"&amp;S642&amp;"_"&amp;T642,[1]挑战模式!$A:$AS,1,FALSE)),"",IF(T642-T641=0,"",T642))</f>
        <v/>
      </c>
      <c r="D642" s="10" t="str">
        <f t="shared" si="52"/>
        <v/>
      </c>
      <c r="E642" s="10" t="str">
        <f>""</f>
        <v/>
      </c>
      <c r="F642" s="10" t="str">
        <f>IF(C642="","",VLOOKUP(R642&amp;"_"&amp;S642&amp;"_"&amp;T642,[1]挑战模式!$A:$AS,13,FALSE)-VLOOKUP(R642&amp;"_"&amp;S642&amp;"_"&amp;T642,[1]挑战模式!$A:$AS,14,FALSE))</f>
        <v/>
      </c>
      <c r="G642" s="10" t="str">
        <f t="shared" si="53"/>
        <v/>
      </c>
      <c r="H642" s="10" t="str">
        <f>IF(C642="","",VLOOKUP(R642&amp;"_"&amp;S642&amp;"_"&amp;T642,[1]挑战模式!$A:$BG,58,FALSE))</f>
        <v/>
      </c>
      <c r="I642" s="10" t="str">
        <f>IF(C642="","",VLOOKUP(R642&amp;"_"&amp;S642&amp;"_"&amp;T642,[1]挑战模式!$A:$BG,59,FALSE))</f>
        <v/>
      </c>
      <c r="J642" s="10" t="str">
        <f t="shared" si="50"/>
        <v/>
      </c>
      <c r="K642" s="10" t="str">
        <f ca="1">IF(ISNA(VLOOKUP(R642&amp;"_"&amp;S642&amp;"_"&amp;T642,[1]挑战模式!$A:$AS,1,FALSE)),"",IF(VLOOKUP(R642&amp;"_"&amp;S642&amp;"_"&amp;T642,[1]挑战模式!$A:$AS,14+U642,FALSE)="","",INT(VLOOKUP(R642&amp;"_"&amp;S642&amp;"_"&amp;T642,[1]挑战模式!$A:$AS,20+U642,FALSE))))</f>
        <v/>
      </c>
      <c r="L642" s="10" t="str">
        <f ca="1">IF(ISNA(VLOOKUP(R642&amp;"_"&amp;S642&amp;"_"&amp;T642,[1]挑战模式!$A:$AS,1,FALSE)),"",IF(VLOOKUP(R642&amp;"_"&amp;S642&amp;"_"&amp;T642,[1]挑战模式!$A:$AS,14+U642,FALSE)="","",ROUND(VLOOKUP(R642&amp;"_"&amp;S642&amp;"_"&amp;T642,[1]挑战模式!$A:$AS,5,FALSE)/K642,2)))</f>
        <v/>
      </c>
      <c r="M642" s="10" t="str">
        <f t="shared" ca="1" si="54"/>
        <v/>
      </c>
      <c r="N642" s="10" t="str">
        <f t="shared" ca="1" si="55"/>
        <v/>
      </c>
      <c r="O642" s="10" t="str">
        <f t="shared" ca="1" si="56"/>
        <v/>
      </c>
      <c r="P642" s="12"/>
      <c r="Q642" s="10" t="str">
        <f ca="1">IF(L642="","",VLOOKUP(R642&amp;"_"&amp;S642&amp;"_"&amp;T642,[1]挑战模式!$A:$AS,38+U642,FALSE))</f>
        <v/>
      </c>
      <c r="R642" s="10">
        <v>0</v>
      </c>
      <c r="S642" s="10">
        <v>14</v>
      </c>
      <c r="T642" s="10">
        <v>3</v>
      </c>
      <c r="U642" s="10">
        <v>5</v>
      </c>
    </row>
    <row r="643" spans="2:21" s="11" customFormat="1" x14ac:dyDescent="0.2">
      <c r="B643" s="10" t="str">
        <f t="shared" si="51"/>
        <v/>
      </c>
      <c r="C643" s="10" t="str">
        <f>IF(ISNA(VLOOKUP(R643&amp;"_"&amp;S643&amp;"_"&amp;T643,[1]挑战模式!$A:$AS,1,FALSE)),"",IF(T643-T642=0,"",T643))</f>
        <v/>
      </c>
      <c r="D643" s="10" t="str">
        <f t="shared" si="52"/>
        <v/>
      </c>
      <c r="E643" s="10" t="str">
        <f>""</f>
        <v/>
      </c>
      <c r="F643" s="10" t="str">
        <f>IF(C643="","",VLOOKUP(R643&amp;"_"&amp;S643&amp;"_"&amp;T643,[1]挑战模式!$A:$AS,13,FALSE)-VLOOKUP(R643&amp;"_"&amp;S643&amp;"_"&amp;T643,[1]挑战模式!$A:$AS,14,FALSE))</f>
        <v/>
      </c>
      <c r="G643" s="10" t="str">
        <f t="shared" si="53"/>
        <v/>
      </c>
      <c r="H643" s="10" t="str">
        <f>IF(C643="","",VLOOKUP(R643&amp;"_"&amp;S643&amp;"_"&amp;T643,[1]挑战模式!$A:$BG,58,FALSE))</f>
        <v/>
      </c>
      <c r="I643" s="10" t="str">
        <f>IF(C643="","",VLOOKUP(R643&amp;"_"&amp;S643&amp;"_"&amp;T643,[1]挑战模式!$A:$BG,59,FALSE))</f>
        <v/>
      </c>
      <c r="J643" s="10" t="str">
        <f t="shared" si="50"/>
        <v/>
      </c>
      <c r="K643" s="10" t="str">
        <f ca="1">IF(ISNA(VLOOKUP(R643&amp;"_"&amp;S643&amp;"_"&amp;T643,[1]挑战模式!$A:$AS,1,FALSE)),"",IF(VLOOKUP(R643&amp;"_"&amp;S643&amp;"_"&amp;T643,[1]挑战模式!$A:$AS,14+U643,FALSE)="","",INT(VLOOKUP(R643&amp;"_"&amp;S643&amp;"_"&amp;T643,[1]挑战模式!$A:$AS,20+U643,FALSE))))</f>
        <v/>
      </c>
      <c r="L643" s="10" t="str">
        <f ca="1">IF(ISNA(VLOOKUP(R643&amp;"_"&amp;S643&amp;"_"&amp;T643,[1]挑战模式!$A:$AS,1,FALSE)),"",IF(VLOOKUP(R643&amp;"_"&amp;S643&amp;"_"&amp;T643,[1]挑战模式!$A:$AS,14+U643,FALSE)="","",ROUND(VLOOKUP(R643&amp;"_"&amp;S643&amp;"_"&amp;T643,[1]挑战模式!$A:$AS,5,FALSE)/K643,2)))</f>
        <v/>
      </c>
      <c r="M643" s="10" t="str">
        <f t="shared" ca="1" si="54"/>
        <v/>
      </c>
      <c r="N643" s="10" t="str">
        <f t="shared" ca="1" si="55"/>
        <v/>
      </c>
      <c r="O643" s="10" t="str">
        <f t="shared" ca="1" si="56"/>
        <v/>
      </c>
      <c r="P643" s="12"/>
      <c r="Q643" s="10" t="str">
        <f ca="1">IF(L643="","",VLOOKUP(R643&amp;"_"&amp;S643&amp;"_"&amp;T643,[1]挑战模式!$A:$AS,38+U643,FALSE))</f>
        <v/>
      </c>
      <c r="R643" s="10">
        <v>0</v>
      </c>
      <c r="S643" s="10">
        <v>14</v>
      </c>
      <c r="T643" s="10">
        <v>3</v>
      </c>
      <c r="U643" s="10">
        <v>6</v>
      </c>
    </row>
    <row r="644" spans="2:21" s="11" customFormat="1" x14ac:dyDescent="0.2">
      <c r="B644" s="10" t="str">
        <f t="shared" si="51"/>
        <v>MonsterWaveCallRule_Season0_Challenge14</v>
      </c>
      <c r="C644" s="10">
        <f>IF(ISNA(VLOOKUP(R644&amp;"_"&amp;S644&amp;"_"&amp;T644,[1]挑战模式!$A:$AS,1,FALSE)),"",IF(T644-T643=0,"",T644))</f>
        <v>4</v>
      </c>
      <c r="D644" s="10" t="str">
        <f t="shared" si="52"/>
        <v>赛季0挑战关卡14波次4</v>
      </c>
      <c r="E644" s="10" t="str">
        <f>""</f>
        <v/>
      </c>
      <c r="F644" s="10">
        <f>IF(C644="","",VLOOKUP(R644&amp;"_"&amp;S644&amp;"_"&amp;T644,[1]挑战模式!$A:$AS,13,FALSE)-VLOOKUP(R644&amp;"_"&amp;S644&amp;"_"&amp;T644,[1]挑战模式!$A:$AS,14,FALSE))</f>
        <v>100</v>
      </c>
      <c r="G644" s="10">
        <f t="shared" si="53"/>
        <v>180</v>
      </c>
      <c r="H644" s="10" t="str">
        <f>IF(C644="","",VLOOKUP(R644&amp;"_"&amp;S644&amp;"_"&amp;T644,[1]挑战模式!$A:$BG,58,FALSE))</f>
        <v>ResAudio_Music_game3;0.9</v>
      </c>
      <c r="I644" s="10" t="str">
        <f>IF(C644="","",VLOOKUP(R644&amp;"_"&amp;S644&amp;"_"&amp;T644,[1]挑战模式!$A:$BG,59,FALSE))</f>
        <v>ResAudio_Music_game3;1.1</v>
      </c>
      <c r="J644" s="10">
        <f t="shared" si="50"/>
        <v>0</v>
      </c>
      <c r="K644" s="10">
        <f ca="1">IF(ISNA(VLOOKUP(R644&amp;"_"&amp;S644&amp;"_"&amp;T644,[1]挑战模式!$A:$AS,1,FALSE)),"",IF(VLOOKUP(R644&amp;"_"&amp;S644&amp;"_"&amp;T644,[1]挑战模式!$A:$AS,14+U644,FALSE)="","",INT(VLOOKUP(R644&amp;"_"&amp;S644&amp;"_"&amp;T644,[1]挑战模式!$A:$AS,20+U644,FALSE))))</f>
        <v>10</v>
      </c>
      <c r="L644" s="10">
        <f ca="1">IF(ISNA(VLOOKUP(R644&amp;"_"&amp;S644&amp;"_"&amp;T644,[1]挑战模式!$A:$AS,1,FALSE)),"",IF(VLOOKUP(R644&amp;"_"&amp;S644&amp;"_"&amp;T644,[1]挑战模式!$A:$AS,14+U644,FALSE)="","",ROUND(VLOOKUP(R644&amp;"_"&amp;S644&amp;"_"&amp;T644,[1]挑战模式!$A:$AS,5,FALSE)/K644,2)))</f>
        <v>2.5</v>
      </c>
      <c r="M644" s="10">
        <f t="shared" ca="1" si="54"/>
        <v>1</v>
      </c>
      <c r="N644" s="10" t="str">
        <f t="shared" ca="1" si="55"/>
        <v>Monster_Season0_Challenge14_4_1</v>
      </c>
      <c r="O644" s="10">
        <f t="shared" ca="1" si="56"/>
        <v>1</v>
      </c>
      <c r="P644" s="12"/>
      <c r="Q644" s="10">
        <f ca="1">IF(L644="","",VLOOKUP(R644&amp;"_"&amp;S644&amp;"_"&amp;T644,[1]挑战模式!$A:$AS,38+U644,FALSE))</f>
        <v>5</v>
      </c>
      <c r="R644" s="10">
        <v>0</v>
      </c>
      <c r="S644" s="10">
        <v>14</v>
      </c>
      <c r="T644" s="10">
        <v>4</v>
      </c>
      <c r="U644" s="10">
        <v>1</v>
      </c>
    </row>
    <row r="645" spans="2:21" s="11" customFormat="1" x14ac:dyDescent="0.2">
      <c r="B645" s="10" t="str">
        <f t="shared" si="51"/>
        <v/>
      </c>
      <c r="C645" s="10" t="str">
        <f>IF(ISNA(VLOOKUP(R645&amp;"_"&amp;S645&amp;"_"&amp;T645,[1]挑战模式!$A:$AS,1,FALSE)),"",IF(T645-T644=0,"",T645))</f>
        <v/>
      </c>
      <c r="D645" s="10" t="str">
        <f t="shared" si="52"/>
        <v/>
      </c>
      <c r="E645" s="10" t="str">
        <f>""</f>
        <v/>
      </c>
      <c r="F645" s="10" t="str">
        <f>IF(C645="","",VLOOKUP(R645&amp;"_"&amp;S645&amp;"_"&amp;T645,[1]挑战模式!$A:$AS,13,FALSE)-VLOOKUP(R645&amp;"_"&amp;S645&amp;"_"&amp;T645,[1]挑战模式!$A:$AS,14,FALSE))</f>
        <v/>
      </c>
      <c r="G645" s="10" t="str">
        <f t="shared" si="53"/>
        <v/>
      </c>
      <c r="H645" s="10" t="str">
        <f>IF(C645="","",VLOOKUP(R645&amp;"_"&amp;S645&amp;"_"&amp;T645,[1]挑战模式!$A:$BG,58,FALSE))</f>
        <v/>
      </c>
      <c r="I645" s="10" t="str">
        <f>IF(C645="","",VLOOKUP(R645&amp;"_"&amp;S645&amp;"_"&amp;T645,[1]挑战模式!$A:$BG,59,FALSE))</f>
        <v/>
      </c>
      <c r="J645" s="10" t="str">
        <f t="shared" si="50"/>
        <v/>
      </c>
      <c r="K645" s="10">
        <f ca="1">IF(ISNA(VLOOKUP(R645&amp;"_"&amp;S645&amp;"_"&amp;T645,[1]挑战模式!$A:$AS,1,FALSE)),"",IF(VLOOKUP(R645&amp;"_"&amp;S645&amp;"_"&amp;T645,[1]挑战模式!$A:$AS,14+U645,FALSE)="","",INT(VLOOKUP(R645&amp;"_"&amp;S645&amp;"_"&amp;T645,[1]挑战模式!$A:$AS,20+U645,FALSE))))</f>
        <v>10</v>
      </c>
      <c r="L645" s="10">
        <f ca="1">IF(ISNA(VLOOKUP(R645&amp;"_"&amp;S645&amp;"_"&amp;T645,[1]挑战模式!$A:$AS,1,FALSE)),"",IF(VLOOKUP(R645&amp;"_"&amp;S645&amp;"_"&amp;T645,[1]挑战模式!$A:$AS,14+U645,FALSE)="","",ROUND(VLOOKUP(R645&amp;"_"&amp;S645&amp;"_"&amp;T645,[1]挑战模式!$A:$AS,5,FALSE)/K645,2)))</f>
        <v>2.5</v>
      </c>
      <c r="M645" s="10">
        <f t="shared" ca="1" si="54"/>
        <v>1</v>
      </c>
      <c r="N645" s="10" t="str">
        <f t="shared" ca="1" si="55"/>
        <v>Monster_Season0_Challenge14_4_2</v>
      </c>
      <c r="O645" s="10">
        <f t="shared" ca="1" si="56"/>
        <v>1</v>
      </c>
      <c r="P645" s="12"/>
      <c r="Q645" s="10">
        <f ca="1">IF(L645="","",VLOOKUP(R645&amp;"_"&amp;S645&amp;"_"&amp;T645,[1]挑战模式!$A:$AS,38+U645,FALSE))</f>
        <v>10</v>
      </c>
      <c r="R645" s="10">
        <v>0</v>
      </c>
      <c r="S645" s="10">
        <v>14</v>
      </c>
      <c r="T645" s="10">
        <v>4</v>
      </c>
      <c r="U645" s="10">
        <v>2</v>
      </c>
    </row>
    <row r="646" spans="2:21" s="11" customFormat="1" x14ac:dyDescent="0.2">
      <c r="B646" s="10" t="str">
        <f t="shared" si="51"/>
        <v/>
      </c>
      <c r="C646" s="10" t="str">
        <f>IF(ISNA(VLOOKUP(R646&amp;"_"&amp;S646&amp;"_"&amp;T646,[1]挑战模式!$A:$AS,1,FALSE)),"",IF(T646-T645=0,"",T646))</f>
        <v/>
      </c>
      <c r="D646" s="10" t="str">
        <f t="shared" si="52"/>
        <v/>
      </c>
      <c r="E646" s="10" t="str">
        <f>""</f>
        <v/>
      </c>
      <c r="F646" s="10" t="str">
        <f>IF(C646="","",VLOOKUP(R646&amp;"_"&amp;S646&amp;"_"&amp;T646,[1]挑战模式!$A:$AS,13,FALSE)-VLOOKUP(R646&amp;"_"&amp;S646&amp;"_"&amp;T646,[1]挑战模式!$A:$AS,14,FALSE))</f>
        <v/>
      </c>
      <c r="G646" s="10" t="str">
        <f t="shared" si="53"/>
        <v/>
      </c>
      <c r="H646" s="10" t="str">
        <f>IF(C646="","",VLOOKUP(R646&amp;"_"&amp;S646&amp;"_"&amp;T646,[1]挑战模式!$A:$BG,58,FALSE))</f>
        <v/>
      </c>
      <c r="I646" s="10" t="str">
        <f>IF(C646="","",VLOOKUP(R646&amp;"_"&amp;S646&amp;"_"&amp;T646,[1]挑战模式!$A:$BG,59,FALSE))</f>
        <v/>
      </c>
      <c r="J646" s="10" t="str">
        <f t="shared" si="50"/>
        <v/>
      </c>
      <c r="K646" s="10">
        <f ca="1">IF(ISNA(VLOOKUP(R646&amp;"_"&amp;S646&amp;"_"&amp;T646,[1]挑战模式!$A:$AS,1,FALSE)),"",IF(VLOOKUP(R646&amp;"_"&amp;S646&amp;"_"&amp;T646,[1]挑战模式!$A:$AS,14+U646,FALSE)="","",INT(VLOOKUP(R646&amp;"_"&amp;S646&amp;"_"&amp;T646,[1]挑战模式!$A:$AS,20+U646,FALSE))))</f>
        <v>5</v>
      </c>
      <c r="L646" s="10">
        <f ca="1">IF(ISNA(VLOOKUP(R646&amp;"_"&amp;S646&amp;"_"&amp;T646,[1]挑战模式!$A:$AS,1,FALSE)),"",IF(VLOOKUP(R646&amp;"_"&amp;S646&amp;"_"&amp;T646,[1]挑战模式!$A:$AS,14+U646,FALSE)="","",ROUND(VLOOKUP(R646&amp;"_"&amp;S646&amp;"_"&amp;T646,[1]挑战模式!$A:$AS,5,FALSE)/K646,2)))</f>
        <v>5</v>
      </c>
      <c r="M646" s="10">
        <f t="shared" ca="1" si="54"/>
        <v>1</v>
      </c>
      <c r="N646" s="10" t="str">
        <f t="shared" ca="1" si="55"/>
        <v>Monster_Season0_Challenge14_4_3</v>
      </c>
      <c r="O646" s="10">
        <f t="shared" ca="1" si="56"/>
        <v>1</v>
      </c>
      <c r="P646" s="12"/>
      <c r="Q646" s="10">
        <f ca="1">IF(L646="","",VLOOKUP(R646&amp;"_"&amp;S646&amp;"_"&amp;T646,[1]挑战模式!$A:$AS,38+U646,FALSE))</f>
        <v>10</v>
      </c>
      <c r="R646" s="10">
        <v>0</v>
      </c>
      <c r="S646" s="10">
        <v>14</v>
      </c>
      <c r="T646" s="10">
        <v>4</v>
      </c>
      <c r="U646" s="10">
        <v>3</v>
      </c>
    </row>
    <row r="647" spans="2:21" s="11" customFormat="1" x14ac:dyDescent="0.2">
      <c r="B647" s="10" t="str">
        <f t="shared" si="51"/>
        <v/>
      </c>
      <c r="C647" s="10" t="str">
        <f>IF(ISNA(VLOOKUP(R647&amp;"_"&amp;S647&amp;"_"&amp;T647,[1]挑战模式!$A:$AS,1,FALSE)),"",IF(T647-T646=0,"",T647))</f>
        <v/>
      </c>
      <c r="D647" s="10" t="str">
        <f t="shared" si="52"/>
        <v/>
      </c>
      <c r="E647" s="10" t="str">
        <f>""</f>
        <v/>
      </c>
      <c r="F647" s="10" t="str">
        <f>IF(C647="","",VLOOKUP(R647&amp;"_"&amp;S647&amp;"_"&amp;T647,[1]挑战模式!$A:$AS,13,FALSE)-VLOOKUP(R647&amp;"_"&amp;S647&amp;"_"&amp;T647,[1]挑战模式!$A:$AS,14,FALSE))</f>
        <v/>
      </c>
      <c r="G647" s="10" t="str">
        <f t="shared" si="53"/>
        <v/>
      </c>
      <c r="H647" s="10" t="str">
        <f>IF(C647="","",VLOOKUP(R647&amp;"_"&amp;S647&amp;"_"&amp;T647,[1]挑战模式!$A:$BG,58,FALSE))</f>
        <v/>
      </c>
      <c r="I647" s="10" t="str">
        <f>IF(C647="","",VLOOKUP(R647&amp;"_"&amp;S647&amp;"_"&amp;T647,[1]挑战模式!$A:$BG,59,FALSE))</f>
        <v/>
      </c>
      <c r="J647" s="10" t="str">
        <f t="shared" si="50"/>
        <v/>
      </c>
      <c r="K647" s="10" t="str">
        <f ca="1">IF(ISNA(VLOOKUP(R647&amp;"_"&amp;S647&amp;"_"&amp;T647,[1]挑战模式!$A:$AS,1,FALSE)),"",IF(VLOOKUP(R647&amp;"_"&amp;S647&amp;"_"&amp;T647,[1]挑战模式!$A:$AS,14+U647,FALSE)="","",INT(VLOOKUP(R647&amp;"_"&amp;S647&amp;"_"&amp;T647,[1]挑战模式!$A:$AS,20+U647,FALSE))))</f>
        <v/>
      </c>
      <c r="L647" s="10" t="str">
        <f ca="1">IF(ISNA(VLOOKUP(R647&amp;"_"&amp;S647&amp;"_"&amp;T647,[1]挑战模式!$A:$AS,1,FALSE)),"",IF(VLOOKUP(R647&amp;"_"&amp;S647&amp;"_"&amp;T647,[1]挑战模式!$A:$AS,14+U647,FALSE)="","",ROUND(VLOOKUP(R647&amp;"_"&amp;S647&amp;"_"&amp;T647,[1]挑战模式!$A:$AS,5,FALSE)/K647,2)))</f>
        <v/>
      </c>
      <c r="M647" s="10" t="str">
        <f t="shared" ca="1" si="54"/>
        <v/>
      </c>
      <c r="N647" s="10" t="str">
        <f t="shared" ca="1" si="55"/>
        <v/>
      </c>
      <c r="O647" s="10" t="str">
        <f t="shared" ca="1" si="56"/>
        <v/>
      </c>
      <c r="P647" s="12"/>
      <c r="Q647" s="10" t="str">
        <f ca="1">IF(L647="","",VLOOKUP(R647&amp;"_"&amp;S647&amp;"_"&amp;T647,[1]挑战模式!$A:$AS,38+U647,FALSE))</f>
        <v/>
      </c>
      <c r="R647" s="10">
        <v>0</v>
      </c>
      <c r="S647" s="10">
        <v>14</v>
      </c>
      <c r="T647" s="10">
        <v>4</v>
      </c>
      <c r="U647" s="10">
        <v>4</v>
      </c>
    </row>
    <row r="648" spans="2:21" s="11" customFormat="1" x14ac:dyDescent="0.2">
      <c r="B648" s="10" t="str">
        <f t="shared" si="51"/>
        <v/>
      </c>
      <c r="C648" s="10" t="str">
        <f>IF(ISNA(VLOOKUP(R648&amp;"_"&amp;S648&amp;"_"&amp;T648,[1]挑战模式!$A:$AS,1,FALSE)),"",IF(T648-T647=0,"",T648))</f>
        <v/>
      </c>
      <c r="D648" s="10" t="str">
        <f t="shared" si="52"/>
        <v/>
      </c>
      <c r="E648" s="10" t="str">
        <f>""</f>
        <v/>
      </c>
      <c r="F648" s="10" t="str">
        <f>IF(C648="","",VLOOKUP(R648&amp;"_"&amp;S648&amp;"_"&amp;T648,[1]挑战模式!$A:$AS,13,FALSE)-VLOOKUP(R648&amp;"_"&amp;S648&amp;"_"&amp;T648,[1]挑战模式!$A:$AS,14,FALSE))</f>
        <v/>
      </c>
      <c r="G648" s="10" t="str">
        <f t="shared" si="53"/>
        <v/>
      </c>
      <c r="H648" s="10" t="str">
        <f>IF(C648="","",VLOOKUP(R648&amp;"_"&amp;S648&amp;"_"&amp;T648,[1]挑战模式!$A:$BG,58,FALSE))</f>
        <v/>
      </c>
      <c r="I648" s="10" t="str">
        <f>IF(C648="","",VLOOKUP(R648&amp;"_"&amp;S648&amp;"_"&amp;T648,[1]挑战模式!$A:$BG,59,FALSE))</f>
        <v/>
      </c>
      <c r="J648" s="10" t="str">
        <f t="shared" si="50"/>
        <v/>
      </c>
      <c r="K648" s="10" t="str">
        <f ca="1">IF(ISNA(VLOOKUP(R648&amp;"_"&amp;S648&amp;"_"&amp;T648,[1]挑战模式!$A:$AS,1,FALSE)),"",IF(VLOOKUP(R648&amp;"_"&amp;S648&amp;"_"&amp;T648,[1]挑战模式!$A:$AS,14+U648,FALSE)="","",INT(VLOOKUP(R648&amp;"_"&amp;S648&amp;"_"&amp;T648,[1]挑战模式!$A:$AS,20+U648,FALSE))))</f>
        <v/>
      </c>
      <c r="L648" s="10" t="str">
        <f ca="1">IF(ISNA(VLOOKUP(R648&amp;"_"&amp;S648&amp;"_"&amp;T648,[1]挑战模式!$A:$AS,1,FALSE)),"",IF(VLOOKUP(R648&amp;"_"&amp;S648&amp;"_"&amp;T648,[1]挑战模式!$A:$AS,14+U648,FALSE)="","",ROUND(VLOOKUP(R648&amp;"_"&amp;S648&amp;"_"&amp;T648,[1]挑战模式!$A:$AS,5,FALSE)/K648,2)))</f>
        <v/>
      </c>
      <c r="M648" s="10" t="str">
        <f t="shared" ca="1" si="54"/>
        <v/>
      </c>
      <c r="N648" s="10" t="str">
        <f t="shared" ca="1" si="55"/>
        <v/>
      </c>
      <c r="O648" s="10" t="str">
        <f t="shared" ca="1" si="56"/>
        <v/>
      </c>
      <c r="P648" s="12"/>
      <c r="Q648" s="10" t="str">
        <f ca="1">IF(L648="","",VLOOKUP(R648&amp;"_"&amp;S648&amp;"_"&amp;T648,[1]挑战模式!$A:$AS,38+U648,FALSE))</f>
        <v/>
      </c>
      <c r="R648" s="10">
        <v>0</v>
      </c>
      <c r="S648" s="10">
        <v>14</v>
      </c>
      <c r="T648" s="10">
        <v>4</v>
      </c>
      <c r="U648" s="10">
        <v>5</v>
      </c>
    </row>
    <row r="649" spans="2:21" s="11" customFormat="1" x14ac:dyDescent="0.2">
      <c r="B649" s="10" t="str">
        <f t="shared" si="51"/>
        <v/>
      </c>
      <c r="C649" s="10" t="str">
        <f>IF(ISNA(VLOOKUP(R649&amp;"_"&amp;S649&amp;"_"&amp;T649,[1]挑战模式!$A:$AS,1,FALSE)),"",IF(T649-T648=0,"",T649))</f>
        <v/>
      </c>
      <c r="D649" s="10" t="str">
        <f t="shared" si="52"/>
        <v/>
      </c>
      <c r="E649" s="10" t="str">
        <f>""</f>
        <v/>
      </c>
      <c r="F649" s="10" t="str">
        <f>IF(C649="","",VLOOKUP(R649&amp;"_"&amp;S649&amp;"_"&amp;T649,[1]挑战模式!$A:$AS,13,FALSE)-VLOOKUP(R649&amp;"_"&amp;S649&amp;"_"&amp;T649,[1]挑战模式!$A:$AS,14,FALSE))</f>
        <v/>
      </c>
      <c r="G649" s="10" t="str">
        <f t="shared" si="53"/>
        <v/>
      </c>
      <c r="H649" s="10" t="str">
        <f>IF(C649="","",VLOOKUP(R649&amp;"_"&amp;S649&amp;"_"&amp;T649,[1]挑战模式!$A:$BG,58,FALSE))</f>
        <v/>
      </c>
      <c r="I649" s="10" t="str">
        <f>IF(C649="","",VLOOKUP(R649&amp;"_"&amp;S649&amp;"_"&amp;T649,[1]挑战模式!$A:$BG,59,FALSE))</f>
        <v/>
      </c>
      <c r="J649" s="10" t="str">
        <f t="shared" si="50"/>
        <v/>
      </c>
      <c r="K649" s="10" t="str">
        <f ca="1">IF(ISNA(VLOOKUP(R649&amp;"_"&amp;S649&amp;"_"&amp;T649,[1]挑战模式!$A:$AS,1,FALSE)),"",IF(VLOOKUP(R649&amp;"_"&amp;S649&amp;"_"&amp;T649,[1]挑战模式!$A:$AS,14+U649,FALSE)="","",INT(VLOOKUP(R649&amp;"_"&amp;S649&amp;"_"&amp;T649,[1]挑战模式!$A:$AS,20+U649,FALSE))))</f>
        <v/>
      </c>
      <c r="L649" s="10" t="str">
        <f ca="1">IF(ISNA(VLOOKUP(R649&amp;"_"&amp;S649&amp;"_"&amp;T649,[1]挑战模式!$A:$AS,1,FALSE)),"",IF(VLOOKUP(R649&amp;"_"&amp;S649&amp;"_"&amp;T649,[1]挑战模式!$A:$AS,14+U649,FALSE)="","",ROUND(VLOOKUP(R649&amp;"_"&amp;S649&amp;"_"&amp;T649,[1]挑战模式!$A:$AS,5,FALSE)/K649,2)))</f>
        <v/>
      </c>
      <c r="M649" s="10" t="str">
        <f t="shared" ca="1" si="54"/>
        <v/>
      </c>
      <c r="N649" s="10" t="str">
        <f t="shared" ca="1" si="55"/>
        <v/>
      </c>
      <c r="O649" s="10" t="str">
        <f t="shared" ca="1" si="56"/>
        <v/>
      </c>
      <c r="P649" s="12"/>
      <c r="Q649" s="10" t="str">
        <f ca="1">IF(L649="","",VLOOKUP(R649&amp;"_"&amp;S649&amp;"_"&amp;T649,[1]挑战模式!$A:$AS,38+U649,FALSE))</f>
        <v/>
      </c>
      <c r="R649" s="10">
        <v>0</v>
      </c>
      <c r="S649" s="10">
        <v>14</v>
      </c>
      <c r="T649" s="10">
        <v>4</v>
      </c>
      <c r="U649" s="10">
        <v>6</v>
      </c>
    </row>
    <row r="650" spans="2:21" s="11" customFormat="1" x14ac:dyDescent="0.2">
      <c r="B650" s="10" t="str">
        <f t="shared" si="51"/>
        <v>MonsterWaveCallRule_Season0_Challenge14</v>
      </c>
      <c r="C650" s="10">
        <f>IF(ISNA(VLOOKUP(R650&amp;"_"&amp;S650&amp;"_"&amp;T650,[1]挑战模式!$A:$AS,1,FALSE)),"",IF(T650-T649=0,"",T650))</f>
        <v>5</v>
      </c>
      <c r="D650" s="10" t="str">
        <f t="shared" si="52"/>
        <v>赛季0挑战关卡14波次5</v>
      </c>
      <c r="E650" s="10" t="str">
        <f>""</f>
        <v/>
      </c>
      <c r="F650" s="10">
        <f>IF(C650="","",VLOOKUP(R650&amp;"_"&amp;S650&amp;"_"&amp;T650,[1]挑战模式!$A:$AS,13,FALSE)-VLOOKUP(R650&amp;"_"&amp;S650&amp;"_"&amp;T650,[1]挑战模式!$A:$AS,14,FALSE))</f>
        <v>100</v>
      </c>
      <c r="G650" s="10">
        <f t="shared" si="53"/>
        <v>180</v>
      </c>
      <c r="H650" s="10" t="str">
        <f>IF(C650="","",VLOOKUP(R650&amp;"_"&amp;S650&amp;"_"&amp;T650,[1]挑战模式!$A:$BG,58,FALSE))</f>
        <v>ResAudio_Music_game3;0.9</v>
      </c>
      <c r="I650" s="10" t="str">
        <f>IF(C650="","",VLOOKUP(R650&amp;"_"&amp;S650&amp;"_"&amp;T650,[1]挑战模式!$A:$BG,59,FALSE))</f>
        <v>ResAudio_Music_game3;1.1</v>
      </c>
      <c r="J650" s="10">
        <f t="shared" si="50"/>
        <v>0</v>
      </c>
      <c r="K650" s="10">
        <f ca="1">IF(ISNA(VLOOKUP(R650&amp;"_"&amp;S650&amp;"_"&amp;T650,[1]挑战模式!$A:$AS,1,FALSE)),"",IF(VLOOKUP(R650&amp;"_"&amp;S650&amp;"_"&amp;T650,[1]挑战模式!$A:$AS,14+U650,FALSE)="","",INT(VLOOKUP(R650&amp;"_"&amp;S650&amp;"_"&amp;T650,[1]挑战模式!$A:$AS,20+U650,FALSE))))</f>
        <v>13</v>
      </c>
      <c r="L650" s="10">
        <f ca="1">IF(ISNA(VLOOKUP(R650&amp;"_"&amp;S650&amp;"_"&amp;T650,[1]挑战模式!$A:$AS,1,FALSE)),"",IF(VLOOKUP(R650&amp;"_"&amp;S650&amp;"_"&amp;T650,[1]挑战模式!$A:$AS,14+U650,FALSE)="","",ROUND(VLOOKUP(R650&amp;"_"&amp;S650&amp;"_"&amp;T650,[1]挑战模式!$A:$AS,5,FALSE)/K650,2)))</f>
        <v>2.31</v>
      </c>
      <c r="M650" s="10">
        <f t="shared" ca="1" si="54"/>
        <v>1</v>
      </c>
      <c r="N650" s="10" t="str">
        <f t="shared" ca="1" si="55"/>
        <v>Monster_Season0_Challenge14_5_1</v>
      </c>
      <c r="O650" s="10">
        <f t="shared" ca="1" si="56"/>
        <v>1</v>
      </c>
      <c r="P650" s="12"/>
      <c r="Q650" s="10">
        <f ca="1">IF(L650="","",VLOOKUP(R650&amp;"_"&amp;S650&amp;"_"&amp;T650,[1]挑战模式!$A:$AS,38+U650,FALSE))</f>
        <v>7</v>
      </c>
      <c r="R650" s="10">
        <v>0</v>
      </c>
      <c r="S650" s="10">
        <v>14</v>
      </c>
      <c r="T650" s="10">
        <v>5</v>
      </c>
      <c r="U650" s="10">
        <v>1</v>
      </c>
    </row>
    <row r="651" spans="2:21" s="11" customFormat="1" x14ac:dyDescent="0.2">
      <c r="B651" s="10" t="str">
        <f t="shared" si="51"/>
        <v/>
      </c>
      <c r="C651" s="10" t="str">
        <f>IF(ISNA(VLOOKUP(R651&amp;"_"&amp;S651&amp;"_"&amp;T651,[1]挑战模式!$A:$AS,1,FALSE)),"",IF(T651-T650=0,"",T651))</f>
        <v/>
      </c>
      <c r="D651" s="10" t="str">
        <f t="shared" si="52"/>
        <v/>
      </c>
      <c r="E651" s="10" t="str">
        <f>""</f>
        <v/>
      </c>
      <c r="F651" s="10" t="str">
        <f>IF(C651="","",VLOOKUP(R651&amp;"_"&amp;S651&amp;"_"&amp;T651,[1]挑战模式!$A:$AS,13,FALSE)-VLOOKUP(R651&amp;"_"&amp;S651&amp;"_"&amp;T651,[1]挑战模式!$A:$AS,14,FALSE))</f>
        <v/>
      </c>
      <c r="G651" s="10" t="str">
        <f t="shared" si="53"/>
        <v/>
      </c>
      <c r="H651" s="10" t="str">
        <f>IF(C651="","",VLOOKUP(R651&amp;"_"&amp;S651&amp;"_"&amp;T651,[1]挑战模式!$A:$BG,58,FALSE))</f>
        <v/>
      </c>
      <c r="I651" s="10" t="str">
        <f>IF(C651="","",VLOOKUP(R651&amp;"_"&amp;S651&amp;"_"&amp;T651,[1]挑战模式!$A:$BG,59,FALSE))</f>
        <v/>
      </c>
      <c r="J651" s="10" t="str">
        <f t="shared" si="50"/>
        <v/>
      </c>
      <c r="K651" s="10">
        <f ca="1">IF(ISNA(VLOOKUP(R651&amp;"_"&amp;S651&amp;"_"&amp;T651,[1]挑战模式!$A:$AS,1,FALSE)),"",IF(VLOOKUP(R651&amp;"_"&amp;S651&amp;"_"&amp;T651,[1]挑战模式!$A:$AS,14+U651,FALSE)="","",INT(VLOOKUP(R651&amp;"_"&amp;S651&amp;"_"&amp;T651,[1]挑战模式!$A:$AS,20+U651,FALSE))))</f>
        <v>13</v>
      </c>
      <c r="L651" s="10">
        <f ca="1">IF(ISNA(VLOOKUP(R651&amp;"_"&amp;S651&amp;"_"&amp;T651,[1]挑战模式!$A:$AS,1,FALSE)),"",IF(VLOOKUP(R651&amp;"_"&amp;S651&amp;"_"&amp;T651,[1]挑战模式!$A:$AS,14+U651,FALSE)="","",ROUND(VLOOKUP(R651&amp;"_"&amp;S651&amp;"_"&amp;T651,[1]挑战模式!$A:$AS,5,FALSE)/K651,2)))</f>
        <v>2.31</v>
      </c>
      <c r="M651" s="10">
        <f t="shared" ca="1" si="54"/>
        <v>1</v>
      </c>
      <c r="N651" s="10" t="str">
        <f t="shared" ca="1" si="55"/>
        <v>Monster_Season0_Challenge14_5_2</v>
      </c>
      <c r="O651" s="10">
        <f t="shared" ca="1" si="56"/>
        <v>1</v>
      </c>
      <c r="P651" s="12"/>
      <c r="Q651" s="10">
        <f ca="1">IF(L651="","",VLOOKUP(R651&amp;"_"&amp;S651&amp;"_"&amp;T651,[1]挑战模式!$A:$AS,38+U651,FALSE))</f>
        <v>7</v>
      </c>
      <c r="R651" s="10">
        <v>0</v>
      </c>
      <c r="S651" s="10">
        <v>14</v>
      </c>
      <c r="T651" s="10">
        <v>5</v>
      </c>
      <c r="U651" s="10">
        <v>2</v>
      </c>
    </row>
    <row r="652" spans="2:21" s="11" customFormat="1" x14ac:dyDescent="0.2">
      <c r="B652" s="10" t="str">
        <f t="shared" si="51"/>
        <v/>
      </c>
      <c r="C652" s="10" t="str">
        <f>IF(ISNA(VLOOKUP(R652&amp;"_"&amp;S652&amp;"_"&amp;T652,[1]挑战模式!$A:$AS,1,FALSE)),"",IF(T652-T651=0,"",T652))</f>
        <v/>
      </c>
      <c r="D652" s="10" t="str">
        <f t="shared" si="52"/>
        <v/>
      </c>
      <c r="E652" s="10" t="str">
        <f>""</f>
        <v/>
      </c>
      <c r="F652" s="10" t="str">
        <f>IF(C652="","",VLOOKUP(R652&amp;"_"&amp;S652&amp;"_"&amp;T652,[1]挑战模式!$A:$AS,13,FALSE)-VLOOKUP(R652&amp;"_"&amp;S652&amp;"_"&amp;T652,[1]挑战模式!$A:$AS,14,FALSE))</f>
        <v/>
      </c>
      <c r="G652" s="10" t="str">
        <f t="shared" si="53"/>
        <v/>
      </c>
      <c r="H652" s="10" t="str">
        <f>IF(C652="","",VLOOKUP(R652&amp;"_"&amp;S652&amp;"_"&amp;T652,[1]挑战模式!$A:$BG,58,FALSE))</f>
        <v/>
      </c>
      <c r="I652" s="10" t="str">
        <f>IF(C652="","",VLOOKUP(R652&amp;"_"&amp;S652&amp;"_"&amp;T652,[1]挑战模式!$A:$BG,59,FALSE))</f>
        <v/>
      </c>
      <c r="J652" s="10" t="str">
        <f t="shared" si="50"/>
        <v/>
      </c>
      <c r="K652" s="10">
        <f ca="1">IF(ISNA(VLOOKUP(R652&amp;"_"&amp;S652&amp;"_"&amp;T652,[1]挑战模式!$A:$AS,1,FALSE)),"",IF(VLOOKUP(R652&amp;"_"&amp;S652&amp;"_"&amp;T652,[1]挑战模式!$A:$AS,14+U652,FALSE)="","",INT(VLOOKUP(R652&amp;"_"&amp;S652&amp;"_"&amp;T652,[1]挑战模式!$A:$AS,20+U652,FALSE))))</f>
        <v>6</v>
      </c>
      <c r="L652" s="10">
        <f ca="1">IF(ISNA(VLOOKUP(R652&amp;"_"&amp;S652&amp;"_"&amp;T652,[1]挑战模式!$A:$AS,1,FALSE)),"",IF(VLOOKUP(R652&amp;"_"&amp;S652&amp;"_"&amp;T652,[1]挑战模式!$A:$AS,14+U652,FALSE)="","",ROUND(VLOOKUP(R652&amp;"_"&amp;S652&amp;"_"&amp;T652,[1]挑战模式!$A:$AS,5,FALSE)/K652,2)))</f>
        <v>5</v>
      </c>
      <c r="M652" s="10">
        <f t="shared" ca="1" si="54"/>
        <v>1</v>
      </c>
      <c r="N652" s="10" t="str">
        <f t="shared" ca="1" si="55"/>
        <v>Monster_Season0_Challenge14_5_3</v>
      </c>
      <c r="O652" s="10">
        <f t="shared" ca="1" si="56"/>
        <v>1</v>
      </c>
      <c r="P652" s="12"/>
      <c r="Q652" s="10">
        <f ca="1">IF(L652="","",VLOOKUP(R652&amp;"_"&amp;S652&amp;"_"&amp;T652,[1]挑战模式!$A:$AS,38+U652,FALSE))</f>
        <v>3</v>
      </c>
      <c r="R652" s="10">
        <v>0</v>
      </c>
      <c r="S652" s="10">
        <v>14</v>
      </c>
      <c r="T652" s="10">
        <v>5</v>
      </c>
      <c r="U652" s="10">
        <v>3</v>
      </c>
    </row>
    <row r="653" spans="2:21" s="11" customFormat="1" x14ac:dyDescent="0.2">
      <c r="B653" s="10" t="str">
        <f t="shared" si="51"/>
        <v/>
      </c>
      <c r="C653" s="10" t="str">
        <f>IF(ISNA(VLOOKUP(R653&amp;"_"&amp;S653&amp;"_"&amp;T653,[1]挑战模式!$A:$AS,1,FALSE)),"",IF(T653-T652=0,"",T653))</f>
        <v/>
      </c>
      <c r="D653" s="10" t="str">
        <f t="shared" si="52"/>
        <v/>
      </c>
      <c r="E653" s="10" t="str">
        <f>""</f>
        <v/>
      </c>
      <c r="F653" s="10" t="str">
        <f>IF(C653="","",VLOOKUP(R653&amp;"_"&amp;S653&amp;"_"&amp;T653,[1]挑战模式!$A:$AS,13,FALSE)-VLOOKUP(R653&amp;"_"&amp;S653&amp;"_"&amp;T653,[1]挑战模式!$A:$AS,14,FALSE))</f>
        <v/>
      </c>
      <c r="G653" s="10" t="str">
        <f t="shared" si="53"/>
        <v/>
      </c>
      <c r="H653" s="10" t="str">
        <f>IF(C653="","",VLOOKUP(R653&amp;"_"&amp;S653&amp;"_"&amp;T653,[1]挑战模式!$A:$BG,58,FALSE))</f>
        <v/>
      </c>
      <c r="I653" s="10" t="str">
        <f>IF(C653="","",VLOOKUP(R653&amp;"_"&amp;S653&amp;"_"&amp;T653,[1]挑战模式!$A:$BG,59,FALSE))</f>
        <v/>
      </c>
      <c r="J653" s="10" t="str">
        <f t="shared" si="50"/>
        <v/>
      </c>
      <c r="K653" s="10" t="str">
        <f ca="1">IF(ISNA(VLOOKUP(R653&amp;"_"&amp;S653&amp;"_"&amp;T653,[1]挑战模式!$A:$AS,1,FALSE)),"",IF(VLOOKUP(R653&amp;"_"&amp;S653&amp;"_"&amp;T653,[1]挑战模式!$A:$AS,14+U653,FALSE)="","",INT(VLOOKUP(R653&amp;"_"&amp;S653&amp;"_"&amp;T653,[1]挑战模式!$A:$AS,20+U653,FALSE))))</f>
        <v/>
      </c>
      <c r="L653" s="10" t="str">
        <f ca="1">IF(ISNA(VLOOKUP(R653&amp;"_"&amp;S653&amp;"_"&amp;T653,[1]挑战模式!$A:$AS,1,FALSE)),"",IF(VLOOKUP(R653&amp;"_"&amp;S653&amp;"_"&amp;T653,[1]挑战模式!$A:$AS,14+U653,FALSE)="","",ROUND(VLOOKUP(R653&amp;"_"&amp;S653&amp;"_"&amp;T653,[1]挑战模式!$A:$AS,5,FALSE)/K653,2)))</f>
        <v/>
      </c>
      <c r="M653" s="10" t="str">
        <f t="shared" ca="1" si="54"/>
        <v/>
      </c>
      <c r="N653" s="10" t="str">
        <f t="shared" ca="1" si="55"/>
        <v/>
      </c>
      <c r="O653" s="10" t="str">
        <f t="shared" ca="1" si="56"/>
        <v/>
      </c>
      <c r="P653" s="12"/>
      <c r="Q653" s="10" t="str">
        <f ca="1">IF(L653="","",VLOOKUP(R653&amp;"_"&amp;S653&amp;"_"&amp;T653,[1]挑战模式!$A:$AS,38+U653,FALSE))</f>
        <v/>
      </c>
      <c r="R653" s="10">
        <v>0</v>
      </c>
      <c r="S653" s="10">
        <v>14</v>
      </c>
      <c r="T653" s="10">
        <v>5</v>
      </c>
      <c r="U653" s="10">
        <v>4</v>
      </c>
    </row>
    <row r="654" spans="2:21" s="11" customFormat="1" x14ac:dyDescent="0.2">
      <c r="B654" s="10" t="str">
        <f t="shared" si="51"/>
        <v/>
      </c>
      <c r="C654" s="10" t="str">
        <f>IF(ISNA(VLOOKUP(R654&amp;"_"&amp;S654&amp;"_"&amp;T654,[1]挑战模式!$A:$AS,1,FALSE)),"",IF(T654-T653=0,"",T654))</f>
        <v/>
      </c>
      <c r="D654" s="10" t="str">
        <f t="shared" si="52"/>
        <v/>
      </c>
      <c r="E654" s="10" t="str">
        <f>""</f>
        <v/>
      </c>
      <c r="F654" s="10" t="str">
        <f>IF(C654="","",VLOOKUP(R654&amp;"_"&amp;S654&amp;"_"&amp;T654,[1]挑战模式!$A:$AS,13,FALSE)-VLOOKUP(R654&amp;"_"&amp;S654&amp;"_"&amp;T654,[1]挑战模式!$A:$AS,14,FALSE))</f>
        <v/>
      </c>
      <c r="G654" s="10" t="str">
        <f t="shared" si="53"/>
        <v/>
      </c>
      <c r="H654" s="10" t="str">
        <f>IF(C654="","",VLOOKUP(R654&amp;"_"&amp;S654&amp;"_"&amp;T654,[1]挑战模式!$A:$BG,58,FALSE))</f>
        <v/>
      </c>
      <c r="I654" s="10" t="str">
        <f>IF(C654="","",VLOOKUP(R654&amp;"_"&amp;S654&amp;"_"&amp;T654,[1]挑战模式!$A:$BG,59,FALSE))</f>
        <v/>
      </c>
      <c r="J654" s="10" t="str">
        <f t="shared" si="50"/>
        <v/>
      </c>
      <c r="K654" s="10" t="str">
        <f ca="1">IF(ISNA(VLOOKUP(R654&amp;"_"&amp;S654&amp;"_"&amp;T654,[1]挑战模式!$A:$AS,1,FALSE)),"",IF(VLOOKUP(R654&amp;"_"&amp;S654&amp;"_"&amp;T654,[1]挑战模式!$A:$AS,14+U654,FALSE)="","",INT(VLOOKUP(R654&amp;"_"&amp;S654&amp;"_"&amp;T654,[1]挑战模式!$A:$AS,20+U654,FALSE))))</f>
        <v/>
      </c>
      <c r="L654" s="10" t="str">
        <f ca="1">IF(ISNA(VLOOKUP(R654&amp;"_"&amp;S654&amp;"_"&amp;T654,[1]挑战模式!$A:$AS,1,FALSE)),"",IF(VLOOKUP(R654&amp;"_"&amp;S654&amp;"_"&amp;T654,[1]挑战模式!$A:$AS,14+U654,FALSE)="","",ROUND(VLOOKUP(R654&amp;"_"&amp;S654&amp;"_"&amp;T654,[1]挑战模式!$A:$AS,5,FALSE)/K654,2)))</f>
        <v/>
      </c>
      <c r="M654" s="10" t="str">
        <f t="shared" ca="1" si="54"/>
        <v/>
      </c>
      <c r="N654" s="10" t="str">
        <f t="shared" ca="1" si="55"/>
        <v/>
      </c>
      <c r="O654" s="10" t="str">
        <f t="shared" ca="1" si="56"/>
        <v/>
      </c>
      <c r="P654" s="12"/>
      <c r="Q654" s="10" t="str">
        <f ca="1">IF(L654="","",VLOOKUP(R654&amp;"_"&amp;S654&amp;"_"&amp;T654,[1]挑战模式!$A:$AS,38+U654,FALSE))</f>
        <v/>
      </c>
      <c r="R654" s="10">
        <v>0</v>
      </c>
      <c r="S654" s="10">
        <v>14</v>
      </c>
      <c r="T654" s="10">
        <v>5</v>
      </c>
      <c r="U654" s="10">
        <v>5</v>
      </c>
    </row>
    <row r="655" spans="2:21" s="11" customFormat="1" x14ac:dyDescent="0.2">
      <c r="B655" s="10" t="str">
        <f t="shared" si="51"/>
        <v/>
      </c>
      <c r="C655" s="10" t="str">
        <f>IF(ISNA(VLOOKUP(R655&amp;"_"&amp;S655&amp;"_"&amp;T655,[1]挑战模式!$A:$AS,1,FALSE)),"",IF(T655-T654=0,"",T655))</f>
        <v/>
      </c>
      <c r="D655" s="10" t="str">
        <f t="shared" si="52"/>
        <v/>
      </c>
      <c r="E655" s="10" t="str">
        <f>""</f>
        <v/>
      </c>
      <c r="F655" s="10" t="str">
        <f>IF(C655="","",VLOOKUP(R655&amp;"_"&amp;S655&amp;"_"&amp;T655,[1]挑战模式!$A:$AS,13,FALSE)-VLOOKUP(R655&amp;"_"&amp;S655&amp;"_"&amp;T655,[1]挑战模式!$A:$AS,14,FALSE))</f>
        <v/>
      </c>
      <c r="G655" s="10" t="str">
        <f t="shared" si="53"/>
        <v/>
      </c>
      <c r="H655" s="10" t="str">
        <f>IF(C655="","",VLOOKUP(R655&amp;"_"&amp;S655&amp;"_"&amp;T655,[1]挑战模式!$A:$BG,58,FALSE))</f>
        <v/>
      </c>
      <c r="I655" s="10" t="str">
        <f>IF(C655="","",VLOOKUP(R655&amp;"_"&amp;S655&amp;"_"&amp;T655,[1]挑战模式!$A:$BG,59,FALSE))</f>
        <v/>
      </c>
      <c r="J655" s="10" t="str">
        <f t="shared" si="50"/>
        <v/>
      </c>
      <c r="K655" s="10" t="str">
        <f ca="1">IF(ISNA(VLOOKUP(R655&amp;"_"&amp;S655&amp;"_"&amp;T655,[1]挑战模式!$A:$AS,1,FALSE)),"",IF(VLOOKUP(R655&amp;"_"&amp;S655&amp;"_"&amp;T655,[1]挑战模式!$A:$AS,14+U655,FALSE)="","",INT(VLOOKUP(R655&amp;"_"&amp;S655&amp;"_"&amp;T655,[1]挑战模式!$A:$AS,20+U655,FALSE))))</f>
        <v/>
      </c>
      <c r="L655" s="10" t="str">
        <f ca="1">IF(ISNA(VLOOKUP(R655&amp;"_"&amp;S655&amp;"_"&amp;T655,[1]挑战模式!$A:$AS,1,FALSE)),"",IF(VLOOKUP(R655&amp;"_"&amp;S655&amp;"_"&amp;T655,[1]挑战模式!$A:$AS,14+U655,FALSE)="","",ROUND(VLOOKUP(R655&amp;"_"&amp;S655&amp;"_"&amp;T655,[1]挑战模式!$A:$AS,5,FALSE)/K655,2)))</f>
        <v/>
      </c>
      <c r="M655" s="10" t="str">
        <f t="shared" ca="1" si="54"/>
        <v/>
      </c>
      <c r="N655" s="10" t="str">
        <f t="shared" ca="1" si="55"/>
        <v/>
      </c>
      <c r="O655" s="10" t="str">
        <f t="shared" ca="1" si="56"/>
        <v/>
      </c>
      <c r="P655" s="12"/>
      <c r="Q655" s="10" t="str">
        <f ca="1">IF(L655="","",VLOOKUP(R655&amp;"_"&amp;S655&amp;"_"&amp;T655,[1]挑战模式!$A:$AS,38+U655,FALSE))</f>
        <v/>
      </c>
      <c r="R655" s="10">
        <v>0</v>
      </c>
      <c r="S655" s="10">
        <v>14</v>
      </c>
      <c r="T655" s="10">
        <v>5</v>
      </c>
      <c r="U655" s="10">
        <v>6</v>
      </c>
    </row>
    <row r="656" spans="2:21" s="11" customFormat="1" x14ac:dyDescent="0.2">
      <c r="B656" s="10" t="str">
        <f t="shared" si="51"/>
        <v>MonsterWaveCallRule_Season0_Challenge14</v>
      </c>
      <c r="C656" s="10">
        <f>IF(ISNA(VLOOKUP(R656&amp;"_"&amp;S656&amp;"_"&amp;T656,[1]挑战模式!$A:$AS,1,FALSE)),"",IF(T656-T655=0,"",T656))</f>
        <v>6</v>
      </c>
      <c r="D656" s="10" t="str">
        <f t="shared" si="52"/>
        <v>赛季0挑战关卡14波次6</v>
      </c>
      <c r="E656" s="10" t="str">
        <f>""</f>
        <v/>
      </c>
      <c r="F656" s="10">
        <f>IF(C656="","",VLOOKUP(R656&amp;"_"&amp;S656&amp;"_"&amp;T656,[1]挑战模式!$A:$AS,13,FALSE)-VLOOKUP(R656&amp;"_"&amp;S656&amp;"_"&amp;T656,[1]挑战模式!$A:$AS,14,FALSE))</f>
        <v>100</v>
      </c>
      <c r="G656" s="10">
        <f t="shared" si="53"/>
        <v>180</v>
      </c>
      <c r="H656" s="10" t="str">
        <f>IF(C656="","",VLOOKUP(R656&amp;"_"&amp;S656&amp;"_"&amp;T656,[1]挑战模式!$A:$BG,58,FALSE))</f>
        <v>ResAudio_Music_game3;0.9</v>
      </c>
      <c r="I656" s="10" t="str">
        <f>IF(C656="","",VLOOKUP(R656&amp;"_"&amp;S656&amp;"_"&amp;T656,[1]挑战模式!$A:$BG,59,FALSE))</f>
        <v>ResAudio_Music_battle_danger1;1</v>
      </c>
      <c r="J656" s="10">
        <f t="shared" si="50"/>
        <v>0</v>
      </c>
      <c r="K656" s="10">
        <f ca="1">IF(ISNA(VLOOKUP(R656&amp;"_"&amp;S656&amp;"_"&amp;T656,[1]挑战模式!$A:$AS,1,FALSE)),"",IF(VLOOKUP(R656&amp;"_"&amp;S656&amp;"_"&amp;T656,[1]挑战模式!$A:$AS,14+U656,FALSE)="","",INT(VLOOKUP(R656&amp;"_"&amp;S656&amp;"_"&amp;T656,[1]挑战模式!$A:$AS,20+U656,FALSE))))</f>
        <v>12</v>
      </c>
      <c r="L656" s="10">
        <f ca="1">IF(ISNA(VLOOKUP(R656&amp;"_"&amp;S656&amp;"_"&amp;T656,[1]挑战模式!$A:$AS,1,FALSE)),"",IF(VLOOKUP(R656&amp;"_"&amp;S656&amp;"_"&amp;T656,[1]挑战模式!$A:$AS,14+U656,FALSE)="","",ROUND(VLOOKUP(R656&amp;"_"&amp;S656&amp;"_"&amp;T656,[1]挑战模式!$A:$AS,5,FALSE)/K656,2)))</f>
        <v>2.5</v>
      </c>
      <c r="M656" s="10">
        <f t="shared" ca="1" si="54"/>
        <v>1</v>
      </c>
      <c r="N656" s="10" t="str">
        <f t="shared" ca="1" si="55"/>
        <v>Monster_Season0_Challenge14_6_1</v>
      </c>
      <c r="O656" s="10">
        <f t="shared" ca="1" si="56"/>
        <v>1</v>
      </c>
      <c r="P656" s="12"/>
      <c r="Q656" s="10">
        <f ca="1">IF(L656="","",VLOOKUP(R656&amp;"_"&amp;S656&amp;"_"&amp;T656,[1]挑战模式!$A:$AS,38+U656,FALSE))</f>
        <v>4</v>
      </c>
      <c r="R656" s="10">
        <v>0</v>
      </c>
      <c r="S656" s="10">
        <v>14</v>
      </c>
      <c r="T656" s="10">
        <v>6</v>
      </c>
      <c r="U656" s="10">
        <v>1</v>
      </c>
    </row>
    <row r="657" spans="2:21" s="11" customFormat="1" x14ac:dyDescent="0.2">
      <c r="B657" s="10" t="str">
        <f t="shared" si="51"/>
        <v/>
      </c>
      <c r="C657" s="10" t="str">
        <f>IF(ISNA(VLOOKUP(R657&amp;"_"&amp;S657&amp;"_"&amp;T657,[1]挑战模式!$A:$AS,1,FALSE)),"",IF(T657-T656=0,"",T657))</f>
        <v/>
      </c>
      <c r="D657" s="10" t="str">
        <f t="shared" si="52"/>
        <v/>
      </c>
      <c r="E657" s="10" t="str">
        <f>""</f>
        <v/>
      </c>
      <c r="F657" s="10" t="str">
        <f>IF(C657="","",VLOOKUP(R657&amp;"_"&amp;S657&amp;"_"&amp;T657,[1]挑战模式!$A:$AS,13,FALSE)-VLOOKUP(R657&amp;"_"&amp;S657&amp;"_"&amp;T657,[1]挑战模式!$A:$AS,14,FALSE))</f>
        <v/>
      </c>
      <c r="G657" s="10" t="str">
        <f t="shared" si="53"/>
        <v/>
      </c>
      <c r="H657" s="10" t="str">
        <f>IF(C657="","",VLOOKUP(R657&amp;"_"&amp;S657&amp;"_"&amp;T657,[1]挑战模式!$A:$BG,58,FALSE))</f>
        <v/>
      </c>
      <c r="I657" s="10" t="str">
        <f>IF(C657="","",VLOOKUP(R657&amp;"_"&amp;S657&amp;"_"&amp;T657,[1]挑战模式!$A:$BG,59,FALSE))</f>
        <v/>
      </c>
      <c r="J657" s="10" t="str">
        <f t="shared" si="50"/>
        <v/>
      </c>
      <c r="K657" s="10">
        <f ca="1">IF(ISNA(VLOOKUP(R657&amp;"_"&amp;S657&amp;"_"&amp;T657,[1]挑战模式!$A:$AS,1,FALSE)),"",IF(VLOOKUP(R657&amp;"_"&amp;S657&amp;"_"&amp;T657,[1]挑战模式!$A:$AS,14+U657,FALSE)="","",INT(VLOOKUP(R657&amp;"_"&amp;S657&amp;"_"&amp;T657,[1]挑战模式!$A:$AS,20+U657,FALSE))))</f>
        <v>9</v>
      </c>
      <c r="L657" s="10">
        <f ca="1">IF(ISNA(VLOOKUP(R657&amp;"_"&amp;S657&amp;"_"&amp;T657,[1]挑战模式!$A:$AS,1,FALSE)),"",IF(VLOOKUP(R657&amp;"_"&amp;S657&amp;"_"&amp;T657,[1]挑战模式!$A:$AS,14+U657,FALSE)="","",ROUND(VLOOKUP(R657&amp;"_"&amp;S657&amp;"_"&amp;T657,[1]挑战模式!$A:$AS,5,FALSE)/K657,2)))</f>
        <v>3.33</v>
      </c>
      <c r="M657" s="10">
        <f t="shared" ca="1" si="54"/>
        <v>1</v>
      </c>
      <c r="N657" s="10" t="str">
        <f t="shared" ca="1" si="55"/>
        <v>Monster_Season0_Challenge14_6_2</v>
      </c>
      <c r="O657" s="10">
        <f t="shared" ca="1" si="56"/>
        <v>1</v>
      </c>
      <c r="P657" s="12"/>
      <c r="Q657" s="10">
        <f ca="1">IF(L657="","",VLOOKUP(R657&amp;"_"&amp;S657&amp;"_"&amp;T657,[1]挑战模式!$A:$AS,38+U657,FALSE))</f>
        <v>7</v>
      </c>
      <c r="R657" s="10">
        <v>0</v>
      </c>
      <c r="S657" s="10">
        <v>14</v>
      </c>
      <c r="T657" s="10">
        <v>6</v>
      </c>
      <c r="U657" s="10">
        <v>2</v>
      </c>
    </row>
    <row r="658" spans="2:21" s="11" customFormat="1" x14ac:dyDescent="0.2">
      <c r="B658" s="10" t="str">
        <f t="shared" si="51"/>
        <v/>
      </c>
      <c r="C658" s="10" t="str">
        <f>IF(ISNA(VLOOKUP(R658&amp;"_"&amp;S658&amp;"_"&amp;T658,[1]挑战模式!$A:$AS,1,FALSE)),"",IF(T658-T657=0,"",T658))</f>
        <v/>
      </c>
      <c r="D658" s="10" t="str">
        <f t="shared" si="52"/>
        <v/>
      </c>
      <c r="E658" s="10" t="str">
        <f>""</f>
        <v/>
      </c>
      <c r="F658" s="10" t="str">
        <f>IF(C658="","",VLOOKUP(R658&amp;"_"&amp;S658&amp;"_"&amp;T658,[1]挑战模式!$A:$AS,13,FALSE)-VLOOKUP(R658&amp;"_"&amp;S658&amp;"_"&amp;T658,[1]挑战模式!$A:$AS,14,FALSE))</f>
        <v/>
      </c>
      <c r="G658" s="10" t="str">
        <f t="shared" si="53"/>
        <v/>
      </c>
      <c r="H658" s="10" t="str">
        <f>IF(C658="","",VLOOKUP(R658&amp;"_"&amp;S658&amp;"_"&amp;T658,[1]挑战模式!$A:$BG,58,FALSE))</f>
        <v/>
      </c>
      <c r="I658" s="10" t="str">
        <f>IF(C658="","",VLOOKUP(R658&amp;"_"&amp;S658&amp;"_"&amp;T658,[1]挑战模式!$A:$BG,59,FALSE))</f>
        <v/>
      </c>
      <c r="J658" s="10" t="str">
        <f t="shared" si="50"/>
        <v/>
      </c>
      <c r="K658" s="10">
        <f ca="1">IF(ISNA(VLOOKUP(R658&amp;"_"&amp;S658&amp;"_"&amp;T658,[1]挑战模式!$A:$AS,1,FALSE)),"",IF(VLOOKUP(R658&amp;"_"&amp;S658&amp;"_"&amp;T658,[1]挑战模式!$A:$AS,14+U658,FALSE)="","",INT(VLOOKUP(R658&amp;"_"&amp;S658&amp;"_"&amp;T658,[1]挑战模式!$A:$AS,20+U658,FALSE))))</f>
        <v>9</v>
      </c>
      <c r="L658" s="10">
        <f ca="1">IF(ISNA(VLOOKUP(R658&amp;"_"&amp;S658&amp;"_"&amp;T658,[1]挑战模式!$A:$AS,1,FALSE)),"",IF(VLOOKUP(R658&amp;"_"&amp;S658&amp;"_"&amp;T658,[1]挑战模式!$A:$AS,14+U658,FALSE)="","",ROUND(VLOOKUP(R658&amp;"_"&amp;S658&amp;"_"&amp;T658,[1]挑战模式!$A:$AS,5,FALSE)/K658,2)))</f>
        <v>3.33</v>
      </c>
      <c r="M658" s="10">
        <f t="shared" ca="1" si="54"/>
        <v>1</v>
      </c>
      <c r="N658" s="10" t="str">
        <f t="shared" ca="1" si="55"/>
        <v>Monster_Season0_Challenge14_6_3</v>
      </c>
      <c r="O658" s="10">
        <f t="shared" ca="1" si="56"/>
        <v>1</v>
      </c>
      <c r="P658" s="12"/>
      <c r="Q658" s="10">
        <f ca="1">IF(L658="","",VLOOKUP(R658&amp;"_"&amp;S658&amp;"_"&amp;T658,[1]挑战模式!$A:$AS,38+U658,FALSE))</f>
        <v>7</v>
      </c>
      <c r="R658" s="10">
        <v>0</v>
      </c>
      <c r="S658" s="10">
        <v>14</v>
      </c>
      <c r="T658" s="10">
        <v>6</v>
      </c>
      <c r="U658" s="10">
        <v>3</v>
      </c>
    </row>
    <row r="659" spans="2:21" s="11" customFormat="1" x14ac:dyDescent="0.2">
      <c r="B659" s="10" t="str">
        <f t="shared" si="51"/>
        <v/>
      </c>
      <c r="C659" s="10" t="str">
        <f>IF(ISNA(VLOOKUP(R659&amp;"_"&amp;S659&amp;"_"&amp;T659,[1]挑战模式!$A:$AS,1,FALSE)),"",IF(T659-T658=0,"",T659))</f>
        <v/>
      </c>
      <c r="D659" s="10" t="str">
        <f t="shared" si="52"/>
        <v/>
      </c>
      <c r="E659" s="10" t="str">
        <f>""</f>
        <v/>
      </c>
      <c r="F659" s="10" t="str">
        <f>IF(C659="","",VLOOKUP(R659&amp;"_"&amp;S659&amp;"_"&amp;T659,[1]挑战模式!$A:$AS,13,FALSE)-VLOOKUP(R659&amp;"_"&amp;S659&amp;"_"&amp;T659,[1]挑战模式!$A:$AS,14,FALSE))</f>
        <v/>
      </c>
      <c r="G659" s="10" t="str">
        <f t="shared" si="53"/>
        <v/>
      </c>
      <c r="H659" s="10" t="str">
        <f>IF(C659="","",VLOOKUP(R659&amp;"_"&amp;S659&amp;"_"&amp;T659,[1]挑战模式!$A:$BG,58,FALSE))</f>
        <v/>
      </c>
      <c r="I659" s="10" t="str">
        <f>IF(C659="","",VLOOKUP(R659&amp;"_"&amp;S659&amp;"_"&amp;T659,[1]挑战模式!$A:$BG,59,FALSE))</f>
        <v/>
      </c>
      <c r="J659" s="10" t="str">
        <f t="shared" si="50"/>
        <v/>
      </c>
      <c r="K659" s="10">
        <f ca="1">IF(ISNA(VLOOKUP(R659&amp;"_"&amp;S659&amp;"_"&amp;T659,[1]挑战模式!$A:$AS,1,FALSE)),"",IF(VLOOKUP(R659&amp;"_"&amp;S659&amp;"_"&amp;T659,[1]挑战模式!$A:$AS,14+U659,FALSE)="","",INT(VLOOKUP(R659&amp;"_"&amp;S659&amp;"_"&amp;T659,[1]挑战模式!$A:$AS,20+U659,FALSE))))</f>
        <v>6</v>
      </c>
      <c r="L659" s="10">
        <f ca="1">IF(ISNA(VLOOKUP(R659&amp;"_"&amp;S659&amp;"_"&amp;T659,[1]挑战模式!$A:$AS,1,FALSE)),"",IF(VLOOKUP(R659&amp;"_"&amp;S659&amp;"_"&amp;T659,[1]挑战模式!$A:$AS,14+U659,FALSE)="","",ROUND(VLOOKUP(R659&amp;"_"&amp;S659&amp;"_"&amp;T659,[1]挑战模式!$A:$AS,5,FALSE)/K659,2)))</f>
        <v>5</v>
      </c>
      <c r="M659" s="10">
        <f t="shared" ca="1" si="54"/>
        <v>1</v>
      </c>
      <c r="N659" s="10" t="str">
        <f t="shared" ca="1" si="55"/>
        <v>Monster_Season0_Challenge14_6_4</v>
      </c>
      <c r="O659" s="10">
        <f t="shared" ca="1" si="56"/>
        <v>1</v>
      </c>
      <c r="P659" s="12"/>
      <c r="Q659" s="10">
        <f ca="1">IF(L659="","",VLOOKUP(R659&amp;"_"&amp;S659&amp;"_"&amp;T659,[1]挑战模式!$A:$AS,38+U659,FALSE))</f>
        <v>4</v>
      </c>
      <c r="R659" s="10">
        <v>0</v>
      </c>
      <c r="S659" s="10">
        <v>14</v>
      </c>
      <c r="T659" s="10">
        <v>6</v>
      </c>
      <c r="U659" s="10">
        <v>4</v>
      </c>
    </row>
    <row r="660" spans="2:21" s="11" customFormat="1" x14ac:dyDescent="0.2">
      <c r="B660" s="10" t="str">
        <f t="shared" si="51"/>
        <v/>
      </c>
      <c r="C660" s="10" t="str">
        <f>IF(ISNA(VLOOKUP(R660&amp;"_"&amp;S660&amp;"_"&amp;T660,[1]挑战模式!$A:$AS,1,FALSE)),"",IF(T660-T659=0,"",T660))</f>
        <v/>
      </c>
      <c r="D660" s="10" t="str">
        <f t="shared" si="52"/>
        <v/>
      </c>
      <c r="E660" s="10" t="str">
        <f>""</f>
        <v/>
      </c>
      <c r="F660" s="10" t="str">
        <f>IF(C660="","",VLOOKUP(R660&amp;"_"&amp;S660&amp;"_"&amp;T660,[1]挑战模式!$A:$AS,13,FALSE)-VLOOKUP(R660&amp;"_"&amp;S660&amp;"_"&amp;T660,[1]挑战模式!$A:$AS,14,FALSE))</f>
        <v/>
      </c>
      <c r="G660" s="10" t="str">
        <f t="shared" si="53"/>
        <v/>
      </c>
      <c r="H660" s="10" t="str">
        <f>IF(C660="","",VLOOKUP(R660&amp;"_"&amp;S660&amp;"_"&amp;T660,[1]挑战模式!$A:$BG,58,FALSE))</f>
        <v/>
      </c>
      <c r="I660" s="10" t="str">
        <f>IF(C660="","",VLOOKUP(R660&amp;"_"&amp;S660&amp;"_"&amp;T660,[1]挑战模式!$A:$BG,59,FALSE))</f>
        <v/>
      </c>
      <c r="J660" s="10" t="str">
        <f t="shared" si="50"/>
        <v/>
      </c>
      <c r="K660" s="10" t="str">
        <f ca="1">IF(ISNA(VLOOKUP(R660&amp;"_"&amp;S660&amp;"_"&amp;T660,[1]挑战模式!$A:$AS,1,FALSE)),"",IF(VLOOKUP(R660&amp;"_"&amp;S660&amp;"_"&amp;T660,[1]挑战模式!$A:$AS,14+U660,FALSE)="","",INT(VLOOKUP(R660&amp;"_"&amp;S660&amp;"_"&amp;T660,[1]挑战模式!$A:$AS,20+U660,FALSE))))</f>
        <v/>
      </c>
      <c r="L660" s="10" t="str">
        <f ca="1">IF(ISNA(VLOOKUP(R660&amp;"_"&amp;S660&amp;"_"&amp;T660,[1]挑战模式!$A:$AS,1,FALSE)),"",IF(VLOOKUP(R660&amp;"_"&amp;S660&amp;"_"&amp;T660,[1]挑战模式!$A:$AS,14+U660,FALSE)="","",ROUND(VLOOKUP(R660&amp;"_"&amp;S660&amp;"_"&amp;T660,[1]挑战模式!$A:$AS,5,FALSE)/K660,2)))</f>
        <v/>
      </c>
      <c r="M660" s="10" t="str">
        <f t="shared" ca="1" si="54"/>
        <v/>
      </c>
      <c r="N660" s="10" t="str">
        <f t="shared" ca="1" si="55"/>
        <v/>
      </c>
      <c r="O660" s="10" t="str">
        <f t="shared" ca="1" si="56"/>
        <v/>
      </c>
      <c r="P660" s="12"/>
      <c r="Q660" s="10" t="str">
        <f ca="1">IF(L660="","",VLOOKUP(R660&amp;"_"&amp;S660&amp;"_"&amp;T660,[1]挑战模式!$A:$AS,38+U660,FALSE))</f>
        <v/>
      </c>
      <c r="R660" s="10">
        <v>0</v>
      </c>
      <c r="S660" s="10">
        <v>14</v>
      </c>
      <c r="T660" s="10">
        <v>6</v>
      </c>
      <c r="U660" s="10">
        <v>5</v>
      </c>
    </row>
    <row r="661" spans="2:21" s="11" customFormat="1" x14ac:dyDescent="0.2">
      <c r="B661" s="10" t="str">
        <f t="shared" si="51"/>
        <v/>
      </c>
      <c r="C661" s="10" t="str">
        <f>IF(ISNA(VLOOKUP(R661&amp;"_"&amp;S661&amp;"_"&amp;T661,[1]挑战模式!$A:$AS,1,FALSE)),"",IF(T661-T660=0,"",T661))</f>
        <v/>
      </c>
      <c r="D661" s="10" t="str">
        <f t="shared" si="52"/>
        <v/>
      </c>
      <c r="E661" s="10" t="str">
        <f>""</f>
        <v/>
      </c>
      <c r="F661" s="10" t="str">
        <f>IF(C661="","",VLOOKUP(R661&amp;"_"&amp;S661&amp;"_"&amp;T661,[1]挑战模式!$A:$AS,13,FALSE)-VLOOKUP(R661&amp;"_"&amp;S661&amp;"_"&amp;T661,[1]挑战模式!$A:$AS,14,FALSE))</f>
        <v/>
      </c>
      <c r="G661" s="10" t="str">
        <f t="shared" si="53"/>
        <v/>
      </c>
      <c r="H661" s="10" t="str">
        <f>IF(C661="","",VLOOKUP(R661&amp;"_"&amp;S661&amp;"_"&amp;T661,[1]挑战模式!$A:$BG,58,FALSE))</f>
        <v/>
      </c>
      <c r="I661" s="10" t="str">
        <f>IF(C661="","",VLOOKUP(R661&amp;"_"&amp;S661&amp;"_"&amp;T661,[1]挑战模式!$A:$BG,59,FALSE))</f>
        <v/>
      </c>
      <c r="J661" s="10" t="str">
        <f t="shared" si="50"/>
        <v/>
      </c>
      <c r="K661" s="10" t="str">
        <f ca="1">IF(ISNA(VLOOKUP(R661&amp;"_"&amp;S661&amp;"_"&amp;T661,[1]挑战模式!$A:$AS,1,FALSE)),"",IF(VLOOKUP(R661&amp;"_"&amp;S661&amp;"_"&amp;T661,[1]挑战模式!$A:$AS,14+U661,FALSE)="","",INT(VLOOKUP(R661&amp;"_"&amp;S661&amp;"_"&amp;T661,[1]挑战模式!$A:$AS,20+U661,FALSE))))</f>
        <v/>
      </c>
      <c r="L661" s="10" t="str">
        <f ca="1">IF(ISNA(VLOOKUP(R661&amp;"_"&amp;S661&amp;"_"&amp;T661,[1]挑战模式!$A:$AS,1,FALSE)),"",IF(VLOOKUP(R661&amp;"_"&amp;S661&amp;"_"&amp;T661,[1]挑战模式!$A:$AS,14+U661,FALSE)="","",ROUND(VLOOKUP(R661&amp;"_"&amp;S661&amp;"_"&amp;T661,[1]挑战模式!$A:$AS,5,FALSE)/K661,2)))</f>
        <v/>
      </c>
      <c r="M661" s="10" t="str">
        <f t="shared" ca="1" si="54"/>
        <v/>
      </c>
      <c r="N661" s="10" t="str">
        <f t="shared" ca="1" si="55"/>
        <v/>
      </c>
      <c r="O661" s="10" t="str">
        <f t="shared" ca="1" si="56"/>
        <v/>
      </c>
      <c r="P661" s="12"/>
      <c r="Q661" s="10" t="str">
        <f ca="1">IF(L661="","",VLOOKUP(R661&amp;"_"&amp;S661&amp;"_"&amp;T661,[1]挑战模式!$A:$AS,38+U661,FALSE))</f>
        <v/>
      </c>
      <c r="R661" s="10">
        <v>0</v>
      </c>
      <c r="S661" s="10">
        <v>14</v>
      </c>
      <c r="T661" s="10">
        <v>6</v>
      </c>
      <c r="U661" s="10">
        <v>6</v>
      </c>
    </row>
    <row r="662" spans="2:21" s="11" customFormat="1" x14ac:dyDescent="0.2">
      <c r="B662" s="10" t="str">
        <f t="shared" si="51"/>
        <v/>
      </c>
      <c r="C662" s="10" t="str">
        <f>IF(ISNA(VLOOKUP(R662&amp;"_"&amp;S662&amp;"_"&amp;T662,[1]挑战模式!$A:$AS,1,FALSE)),"",IF(T662-T661=0,"",T662))</f>
        <v/>
      </c>
      <c r="D662" s="10" t="str">
        <f t="shared" si="52"/>
        <v/>
      </c>
      <c r="E662" s="10" t="str">
        <f>""</f>
        <v/>
      </c>
      <c r="F662" s="10" t="str">
        <f>IF(C662="","",VLOOKUP(R662&amp;"_"&amp;S662&amp;"_"&amp;T662,[1]挑战模式!$A:$AS,13,FALSE)-VLOOKUP(R662&amp;"_"&amp;S662&amp;"_"&amp;T662,[1]挑战模式!$A:$AS,14,FALSE))</f>
        <v/>
      </c>
      <c r="G662" s="10" t="str">
        <f t="shared" si="53"/>
        <v/>
      </c>
      <c r="H662" s="10" t="str">
        <f>IF(C662="","",VLOOKUP(R662&amp;"_"&amp;S662&amp;"_"&amp;T662,[1]挑战模式!$A:$BG,58,FALSE))</f>
        <v/>
      </c>
      <c r="I662" s="10" t="str">
        <f>IF(C662="","",VLOOKUP(R662&amp;"_"&amp;S662&amp;"_"&amp;T662,[1]挑战模式!$A:$BG,59,FALSE))</f>
        <v/>
      </c>
      <c r="J662" s="10" t="str">
        <f t="shared" si="50"/>
        <v/>
      </c>
      <c r="K662" s="10" t="str">
        <f>IF(ISNA(VLOOKUP(R662&amp;"_"&amp;S662&amp;"_"&amp;T662,[1]挑战模式!$A:$AS,1,FALSE)),"",IF(VLOOKUP(R662&amp;"_"&amp;S662&amp;"_"&amp;T662,[1]挑战模式!$A:$AS,14+U662,FALSE)="","",INT(VLOOKUP(R662&amp;"_"&amp;S662&amp;"_"&amp;T662,[1]挑战模式!$A:$AS,20+U662,FALSE))))</f>
        <v/>
      </c>
      <c r="L662" s="10" t="str">
        <f>IF(ISNA(VLOOKUP(R662&amp;"_"&amp;S662&amp;"_"&amp;T662,[1]挑战模式!$A:$AS,1,FALSE)),"",IF(VLOOKUP(R662&amp;"_"&amp;S662&amp;"_"&amp;T662,[1]挑战模式!$A:$AS,14+U662,FALSE)="","",ROUND(VLOOKUP(R662&amp;"_"&amp;S662&amp;"_"&amp;T662,[1]挑战模式!$A:$AS,5,FALSE)/K662,2)))</f>
        <v/>
      </c>
      <c r="M662" s="10" t="str">
        <f t="shared" si="54"/>
        <v/>
      </c>
      <c r="N662" s="10" t="str">
        <f t="shared" si="55"/>
        <v/>
      </c>
      <c r="O662" s="10" t="str">
        <f t="shared" si="56"/>
        <v/>
      </c>
      <c r="P662" s="12"/>
      <c r="Q662" s="10" t="str">
        <f>IF(L662="","",VLOOKUP(R662&amp;"_"&amp;S662&amp;"_"&amp;T662,[1]挑战模式!$A:$AS,38+U662,FALSE))</f>
        <v/>
      </c>
      <c r="R662" s="10">
        <v>0</v>
      </c>
      <c r="S662" s="10">
        <v>14</v>
      </c>
      <c r="T662" s="10">
        <v>7</v>
      </c>
      <c r="U662" s="10">
        <v>1</v>
      </c>
    </row>
    <row r="663" spans="2:21" s="11" customFormat="1" x14ac:dyDescent="0.2">
      <c r="B663" s="10" t="str">
        <f t="shared" si="51"/>
        <v/>
      </c>
      <c r="C663" s="10" t="str">
        <f>IF(ISNA(VLOOKUP(R663&amp;"_"&amp;S663&amp;"_"&amp;T663,[1]挑战模式!$A:$AS,1,FALSE)),"",IF(T663-T662=0,"",T663))</f>
        <v/>
      </c>
      <c r="D663" s="10" t="str">
        <f t="shared" si="52"/>
        <v/>
      </c>
      <c r="E663" s="10" t="str">
        <f>""</f>
        <v/>
      </c>
      <c r="F663" s="10" t="str">
        <f>IF(C663="","",VLOOKUP(R663&amp;"_"&amp;S663&amp;"_"&amp;T663,[1]挑战模式!$A:$AS,13,FALSE)-VLOOKUP(R663&amp;"_"&amp;S663&amp;"_"&amp;T663,[1]挑战模式!$A:$AS,14,FALSE))</f>
        <v/>
      </c>
      <c r="G663" s="10" t="str">
        <f t="shared" si="53"/>
        <v/>
      </c>
      <c r="H663" s="10" t="str">
        <f>IF(C663="","",VLOOKUP(R663&amp;"_"&amp;S663&amp;"_"&amp;T663,[1]挑战模式!$A:$BG,58,FALSE))</f>
        <v/>
      </c>
      <c r="I663" s="10" t="str">
        <f>IF(C663="","",VLOOKUP(R663&amp;"_"&amp;S663&amp;"_"&amp;T663,[1]挑战模式!$A:$BG,59,FALSE))</f>
        <v/>
      </c>
      <c r="J663" s="10" t="str">
        <f t="shared" si="50"/>
        <v/>
      </c>
      <c r="K663" s="10" t="str">
        <f>IF(ISNA(VLOOKUP(R663&amp;"_"&amp;S663&amp;"_"&amp;T663,[1]挑战模式!$A:$AS,1,FALSE)),"",IF(VLOOKUP(R663&amp;"_"&amp;S663&amp;"_"&amp;T663,[1]挑战模式!$A:$AS,14+U663,FALSE)="","",INT(VLOOKUP(R663&amp;"_"&amp;S663&amp;"_"&amp;T663,[1]挑战模式!$A:$AS,20+U663,FALSE))))</f>
        <v/>
      </c>
      <c r="L663" s="10" t="str">
        <f>IF(ISNA(VLOOKUP(R663&amp;"_"&amp;S663&amp;"_"&amp;T663,[1]挑战模式!$A:$AS,1,FALSE)),"",IF(VLOOKUP(R663&amp;"_"&amp;S663&amp;"_"&amp;T663,[1]挑战模式!$A:$AS,14+U663,FALSE)="","",ROUND(VLOOKUP(R663&amp;"_"&amp;S663&amp;"_"&amp;T663,[1]挑战模式!$A:$AS,5,FALSE)/K663,2)))</f>
        <v/>
      </c>
      <c r="M663" s="10" t="str">
        <f t="shared" si="54"/>
        <v/>
      </c>
      <c r="N663" s="10" t="str">
        <f t="shared" si="55"/>
        <v/>
      </c>
      <c r="O663" s="10" t="str">
        <f t="shared" si="56"/>
        <v/>
      </c>
      <c r="P663" s="12"/>
      <c r="Q663" s="10" t="str">
        <f>IF(L663="","",VLOOKUP(R663&amp;"_"&amp;S663&amp;"_"&amp;T663,[1]挑战模式!$A:$AS,38+U663,FALSE))</f>
        <v/>
      </c>
      <c r="R663" s="10">
        <v>0</v>
      </c>
      <c r="S663" s="10">
        <v>14</v>
      </c>
      <c r="T663" s="10">
        <v>7</v>
      </c>
      <c r="U663" s="10">
        <v>2</v>
      </c>
    </row>
    <row r="664" spans="2:21" s="11" customFormat="1" x14ac:dyDescent="0.2">
      <c r="B664" s="10" t="str">
        <f t="shared" si="51"/>
        <v/>
      </c>
      <c r="C664" s="10" t="str">
        <f>IF(ISNA(VLOOKUP(R664&amp;"_"&amp;S664&amp;"_"&amp;T664,[1]挑战模式!$A:$AS,1,FALSE)),"",IF(T664-T663=0,"",T664))</f>
        <v/>
      </c>
      <c r="D664" s="10" t="str">
        <f t="shared" si="52"/>
        <v/>
      </c>
      <c r="E664" s="10" t="str">
        <f>""</f>
        <v/>
      </c>
      <c r="F664" s="10" t="str">
        <f>IF(C664="","",VLOOKUP(R664&amp;"_"&amp;S664&amp;"_"&amp;T664,[1]挑战模式!$A:$AS,13,FALSE)-VLOOKUP(R664&amp;"_"&amp;S664&amp;"_"&amp;T664,[1]挑战模式!$A:$AS,14,FALSE))</f>
        <v/>
      </c>
      <c r="G664" s="10" t="str">
        <f t="shared" si="53"/>
        <v/>
      </c>
      <c r="H664" s="10" t="str">
        <f>IF(C664="","",VLOOKUP(R664&amp;"_"&amp;S664&amp;"_"&amp;T664,[1]挑战模式!$A:$BG,58,FALSE))</f>
        <v/>
      </c>
      <c r="I664" s="10" t="str">
        <f>IF(C664="","",VLOOKUP(R664&amp;"_"&amp;S664&amp;"_"&amp;T664,[1]挑战模式!$A:$BG,59,FALSE))</f>
        <v/>
      </c>
      <c r="J664" s="10" t="str">
        <f t="shared" si="50"/>
        <v/>
      </c>
      <c r="K664" s="10" t="str">
        <f>IF(ISNA(VLOOKUP(R664&amp;"_"&amp;S664&amp;"_"&amp;T664,[1]挑战模式!$A:$AS,1,FALSE)),"",IF(VLOOKUP(R664&amp;"_"&amp;S664&amp;"_"&amp;T664,[1]挑战模式!$A:$AS,14+U664,FALSE)="","",INT(VLOOKUP(R664&amp;"_"&amp;S664&amp;"_"&amp;T664,[1]挑战模式!$A:$AS,20+U664,FALSE))))</f>
        <v/>
      </c>
      <c r="L664" s="10" t="str">
        <f>IF(ISNA(VLOOKUP(R664&amp;"_"&amp;S664&amp;"_"&amp;T664,[1]挑战模式!$A:$AS,1,FALSE)),"",IF(VLOOKUP(R664&amp;"_"&amp;S664&amp;"_"&amp;T664,[1]挑战模式!$A:$AS,14+U664,FALSE)="","",ROUND(VLOOKUP(R664&amp;"_"&amp;S664&amp;"_"&amp;T664,[1]挑战模式!$A:$AS,5,FALSE)/K664,2)))</f>
        <v/>
      </c>
      <c r="M664" s="10" t="str">
        <f t="shared" si="54"/>
        <v/>
      </c>
      <c r="N664" s="10" t="str">
        <f t="shared" si="55"/>
        <v/>
      </c>
      <c r="O664" s="10" t="str">
        <f t="shared" si="56"/>
        <v/>
      </c>
      <c r="P664" s="12"/>
      <c r="Q664" s="10" t="str">
        <f>IF(L664="","",VLOOKUP(R664&amp;"_"&amp;S664&amp;"_"&amp;T664,[1]挑战模式!$A:$AS,38+U664,FALSE))</f>
        <v/>
      </c>
      <c r="R664" s="10">
        <v>0</v>
      </c>
      <c r="S664" s="10">
        <v>14</v>
      </c>
      <c r="T664" s="10">
        <v>7</v>
      </c>
      <c r="U664" s="10">
        <v>3</v>
      </c>
    </row>
    <row r="665" spans="2:21" s="11" customFormat="1" x14ac:dyDescent="0.2">
      <c r="B665" s="10" t="str">
        <f t="shared" si="51"/>
        <v/>
      </c>
      <c r="C665" s="10" t="str">
        <f>IF(ISNA(VLOOKUP(R665&amp;"_"&amp;S665&amp;"_"&amp;T665,[1]挑战模式!$A:$AS,1,FALSE)),"",IF(T665-T664=0,"",T665))</f>
        <v/>
      </c>
      <c r="D665" s="10" t="str">
        <f t="shared" si="52"/>
        <v/>
      </c>
      <c r="E665" s="10" t="str">
        <f>""</f>
        <v/>
      </c>
      <c r="F665" s="10" t="str">
        <f>IF(C665="","",VLOOKUP(R665&amp;"_"&amp;S665&amp;"_"&amp;T665,[1]挑战模式!$A:$AS,13,FALSE)-VLOOKUP(R665&amp;"_"&amp;S665&amp;"_"&amp;T665,[1]挑战模式!$A:$AS,14,FALSE))</f>
        <v/>
      </c>
      <c r="G665" s="10" t="str">
        <f t="shared" si="53"/>
        <v/>
      </c>
      <c r="H665" s="10" t="str">
        <f>IF(C665="","",VLOOKUP(R665&amp;"_"&amp;S665&amp;"_"&amp;T665,[1]挑战模式!$A:$BG,58,FALSE))</f>
        <v/>
      </c>
      <c r="I665" s="10" t="str">
        <f>IF(C665="","",VLOOKUP(R665&amp;"_"&amp;S665&amp;"_"&amp;T665,[1]挑战模式!$A:$BG,59,FALSE))</f>
        <v/>
      </c>
      <c r="J665" s="10" t="str">
        <f t="shared" si="50"/>
        <v/>
      </c>
      <c r="K665" s="10" t="str">
        <f>IF(ISNA(VLOOKUP(R665&amp;"_"&amp;S665&amp;"_"&amp;T665,[1]挑战模式!$A:$AS,1,FALSE)),"",IF(VLOOKUP(R665&amp;"_"&amp;S665&amp;"_"&amp;T665,[1]挑战模式!$A:$AS,14+U665,FALSE)="","",INT(VLOOKUP(R665&amp;"_"&amp;S665&amp;"_"&amp;T665,[1]挑战模式!$A:$AS,20+U665,FALSE))))</f>
        <v/>
      </c>
      <c r="L665" s="10" t="str">
        <f>IF(ISNA(VLOOKUP(R665&amp;"_"&amp;S665&amp;"_"&amp;T665,[1]挑战模式!$A:$AS,1,FALSE)),"",IF(VLOOKUP(R665&amp;"_"&amp;S665&amp;"_"&amp;T665,[1]挑战模式!$A:$AS,14+U665,FALSE)="","",ROUND(VLOOKUP(R665&amp;"_"&amp;S665&amp;"_"&amp;T665,[1]挑战模式!$A:$AS,5,FALSE)/K665,2)))</f>
        <v/>
      </c>
      <c r="M665" s="10" t="str">
        <f t="shared" si="54"/>
        <v/>
      </c>
      <c r="N665" s="10" t="str">
        <f t="shared" si="55"/>
        <v/>
      </c>
      <c r="O665" s="10" t="str">
        <f t="shared" si="56"/>
        <v/>
      </c>
      <c r="P665" s="12"/>
      <c r="Q665" s="10" t="str">
        <f>IF(L665="","",VLOOKUP(R665&amp;"_"&amp;S665&amp;"_"&amp;T665,[1]挑战模式!$A:$AS,38+U665,FALSE))</f>
        <v/>
      </c>
      <c r="R665" s="10">
        <v>0</v>
      </c>
      <c r="S665" s="10">
        <v>14</v>
      </c>
      <c r="T665" s="10">
        <v>7</v>
      </c>
      <c r="U665" s="10">
        <v>4</v>
      </c>
    </row>
    <row r="666" spans="2:21" s="11" customFormat="1" x14ac:dyDescent="0.2">
      <c r="B666" s="10" t="str">
        <f t="shared" si="51"/>
        <v/>
      </c>
      <c r="C666" s="10" t="str">
        <f>IF(ISNA(VLOOKUP(R666&amp;"_"&amp;S666&amp;"_"&amp;T666,[1]挑战模式!$A:$AS,1,FALSE)),"",IF(T666-T665=0,"",T666))</f>
        <v/>
      </c>
      <c r="D666" s="10" t="str">
        <f t="shared" si="52"/>
        <v/>
      </c>
      <c r="E666" s="10" t="str">
        <f>""</f>
        <v/>
      </c>
      <c r="F666" s="10" t="str">
        <f>IF(C666="","",VLOOKUP(R666&amp;"_"&amp;S666&amp;"_"&amp;T666,[1]挑战模式!$A:$AS,13,FALSE)-VLOOKUP(R666&amp;"_"&amp;S666&amp;"_"&amp;T666,[1]挑战模式!$A:$AS,14,FALSE))</f>
        <v/>
      </c>
      <c r="G666" s="10" t="str">
        <f t="shared" si="53"/>
        <v/>
      </c>
      <c r="H666" s="10" t="str">
        <f>IF(C666="","",VLOOKUP(R666&amp;"_"&amp;S666&amp;"_"&amp;T666,[1]挑战模式!$A:$BG,58,FALSE))</f>
        <v/>
      </c>
      <c r="I666" s="10" t="str">
        <f>IF(C666="","",VLOOKUP(R666&amp;"_"&amp;S666&amp;"_"&amp;T666,[1]挑战模式!$A:$BG,59,FALSE))</f>
        <v/>
      </c>
      <c r="J666" s="10" t="str">
        <f t="shared" si="50"/>
        <v/>
      </c>
      <c r="K666" s="10" t="str">
        <f>IF(ISNA(VLOOKUP(R666&amp;"_"&amp;S666&amp;"_"&amp;T666,[1]挑战模式!$A:$AS,1,FALSE)),"",IF(VLOOKUP(R666&amp;"_"&amp;S666&amp;"_"&amp;T666,[1]挑战模式!$A:$AS,14+U666,FALSE)="","",INT(VLOOKUP(R666&amp;"_"&amp;S666&amp;"_"&amp;T666,[1]挑战模式!$A:$AS,20+U666,FALSE))))</f>
        <v/>
      </c>
      <c r="L666" s="10" t="str">
        <f>IF(ISNA(VLOOKUP(R666&amp;"_"&amp;S666&amp;"_"&amp;T666,[1]挑战模式!$A:$AS,1,FALSE)),"",IF(VLOOKUP(R666&amp;"_"&amp;S666&amp;"_"&amp;T666,[1]挑战模式!$A:$AS,14+U666,FALSE)="","",ROUND(VLOOKUP(R666&amp;"_"&amp;S666&amp;"_"&amp;T666,[1]挑战模式!$A:$AS,5,FALSE)/K666,2)))</f>
        <v/>
      </c>
      <c r="M666" s="10" t="str">
        <f t="shared" si="54"/>
        <v/>
      </c>
      <c r="N666" s="10" t="str">
        <f t="shared" si="55"/>
        <v/>
      </c>
      <c r="O666" s="10" t="str">
        <f t="shared" si="56"/>
        <v/>
      </c>
      <c r="P666" s="12"/>
      <c r="Q666" s="10" t="str">
        <f>IF(L666="","",VLOOKUP(R666&amp;"_"&amp;S666&amp;"_"&amp;T666,[1]挑战模式!$A:$AS,38+U666,FALSE))</f>
        <v/>
      </c>
      <c r="R666" s="10">
        <v>0</v>
      </c>
      <c r="S666" s="10">
        <v>14</v>
      </c>
      <c r="T666" s="10">
        <v>7</v>
      </c>
      <c r="U666" s="10">
        <v>5</v>
      </c>
    </row>
    <row r="667" spans="2:21" s="11" customFormat="1" x14ac:dyDescent="0.2">
      <c r="B667" s="10" t="str">
        <f t="shared" si="51"/>
        <v/>
      </c>
      <c r="C667" s="10" t="str">
        <f>IF(ISNA(VLOOKUP(R667&amp;"_"&amp;S667&amp;"_"&amp;T667,[1]挑战模式!$A:$AS,1,FALSE)),"",IF(T667-T666=0,"",T667))</f>
        <v/>
      </c>
      <c r="D667" s="10" t="str">
        <f t="shared" si="52"/>
        <v/>
      </c>
      <c r="E667" s="10" t="str">
        <f>""</f>
        <v/>
      </c>
      <c r="F667" s="10" t="str">
        <f>IF(C667="","",VLOOKUP(R667&amp;"_"&amp;S667&amp;"_"&amp;T667,[1]挑战模式!$A:$AS,13,FALSE)-VLOOKUP(R667&amp;"_"&amp;S667&amp;"_"&amp;T667,[1]挑战模式!$A:$AS,14,FALSE))</f>
        <v/>
      </c>
      <c r="G667" s="10" t="str">
        <f t="shared" si="53"/>
        <v/>
      </c>
      <c r="H667" s="10" t="str">
        <f>IF(C667="","",VLOOKUP(R667&amp;"_"&amp;S667&amp;"_"&amp;T667,[1]挑战模式!$A:$BG,58,FALSE))</f>
        <v/>
      </c>
      <c r="I667" s="10" t="str">
        <f>IF(C667="","",VLOOKUP(R667&amp;"_"&amp;S667&amp;"_"&amp;T667,[1]挑战模式!$A:$BG,59,FALSE))</f>
        <v/>
      </c>
      <c r="J667" s="10" t="str">
        <f t="shared" si="50"/>
        <v/>
      </c>
      <c r="K667" s="10" t="str">
        <f>IF(ISNA(VLOOKUP(R667&amp;"_"&amp;S667&amp;"_"&amp;T667,[1]挑战模式!$A:$AS,1,FALSE)),"",IF(VLOOKUP(R667&amp;"_"&amp;S667&amp;"_"&amp;T667,[1]挑战模式!$A:$AS,14+U667,FALSE)="","",INT(VLOOKUP(R667&amp;"_"&amp;S667&amp;"_"&amp;T667,[1]挑战模式!$A:$AS,20+U667,FALSE))))</f>
        <v/>
      </c>
      <c r="L667" s="10" t="str">
        <f>IF(ISNA(VLOOKUP(R667&amp;"_"&amp;S667&amp;"_"&amp;T667,[1]挑战模式!$A:$AS,1,FALSE)),"",IF(VLOOKUP(R667&amp;"_"&amp;S667&amp;"_"&amp;T667,[1]挑战模式!$A:$AS,14+U667,FALSE)="","",ROUND(VLOOKUP(R667&amp;"_"&amp;S667&amp;"_"&amp;T667,[1]挑战模式!$A:$AS,5,FALSE)/K667,2)))</f>
        <v/>
      </c>
      <c r="M667" s="10" t="str">
        <f t="shared" si="54"/>
        <v/>
      </c>
      <c r="N667" s="10" t="str">
        <f t="shared" si="55"/>
        <v/>
      </c>
      <c r="O667" s="10" t="str">
        <f t="shared" si="56"/>
        <v/>
      </c>
      <c r="P667" s="12"/>
      <c r="Q667" s="10" t="str">
        <f>IF(L667="","",VLOOKUP(R667&amp;"_"&amp;S667&amp;"_"&amp;T667,[1]挑战模式!$A:$AS,38+U667,FALSE))</f>
        <v/>
      </c>
      <c r="R667" s="10">
        <v>0</v>
      </c>
      <c r="S667" s="10">
        <v>14</v>
      </c>
      <c r="T667" s="10">
        <v>7</v>
      </c>
      <c r="U667" s="10">
        <v>6</v>
      </c>
    </row>
    <row r="668" spans="2:21" s="11" customFormat="1" x14ac:dyDescent="0.2">
      <c r="B668" s="10" t="str">
        <f t="shared" si="51"/>
        <v/>
      </c>
      <c r="C668" s="10" t="str">
        <f>IF(ISNA(VLOOKUP(R668&amp;"_"&amp;S668&amp;"_"&amp;T668,[1]挑战模式!$A:$AS,1,FALSE)),"",IF(T668-T667=0,"",T668))</f>
        <v/>
      </c>
      <c r="D668" s="10" t="str">
        <f t="shared" si="52"/>
        <v/>
      </c>
      <c r="E668" s="10" t="str">
        <f>""</f>
        <v/>
      </c>
      <c r="F668" s="10" t="str">
        <f>IF(C668="","",VLOOKUP(R668&amp;"_"&amp;S668&amp;"_"&amp;T668,[1]挑战模式!$A:$AS,13,FALSE)-VLOOKUP(R668&amp;"_"&amp;S668&amp;"_"&amp;T668,[1]挑战模式!$A:$AS,14,FALSE))</f>
        <v/>
      </c>
      <c r="G668" s="10" t="str">
        <f t="shared" si="53"/>
        <v/>
      </c>
      <c r="H668" s="10" t="str">
        <f>IF(C668="","",VLOOKUP(R668&amp;"_"&amp;S668&amp;"_"&amp;T668,[1]挑战模式!$A:$BG,58,FALSE))</f>
        <v/>
      </c>
      <c r="I668" s="10" t="str">
        <f>IF(C668="","",VLOOKUP(R668&amp;"_"&amp;S668&amp;"_"&amp;T668,[1]挑战模式!$A:$BG,59,FALSE))</f>
        <v/>
      </c>
      <c r="J668" s="10" t="str">
        <f t="shared" si="50"/>
        <v/>
      </c>
      <c r="K668" s="10" t="str">
        <f>IF(ISNA(VLOOKUP(R668&amp;"_"&amp;S668&amp;"_"&amp;T668,[1]挑战模式!$A:$AS,1,FALSE)),"",IF(VLOOKUP(R668&amp;"_"&amp;S668&amp;"_"&amp;T668,[1]挑战模式!$A:$AS,14+U668,FALSE)="","",INT(VLOOKUP(R668&amp;"_"&amp;S668&amp;"_"&amp;T668,[1]挑战模式!$A:$AS,20+U668,FALSE))))</f>
        <v/>
      </c>
      <c r="L668" s="10" t="str">
        <f>IF(ISNA(VLOOKUP(R668&amp;"_"&amp;S668&amp;"_"&amp;T668,[1]挑战模式!$A:$AS,1,FALSE)),"",IF(VLOOKUP(R668&amp;"_"&amp;S668&amp;"_"&amp;T668,[1]挑战模式!$A:$AS,14+U668,FALSE)="","",ROUND(VLOOKUP(R668&amp;"_"&amp;S668&amp;"_"&amp;T668,[1]挑战模式!$A:$AS,5,FALSE)/K668,2)))</f>
        <v/>
      </c>
      <c r="M668" s="10" t="str">
        <f t="shared" si="54"/>
        <v/>
      </c>
      <c r="N668" s="10" t="str">
        <f t="shared" si="55"/>
        <v/>
      </c>
      <c r="O668" s="10" t="str">
        <f t="shared" si="56"/>
        <v/>
      </c>
      <c r="P668" s="12"/>
      <c r="Q668" s="10" t="str">
        <f>IF(L668="","",VLOOKUP(R668&amp;"_"&amp;S668&amp;"_"&amp;T668,[1]挑战模式!$A:$AS,38+U668,FALSE))</f>
        <v/>
      </c>
      <c r="R668" s="10">
        <v>0</v>
      </c>
      <c r="S668" s="10">
        <v>14</v>
      </c>
      <c r="T668" s="10">
        <v>8</v>
      </c>
      <c r="U668" s="10">
        <v>1</v>
      </c>
    </row>
    <row r="669" spans="2:21" s="11" customFormat="1" x14ac:dyDescent="0.2">
      <c r="B669" s="10" t="str">
        <f t="shared" si="51"/>
        <v/>
      </c>
      <c r="C669" s="10" t="str">
        <f>IF(ISNA(VLOOKUP(R669&amp;"_"&amp;S669&amp;"_"&amp;T669,[1]挑战模式!$A:$AS,1,FALSE)),"",IF(T669-T668=0,"",T669))</f>
        <v/>
      </c>
      <c r="D669" s="10" t="str">
        <f t="shared" si="52"/>
        <v/>
      </c>
      <c r="E669" s="10" t="str">
        <f>""</f>
        <v/>
      </c>
      <c r="F669" s="10" t="str">
        <f>IF(C669="","",VLOOKUP(R669&amp;"_"&amp;S669&amp;"_"&amp;T669,[1]挑战模式!$A:$AS,13,FALSE)-VLOOKUP(R669&amp;"_"&amp;S669&amp;"_"&amp;T669,[1]挑战模式!$A:$AS,14,FALSE))</f>
        <v/>
      </c>
      <c r="G669" s="10" t="str">
        <f t="shared" si="53"/>
        <v/>
      </c>
      <c r="H669" s="10" t="str">
        <f>IF(C669="","",VLOOKUP(R669&amp;"_"&amp;S669&amp;"_"&amp;T669,[1]挑战模式!$A:$BG,58,FALSE))</f>
        <v/>
      </c>
      <c r="I669" s="10" t="str">
        <f>IF(C669="","",VLOOKUP(R669&amp;"_"&amp;S669&amp;"_"&amp;T669,[1]挑战模式!$A:$BG,59,FALSE))</f>
        <v/>
      </c>
      <c r="J669" s="10" t="str">
        <f t="shared" si="50"/>
        <v/>
      </c>
      <c r="K669" s="10" t="str">
        <f>IF(ISNA(VLOOKUP(R669&amp;"_"&amp;S669&amp;"_"&amp;T669,[1]挑战模式!$A:$AS,1,FALSE)),"",IF(VLOOKUP(R669&amp;"_"&amp;S669&amp;"_"&amp;T669,[1]挑战模式!$A:$AS,14+U669,FALSE)="","",INT(VLOOKUP(R669&amp;"_"&amp;S669&amp;"_"&amp;T669,[1]挑战模式!$A:$AS,20+U669,FALSE))))</f>
        <v/>
      </c>
      <c r="L669" s="10" t="str">
        <f>IF(ISNA(VLOOKUP(R669&amp;"_"&amp;S669&amp;"_"&amp;T669,[1]挑战模式!$A:$AS,1,FALSE)),"",IF(VLOOKUP(R669&amp;"_"&amp;S669&amp;"_"&amp;T669,[1]挑战模式!$A:$AS,14+U669,FALSE)="","",ROUND(VLOOKUP(R669&amp;"_"&amp;S669&amp;"_"&amp;T669,[1]挑战模式!$A:$AS,5,FALSE)/K669,2)))</f>
        <v/>
      </c>
      <c r="M669" s="10" t="str">
        <f t="shared" si="54"/>
        <v/>
      </c>
      <c r="N669" s="10" t="str">
        <f t="shared" si="55"/>
        <v/>
      </c>
      <c r="O669" s="10" t="str">
        <f t="shared" si="56"/>
        <v/>
      </c>
      <c r="P669" s="12"/>
      <c r="Q669" s="10" t="str">
        <f>IF(L669="","",VLOOKUP(R669&amp;"_"&amp;S669&amp;"_"&amp;T669,[1]挑战模式!$A:$AS,38+U669,FALSE))</f>
        <v/>
      </c>
      <c r="R669" s="10">
        <v>0</v>
      </c>
      <c r="S669" s="10">
        <v>14</v>
      </c>
      <c r="T669" s="10">
        <v>8</v>
      </c>
      <c r="U669" s="10">
        <v>2</v>
      </c>
    </row>
    <row r="670" spans="2:21" s="11" customFormat="1" x14ac:dyDescent="0.2">
      <c r="B670" s="10" t="str">
        <f t="shared" si="51"/>
        <v/>
      </c>
      <c r="C670" s="10" t="str">
        <f>IF(ISNA(VLOOKUP(R670&amp;"_"&amp;S670&amp;"_"&amp;T670,[1]挑战模式!$A:$AS,1,FALSE)),"",IF(T670-T669=0,"",T670))</f>
        <v/>
      </c>
      <c r="D670" s="10" t="str">
        <f t="shared" si="52"/>
        <v/>
      </c>
      <c r="E670" s="10" t="str">
        <f>""</f>
        <v/>
      </c>
      <c r="F670" s="10" t="str">
        <f>IF(C670="","",VLOOKUP(R670&amp;"_"&amp;S670&amp;"_"&amp;T670,[1]挑战模式!$A:$AS,13,FALSE)-VLOOKUP(R670&amp;"_"&amp;S670&amp;"_"&amp;T670,[1]挑战模式!$A:$AS,14,FALSE))</f>
        <v/>
      </c>
      <c r="G670" s="10" t="str">
        <f t="shared" si="53"/>
        <v/>
      </c>
      <c r="H670" s="10" t="str">
        <f>IF(C670="","",VLOOKUP(R670&amp;"_"&amp;S670&amp;"_"&amp;T670,[1]挑战模式!$A:$BG,58,FALSE))</f>
        <v/>
      </c>
      <c r="I670" s="10" t="str">
        <f>IF(C670="","",VLOOKUP(R670&amp;"_"&amp;S670&amp;"_"&amp;T670,[1]挑战模式!$A:$BG,59,FALSE))</f>
        <v/>
      </c>
      <c r="J670" s="10" t="str">
        <f t="shared" si="50"/>
        <v/>
      </c>
      <c r="K670" s="10" t="str">
        <f>IF(ISNA(VLOOKUP(R670&amp;"_"&amp;S670&amp;"_"&amp;T670,[1]挑战模式!$A:$AS,1,FALSE)),"",IF(VLOOKUP(R670&amp;"_"&amp;S670&amp;"_"&amp;T670,[1]挑战模式!$A:$AS,14+U670,FALSE)="","",INT(VLOOKUP(R670&amp;"_"&amp;S670&amp;"_"&amp;T670,[1]挑战模式!$A:$AS,20+U670,FALSE))))</f>
        <v/>
      </c>
      <c r="L670" s="10" t="str">
        <f>IF(ISNA(VLOOKUP(R670&amp;"_"&amp;S670&amp;"_"&amp;T670,[1]挑战模式!$A:$AS,1,FALSE)),"",IF(VLOOKUP(R670&amp;"_"&amp;S670&amp;"_"&amp;T670,[1]挑战模式!$A:$AS,14+U670,FALSE)="","",ROUND(VLOOKUP(R670&amp;"_"&amp;S670&amp;"_"&amp;T670,[1]挑战模式!$A:$AS,5,FALSE)/K670,2)))</f>
        <v/>
      </c>
      <c r="M670" s="10" t="str">
        <f t="shared" si="54"/>
        <v/>
      </c>
      <c r="N670" s="10" t="str">
        <f t="shared" si="55"/>
        <v/>
      </c>
      <c r="O670" s="10" t="str">
        <f t="shared" si="56"/>
        <v/>
      </c>
      <c r="P670" s="12"/>
      <c r="Q670" s="10" t="str">
        <f>IF(L670="","",VLOOKUP(R670&amp;"_"&amp;S670&amp;"_"&amp;T670,[1]挑战模式!$A:$AS,38+U670,FALSE))</f>
        <v/>
      </c>
      <c r="R670" s="10">
        <v>0</v>
      </c>
      <c r="S670" s="10">
        <v>14</v>
      </c>
      <c r="T670" s="10">
        <v>8</v>
      </c>
      <c r="U670" s="10">
        <v>3</v>
      </c>
    </row>
    <row r="671" spans="2:21" s="11" customFormat="1" x14ac:dyDescent="0.2">
      <c r="B671" s="10" t="str">
        <f t="shared" si="51"/>
        <v/>
      </c>
      <c r="C671" s="10" t="str">
        <f>IF(ISNA(VLOOKUP(R671&amp;"_"&amp;S671&amp;"_"&amp;T671,[1]挑战模式!$A:$AS,1,FALSE)),"",IF(T671-T670=0,"",T671))</f>
        <v/>
      </c>
      <c r="D671" s="10" t="str">
        <f t="shared" si="52"/>
        <v/>
      </c>
      <c r="E671" s="10" t="str">
        <f>""</f>
        <v/>
      </c>
      <c r="F671" s="10" t="str">
        <f>IF(C671="","",VLOOKUP(R671&amp;"_"&amp;S671&amp;"_"&amp;T671,[1]挑战模式!$A:$AS,13,FALSE)-VLOOKUP(R671&amp;"_"&amp;S671&amp;"_"&amp;T671,[1]挑战模式!$A:$AS,14,FALSE))</f>
        <v/>
      </c>
      <c r="G671" s="10" t="str">
        <f t="shared" si="53"/>
        <v/>
      </c>
      <c r="H671" s="10" t="str">
        <f>IF(C671="","",VLOOKUP(R671&amp;"_"&amp;S671&amp;"_"&amp;T671,[1]挑战模式!$A:$BG,58,FALSE))</f>
        <v/>
      </c>
      <c r="I671" s="10" t="str">
        <f>IF(C671="","",VLOOKUP(R671&amp;"_"&amp;S671&amp;"_"&amp;T671,[1]挑战模式!$A:$BG,59,FALSE))</f>
        <v/>
      </c>
      <c r="J671" s="10" t="str">
        <f t="shared" si="50"/>
        <v/>
      </c>
      <c r="K671" s="10" t="str">
        <f>IF(ISNA(VLOOKUP(R671&amp;"_"&amp;S671&amp;"_"&amp;T671,[1]挑战模式!$A:$AS,1,FALSE)),"",IF(VLOOKUP(R671&amp;"_"&amp;S671&amp;"_"&amp;T671,[1]挑战模式!$A:$AS,14+U671,FALSE)="","",INT(VLOOKUP(R671&amp;"_"&amp;S671&amp;"_"&amp;T671,[1]挑战模式!$A:$AS,20+U671,FALSE))))</f>
        <v/>
      </c>
      <c r="L671" s="10" t="str">
        <f>IF(ISNA(VLOOKUP(R671&amp;"_"&amp;S671&amp;"_"&amp;T671,[1]挑战模式!$A:$AS,1,FALSE)),"",IF(VLOOKUP(R671&amp;"_"&amp;S671&amp;"_"&amp;T671,[1]挑战模式!$A:$AS,14+U671,FALSE)="","",ROUND(VLOOKUP(R671&amp;"_"&amp;S671&amp;"_"&amp;T671,[1]挑战模式!$A:$AS,5,FALSE)/K671,2)))</f>
        <v/>
      </c>
      <c r="M671" s="10" t="str">
        <f t="shared" si="54"/>
        <v/>
      </c>
      <c r="N671" s="10" t="str">
        <f t="shared" si="55"/>
        <v/>
      </c>
      <c r="O671" s="10" t="str">
        <f t="shared" si="56"/>
        <v/>
      </c>
      <c r="P671" s="12"/>
      <c r="Q671" s="10" t="str">
        <f>IF(L671="","",VLOOKUP(R671&amp;"_"&amp;S671&amp;"_"&amp;T671,[1]挑战模式!$A:$AS,38+U671,FALSE))</f>
        <v/>
      </c>
      <c r="R671" s="10">
        <v>0</v>
      </c>
      <c r="S671" s="10">
        <v>14</v>
      </c>
      <c r="T671" s="10">
        <v>8</v>
      </c>
      <c r="U671" s="10">
        <v>4</v>
      </c>
    </row>
    <row r="672" spans="2:21" s="11" customFormat="1" x14ac:dyDescent="0.2">
      <c r="B672" s="10" t="str">
        <f t="shared" si="51"/>
        <v/>
      </c>
      <c r="C672" s="10" t="str">
        <f>IF(ISNA(VLOOKUP(R672&amp;"_"&amp;S672&amp;"_"&amp;T672,[1]挑战模式!$A:$AS,1,FALSE)),"",IF(T672-T671=0,"",T672))</f>
        <v/>
      </c>
      <c r="D672" s="10" t="str">
        <f t="shared" si="52"/>
        <v/>
      </c>
      <c r="E672" s="10" t="str">
        <f>""</f>
        <v/>
      </c>
      <c r="F672" s="10" t="str">
        <f>IF(C672="","",VLOOKUP(R672&amp;"_"&amp;S672&amp;"_"&amp;T672,[1]挑战模式!$A:$AS,13,FALSE)-VLOOKUP(R672&amp;"_"&amp;S672&amp;"_"&amp;T672,[1]挑战模式!$A:$AS,14,FALSE))</f>
        <v/>
      </c>
      <c r="G672" s="10" t="str">
        <f t="shared" si="53"/>
        <v/>
      </c>
      <c r="H672" s="10" t="str">
        <f>IF(C672="","",VLOOKUP(R672&amp;"_"&amp;S672&amp;"_"&amp;T672,[1]挑战模式!$A:$BG,58,FALSE))</f>
        <v/>
      </c>
      <c r="I672" s="10" t="str">
        <f>IF(C672="","",VLOOKUP(R672&amp;"_"&amp;S672&amp;"_"&amp;T672,[1]挑战模式!$A:$BG,59,FALSE))</f>
        <v/>
      </c>
      <c r="J672" s="10" t="str">
        <f t="shared" si="50"/>
        <v/>
      </c>
      <c r="K672" s="10" t="str">
        <f>IF(ISNA(VLOOKUP(R672&amp;"_"&amp;S672&amp;"_"&amp;T672,[1]挑战模式!$A:$AS,1,FALSE)),"",IF(VLOOKUP(R672&amp;"_"&amp;S672&amp;"_"&amp;T672,[1]挑战模式!$A:$AS,14+U672,FALSE)="","",INT(VLOOKUP(R672&amp;"_"&amp;S672&amp;"_"&amp;T672,[1]挑战模式!$A:$AS,20+U672,FALSE))))</f>
        <v/>
      </c>
      <c r="L672" s="10" t="str">
        <f>IF(ISNA(VLOOKUP(R672&amp;"_"&amp;S672&amp;"_"&amp;T672,[1]挑战模式!$A:$AS,1,FALSE)),"",IF(VLOOKUP(R672&amp;"_"&amp;S672&amp;"_"&amp;T672,[1]挑战模式!$A:$AS,14+U672,FALSE)="","",ROUND(VLOOKUP(R672&amp;"_"&amp;S672&amp;"_"&amp;T672,[1]挑战模式!$A:$AS,5,FALSE)/K672,2)))</f>
        <v/>
      </c>
      <c r="M672" s="10" t="str">
        <f t="shared" si="54"/>
        <v/>
      </c>
      <c r="N672" s="10" t="str">
        <f t="shared" si="55"/>
        <v/>
      </c>
      <c r="O672" s="10" t="str">
        <f t="shared" si="56"/>
        <v/>
      </c>
      <c r="P672" s="12"/>
      <c r="Q672" s="10" t="str">
        <f>IF(L672="","",VLOOKUP(R672&amp;"_"&amp;S672&amp;"_"&amp;T672,[1]挑战模式!$A:$AS,38+U672,FALSE))</f>
        <v/>
      </c>
      <c r="R672" s="10">
        <v>0</v>
      </c>
      <c r="S672" s="10">
        <v>14</v>
      </c>
      <c r="T672" s="10">
        <v>8</v>
      </c>
      <c r="U672" s="10">
        <v>5</v>
      </c>
    </row>
    <row r="673" spans="2:21" s="11" customFormat="1" x14ac:dyDescent="0.2">
      <c r="B673" s="10" t="str">
        <f t="shared" si="51"/>
        <v/>
      </c>
      <c r="C673" s="10" t="str">
        <f>IF(ISNA(VLOOKUP(R673&amp;"_"&amp;S673&amp;"_"&amp;T673,[1]挑战模式!$A:$AS,1,FALSE)),"",IF(T673-T672=0,"",T673))</f>
        <v/>
      </c>
      <c r="D673" s="10" t="str">
        <f t="shared" si="52"/>
        <v/>
      </c>
      <c r="E673" s="10" t="str">
        <f>""</f>
        <v/>
      </c>
      <c r="F673" s="10" t="str">
        <f>IF(C673="","",VLOOKUP(R673&amp;"_"&amp;S673&amp;"_"&amp;T673,[1]挑战模式!$A:$AS,13,FALSE)-VLOOKUP(R673&amp;"_"&amp;S673&amp;"_"&amp;T673,[1]挑战模式!$A:$AS,14,FALSE))</f>
        <v/>
      </c>
      <c r="G673" s="10" t="str">
        <f t="shared" si="53"/>
        <v/>
      </c>
      <c r="H673" s="10" t="str">
        <f>IF(C673="","",VLOOKUP(R673&amp;"_"&amp;S673&amp;"_"&amp;T673,[1]挑战模式!$A:$BG,58,FALSE))</f>
        <v/>
      </c>
      <c r="I673" s="10" t="str">
        <f>IF(C673="","",VLOOKUP(R673&amp;"_"&amp;S673&amp;"_"&amp;T673,[1]挑战模式!$A:$BG,59,FALSE))</f>
        <v/>
      </c>
      <c r="J673" s="10" t="str">
        <f t="shared" si="50"/>
        <v/>
      </c>
      <c r="K673" s="10" t="str">
        <f>IF(ISNA(VLOOKUP(R673&amp;"_"&amp;S673&amp;"_"&amp;T673,[1]挑战模式!$A:$AS,1,FALSE)),"",IF(VLOOKUP(R673&amp;"_"&amp;S673&amp;"_"&amp;T673,[1]挑战模式!$A:$AS,14+U673,FALSE)="","",INT(VLOOKUP(R673&amp;"_"&amp;S673&amp;"_"&amp;T673,[1]挑战模式!$A:$AS,20+U673,FALSE))))</f>
        <v/>
      </c>
      <c r="L673" s="10" t="str">
        <f>IF(ISNA(VLOOKUP(R673&amp;"_"&amp;S673&amp;"_"&amp;T673,[1]挑战模式!$A:$AS,1,FALSE)),"",IF(VLOOKUP(R673&amp;"_"&amp;S673&amp;"_"&amp;T673,[1]挑战模式!$A:$AS,14+U673,FALSE)="","",ROUND(VLOOKUP(R673&amp;"_"&amp;S673&amp;"_"&amp;T673,[1]挑战模式!$A:$AS,5,FALSE)/K673,2)))</f>
        <v/>
      </c>
      <c r="M673" s="10" t="str">
        <f t="shared" si="54"/>
        <v/>
      </c>
      <c r="N673" s="10" t="str">
        <f t="shared" si="55"/>
        <v/>
      </c>
      <c r="O673" s="10" t="str">
        <f t="shared" si="56"/>
        <v/>
      </c>
      <c r="P673" s="12"/>
      <c r="Q673" s="10" t="str">
        <f>IF(L673="","",VLOOKUP(R673&amp;"_"&amp;S673&amp;"_"&amp;T673,[1]挑战模式!$A:$AS,38+U673,FALSE))</f>
        <v/>
      </c>
      <c r="R673" s="10">
        <v>0</v>
      </c>
      <c r="S673" s="10">
        <v>14</v>
      </c>
      <c r="T673" s="10">
        <v>8</v>
      </c>
      <c r="U673" s="10">
        <v>6</v>
      </c>
    </row>
    <row r="674" spans="2:21" s="11" customFormat="1" x14ac:dyDescent="0.2">
      <c r="B674" s="10" t="str">
        <f t="shared" si="51"/>
        <v>MonsterWaveCallRule_Season0_Challenge15</v>
      </c>
      <c r="C674" s="10">
        <f>IF(ISNA(VLOOKUP(R674&amp;"_"&amp;S674&amp;"_"&amp;T674,[1]挑战模式!$A:$AS,1,FALSE)),"",IF(T674-T673=0,"",T674))</f>
        <v>1</v>
      </c>
      <c r="D674" s="10" t="str">
        <f t="shared" si="52"/>
        <v>赛季0挑战关卡15波次1</v>
      </c>
      <c r="E674" s="10" t="str">
        <f>""</f>
        <v/>
      </c>
      <c r="F674" s="10">
        <f>IF(C674="","",VLOOKUP(R674&amp;"_"&amp;S674&amp;"_"&amp;T674,[1]挑战模式!$A:$AS,13,FALSE)-VLOOKUP(R674&amp;"_"&amp;S674&amp;"_"&amp;T674,[1]挑战模式!$A:$AS,14,FALSE))</f>
        <v>100</v>
      </c>
      <c r="G674" s="10">
        <f t="shared" si="53"/>
        <v>180</v>
      </c>
      <c r="H674" s="10" t="str">
        <f>IF(C674="","",VLOOKUP(R674&amp;"_"&amp;S674&amp;"_"&amp;T674,[1]挑战模式!$A:$BG,58,FALSE))</f>
        <v>ResAudio_Music_game3;0.9</v>
      </c>
      <c r="I674" s="10" t="str">
        <f>IF(C674="","",VLOOKUP(R674&amp;"_"&amp;S674&amp;"_"&amp;T674,[1]挑战模式!$A:$BG,59,FALSE))</f>
        <v>ResAudio_Music_game3;1.1</v>
      </c>
      <c r="J674" s="10">
        <f t="shared" si="50"/>
        <v>0</v>
      </c>
      <c r="K674" s="10">
        <f ca="1">IF(ISNA(VLOOKUP(R674&amp;"_"&amp;S674&amp;"_"&amp;T674,[1]挑战模式!$A:$AS,1,FALSE)),"",IF(VLOOKUP(R674&amp;"_"&amp;S674&amp;"_"&amp;T674,[1]挑战模式!$A:$AS,14+U674,FALSE)="","",INT(VLOOKUP(R674&amp;"_"&amp;S674&amp;"_"&amp;T674,[1]挑战模式!$A:$AS,20+U674,FALSE))))</f>
        <v>6</v>
      </c>
      <c r="L674" s="10">
        <f ca="1">IF(ISNA(VLOOKUP(R674&amp;"_"&amp;S674&amp;"_"&amp;T674,[1]挑战模式!$A:$AS,1,FALSE)),"",IF(VLOOKUP(R674&amp;"_"&amp;S674&amp;"_"&amp;T674,[1]挑战模式!$A:$AS,14+U674,FALSE)="","",ROUND(VLOOKUP(R674&amp;"_"&amp;S674&amp;"_"&amp;T674,[1]挑战模式!$A:$AS,5,FALSE)/K674,2)))</f>
        <v>1.67</v>
      </c>
      <c r="M674" s="10">
        <f t="shared" ca="1" si="54"/>
        <v>1</v>
      </c>
      <c r="N674" s="10" t="str">
        <f t="shared" ca="1" si="55"/>
        <v>Monster_Season0_Challenge15_1_1</v>
      </c>
      <c r="O674" s="10">
        <f t="shared" ca="1" si="56"/>
        <v>1</v>
      </c>
      <c r="P674" s="12"/>
      <c r="Q674" s="10">
        <f ca="1">IF(L674="","",VLOOKUP(R674&amp;"_"&amp;S674&amp;"_"&amp;T674,[1]挑战模式!$A:$AS,38+U674,FALSE))</f>
        <v>33</v>
      </c>
      <c r="R674" s="10">
        <v>0</v>
      </c>
      <c r="S674" s="10">
        <v>15</v>
      </c>
      <c r="T674" s="10">
        <v>1</v>
      </c>
      <c r="U674" s="10">
        <v>1</v>
      </c>
    </row>
    <row r="675" spans="2:21" s="11" customFormat="1" x14ac:dyDescent="0.2">
      <c r="B675" s="10" t="str">
        <f t="shared" si="51"/>
        <v/>
      </c>
      <c r="C675" s="10" t="str">
        <f>IF(ISNA(VLOOKUP(R675&amp;"_"&amp;S675&amp;"_"&amp;T675,[1]挑战模式!$A:$AS,1,FALSE)),"",IF(T675-T674=0,"",T675))</f>
        <v/>
      </c>
      <c r="D675" s="10" t="str">
        <f t="shared" si="52"/>
        <v/>
      </c>
      <c r="E675" s="10" t="str">
        <f>""</f>
        <v/>
      </c>
      <c r="F675" s="10" t="str">
        <f>IF(C675="","",VLOOKUP(R675&amp;"_"&amp;S675&amp;"_"&amp;T675,[1]挑战模式!$A:$AS,13,FALSE)-VLOOKUP(R675&amp;"_"&amp;S675&amp;"_"&amp;T675,[1]挑战模式!$A:$AS,14,FALSE))</f>
        <v/>
      </c>
      <c r="G675" s="10" t="str">
        <f t="shared" si="53"/>
        <v/>
      </c>
      <c r="H675" s="10" t="str">
        <f>IF(C675="","",VLOOKUP(R675&amp;"_"&amp;S675&amp;"_"&amp;T675,[1]挑战模式!$A:$BG,58,FALSE))</f>
        <v/>
      </c>
      <c r="I675" s="10" t="str">
        <f>IF(C675="","",VLOOKUP(R675&amp;"_"&amp;S675&amp;"_"&amp;T675,[1]挑战模式!$A:$BG,59,FALSE))</f>
        <v/>
      </c>
      <c r="J675" s="10" t="str">
        <f t="shared" si="50"/>
        <v/>
      </c>
      <c r="K675" s="10" t="str">
        <f ca="1">IF(ISNA(VLOOKUP(R675&amp;"_"&amp;S675&amp;"_"&amp;T675,[1]挑战模式!$A:$AS,1,FALSE)),"",IF(VLOOKUP(R675&amp;"_"&amp;S675&amp;"_"&amp;T675,[1]挑战模式!$A:$AS,14+U675,FALSE)="","",INT(VLOOKUP(R675&amp;"_"&amp;S675&amp;"_"&amp;T675,[1]挑战模式!$A:$AS,20+U675,FALSE))))</f>
        <v/>
      </c>
      <c r="L675" s="10" t="str">
        <f ca="1">IF(ISNA(VLOOKUP(R675&amp;"_"&amp;S675&amp;"_"&amp;T675,[1]挑战模式!$A:$AS,1,FALSE)),"",IF(VLOOKUP(R675&amp;"_"&amp;S675&amp;"_"&amp;T675,[1]挑战模式!$A:$AS,14+U675,FALSE)="","",ROUND(VLOOKUP(R675&amp;"_"&amp;S675&amp;"_"&amp;T675,[1]挑战模式!$A:$AS,5,FALSE)/K675,2)))</f>
        <v/>
      </c>
      <c r="M675" s="10" t="str">
        <f t="shared" ca="1" si="54"/>
        <v/>
      </c>
      <c r="N675" s="10" t="str">
        <f t="shared" ca="1" si="55"/>
        <v/>
      </c>
      <c r="O675" s="10" t="str">
        <f t="shared" ca="1" si="56"/>
        <v/>
      </c>
      <c r="P675" s="12"/>
      <c r="Q675" s="10" t="str">
        <f ca="1">IF(L675="","",VLOOKUP(R675&amp;"_"&amp;S675&amp;"_"&amp;T675,[1]挑战模式!$A:$AS,38+U675,FALSE))</f>
        <v/>
      </c>
      <c r="R675" s="10">
        <v>0</v>
      </c>
      <c r="S675" s="10">
        <v>15</v>
      </c>
      <c r="T675" s="10">
        <v>1</v>
      </c>
      <c r="U675" s="10">
        <v>2</v>
      </c>
    </row>
    <row r="676" spans="2:21" s="11" customFormat="1" x14ac:dyDescent="0.2">
      <c r="B676" s="10" t="str">
        <f t="shared" si="51"/>
        <v/>
      </c>
      <c r="C676" s="10" t="str">
        <f>IF(ISNA(VLOOKUP(R676&amp;"_"&amp;S676&amp;"_"&amp;T676,[1]挑战模式!$A:$AS,1,FALSE)),"",IF(T676-T675=0,"",T676))</f>
        <v/>
      </c>
      <c r="D676" s="10" t="str">
        <f t="shared" si="52"/>
        <v/>
      </c>
      <c r="E676" s="10" t="str">
        <f>""</f>
        <v/>
      </c>
      <c r="F676" s="10" t="str">
        <f>IF(C676="","",VLOOKUP(R676&amp;"_"&amp;S676&amp;"_"&amp;T676,[1]挑战模式!$A:$AS,13,FALSE)-VLOOKUP(R676&amp;"_"&amp;S676&amp;"_"&amp;T676,[1]挑战模式!$A:$AS,14,FALSE))</f>
        <v/>
      </c>
      <c r="G676" s="10" t="str">
        <f t="shared" si="53"/>
        <v/>
      </c>
      <c r="H676" s="10" t="str">
        <f>IF(C676="","",VLOOKUP(R676&amp;"_"&amp;S676&amp;"_"&amp;T676,[1]挑战模式!$A:$BG,58,FALSE))</f>
        <v/>
      </c>
      <c r="I676" s="10" t="str">
        <f>IF(C676="","",VLOOKUP(R676&amp;"_"&amp;S676&amp;"_"&amp;T676,[1]挑战模式!$A:$BG,59,FALSE))</f>
        <v/>
      </c>
      <c r="J676" s="10" t="str">
        <f t="shared" si="50"/>
        <v/>
      </c>
      <c r="K676" s="10" t="str">
        <f ca="1">IF(ISNA(VLOOKUP(R676&amp;"_"&amp;S676&amp;"_"&amp;T676,[1]挑战模式!$A:$AS,1,FALSE)),"",IF(VLOOKUP(R676&amp;"_"&amp;S676&amp;"_"&amp;T676,[1]挑战模式!$A:$AS,14+U676,FALSE)="","",INT(VLOOKUP(R676&amp;"_"&amp;S676&amp;"_"&amp;T676,[1]挑战模式!$A:$AS,20+U676,FALSE))))</f>
        <v/>
      </c>
      <c r="L676" s="10" t="str">
        <f ca="1">IF(ISNA(VLOOKUP(R676&amp;"_"&amp;S676&amp;"_"&amp;T676,[1]挑战模式!$A:$AS,1,FALSE)),"",IF(VLOOKUP(R676&amp;"_"&amp;S676&amp;"_"&amp;T676,[1]挑战模式!$A:$AS,14+U676,FALSE)="","",ROUND(VLOOKUP(R676&amp;"_"&amp;S676&amp;"_"&amp;T676,[1]挑战模式!$A:$AS,5,FALSE)/K676,2)))</f>
        <v/>
      </c>
      <c r="M676" s="10" t="str">
        <f t="shared" ca="1" si="54"/>
        <v/>
      </c>
      <c r="N676" s="10" t="str">
        <f t="shared" ca="1" si="55"/>
        <v/>
      </c>
      <c r="O676" s="10" t="str">
        <f t="shared" ca="1" si="56"/>
        <v/>
      </c>
      <c r="P676" s="12"/>
      <c r="Q676" s="10" t="str">
        <f ca="1">IF(L676="","",VLOOKUP(R676&amp;"_"&amp;S676&amp;"_"&amp;T676,[1]挑战模式!$A:$AS,38+U676,FALSE))</f>
        <v/>
      </c>
      <c r="R676" s="10">
        <v>0</v>
      </c>
      <c r="S676" s="10">
        <v>15</v>
      </c>
      <c r="T676" s="10">
        <v>1</v>
      </c>
      <c r="U676" s="10">
        <v>3</v>
      </c>
    </row>
    <row r="677" spans="2:21" s="11" customFormat="1" x14ac:dyDescent="0.2">
      <c r="B677" s="10" t="str">
        <f t="shared" si="51"/>
        <v/>
      </c>
      <c r="C677" s="10" t="str">
        <f>IF(ISNA(VLOOKUP(R677&amp;"_"&amp;S677&amp;"_"&amp;T677,[1]挑战模式!$A:$AS,1,FALSE)),"",IF(T677-T676=0,"",T677))</f>
        <v/>
      </c>
      <c r="D677" s="10" t="str">
        <f t="shared" si="52"/>
        <v/>
      </c>
      <c r="E677" s="10" t="str">
        <f>""</f>
        <v/>
      </c>
      <c r="F677" s="10" t="str">
        <f>IF(C677="","",VLOOKUP(R677&amp;"_"&amp;S677&amp;"_"&amp;T677,[1]挑战模式!$A:$AS,13,FALSE)-VLOOKUP(R677&amp;"_"&amp;S677&amp;"_"&amp;T677,[1]挑战模式!$A:$AS,14,FALSE))</f>
        <v/>
      </c>
      <c r="G677" s="10" t="str">
        <f t="shared" si="53"/>
        <v/>
      </c>
      <c r="H677" s="10" t="str">
        <f>IF(C677="","",VLOOKUP(R677&amp;"_"&amp;S677&amp;"_"&amp;T677,[1]挑战模式!$A:$BG,58,FALSE))</f>
        <v/>
      </c>
      <c r="I677" s="10" t="str">
        <f>IF(C677="","",VLOOKUP(R677&amp;"_"&amp;S677&amp;"_"&amp;T677,[1]挑战模式!$A:$BG,59,FALSE))</f>
        <v/>
      </c>
      <c r="J677" s="10" t="str">
        <f t="shared" si="50"/>
        <v/>
      </c>
      <c r="K677" s="10" t="str">
        <f ca="1">IF(ISNA(VLOOKUP(R677&amp;"_"&amp;S677&amp;"_"&amp;T677,[1]挑战模式!$A:$AS,1,FALSE)),"",IF(VLOOKUP(R677&amp;"_"&amp;S677&amp;"_"&amp;T677,[1]挑战模式!$A:$AS,14+U677,FALSE)="","",INT(VLOOKUP(R677&amp;"_"&amp;S677&amp;"_"&amp;T677,[1]挑战模式!$A:$AS,20+U677,FALSE))))</f>
        <v/>
      </c>
      <c r="L677" s="10" t="str">
        <f ca="1">IF(ISNA(VLOOKUP(R677&amp;"_"&amp;S677&amp;"_"&amp;T677,[1]挑战模式!$A:$AS,1,FALSE)),"",IF(VLOOKUP(R677&amp;"_"&amp;S677&amp;"_"&amp;T677,[1]挑战模式!$A:$AS,14+U677,FALSE)="","",ROUND(VLOOKUP(R677&amp;"_"&amp;S677&amp;"_"&amp;T677,[1]挑战模式!$A:$AS,5,FALSE)/K677,2)))</f>
        <v/>
      </c>
      <c r="M677" s="10" t="str">
        <f t="shared" ca="1" si="54"/>
        <v/>
      </c>
      <c r="N677" s="10" t="str">
        <f t="shared" ca="1" si="55"/>
        <v/>
      </c>
      <c r="O677" s="10" t="str">
        <f t="shared" ca="1" si="56"/>
        <v/>
      </c>
      <c r="P677" s="12"/>
      <c r="Q677" s="10" t="str">
        <f ca="1">IF(L677="","",VLOOKUP(R677&amp;"_"&amp;S677&amp;"_"&amp;T677,[1]挑战模式!$A:$AS,38+U677,FALSE))</f>
        <v/>
      </c>
      <c r="R677" s="10">
        <v>0</v>
      </c>
      <c r="S677" s="10">
        <v>15</v>
      </c>
      <c r="T677" s="10">
        <v>1</v>
      </c>
      <c r="U677" s="10">
        <v>4</v>
      </c>
    </row>
    <row r="678" spans="2:21" s="11" customFormat="1" x14ac:dyDescent="0.2">
      <c r="B678" s="10" t="str">
        <f t="shared" si="51"/>
        <v/>
      </c>
      <c r="C678" s="10" t="str">
        <f>IF(ISNA(VLOOKUP(R678&amp;"_"&amp;S678&amp;"_"&amp;T678,[1]挑战模式!$A:$AS,1,FALSE)),"",IF(T678-T677=0,"",T678))</f>
        <v/>
      </c>
      <c r="D678" s="10" t="str">
        <f t="shared" si="52"/>
        <v/>
      </c>
      <c r="E678" s="10" t="str">
        <f>""</f>
        <v/>
      </c>
      <c r="F678" s="10" t="str">
        <f>IF(C678="","",VLOOKUP(R678&amp;"_"&amp;S678&amp;"_"&amp;T678,[1]挑战模式!$A:$AS,13,FALSE)-VLOOKUP(R678&amp;"_"&amp;S678&amp;"_"&amp;T678,[1]挑战模式!$A:$AS,14,FALSE))</f>
        <v/>
      </c>
      <c r="G678" s="10" t="str">
        <f t="shared" si="53"/>
        <v/>
      </c>
      <c r="H678" s="10" t="str">
        <f>IF(C678="","",VLOOKUP(R678&amp;"_"&amp;S678&amp;"_"&amp;T678,[1]挑战模式!$A:$BG,58,FALSE))</f>
        <v/>
      </c>
      <c r="I678" s="10" t="str">
        <f>IF(C678="","",VLOOKUP(R678&amp;"_"&amp;S678&amp;"_"&amp;T678,[1]挑战模式!$A:$BG,59,FALSE))</f>
        <v/>
      </c>
      <c r="J678" s="10" t="str">
        <f t="shared" si="50"/>
        <v/>
      </c>
      <c r="K678" s="10" t="str">
        <f ca="1">IF(ISNA(VLOOKUP(R678&amp;"_"&amp;S678&amp;"_"&amp;T678,[1]挑战模式!$A:$AS,1,FALSE)),"",IF(VLOOKUP(R678&amp;"_"&amp;S678&amp;"_"&amp;T678,[1]挑战模式!$A:$AS,14+U678,FALSE)="","",INT(VLOOKUP(R678&amp;"_"&amp;S678&amp;"_"&amp;T678,[1]挑战模式!$A:$AS,20+U678,FALSE))))</f>
        <v/>
      </c>
      <c r="L678" s="10" t="str">
        <f ca="1">IF(ISNA(VLOOKUP(R678&amp;"_"&amp;S678&amp;"_"&amp;T678,[1]挑战模式!$A:$AS,1,FALSE)),"",IF(VLOOKUP(R678&amp;"_"&amp;S678&amp;"_"&amp;T678,[1]挑战模式!$A:$AS,14+U678,FALSE)="","",ROUND(VLOOKUP(R678&amp;"_"&amp;S678&amp;"_"&amp;T678,[1]挑战模式!$A:$AS,5,FALSE)/K678,2)))</f>
        <v/>
      </c>
      <c r="M678" s="10" t="str">
        <f t="shared" ca="1" si="54"/>
        <v/>
      </c>
      <c r="N678" s="10" t="str">
        <f t="shared" ca="1" si="55"/>
        <v/>
      </c>
      <c r="O678" s="10" t="str">
        <f t="shared" ca="1" si="56"/>
        <v/>
      </c>
      <c r="P678" s="12"/>
      <c r="Q678" s="10" t="str">
        <f ca="1">IF(L678="","",VLOOKUP(R678&amp;"_"&amp;S678&amp;"_"&amp;T678,[1]挑战模式!$A:$AS,38+U678,FALSE))</f>
        <v/>
      </c>
      <c r="R678" s="10">
        <v>0</v>
      </c>
      <c r="S678" s="10">
        <v>15</v>
      </c>
      <c r="T678" s="10">
        <v>1</v>
      </c>
      <c r="U678" s="10">
        <v>5</v>
      </c>
    </row>
    <row r="679" spans="2:21" s="11" customFormat="1" x14ac:dyDescent="0.2">
      <c r="B679" s="10" t="str">
        <f t="shared" ref="B679:B742" si="57">IF(C679="","","MonsterWaveCallRule_Season"&amp;R679&amp;"_Challenge"&amp;S679)</f>
        <v/>
      </c>
      <c r="C679" s="10" t="str">
        <f>IF(ISNA(VLOOKUP(R679&amp;"_"&amp;S679&amp;"_"&amp;T679,[1]挑战模式!$A:$AS,1,FALSE)),"",IF(T679-T678=0,"",T679))</f>
        <v/>
      </c>
      <c r="D679" s="10" t="str">
        <f t="shared" ref="D679:D742" si="58">IF(C679="","","赛季"&amp;R679&amp;"挑战关卡"&amp;S679&amp;"波次"&amp;T679)</f>
        <v/>
      </c>
      <c r="E679" s="10" t="str">
        <f>""</f>
        <v/>
      </c>
      <c r="F679" s="10" t="str">
        <f>IF(C679="","",VLOOKUP(R679&amp;"_"&amp;S679&amp;"_"&amp;T679,[1]挑战模式!$A:$AS,13,FALSE)-VLOOKUP(R679&amp;"_"&amp;S679&amp;"_"&amp;T679,[1]挑战模式!$A:$AS,14,FALSE))</f>
        <v/>
      </c>
      <c r="G679" s="10" t="str">
        <f t="shared" ref="G679:G742" si="59">IF(C679="","",180)</f>
        <v/>
      </c>
      <c r="H679" s="10" t="str">
        <f>IF(C679="","",VLOOKUP(R679&amp;"_"&amp;S679&amp;"_"&amp;T679,[1]挑战模式!$A:$BG,58,FALSE))</f>
        <v/>
      </c>
      <c r="I679" s="10" t="str">
        <f>IF(C679="","",VLOOKUP(R679&amp;"_"&amp;S679&amp;"_"&amp;T679,[1]挑战模式!$A:$BG,59,FALSE))</f>
        <v/>
      </c>
      <c r="J679" s="10" t="str">
        <f t="shared" ref="J679:J693" si="60">IF(C679="","",0)</f>
        <v/>
      </c>
      <c r="K679" s="10" t="str">
        <f ca="1">IF(ISNA(VLOOKUP(R679&amp;"_"&amp;S679&amp;"_"&amp;T679,[1]挑战模式!$A:$AS,1,FALSE)),"",IF(VLOOKUP(R679&amp;"_"&amp;S679&amp;"_"&amp;T679,[1]挑战模式!$A:$AS,14+U679,FALSE)="","",INT(VLOOKUP(R679&amp;"_"&amp;S679&amp;"_"&amp;T679,[1]挑战模式!$A:$AS,20+U679,FALSE))))</f>
        <v/>
      </c>
      <c r="L679" s="10" t="str">
        <f ca="1">IF(ISNA(VLOOKUP(R679&amp;"_"&amp;S679&amp;"_"&amp;T679,[1]挑战模式!$A:$AS,1,FALSE)),"",IF(VLOOKUP(R679&amp;"_"&amp;S679&amp;"_"&amp;T679,[1]挑战模式!$A:$AS,14+U679,FALSE)="","",ROUND(VLOOKUP(R679&amp;"_"&amp;S679&amp;"_"&amp;T679,[1]挑战模式!$A:$AS,5,FALSE)/K679,2)))</f>
        <v/>
      </c>
      <c r="M679" s="10" t="str">
        <f t="shared" ref="M679:M742" ca="1" si="61">IF(L679="","",1)</f>
        <v/>
      </c>
      <c r="N679" s="10" t="str">
        <f t="shared" ref="N679:N742" ca="1" si="62">IF(L679="","","Monster_Season"&amp;R679&amp;"_Challenge"&amp;S679&amp;"_"&amp;T679&amp;"_"&amp;U679)</f>
        <v/>
      </c>
      <c r="O679" s="10" t="str">
        <f t="shared" ref="O679:O742" ca="1" si="63">IF(L679="","",1)</f>
        <v/>
      </c>
      <c r="P679" s="12"/>
      <c r="Q679" s="10" t="str">
        <f ca="1">IF(L679="","",VLOOKUP(R679&amp;"_"&amp;S679&amp;"_"&amp;T679,[1]挑战模式!$A:$AS,38+U679,FALSE))</f>
        <v/>
      </c>
      <c r="R679" s="10">
        <v>0</v>
      </c>
      <c r="S679" s="10">
        <v>15</v>
      </c>
      <c r="T679" s="10">
        <v>1</v>
      </c>
      <c r="U679" s="10">
        <v>6</v>
      </c>
    </row>
    <row r="680" spans="2:21" s="11" customFormat="1" x14ac:dyDescent="0.2">
      <c r="B680" s="10" t="str">
        <f t="shared" si="57"/>
        <v>MonsterWaveCallRule_Season0_Challenge15</v>
      </c>
      <c r="C680" s="10">
        <f>IF(ISNA(VLOOKUP(R680&amp;"_"&amp;S680&amp;"_"&amp;T680,[1]挑战模式!$A:$AS,1,FALSE)),"",IF(T680-T679=0,"",T680))</f>
        <v>2</v>
      </c>
      <c r="D680" s="10" t="str">
        <f t="shared" si="58"/>
        <v>赛季0挑战关卡15波次2</v>
      </c>
      <c r="E680" s="10" t="str">
        <f>""</f>
        <v/>
      </c>
      <c r="F680" s="10">
        <f>IF(C680="","",VLOOKUP(R680&amp;"_"&amp;S680&amp;"_"&amp;T680,[1]挑战模式!$A:$AS,13,FALSE)-VLOOKUP(R680&amp;"_"&amp;S680&amp;"_"&amp;T680,[1]挑战模式!$A:$AS,14,FALSE))</f>
        <v>100</v>
      </c>
      <c r="G680" s="10">
        <f t="shared" si="59"/>
        <v>180</v>
      </c>
      <c r="H680" s="10" t="str">
        <f>IF(C680="","",VLOOKUP(R680&amp;"_"&amp;S680&amp;"_"&amp;T680,[1]挑战模式!$A:$BG,58,FALSE))</f>
        <v>ResAudio_Music_game3;0.9</v>
      </c>
      <c r="I680" s="10" t="str">
        <f>IF(C680="","",VLOOKUP(R680&amp;"_"&amp;S680&amp;"_"&amp;T680,[1]挑战模式!$A:$BG,59,FALSE))</f>
        <v>ResAudio_Music_game3;1.1</v>
      </c>
      <c r="J680" s="10">
        <f t="shared" si="60"/>
        <v>0</v>
      </c>
      <c r="K680" s="10">
        <f ca="1">IF(ISNA(VLOOKUP(R680&amp;"_"&amp;S680&amp;"_"&amp;T680,[1]挑战模式!$A:$AS,1,FALSE)),"",IF(VLOOKUP(R680&amp;"_"&amp;S680&amp;"_"&amp;T680,[1]挑战模式!$A:$AS,14+U680,FALSE)="","",INT(VLOOKUP(R680&amp;"_"&amp;S680&amp;"_"&amp;T680,[1]挑战模式!$A:$AS,20+U680,FALSE))))</f>
        <v>5</v>
      </c>
      <c r="L680" s="10">
        <f ca="1">IF(ISNA(VLOOKUP(R680&amp;"_"&amp;S680&amp;"_"&amp;T680,[1]挑战模式!$A:$AS,1,FALSE)),"",IF(VLOOKUP(R680&amp;"_"&amp;S680&amp;"_"&amp;T680,[1]挑战模式!$A:$AS,14+U680,FALSE)="","",ROUND(VLOOKUP(R680&amp;"_"&amp;S680&amp;"_"&amp;T680,[1]挑战模式!$A:$AS,5,FALSE)/K680,2)))</f>
        <v>3</v>
      </c>
      <c r="M680" s="10">
        <f t="shared" ca="1" si="61"/>
        <v>1</v>
      </c>
      <c r="N680" s="10" t="str">
        <f t="shared" ca="1" si="62"/>
        <v>Monster_Season0_Challenge15_2_1</v>
      </c>
      <c r="O680" s="10">
        <f t="shared" ca="1" si="63"/>
        <v>1</v>
      </c>
      <c r="P680" s="12"/>
      <c r="Q680" s="10">
        <f ca="1">IF(L680="","",VLOOKUP(R680&amp;"_"&amp;S680&amp;"_"&amp;T680,[1]挑战模式!$A:$AS,38+U680,FALSE))</f>
        <v>20</v>
      </c>
      <c r="R680" s="10">
        <v>0</v>
      </c>
      <c r="S680" s="10">
        <v>15</v>
      </c>
      <c r="T680" s="10">
        <v>2</v>
      </c>
      <c r="U680" s="10">
        <v>1</v>
      </c>
    </row>
    <row r="681" spans="2:21" s="11" customFormat="1" x14ac:dyDescent="0.2">
      <c r="B681" s="10" t="str">
        <f t="shared" si="57"/>
        <v/>
      </c>
      <c r="C681" s="10" t="str">
        <f>IF(ISNA(VLOOKUP(R681&amp;"_"&amp;S681&amp;"_"&amp;T681,[1]挑战模式!$A:$AS,1,FALSE)),"",IF(T681-T680=0,"",T681))</f>
        <v/>
      </c>
      <c r="D681" s="10" t="str">
        <f t="shared" si="58"/>
        <v/>
      </c>
      <c r="E681" s="10" t="str">
        <f>""</f>
        <v/>
      </c>
      <c r="F681" s="10" t="str">
        <f>IF(C681="","",VLOOKUP(R681&amp;"_"&amp;S681&amp;"_"&amp;T681,[1]挑战模式!$A:$AS,13,FALSE)-VLOOKUP(R681&amp;"_"&amp;S681&amp;"_"&amp;T681,[1]挑战模式!$A:$AS,14,FALSE))</f>
        <v/>
      </c>
      <c r="G681" s="10" t="str">
        <f t="shared" si="59"/>
        <v/>
      </c>
      <c r="H681" s="10" t="str">
        <f>IF(C681="","",VLOOKUP(R681&amp;"_"&amp;S681&amp;"_"&amp;T681,[1]挑战模式!$A:$BG,58,FALSE))</f>
        <v/>
      </c>
      <c r="I681" s="10" t="str">
        <f>IF(C681="","",VLOOKUP(R681&amp;"_"&amp;S681&amp;"_"&amp;T681,[1]挑战模式!$A:$BG,59,FALSE))</f>
        <v/>
      </c>
      <c r="J681" s="10" t="str">
        <f t="shared" si="60"/>
        <v/>
      </c>
      <c r="K681" s="10">
        <f ca="1">IF(ISNA(VLOOKUP(R681&amp;"_"&amp;S681&amp;"_"&amp;T681,[1]挑战模式!$A:$AS,1,FALSE)),"",IF(VLOOKUP(R681&amp;"_"&amp;S681&amp;"_"&amp;T681,[1]挑战模式!$A:$AS,14+U681,FALSE)="","",INT(VLOOKUP(R681&amp;"_"&amp;S681&amp;"_"&amp;T681,[1]挑战模式!$A:$AS,20+U681,FALSE))))</f>
        <v>5</v>
      </c>
      <c r="L681" s="10">
        <f ca="1">IF(ISNA(VLOOKUP(R681&amp;"_"&amp;S681&amp;"_"&amp;T681,[1]挑战模式!$A:$AS,1,FALSE)),"",IF(VLOOKUP(R681&amp;"_"&amp;S681&amp;"_"&amp;T681,[1]挑战模式!$A:$AS,14+U681,FALSE)="","",ROUND(VLOOKUP(R681&amp;"_"&amp;S681&amp;"_"&amp;T681,[1]挑战模式!$A:$AS,5,FALSE)/K681,2)))</f>
        <v>3</v>
      </c>
      <c r="M681" s="10">
        <f t="shared" ca="1" si="61"/>
        <v>1</v>
      </c>
      <c r="N681" s="10" t="str">
        <f t="shared" ca="1" si="62"/>
        <v>Monster_Season0_Challenge15_2_2</v>
      </c>
      <c r="O681" s="10">
        <f t="shared" ca="1" si="63"/>
        <v>1</v>
      </c>
      <c r="P681" s="12"/>
      <c r="Q681" s="10">
        <f ca="1">IF(L681="","",VLOOKUP(R681&amp;"_"&amp;S681&amp;"_"&amp;T681,[1]挑战模式!$A:$AS,38+U681,FALSE))</f>
        <v>20</v>
      </c>
      <c r="R681" s="10">
        <v>0</v>
      </c>
      <c r="S681" s="10">
        <v>15</v>
      </c>
      <c r="T681" s="10">
        <v>2</v>
      </c>
      <c r="U681" s="10">
        <v>2</v>
      </c>
    </row>
    <row r="682" spans="2:21" s="11" customFormat="1" x14ac:dyDescent="0.2">
      <c r="B682" s="10" t="str">
        <f t="shared" si="57"/>
        <v/>
      </c>
      <c r="C682" s="10" t="str">
        <f>IF(ISNA(VLOOKUP(R682&amp;"_"&amp;S682&amp;"_"&amp;T682,[1]挑战模式!$A:$AS,1,FALSE)),"",IF(T682-T681=0,"",T682))</f>
        <v/>
      </c>
      <c r="D682" s="10" t="str">
        <f t="shared" si="58"/>
        <v/>
      </c>
      <c r="E682" s="10" t="str">
        <f>""</f>
        <v/>
      </c>
      <c r="F682" s="10" t="str">
        <f>IF(C682="","",VLOOKUP(R682&amp;"_"&amp;S682&amp;"_"&amp;T682,[1]挑战模式!$A:$AS,13,FALSE)-VLOOKUP(R682&amp;"_"&amp;S682&amp;"_"&amp;T682,[1]挑战模式!$A:$AS,14,FALSE))</f>
        <v/>
      </c>
      <c r="G682" s="10" t="str">
        <f t="shared" si="59"/>
        <v/>
      </c>
      <c r="H682" s="10" t="str">
        <f>IF(C682="","",VLOOKUP(R682&amp;"_"&amp;S682&amp;"_"&amp;T682,[1]挑战模式!$A:$BG,58,FALSE))</f>
        <v/>
      </c>
      <c r="I682" s="10" t="str">
        <f>IF(C682="","",VLOOKUP(R682&amp;"_"&amp;S682&amp;"_"&amp;T682,[1]挑战模式!$A:$BG,59,FALSE))</f>
        <v/>
      </c>
      <c r="J682" s="10" t="str">
        <f t="shared" si="60"/>
        <v/>
      </c>
      <c r="K682" s="10" t="str">
        <f ca="1">IF(ISNA(VLOOKUP(R682&amp;"_"&amp;S682&amp;"_"&amp;T682,[1]挑战模式!$A:$AS,1,FALSE)),"",IF(VLOOKUP(R682&amp;"_"&amp;S682&amp;"_"&amp;T682,[1]挑战模式!$A:$AS,14+U682,FALSE)="","",INT(VLOOKUP(R682&amp;"_"&amp;S682&amp;"_"&amp;T682,[1]挑战模式!$A:$AS,20+U682,FALSE))))</f>
        <v/>
      </c>
      <c r="L682" s="10" t="str">
        <f ca="1">IF(ISNA(VLOOKUP(R682&amp;"_"&amp;S682&amp;"_"&amp;T682,[1]挑战模式!$A:$AS,1,FALSE)),"",IF(VLOOKUP(R682&amp;"_"&amp;S682&amp;"_"&amp;T682,[1]挑战模式!$A:$AS,14+U682,FALSE)="","",ROUND(VLOOKUP(R682&amp;"_"&amp;S682&amp;"_"&amp;T682,[1]挑战模式!$A:$AS,5,FALSE)/K682,2)))</f>
        <v/>
      </c>
      <c r="M682" s="10" t="str">
        <f t="shared" ca="1" si="61"/>
        <v/>
      </c>
      <c r="N682" s="10" t="str">
        <f t="shared" ca="1" si="62"/>
        <v/>
      </c>
      <c r="O682" s="10" t="str">
        <f t="shared" ca="1" si="63"/>
        <v/>
      </c>
      <c r="P682" s="12"/>
      <c r="Q682" s="10" t="str">
        <f ca="1">IF(L682="","",VLOOKUP(R682&amp;"_"&amp;S682&amp;"_"&amp;T682,[1]挑战模式!$A:$AS,38+U682,FALSE))</f>
        <v/>
      </c>
      <c r="R682" s="10">
        <v>0</v>
      </c>
      <c r="S682" s="10">
        <v>15</v>
      </c>
      <c r="T682" s="10">
        <v>2</v>
      </c>
      <c r="U682" s="10">
        <v>3</v>
      </c>
    </row>
    <row r="683" spans="2:21" s="11" customFormat="1" x14ac:dyDescent="0.2">
      <c r="B683" s="10" t="str">
        <f t="shared" si="57"/>
        <v/>
      </c>
      <c r="C683" s="10" t="str">
        <f>IF(ISNA(VLOOKUP(R683&amp;"_"&amp;S683&amp;"_"&amp;T683,[1]挑战模式!$A:$AS,1,FALSE)),"",IF(T683-T682=0,"",T683))</f>
        <v/>
      </c>
      <c r="D683" s="10" t="str">
        <f t="shared" si="58"/>
        <v/>
      </c>
      <c r="E683" s="10" t="str">
        <f>""</f>
        <v/>
      </c>
      <c r="F683" s="10" t="str">
        <f>IF(C683="","",VLOOKUP(R683&amp;"_"&amp;S683&amp;"_"&amp;T683,[1]挑战模式!$A:$AS,13,FALSE)-VLOOKUP(R683&amp;"_"&amp;S683&amp;"_"&amp;T683,[1]挑战模式!$A:$AS,14,FALSE))</f>
        <v/>
      </c>
      <c r="G683" s="10" t="str">
        <f t="shared" si="59"/>
        <v/>
      </c>
      <c r="H683" s="10" t="str">
        <f>IF(C683="","",VLOOKUP(R683&amp;"_"&amp;S683&amp;"_"&amp;T683,[1]挑战模式!$A:$BG,58,FALSE))</f>
        <v/>
      </c>
      <c r="I683" s="10" t="str">
        <f>IF(C683="","",VLOOKUP(R683&amp;"_"&amp;S683&amp;"_"&amp;T683,[1]挑战模式!$A:$BG,59,FALSE))</f>
        <v/>
      </c>
      <c r="J683" s="10" t="str">
        <f t="shared" si="60"/>
        <v/>
      </c>
      <c r="K683" s="10" t="str">
        <f ca="1">IF(ISNA(VLOOKUP(R683&amp;"_"&amp;S683&amp;"_"&amp;T683,[1]挑战模式!$A:$AS,1,FALSE)),"",IF(VLOOKUP(R683&amp;"_"&amp;S683&amp;"_"&amp;T683,[1]挑战模式!$A:$AS,14+U683,FALSE)="","",INT(VLOOKUP(R683&amp;"_"&amp;S683&amp;"_"&amp;T683,[1]挑战模式!$A:$AS,20+U683,FALSE))))</f>
        <v/>
      </c>
      <c r="L683" s="10" t="str">
        <f ca="1">IF(ISNA(VLOOKUP(R683&amp;"_"&amp;S683&amp;"_"&amp;T683,[1]挑战模式!$A:$AS,1,FALSE)),"",IF(VLOOKUP(R683&amp;"_"&amp;S683&amp;"_"&amp;T683,[1]挑战模式!$A:$AS,14+U683,FALSE)="","",ROUND(VLOOKUP(R683&amp;"_"&amp;S683&amp;"_"&amp;T683,[1]挑战模式!$A:$AS,5,FALSE)/K683,2)))</f>
        <v/>
      </c>
      <c r="M683" s="10" t="str">
        <f t="shared" ca="1" si="61"/>
        <v/>
      </c>
      <c r="N683" s="10" t="str">
        <f t="shared" ca="1" si="62"/>
        <v/>
      </c>
      <c r="O683" s="10" t="str">
        <f t="shared" ca="1" si="63"/>
        <v/>
      </c>
      <c r="P683" s="12"/>
      <c r="Q683" s="10" t="str">
        <f ca="1">IF(L683="","",VLOOKUP(R683&amp;"_"&amp;S683&amp;"_"&amp;T683,[1]挑战模式!$A:$AS,38+U683,FALSE))</f>
        <v/>
      </c>
      <c r="R683" s="10">
        <v>0</v>
      </c>
      <c r="S683" s="10">
        <v>15</v>
      </c>
      <c r="T683" s="10">
        <v>2</v>
      </c>
      <c r="U683" s="10">
        <v>4</v>
      </c>
    </row>
    <row r="684" spans="2:21" s="11" customFormat="1" x14ac:dyDescent="0.2">
      <c r="B684" s="10" t="str">
        <f t="shared" si="57"/>
        <v/>
      </c>
      <c r="C684" s="10" t="str">
        <f>IF(ISNA(VLOOKUP(R684&amp;"_"&amp;S684&amp;"_"&amp;T684,[1]挑战模式!$A:$AS,1,FALSE)),"",IF(T684-T683=0,"",T684))</f>
        <v/>
      </c>
      <c r="D684" s="10" t="str">
        <f t="shared" si="58"/>
        <v/>
      </c>
      <c r="E684" s="10" t="str">
        <f>""</f>
        <v/>
      </c>
      <c r="F684" s="10" t="str">
        <f>IF(C684="","",VLOOKUP(R684&amp;"_"&amp;S684&amp;"_"&amp;T684,[1]挑战模式!$A:$AS,13,FALSE)-VLOOKUP(R684&amp;"_"&amp;S684&amp;"_"&amp;T684,[1]挑战模式!$A:$AS,14,FALSE))</f>
        <v/>
      </c>
      <c r="G684" s="10" t="str">
        <f t="shared" si="59"/>
        <v/>
      </c>
      <c r="H684" s="10" t="str">
        <f>IF(C684="","",VLOOKUP(R684&amp;"_"&amp;S684&amp;"_"&amp;T684,[1]挑战模式!$A:$BG,58,FALSE))</f>
        <v/>
      </c>
      <c r="I684" s="10" t="str">
        <f>IF(C684="","",VLOOKUP(R684&amp;"_"&amp;S684&amp;"_"&amp;T684,[1]挑战模式!$A:$BG,59,FALSE))</f>
        <v/>
      </c>
      <c r="J684" s="10" t="str">
        <f t="shared" si="60"/>
        <v/>
      </c>
      <c r="K684" s="10" t="str">
        <f ca="1">IF(ISNA(VLOOKUP(R684&amp;"_"&amp;S684&amp;"_"&amp;T684,[1]挑战模式!$A:$AS,1,FALSE)),"",IF(VLOOKUP(R684&amp;"_"&amp;S684&amp;"_"&amp;T684,[1]挑战模式!$A:$AS,14+U684,FALSE)="","",INT(VLOOKUP(R684&amp;"_"&amp;S684&amp;"_"&amp;T684,[1]挑战模式!$A:$AS,20+U684,FALSE))))</f>
        <v/>
      </c>
      <c r="L684" s="10" t="str">
        <f ca="1">IF(ISNA(VLOOKUP(R684&amp;"_"&amp;S684&amp;"_"&amp;T684,[1]挑战模式!$A:$AS,1,FALSE)),"",IF(VLOOKUP(R684&amp;"_"&amp;S684&amp;"_"&amp;T684,[1]挑战模式!$A:$AS,14+U684,FALSE)="","",ROUND(VLOOKUP(R684&amp;"_"&amp;S684&amp;"_"&amp;T684,[1]挑战模式!$A:$AS,5,FALSE)/K684,2)))</f>
        <v/>
      </c>
      <c r="M684" s="10" t="str">
        <f t="shared" ca="1" si="61"/>
        <v/>
      </c>
      <c r="N684" s="10" t="str">
        <f t="shared" ca="1" si="62"/>
        <v/>
      </c>
      <c r="O684" s="10" t="str">
        <f t="shared" ca="1" si="63"/>
        <v/>
      </c>
      <c r="P684" s="12"/>
      <c r="Q684" s="10" t="str">
        <f ca="1">IF(L684="","",VLOOKUP(R684&amp;"_"&amp;S684&amp;"_"&amp;T684,[1]挑战模式!$A:$AS,38+U684,FALSE))</f>
        <v/>
      </c>
      <c r="R684" s="10">
        <v>0</v>
      </c>
      <c r="S684" s="10">
        <v>15</v>
      </c>
      <c r="T684" s="10">
        <v>2</v>
      </c>
      <c r="U684" s="10">
        <v>5</v>
      </c>
    </row>
    <row r="685" spans="2:21" s="11" customFormat="1" x14ac:dyDescent="0.2">
      <c r="B685" s="10" t="str">
        <f t="shared" si="57"/>
        <v/>
      </c>
      <c r="C685" s="10" t="str">
        <f>IF(ISNA(VLOOKUP(R685&amp;"_"&amp;S685&amp;"_"&amp;T685,[1]挑战模式!$A:$AS,1,FALSE)),"",IF(T685-T684=0,"",T685))</f>
        <v/>
      </c>
      <c r="D685" s="10" t="str">
        <f t="shared" si="58"/>
        <v/>
      </c>
      <c r="E685" s="10" t="str">
        <f>""</f>
        <v/>
      </c>
      <c r="F685" s="10" t="str">
        <f>IF(C685="","",VLOOKUP(R685&amp;"_"&amp;S685&amp;"_"&amp;T685,[1]挑战模式!$A:$AS,13,FALSE)-VLOOKUP(R685&amp;"_"&amp;S685&amp;"_"&amp;T685,[1]挑战模式!$A:$AS,14,FALSE))</f>
        <v/>
      </c>
      <c r="G685" s="10" t="str">
        <f t="shared" si="59"/>
        <v/>
      </c>
      <c r="H685" s="10" t="str">
        <f>IF(C685="","",VLOOKUP(R685&amp;"_"&amp;S685&amp;"_"&amp;T685,[1]挑战模式!$A:$BG,58,FALSE))</f>
        <v/>
      </c>
      <c r="I685" s="10" t="str">
        <f>IF(C685="","",VLOOKUP(R685&amp;"_"&amp;S685&amp;"_"&amp;T685,[1]挑战模式!$A:$BG,59,FALSE))</f>
        <v/>
      </c>
      <c r="J685" s="10" t="str">
        <f t="shared" si="60"/>
        <v/>
      </c>
      <c r="K685" s="10" t="str">
        <f ca="1">IF(ISNA(VLOOKUP(R685&amp;"_"&amp;S685&amp;"_"&amp;T685,[1]挑战模式!$A:$AS,1,FALSE)),"",IF(VLOOKUP(R685&amp;"_"&amp;S685&amp;"_"&amp;T685,[1]挑战模式!$A:$AS,14+U685,FALSE)="","",INT(VLOOKUP(R685&amp;"_"&amp;S685&amp;"_"&amp;T685,[1]挑战模式!$A:$AS,20+U685,FALSE))))</f>
        <v/>
      </c>
      <c r="L685" s="10" t="str">
        <f ca="1">IF(ISNA(VLOOKUP(R685&amp;"_"&amp;S685&amp;"_"&amp;T685,[1]挑战模式!$A:$AS,1,FALSE)),"",IF(VLOOKUP(R685&amp;"_"&amp;S685&amp;"_"&amp;T685,[1]挑战模式!$A:$AS,14+U685,FALSE)="","",ROUND(VLOOKUP(R685&amp;"_"&amp;S685&amp;"_"&amp;T685,[1]挑战模式!$A:$AS,5,FALSE)/K685,2)))</f>
        <v/>
      </c>
      <c r="M685" s="10" t="str">
        <f t="shared" ca="1" si="61"/>
        <v/>
      </c>
      <c r="N685" s="10" t="str">
        <f t="shared" ca="1" si="62"/>
        <v/>
      </c>
      <c r="O685" s="10" t="str">
        <f t="shared" ca="1" si="63"/>
        <v/>
      </c>
      <c r="P685" s="12"/>
      <c r="Q685" s="10" t="str">
        <f ca="1">IF(L685="","",VLOOKUP(R685&amp;"_"&amp;S685&amp;"_"&amp;T685,[1]挑战模式!$A:$AS,38+U685,FALSE))</f>
        <v/>
      </c>
      <c r="R685" s="10">
        <v>0</v>
      </c>
      <c r="S685" s="10">
        <v>15</v>
      </c>
      <c r="T685" s="10">
        <v>2</v>
      </c>
      <c r="U685" s="10">
        <v>6</v>
      </c>
    </row>
    <row r="686" spans="2:21" s="11" customFormat="1" x14ac:dyDescent="0.2">
      <c r="B686" s="10" t="str">
        <f t="shared" si="57"/>
        <v>MonsterWaveCallRule_Season0_Challenge15</v>
      </c>
      <c r="C686" s="10">
        <f>IF(ISNA(VLOOKUP(R686&amp;"_"&amp;S686&amp;"_"&amp;T686,[1]挑战模式!$A:$AS,1,FALSE)),"",IF(T686-T685=0,"",T686))</f>
        <v>3</v>
      </c>
      <c r="D686" s="10" t="str">
        <f t="shared" si="58"/>
        <v>赛季0挑战关卡15波次3</v>
      </c>
      <c r="E686" s="10" t="str">
        <f>""</f>
        <v/>
      </c>
      <c r="F686" s="10">
        <f>IF(C686="","",VLOOKUP(R686&amp;"_"&amp;S686&amp;"_"&amp;T686,[1]挑战模式!$A:$AS,13,FALSE)-VLOOKUP(R686&amp;"_"&amp;S686&amp;"_"&amp;T686,[1]挑战模式!$A:$AS,14,FALSE))</f>
        <v>100</v>
      </c>
      <c r="G686" s="10">
        <f t="shared" si="59"/>
        <v>180</v>
      </c>
      <c r="H686" s="10" t="str">
        <f>IF(C686="","",VLOOKUP(R686&amp;"_"&amp;S686&amp;"_"&amp;T686,[1]挑战模式!$A:$BG,58,FALSE))</f>
        <v>ResAudio_Music_game3;0.9</v>
      </c>
      <c r="I686" s="10" t="str">
        <f>IF(C686="","",VLOOKUP(R686&amp;"_"&amp;S686&amp;"_"&amp;T686,[1]挑战模式!$A:$BG,59,FALSE))</f>
        <v>ResAudio_Music_game3;1.1</v>
      </c>
      <c r="J686" s="10">
        <f t="shared" si="60"/>
        <v>0</v>
      </c>
      <c r="K686" s="10">
        <f ca="1">IF(ISNA(VLOOKUP(R686&amp;"_"&amp;S686&amp;"_"&amp;T686,[1]挑战模式!$A:$AS,1,FALSE)),"",IF(VLOOKUP(R686&amp;"_"&amp;S686&amp;"_"&amp;T686,[1]挑战模式!$A:$AS,14+U686,FALSE)="","",INT(VLOOKUP(R686&amp;"_"&amp;S686&amp;"_"&amp;T686,[1]挑战模式!$A:$AS,20+U686,FALSE))))</f>
        <v>8</v>
      </c>
      <c r="L686" s="10">
        <f ca="1">IF(ISNA(VLOOKUP(R686&amp;"_"&amp;S686&amp;"_"&amp;T686,[1]挑战模式!$A:$AS,1,FALSE)),"",IF(VLOOKUP(R686&amp;"_"&amp;S686&amp;"_"&amp;T686,[1]挑战模式!$A:$AS,14+U686,FALSE)="","",ROUND(VLOOKUP(R686&amp;"_"&amp;S686&amp;"_"&amp;T686,[1]挑战模式!$A:$AS,5,FALSE)/K686,2)))</f>
        <v>2.5</v>
      </c>
      <c r="M686" s="10">
        <f t="shared" ca="1" si="61"/>
        <v>1</v>
      </c>
      <c r="N686" s="10" t="str">
        <f t="shared" ca="1" si="62"/>
        <v>Monster_Season0_Challenge15_3_1</v>
      </c>
      <c r="O686" s="10">
        <f t="shared" ca="1" si="63"/>
        <v>1</v>
      </c>
      <c r="P686" s="12"/>
      <c r="Q686" s="10">
        <f ca="1">IF(L686="","",VLOOKUP(R686&amp;"_"&amp;S686&amp;"_"&amp;T686,[1]挑战模式!$A:$AS,38+U686,FALSE))</f>
        <v>13</v>
      </c>
      <c r="R686" s="10">
        <v>0</v>
      </c>
      <c r="S686" s="10">
        <v>15</v>
      </c>
      <c r="T686" s="10">
        <v>3</v>
      </c>
      <c r="U686" s="10">
        <v>1</v>
      </c>
    </row>
    <row r="687" spans="2:21" s="11" customFormat="1" x14ac:dyDescent="0.2">
      <c r="B687" s="10" t="str">
        <f t="shared" si="57"/>
        <v/>
      </c>
      <c r="C687" s="10" t="str">
        <f>IF(ISNA(VLOOKUP(R687&amp;"_"&amp;S687&amp;"_"&amp;T687,[1]挑战模式!$A:$AS,1,FALSE)),"",IF(T687-T686=0,"",T687))</f>
        <v/>
      </c>
      <c r="D687" s="10" t="str">
        <f t="shared" si="58"/>
        <v/>
      </c>
      <c r="E687" s="10" t="str">
        <f>""</f>
        <v/>
      </c>
      <c r="F687" s="10" t="str">
        <f>IF(C687="","",VLOOKUP(R687&amp;"_"&amp;S687&amp;"_"&amp;T687,[1]挑战模式!$A:$AS,13,FALSE)-VLOOKUP(R687&amp;"_"&amp;S687&amp;"_"&amp;T687,[1]挑战模式!$A:$AS,14,FALSE))</f>
        <v/>
      </c>
      <c r="G687" s="10" t="str">
        <f t="shared" si="59"/>
        <v/>
      </c>
      <c r="H687" s="10" t="str">
        <f>IF(C687="","",VLOOKUP(R687&amp;"_"&amp;S687&amp;"_"&amp;T687,[1]挑战模式!$A:$BG,58,FALSE))</f>
        <v/>
      </c>
      <c r="I687" s="10" t="str">
        <f>IF(C687="","",VLOOKUP(R687&amp;"_"&amp;S687&amp;"_"&amp;T687,[1]挑战模式!$A:$BG,59,FALSE))</f>
        <v/>
      </c>
      <c r="J687" s="10" t="str">
        <f t="shared" si="60"/>
        <v/>
      </c>
      <c r="K687" s="10">
        <f ca="1">IF(ISNA(VLOOKUP(R687&amp;"_"&amp;S687&amp;"_"&amp;T687,[1]挑战模式!$A:$AS,1,FALSE)),"",IF(VLOOKUP(R687&amp;"_"&amp;S687&amp;"_"&amp;T687,[1]挑战模式!$A:$AS,14+U687,FALSE)="","",INT(VLOOKUP(R687&amp;"_"&amp;S687&amp;"_"&amp;T687,[1]挑战模式!$A:$AS,20+U687,FALSE))))</f>
        <v>8</v>
      </c>
      <c r="L687" s="10">
        <f ca="1">IF(ISNA(VLOOKUP(R687&amp;"_"&amp;S687&amp;"_"&amp;T687,[1]挑战模式!$A:$AS,1,FALSE)),"",IF(VLOOKUP(R687&amp;"_"&amp;S687&amp;"_"&amp;T687,[1]挑战模式!$A:$AS,14+U687,FALSE)="","",ROUND(VLOOKUP(R687&amp;"_"&amp;S687&amp;"_"&amp;T687,[1]挑战模式!$A:$AS,5,FALSE)/K687,2)))</f>
        <v>2.5</v>
      </c>
      <c r="M687" s="10">
        <f t="shared" ca="1" si="61"/>
        <v>1</v>
      </c>
      <c r="N687" s="10" t="str">
        <f t="shared" ca="1" si="62"/>
        <v>Monster_Season0_Challenge15_3_2</v>
      </c>
      <c r="O687" s="10">
        <f t="shared" ca="1" si="63"/>
        <v>1</v>
      </c>
      <c r="P687" s="12"/>
      <c r="Q687" s="10">
        <f ca="1">IF(L687="","",VLOOKUP(R687&amp;"_"&amp;S687&amp;"_"&amp;T687,[1]挑战模式!$A:$AS,38+U687,FALSE))</f>
        <v>13</v>
      </c>
      <c r="R687" s="10">
        <v>0</v>
      </c>
      <c r="S687" s="10">
        <v>15</v>
      </c>
      <c r="T687" s="10">
        <v>3</v>
      </c>
      <c r="U687" s="10">
        <v>2</v>
      </c>
    </row>
    <row r="688" spans="2:21" s="11" customFormat="1" x14ac:dyDescent="0.2">
      <c r="B688" s="10" t="str">
        <f t="shared" si="57"/>
        <v/>
      </c>
      <c r="C688" s="10" t="str">
        <f>IF(ISNA(VLOOKUP(R688&amp;"_"&amp;S688&amp;"_"&amp;T688,[1]挑战模式!$A:$AS,1,FALSE)),"",IF(T688-T687=0,"",T688))</f>
        <v/>
      </c>
      <c r="D688" s="10" t="str">
        <f t="shared" si="58"/>
        <v/>
      </c>
      <c r="E688" s="10" t="str">
        <f>""</f>
        <v/>
      </c>
      <c r="F688" s="10" t="str">
        <f>IF(C688="","",VLOOKUP(R688&amp;"_"&amp;S688&amp;"_"&amp;T688,[1]挑战模式!$A:$AS,13,FALSE)-VLOOKUP(R688&amp;"_"&amp;S688&amp;"_"&amp;T688,[1]挑战模式!$A:$AS,14,FALSE))</f>
        <v/>
      </c>
      <c r="G688" s="10" t="str">
        <f t="shared" si="59"/>
        <v/>
      </c>
      <c r="H688" s="10" t="str">
        <f>IF(C688="","",VLOOKUP(R688&amp;"_"&amp;S688&amp;"_"&amp;T688,[1]挑战模式!$A:$BG,58,FALSE))</f>
        <v/>
      </c>
      <c r="I688" s="10" t="str">
        <f>IF(C688="","",VLOOKUP(R688&amp;"_"&amp;S688&amp;"_"&amp;T688,[1]挑战模式!$A:$BG,59,FALSE))</f>
        <v/>
      </c>
      <c r="J688" s="10" t="str">
        <f t="shared" si="60"/>
        <v/>
      </c>
      <c r="K688" s="10" t="str">
        <f ca="1">IF(ISNA(VLOOKUP(R688&amp;"_"&amp;S688&amp;"_"&amp;T688,[1]挑战模式!$A:$AS,1,FALSE)),"",IF(VLOOKUP(R688&amp;"_"&amp;S688&amp;"_"&amp;T688,[1]挑战模式!$A:$AS,14+U688,FALSE)="","",INT(VLOOKUP(R688&amp;"_"&amp;S688&amp;"_"&amp;T688,[1]挑战模式!$A:$AS,20+U688,FALSE))))</f>
        <v/>
      </c>
      <c r="L688" s="10" t="str">
        <f ca="1">IF(ISNA(VLOOKUP(R688&amp;"_"&amp;S688&amp;"_"&amp;T688,[1]挑战模式!$A:$AS,1,FALSE)),"",IF(VLOOKUP(R688&amp;"_"&amp;S688&amp;"_"&amp;T688,[1]挑战模式!$A:$AS,14+U688,FALSE)="","",ROUND(VLOOKUP(R688&amp;"_"&amp;S688&amp;"_"&amp;T688,[1]挑战模式!$A:$AS,5,FALSE)/K688,2)))</f>
        <v/>
      </c>
      <c r="M688" s="10" t="str">
        <f t="shared" ca="1" si="61"/>
        <v/>
      </c>
      <c r="N688" s="10" t="str">
        <f t="shared" ca="1" si="62"/>
        <v/>
      </c>
      <c r="O688" s="10" t="str">
        <f t="shared" ca="1" si="63"/>
        <v/>
      </c>
      <c r="P688" s="12"/>
      <c r="Q688" s="10" t="str">
        <f ca="1">IF(L688="","",VLOOKUP(R688&amp;"_"&amp;S688&amp;"_"&amp;T688,[1]挑战模式!$A:$AS,38+U688,FALSE))</f>
        <v/>
      </c>
      <c r="R688" s="10">
        <v>0</v>
      </c>
      <c r="S688" s="10">
        <v>15</v>
      </c>
      <c r="T688" s="10">
        <v>3</v>
      </c>
      <c r="U688" s="10">
        <v>3</v>
      </c>
    </row>
    <row r="689" spans="2:21" s="11" customFormat="1" x14ac:dyDescent="0.2">
      <c r="B689" s="10" t="str">
        <f t="shared" si="57"/>
        <v/>
      </c>
      <c r="C689" s="10" t="str">
        <f>IF(ISNA(VLOOKUP(R689&amp;"_"&amp;S689&amp;"_"&amp;T689,[1]挑战模式!$A:$AS,1,FALSE)),"",IF(T689-T688=0,"",T689))</f>
        <v/>
      </c>
      <c r="D689" s="10" t="str">
        <f t="shared" si="58"/>
        <v/>
      </c>
      <c r="E689" s="10" t="str">
        <f>""</f>
        <v/>
      </c>
      <c r="F689" s="10" t="str">
        <f>IF(C689="","",VLOOKUP(R689&amp;"_"&amp;S689&amp;"_"&amp;T689,[1]挑战模式!$A:$AS,13,FALSE)-VLOOKUP(R689&amp;"_"&amp;S689&amp;"_"&amp;T689,[1]挑战模式!$A:$AS,14,FALSE))</f>
        <v/>
      </c>
      <c r="G689" s="10" t="str">
        <f t="shared" si="59"/>
        <v/>
      </c>
      <c r="H689" s="10" t="str">
        <f>IF(C689="","",VLOOKUP(R689&amp;"_"&amp;S689&amp;"_"&amp;T689,[1]挑战模式!$A:$BG,58,FALSE))</f>
        <v/>
      </c>
      <c r="I689" s="10" t="str">
        <f>IF(C689="","",VLOOKUP(R689&amp;"_"&amp;S689&amp;"_"&amp;T689,[1]挑战模式!$A:$BG,59,FALSE))</f>
        <v/>
      </c>
      <c r="J689" s="10" t="str">
        <f t="shared" si="60"/>
        <v/>
      </c>
      <c r="K689" s="10" t="str">
        <f ca="1">IF(ISNA(VLOOKUP(R689&amp;"_"&amp;S689&amp;"_"&amp;T689,[1]挑战模式!$A:$AS,1,FALSE)),"",IF(VLOOKUP(R689&amp;"_"&amp;S689&amp;"_"&amp;T689,[1]挑战模式!$A:$AS,14+U689,FALSE)="","",INT(VLOOKUP(R689&amp;"_"&amp;S689&amp;"_"&amp;T689,[1]挑战模式!$A:$AS,20+U689,FALSE))))</f>
        <v/>
      </c>
      <c r="L689" s="10" t="str">
        <f ca="1">IF(ISNA(VLOOKUP(R689&amp;"_"&amp;S689&amp;"_"&amp;T689,[1]挑战模式!$A:$AS,1,FALSE)),"",IF(VLOOKUP(R689&amp;"_"&amp;S689&amp;"_"&amp;T689,[1]挑战模式!$A:$AS,14+U689,FALSE)="","",ROUND(VLOOKUP(R689&amp;"_"&amp;S689&amp;"_"&amp;T689,[1]挑战模式!$A:$AS,5,FALSE)/K689,2)))</f>
        <v/>
      </c>
      <c r="M689" s="10" t="str">
        <f t="shared" ca="1" si="61"/>
        <v/>
      </c>
      <c r="N689" s="10" t="str">
        <f t="shared" ca="1" si="62"/>
        <v/>
      </c>
      <c r="O689" s="10" t="str">
        <f t="shared" ca="1" si="63"/>
        <v/>
      </c>
      <c r="P689" s="12"/>
      <c r="Q689" s="10" t="str">
        <f ca="1">IF(L689="","",VLOOKUP(R689&amp;"_"&amp;S689&amp;"_"&amp;T689,[1]挑战模式!$A:$AS,38+U689,FALSE))</f>
        <v/>
      </c>
      <c r="R689" s="10">
        <v>0</v>
      </c>
      <c r="S689" s="10">
        <v>15</v>
      </c>
      <c r="T689" s="10">
        <v>3</v>
      </c>
      <c r="U689" s="10">
        <v>4</v>
      </c>
    </row>
    <row r="690" spans="2:21" s="11" customFormat="1" x14ac:dyDescent="0.2">
      <c r="B690" s="10" t="str">
        <f t="shared" si="57"/>
        <v/>
      </c>
      <c r="C690" s="10" t="str">
        <f>IF(ISNA(VLOOKUP(R690&amp;"_"&amp;S690&amp;"_"&amp;T690,[1]挑战模式!$A:$AS,1,FALSE)),"",IF(T690-T689=0,"",T690))</f>
        <v/>
      </c>
      <c r="D690" s="10" t="str">
        <f t="shared" si="58"/>
        <v/>
      </c>
      <c r="E690" s="10" t="str">
        <f>""</f>
        <v/>
      </c>
      <c r="F690" s="10" t="str">
        <f>IF(C690="","",VLOOKUP(R690&amp;"_"&amp;S690&amp;"_"&amp;T690,[1]挑战模式!$A:$AS,13,FALSE)-VLOOKUP(R690&amp;"_"&amp;S690&amp;"_"&amp;T690,[1]挑战模式!$A:$AS,14,FALSE))</f>
        <v/>
      </c>
      <c r="G690" s="10" t="str">
        <f t="shared" si="59"/>
        <v/>
      </c>
      <c r="H690" s="10" t="str">
        <f>IF(C690="","",VLOOKUP(R690&amp;"_"&amp;S690&amp;"_"&amp;T690,[1]挑战模式!$A:$BG,58,FALSE))</f>
        <v/>
      </c>
      <c r="I690" s="10" t="str">
        <f>IF(C690="","",VLOOKUP(R690&amp;"_"&amp;S690&amp;"_"&amp;T690,[1]挑战模式!$A:$BG,59,FALSE))</f>
        <v/>
      </c>
      <c r="J690" s="10" t="str">
        <f t="shared" si="60"/>
        <v/>
      </c>
      <c r="K690" s="10" t="str">
        <f ca="1">IF(ISNA(VLOOKUP(R690&amp;"_"&amp;S690&amp;"_"&amp;T690,[1]挑战模式!$A:$AS,1,FALSE)),"",IF(VLOOKUP(R690&amp;"_"&amp;S690&amp;"_"&amp;T690,[1]挑战模式!$A:$AS,14+U690,FALSE)="","",INT(VLOOKUP(R690&amp;"_"&amp;S690&amp;"_"&amp;T690,[1]挑战模式!$A:$AS,20+U690,FALSE))))</f>
        <v/>
      </c>
      <c r="L690" s="10" t="str">
        <f ca="1">IF(ISNA(VLOOKUP(R690&amp;"_"&amp;S690&amp;"_"&amp;T690,[1]挑战模式!$A:$AS,1,FALSE)),"",IF(VLOOKUP(R690&amp;"_"&amp;S690&amp;"_"&amp;T690,[1]挑战模式!$A:$AS,14+U690,FALSE)="","",ROUND(VLOOKUP(R690&amp;"_"&amp;S690&amp;"_"&amp;T690,[1]挑战模式!$A:$AS,5,FALSE)/K690,2)))</f>
        <v/>
      </c>
      <c r="M690" s="10" t="str">
        <f t="shared" ca="1" si="61"/>
        <v/>
      </c>
      <c r="N690" s="10" t="str">
        <f t="shared" ca="1" si="62"/>
        <v/>
      </c>
      <c r="O690" s="10" t="str">
        <f t="shared" ca="1" si="63"/>
        <v/>
      </c>
      <c r="P690" s="12"/>
      <c r="Q690" s="10" t="str">
        <f ca="1">IF(L690="","",VLOOKUP(R690&amp;"_"&amp;S690&amp;"_"&amp;T690,[1]挑战模式!$A:$AS,38+U690,FALSE))</f>
        <v/>
      </c>
      <c r="R690" s="10">
        <v>0</v>
      </c>
      <c r="S690" s="10">
        <v>15</v>
      </c>
      <c r="T690" s="10">
        <v>3</v>
      </c>
      <c r="U690" s="10">
        <v>5</v>
      </c>
    </row>
    <row r="691" spans="2:21" s="11" customFormat="1" x14ac:dyDescent="0.2">
      <c r="B691" s="10" t="str">
        <f t="shared" si="57"/>
        <v/>
      </c>
      <c r="C691" s="10" t="str">
        <f>IF(ISNA(VLOOKUP(R691&amp;"_"&amp;S691&amp;"_"&amp;T691,[1]挑战模式!$A:$AS,1,FALSE)),"",IF(T691-T690=0,"",T691))</f>
        <v/>
      </c>
      <c r="D691" s="10" t="str">
        <f t="shared" si="58"/>
        <v/>
      </c>
      <c r="E691" s="10" t="str">
        <f>""</f>
        <v/>
      </c>
      <c r="F691" s="10" t="str">
        <f>IF(C691="","",VLOOKUP(R691&amp;"_"&amp;S691&amp;"_"&amp;T691,[1]挑战模式!$A:$AS,13,FALSE)-VLOOKUP(R691&amp;"_"&amp;S691&amp;"_"&amp;T691,[1]挑战模式!$A:$AS,14,FALSE))</f>
        <v/>
      </c>
      <c r="G691" s="10" t="str">
        <f t="shared" si="59"/>
        <v/>
      </c>
      <c r="H691" s="10" t="str">
        <f>IF(C691="","",VLOOKUP(R691&amp;"_"&amp;S691&amp;"_"&amp;T691,[1]挑战模式!$A:$BG,58,FALSE))</f>
        <v/>
      </c>
      <c r="I691" s="10" t="str">
        <f>IF(C691="","",VLOOKUP(R691&amp;"_"&amp;S691&amp;"_"&amp;T691,[1]挑战模式!$A:$BG,59,FALSE))</f>
        <v/>
      </c>
      <c r="J691" s="10" t="str">
        <f t="shared" si="60"/>
        <v/>
      </c>
      <c r="K691" s="10" t="str">
        <f ca="1">IF(ISNA(VLOOKUP(R691&amp;"_"&amp;S691&amp;"_"&amp;T691,[1]挑战模式!$A:$AS,1,FALSE)),"",IF(VLOOKUP(R691&amp;"_"&amp;S691&amp;"_"&amp;T691,[1]挑战模式!$A:$AS,14+U691,FALSE)="","",INT(VLOOKUP(R691&amp;"_"&amp;S691&amp;"_"&amp;T691,[1]挑战模式!$A:$AS,20+U691,FALSE))))</f>
        <v/>
      </c>
      <c r="L691" s="10" t="str">
        <f ca="1">IF(ISNA(VLOOKUP(R691&amp;"_"&amp;S691&amp;"_"&amp;T691,[1]挑战模式!$A:$AS,1,FALSE)),"",IF(VLOOKUP(R691&amp;"_"&amp;S691&amp;"_"&amp;T691,[1]挑战模式!$A:$AS,14+U691,FALSE)="","",ROUND(VLOOKUP(R691&amp;"_"&amp;S691&amp;"_"&amp;T691,[1]挑战模式!$A:$AS,5,FALSE)/K691,2)))</f>
        <v/>
      </c>
      <c r="M691" s="10" t="str">
        <f t="shared" ca="1" si="61"/>
        <v/>
      </c>
      <c r="N691" s="10" t="str">
        <f t="shared" ca="1" si="62"/>
        <v/>
      </c>
      <c r="O691" s="10" t="str">
        <f t="shared" ca="1" si="63"/>
        <v/>
      </c>
      <c r="P691" s="12"/>
      <c r="Q691" s="10" t="str">
        <f ca="1">IF(L691="","",VLOOKUP(R691&amp;"_"&amp;S691&amp;"_"&amp;T691,[1]挑战模式!$A:$AS,38+U691,FALSE))</f>
        <v/>
      </c>
      <c r="R691" s="10">
        <v>0</v>
      </c>
      <c r="S691" s="10">
        <v>15</v>
      </c>
      <c r="T691" s="10">
        <v>3</v>
      </c>
      <c r="U691" s="10">
        <v>6</v>
      </c>
    </row>
    <row r="692" spans="2:21" s="11" customFormat="1" x14ac:dyDescent="0.2">
      <c r="B692" s="10" t="str">
        <f t="shared" si="57"/>
        <v>MonsterWaveCallRule_Season0_Challenge15</v>
      </c>
      <c r="C692" s="10">
        <f>IF(ISNA(VLOOKUP(R692&amp;"_"&amp;S692&amp;"_"&amp;T692,[1]挑战模式!$A:$AS,1,FALSE)),"",IF(T692-T691=0,"",T692))</f>
        <v>4</v>
      </c>
      <c r="D692" s="10" t="str">
        <f t="shared" si="58"/>
        <v>赛季0挑战关卡15波次4</v>
      </c>
      <c r="E692" s="10" t="str">
        <f>""</f>
        <v/>
      </c>
      <c r="F692" s="10">
        <f>IF(C692="","",VLOOKUP(R692&amp;"_"&amp;S692&amp;"_"&amp;T692,[1]挑战模式!$A:$AS,13,FALSE)-VLOOKUP(R692&amp;"_"&amp;S692&amp;"_"&amp;T692,[1]挑战模式!$A:$AS,14,FALSE))</f>
        <v>100</v>
      </c>
      <c r="G692" s="10">
        <f t="shared" si="59"/>
        <v>180</v>
      </c>
      <c r="H692" s="10" t="str">
        <f>IF(C692="","",VLOOKUP(R692&amp;"_"&amp;S692&amp;"_"&amp;T692,[1]挑战模式!$A:$BG,58,FALSE))</f>
        <v>ResAudio_Music_game3;0.9</v>
      </c>
      <c r="I692" s="10" t="str">
        <f>IF(C692="","",VLOOKUP(R692&amp;"_"&amp;S692&amp;"_"&amp;T692,[1]挑战模式!$A:$BG,59,FALSE))</f>
        <v>ResAudio_Music_game3;1.1</v>
      </c>
      <c r="J692" s="10">
        <f t="shared" si="60"/>
        <v>0</v>
      </c>
      <c r="K692" s="10">
        <f ca="1">IF(ISNA(VLOOKUP(R692&amp;"_"&amp;S692&amp;"_"&amp;T692,[1]挑战模式!$A:$AS,1,FALSE)),"",IF(VLOOKUP(R692&amp;"_"&amp;S692&amp;"_"&amp;T692,[1]挑战模式!$A:$AS,14+U692,FALSE)="","",INT(VLOOKUP(R692&amp;"_"&amp;S692&amp;"_"&amp;T692,[1]挑战模式!$A:$AS,20+U692,FALSE))))</f>
        <v>10</v>
      </c>
      <c r="L692" s="10">
        <f ca="1">IF(ISNA(VLOOKUP(R692&amp;"_"&amp;S692&amp;"_"&amp;T692,[1]挑战模式!$A:$AS,1,FALSE)),"",IF(VLOOKUP(R692&amp;"_"&amp;S692&amp;"_"&amp;T692,[1]挑战模式!$A:$AS,14+U692,FALSE)="","",ROUND(VLOOKUP(R692&amp;"_"&amp;S692&amp;"_"&amp;T692,[1]挑战模式!$A:$AS,5,FALSE)/K692,2)))</f>
        <v>2.5</v>
      </c>
      <c r="M692" s="10">
        <f t="shared" ca="1" si="61"/>
        <v>1</v>
      </c>
      <c r="N692" s="10" t="str">
        <f t="shared" ca="1" si="62"/>
        <v>Monster_Season0_Challenge15_4_1</v>
      </c>
      <c r="O692" s="10">
        <f t="shared" ca="1" si="63"/>
        <v>1</v>
      </c>
      <c r="P692" s="12"/>
      <c r="Q692" s="10">
        <f ca="1">IF(L692="","",VLOOKUP(R692&amp;"_"&amp;S692&amp;"_"&amp;T692,[1]挑战模式!$A:$AS,38+U692,FALSE))</f>
        <v>9</v>
      </c>
      <c r="R692" s="10">
        <v>0</v>
      </c>
      <c r="S692" s="10">
        <v>15</v>
      </c>
      <c r="T692" s="10">
        <v>4</v>
      </c>
      <c r="U692" s="10">
        <v>1</v>
      </c>
    </row>
    <row r="693" spans="2:21" s="11" customFormat="1" x14ac:dyDescent="0.2">
      <c r="B693" s="10" t="str">
        <f t="shared" si="57"/>
        <v/>
      </c>
      <c r="C693" s="10" t="str">
        <f>IF(ISNA(VLOOKUP(R693&amp;"_"&amp;S693&amp;"_"&amp;T693,[1]挑战模式!$A:$AS,1,FALSE)),"",IF(T693-T692=0,"",T693))</f>
        <v/>
      </c>
      <c r="D693" s="10" t="str">
        <f t="shared" si="58"/>
        <v/>
      </c>
      <c r="E693" s="10" t="str">
        <f>""</f>
        <v/>
      </c>
      <c r="F693" s="10" t="str">
        <f>IF(C693="","",VLOOKUP(R693&amp;"_"&amp;S693&amp;"_"&amp;T693,[1]挑战模式!$A:$AS,13,FALSE)-VLOOKUP(R693&amp;"_"&amp;S693&amp;"_"&amp;T693,[1]挑战模式!$A:$AS,14,FALSE))</f>
        <v/>
      </c>
      <c r="G693" s="10" t="str">
        <f t="shared" si="59"/>
        <v/>
      </c>
      <c r="H693" s="10" t="str">
        <f>IF(C693="","",VLOOKUP(R693&amp;"_"&amp;S693&amp;"_"&amp;T693,[1]挑战模式!$A:$BG,58,FALSE))</f>
        <v/>
      </c>
      <c r="I693" s="10" t="str">
        <f>IF(C693="","",VLOOKUP(R693&amp;"_"&amp;S693&amp;"_"&amp;T693,[1]挑战模式!$A:$BG,59,FALSE))</f>
        <v/>
      </c>
      <c r="J693" s="10" t="str">
        <f t="shared" si="60"/>
        <v/>
      </c>
      <c r="K693" s="10">
        <f ca="1">IF(ISNA(VLOOKUP(R693&amp;"_"&amp;S693&amp;"_"&amp;T693,[1]挑战模式!$A:$AS,1,FALSE)),"",IF(VLOOKUP(R693&amp;"_"&amp;S693&amp;"_"&amp;T693,[1]挑战模式!$A:$AS,14+U693,FALSE)="","",INT(VLOOKUP(R693&amp;"_"&amp;S693&amp;"_"&amp;T693,[1]挑战模式!$A:$AS,20+U693,FALSE))))</f>
        <v>10</v>
      </c>
      <c r="L693" s="10">
        <f ca="1">IF(ISNA(VLOOKUP(R693&amp;"_"&amp;S693&amp;"_"&amp;T693,[1]挑战模式!$A:$AS,1,FALSE)),"",IF(VLOOKUP(R693&amp;"_"&amp;S693&amp;"_"&amp;T693,[1]挑战模式!$A:$AS,14+U693,FALSE)="","",ROUND(VLOOKUP(R693&amp;"_"&amp;S693&amp;"_"&amp;T693,[1]挑战模式!$A:$AS,5,FALSE)/K693,2)))</f>
        <v>2.5</v>
      </c>
      <c r="M693" s="10">
        <f t="shared" ca="1" si="61"/>
        <v>1</v>
      </c>
      <c r="N693" s="10" t="str">
        <f t="shared" ca="1" si="62"/>
        <v>Monster_Season0_Challenge15_4_2</v>
      </c>
      <c r="O693" s="10">
        <f t="shared" ca="1" si="63"/>
        <v>1</v>
      </c>
      <c r="P693" s="12"/>
      <c r="Q693" s="10">
        <f ca="1">IF(L693="","",VLOOKUP(R693&amp;"_"&amp;S693&amp;"_"&amp;T693,[1]挑战模式!$A:$AS,38+U693,FALSE))</f>
        <v>9</v>
      </c>
      <c r="R693" s="10">
        <v>0</v>
      </c>
      <c r="S693" s="10">
        <v>15</v>
      </c>
      <c r="T693" s="10">
        <v>4</v>
      </c>
      <c r="U693" s="10">
        <v>2</v>
      </c>
    </row>
    <row r="694" spans="2:21" s="10" customFormat="1" x14ac:dyDescent="0.2">
      <c r="B694" s="10" t="str">
        <f t="shared" si="57"/>
        <v/>
      </c>
      <c r="C694" s="10" t="str">
        <f>IF(ISNA(VLOOKUP(R694&amp;"_"&amp;S694&amp;"_"&amp;T694,[1]挑战模式!$A:$AS,1,FALSE)),"",IF(T694-T693=0,"",T694))</f>
        <v/>
      </c>
      <c r="D694" s="10" t="str">
        <f t="shared" si="58"/>
        <v/>
      </c>
      <c r="E694" s="10" t="str">
        <f>""</f>
        <v/>
      </c>
      <c r="F694" s="10" t="str">
        <f>IF(C694="","",VLOOKUP(R694&amp;"_"&amp;S694&amp;"_"&amp;T694,[1]挑战模式!$A:$AS,13,FALSE)-VLOOKUP(R694&amp;"_"&amp;S694&amp;"_"&amp;T694,[1]挑战模式!$A:$AS,14,FALSE))</f>
        <v/>
      </c>
      <c r="G694" s="10" t="str">
        <f t="shared" si="59"/>
        <v/>
      </c>
      <c r="H694" s="10" t="str">
        <f>IF(C694="","",VLOOKUP(R694&amp;"_"&amp;S694&amp;"_"&amp;T694,[1]挑战模式!$A:$BG,58,FALSE))</f>
        <v/>
      </c>
      <c r="I694" s="10" t="str">
        <f>IF(C694="","",VLOOKUP(R694&amp;"_"&amp;S694&amp;"_"&amp;T694,[1]挑战模式!$A:$BG,59,FALSE))</f>
        <v/>
      </c>
      <c r="J694" s="10" t="str">
        <f>IF(C694="","",0)</f>
        <v/>
      </c>
      <c r="K694" s="10">
        <f ca="1">IF(ISNA(VLOOKUP(R694&amp;"_"&amp;S694&amp;"_"&amp;T694,[1]挑战模式!$A:$AS,1,FALSE)),"",IF(VLOOKUP(R694&amp;"_"&amp;S694&amp;"_"&amp;T694,[1]挑战模式!$A:$AS,14+U694,FALSE)="","",INT(VLOOKUP(R694&amp;"_"&amp;S694&amp;"_"&amp;T694,[1]挑战模式!$A:$AS,20+U694,FALSE))))</f>
        <v>5</v>
      </c>
      <c r="L694" s="10">
        <f ca="1">IF(ISNA(VLOOKUP(R694&amp;"_"&amp;S694&amp;"_"&amp;T694,[1]挑战模式!$A:$AS,1,FALSE)),"",IF(VLOOKUP(R694&amp;"_"&amp;S694&amp;"_"&amp;T694,[1]挑战模式!$A:$AS,14+U694,FALSE)="","",ROUND(VLOOKUP(R694&amp;"_"&amp;S694&amp;"_"&amp;T694,[1]挑战模式!$A:$AS,5,FALSE)/K694,2)))</f>
        <v>5</v>
      </c>
      <c r="M694" s="10">
        <f t="shared" ca="1" si="61"/>
        <v>1</v>
      </c>
      <c r="N694" s="10" t="str">
        <f t="shared" ca="1" si="62"/>
        <v>Monster_Season0_Challenge15_4_3</v>
      </c>
      <c r="O694" s="10">
        <f t="shared" ca="1" si="63"/>
        <v>1</v>
      </c>
      <c r="Q694" s="10">
        <f ca="1">IF(L694="","",VLOOKUP(R694&amp;"_"&amp;S694&amp;"_"&amp;T694,[1]挑战模式!$A:$AS,38+U694,FALSE))</f>
        <v>4</v>
      </c>
      <c r="R694" s="10">
        <v>0</v>
      </c>
      <c r="S694" s="10">
        <v>15</v>
      </c>
      <c r="T694" s="10">
        <v>4</v>
      </c>
      <c r="U694" s="10">
        <v>3</v>
      </c>
    </row>
    <row r="695" spans="2:21" s="10" customFormat="1" x14ac:dyDescent="0.2">
      <c r="B695" s="10" t="str">
        <f t="shared" si="57"/>
        <v/>
      </c>
      <c r="C695" s="10" t="str">
        <f>IF(ISNA(VLOOKUP(R695&amp;"_"&amp;S695&amp;"_"&amp;T695,[1]挑战模式!$A:$AS,1,FALSE)),"",IF(T695-T694=0,"",T695))</f>
        <v/>
      </c>
      <c r="D695" s="10" t="str">
        <f t="shared" si="58"/>
        <v/>
      </c>
      <c r="E695" s="10" t="str">
        <f>""</f>
        <v/>
      </c>
      <c r="F695" s="10" t="str">
        <f>IF(C695="","",VLOOKUP(R695&amp;"_"&amp;S695&amp;"_"&amp;T695,[1]挑战模式!$A:$AS,13,FALSE)-VLOOKUP(R695&amp;"_"&amp;S695&amp;"_"&amp;T695,[1]挑战模式!$A:$AS,14,FALSE))</f>
        <v/>
      </c>
      <c r="G695" s="10" t="str">
        <f t="shared" si="59"/>
        <v/>
      </c>
      <c r="H695" s="10" t="str">
        <f>IF(C695="","",VLOOKUP(R695&amp;"_"&amp;S695&amp;"_"&amp;T695,[1]挑战模式!$A:$BG,58,FALSE))</f>
        <v/>
      </c>
      <c r="I695" s="10" t="str">
        <f>IF(C695="","",VLOOKUP(R695&amp;"_"&amp;S695&amp;"_"&amp;T695,[1]挑战模式!$A:$BG,59,FALSE))</f>
        <v/>
      </c>
      <c r="J695" s="10" t="str">
        <f t="shared" ref="J695:J758" si="64">IF(C695="","",0)</f>
        <v/>
      </c>
      <c r="K695" s="10" t="str">
        <f ca="1">IF(ISNA(VLOOKUP(R695&amp;"_"&amp;S695&amp;"_"&amp;T695,[1]挑战模式!$A:$AS,1,FALSE)),"",IF(VLOOKUP(R695&amp;"_"&amp;S695&amp;"_"&amp;T695,[1]挑战模式!$A:$AS,14+U695,FALSE)="","",INT(VLOOKUP(R695&amp;"_"&amp;S695&amp;"_"&amp;T695,[1]挑战模式!$A:$AS,20+U695,FALSE))))</f>
        <v/>
      </c>
      <c r="L695" s="10" t="str">
        <f ca="1">IF(ISNA(VLOOKUP(R695&amp;"_"&amp;S695&amp;"_"&amp;T695,[1]挑战模式!$A:$AS,1,FALSE)),"",IF(VLOOKUP(R695&amp;"_"&amp;S695&amp;"_"&amp;T695,[1]挑战模式!$A:$AS,14+U695,FALSE)="","",ROUND(VLOOKUP(R695&amp;"_"&amp;S695&amp;"_"&amp;T695,[1]挑战模式!$A:$AS,5,FALSE)/K695,2)))</f>
        <v/>
      </c>
      <c r="M695" s="10" t="str">
        <f t="shared" ca="1" si="61"/>
        <v/>
      </c>
      <c r="N695" s="10" t="str">
        <f t="shared" ca="1" si="62"/>
        <v/>
      </c>
      <c r="O695" s="10" t="str">
        <f t="shared" ca="1" si="63"/>
        <v/>
      </c>
      <c r="Q695" s="10" t="str">
        <f ca="1">IF(L695="","",VLOOKUP(R695&amp;"_"&amp;S695&amp;"_"&amp;T695,[1]挑战模式!$A:$AS,38+U695,FALSE))</f>
        <v/>
      </c>
      <c r="R695" s="10">
        <v>0</v>
      </c>
      <c r="S695" s="10">
        <v>15</v>
      </c>
      <c r="T695" s="10">
        <v>4</v>
      </c>
      <c r="U695" s="10">
        <v>4</v>
      </c>
    </row>
    <row r="696" spans="2:21" s="10" customFormat="1" x14ac:dyDescent="0.2">
      <c r="B696" s="10" t="str">
        <f t="shared" si="57"/>
        <v/>
      </c>
      <c r="C696" s="10" t="str">
        <f>IF(ISNA(VLOOKUP(R696&amp;"_"&amp;S696&amp;"_"&amp;T696,[1]挑战模式!$A:$AS,1,FALSE)),"",IF(T696-T695=0,"",T696))</f>
        <v/>
      </c>
      <c r="D696" s="10" t="str">
        <f t="shared" si="58"/>
        <v/>
      </c>
      <c r="E696" s="10" t="str">
        <f>""</f>
        <v/>
      </c>
      <c r="F696" s="10" t="str">
        <f>IF(C696="","",VLOOKUP(R696&amp;"_"&amp;S696&amp;"_"&amp;T696,[1]挑战模式!$A:$AS,13,FALSE)-VLOOKUP(R696&amp;"_"&amp;S696&amp;"_"&amp;T696,[1]挑战模式!$A:$AS,14,FALSE))</f>
        <v/>
      </c>
      <c r="G696" s="10" t="str">
        <f t="shared" si="59"/>
        <v/>
      </c>
      <c r="H696" s="10" t="str">
        <f>IF(C696="","",VLOOKUP(R696&amp;"_"&amp;S696&amp;"_"&amp;T696,[1]挑战模式!$A:$BG,58,FALSE))</f>
        <v/>
      </c>
      <c r="I696" s="10" t="str">
        <f>IF(C696="","",VLOOKUP(R696&amp;"_"&amp;S696&amp;"_"&amp;T696,[1]挑战模式!$A:$BG,59,FALSE))</f>
        <v/>
      </c>
      <c r="J696" s="10" t="str">
        <f t="shared" si="64"/>
        <v/>
      </c>
      <c r="K696" s="10" t="str">
        <f ca="1">IF(ISNA(VLOOKUP(R696&amp;"_"&amp;S696&amp;"_"&amp;T696,[1]挑战模式!$A:$AS,1,FALSE)),"",IF(VLOOKUP(R696&amp;"_"&amp;S696&amp;"_"&amp;T696,[1]挑战模式!$A:$AS,14+U696,FALSE)="","",INT(VLOOKUP(R696&amp;"_"&amp;S696&amp;"_"&amp;T696,[1]挑战模式!$A:$AS,20+U696,FALSE))))</f>
        <v/>
      </c>
      <c r="L696" s="10" t="str">
        <f ca="1">IF(ISNA(VLOOKUP(R696&amp;"_"&amp;S696&amp;"_"&amp;T696,[1]挑战模式!$A:$AS,1,FALSE)),"",IF(VLOOKUP(R696&amp;"_"&amp;S696&amp;"_"&amp;T696,[1]挑战模式!$A:$AS,14+U696,FALSE)="","",ROUND(VLOOKUP(R696&amp;"_"&amp;S696&amp;"_"&amp;T696,[1]挑战模式!$A:$AS,5,FALSE)/K696,2)))</f>
        <v/>
      </c>
      <c r="M696" s="10" t="str">
        <f t="shared" ca="1" si="61"/>
        <v/>
      </c>
      <c r="N696" s="10" t="str">
        <f t="shared" ca="1" si="62"/>
        <v/>
      </c>
      <c r="O696" s="10" t="str">
        <f t="shared" ca="1" si="63"/>
        <v/>
      </c>
      <c r="Q696" s="10" t="str">
        <f ca="1">IF(L696="","",VLOOKUP(R696&amp;"_"&amp;S696&amp;"_"&amp;T696,[1]挑战模式!$A:$AS,38+U696,FALSE))</f>
        <v/>
      </c>
      <c r="R696" s="10">
        <v>0</v>
      </c>
      <c r="S696" s="10">
        <v>15</v>
      </c>
      <c r="T696" s="10">
        <v>4</v>
      </c>
      <c r="U696" s="10">
        <v>5</v>
      </c>
    </row>
    <row r="697" spans="2:21" s="10" customFormat="1" x14ac:dyDescent="0.2">
      <c r="B697" s="10" t="str">
        <f t="shared" si="57"/>
        <v/>
      </c>
      <c r="C697" s="10" t="str">
        <f>IF(ISNA(VLOOKUP(R697&amp;"_"&amp;S697&amp;"_"&amp;T697,[1]挑战模式!$A:$AS,1,FALSE)),"",IF(T697-T696=0,"",T697))</f>
        <v/>
      </c>
      <c r="D697" s="10" t="str">
        <f t="shared" si="58"/>
        <v/>
      </c>
      <c r="E697" s="10" t="str">
        <f>""</f>
        <v/>
      </c>
      <c r="F697" s="10" t="str">
        <f>IF(C697="","",VLOOKUP(R697&amp;"_"&amp;S697&amp;"_"&amp;T697,[1]挑战模式!$A:$AS,13,FALSE)-VLOOKUP(R697&amp;"_"&amp;S697&amp;"_"&amp;T697,[1]挑战模式!$A:$AS,14,FALSE))</f>
        <v/>
      </c>
      <c r="G697" s="10" t="str">
        <f t="shared" si="59"/>
        <v/>
      </c>
      <c r="H697" s="10" t="str">
        <f>IF(C697="","",VLOOKUP(R697&amp;"_"&amp;S697&amp;"_"&amp;T697,[1]挑战模式!$A:$BG,58,FALSE))</f>
        <v/>
      </c>
      <c r="I697" s="10" t="str">
        <f>IF(C697="","",VLOOKUP(R697&amp;"_"&amp;S697&amp;"_"&amp;T697,[1]挑战模式!$A:$BG,59,FALSE))</f>
        <v/>
      </c>
      <c r="J697" s="10" t="str">
        <f t="shared" si="64"/>
        <v/>
      </c>
      <c r="K697" s="10" t="str">
        <f ca="1">IF(ISNA(VLOOKUP(R697&amp;"_"&amp;S697&amp;"_"&amp;T697,[1]挑战模式!$A:$AS,1,FALSE)),"",IF(VLOOKUP(R697&amp;"_"&amp;S697&amp;"_"&amp;T697,[1]挑战模式!$A:$AS,14+U697,FALSE)="","",INT(VLOOKUP(R697&amp;"_"&amp;S697&amp;"_"&amp;T697,[1]挑战模式!$A:$AS,20+U697,FALSE))))</f>
        <v/>
      </c>
      <c r="L697" s="10" t="str">
        <f ca="1">IF(ISNA(VLOOKUP(R697&amp;"_"&amp;S697&amp;"_"&amp;T697,[1]挑战模式!$A:$AS,1,FALSE)),"",IF(VLOOKUP(R697&amp;"_"&amp;S697&amp;"_"&amp;T697,[1]挑战模式!$A:$AS,14+U697,FALSE)="","",ROUND(VLOOKUP(R697&amp;"_"&amp;S697&amp;"_"&amp;T697,[1]挑战模式!$A:$AS,5,FALSE)/K697,2)))</f>
        <v/>
      </c>
      <c r="M697" s="10" t="str">
        <f t="shared" ca="1" si="61"/>
        <v/>
      </c>
      <c r="N697" s="10" t="str">
        <f t="shared" ca="1" si="62"/>
        <v/>
      </c>
      <c r="O697" s="10" t="str">
        <f t="shared" ca="1" si="63"/>
        <v/>
      </c>
      <c r="Q697" s="10" t="str">
        <f ca="1">IF(L697="","",VLOOKUP(R697&amp;"_"&amp;S697&amp;"_"&amp;T697,[1]挑战模式!$A:$AS,38+U697,FALSE))</f>
        <v/>
      </c>
      <c r="R697" s="10">
        <v>0</v>
      </c>
      <c r="S697" s="10">
        <v>15</v>
      </c>
      <c r="T697" s="10">
        <v>4</v>
      </c>
      <c r="U697" s="10">
        <v>6</v>
      </c>
    </row>
    <row r="698" spans="2:21" s="10" customFormat="1" x14ac:dyDescent="0.2">
      <c r="B698" s="10" t="str">
        <f t="shared" si="57"/>
        <v>MonsterWaveCallRule_Season0_Challenge15</v>
      </c>
      <c r="C698" s="10">
        <f>IF(ISNA(VLOOKUP(R698&amp;"_"&amp;S698&amp;"_"&amp;T698,[1]挑战模式!$A:$AS,1,FALSE)),"",IF(T698-T697=0,"",T698))</f>
        <v>5</v>
      </c>
      <c r="D698" s="10" t="str">
        <f t="shared" si="58"/>
        <v>赛季0挑战关卡15波次5</v>
      </c>
      <c r="E698" s="10" t="str">
        <f>""</f>
        <v/>
      </c>
      <c r="F698" s="10">
        <f>IF(C698="","",VLOOKUP(R698&amp;"_"&amp;S698&amp;"_"&amp;T698,[1]挑战模式!$A:$AS,13,FALSE)-VLOOKUP(R698&amp;"_"&amp;S698&amp;"_"&amp;T698,[1]挑战模式!$A:$AS,14,FALSE))</f>
        <v>100</v>
      </c>
      <c r="G698" s="10">
        <f t="shared" si="59"/>
        <v>180</v>
      </c>
      <c r="H698" s="10" t="str">
        <f>IF(C698="","",VLOOKUP(R698&amp;"_"&amp;S698&amp;"_"&amp;T698,[1]挑战模式!$A:$BG,58,FALSE))</f>
        <v>ResAudio_Music_game3;0.9</v>
      </c>
      <c r="I698" s="10" t="str">
        <f>IF(C698="","",VLOOKUP(R698&amp;"_"&amp;S698&amp;"_"&amp;T698,[1]挑战模式!$A:$BG,59,FALSE))</f>
        <v>ResAudio_Music_game3;1.1</v>
      </c>
      <c r="J698" s="10">
        <f t="shared" si="64"/>
        <v>0</v>
      </c>
      <c r="K698" s="10">
        <f ca="1">IF(ISNA(VLOOKUP(R698&amp;"_"&amp;S698&amp;"_"&amp;T698,[1]挑战模式!$A:$AS,1,FALSE)),"",IF(VLOOKUP(R698&amp;"_"&amp;S698&amp;"_"&amp;T698,[1]挑战模式!$A:$AS,14+U698,FALSE)="","",INT(VLOOKUP(R698&amp;"_"&amp;S698&amp;"_"&amp;T698,[1]挑战模式!$A:$AS,20+U698,FALSE))))</f>
        <v>13</v>
      </c>
      <c r="L698" s="10">
        <f ca="1">IF(ISNA(VLOOKUP(R698&amp;"_"&amp;S698&amp;"_"&amp;T698,[1]挑战模式!$A:$AS,1,FALSE)),"",IF(VLOOKUP(R698&amp;"_"&amp;S698&amp;"_"&amp;T698,[1]挑战模式!$A:$AS,14+U698,FALSE)="","",ROUND(VLOOKUP(R698&amp;"_"&amp;S698&amp;"_"&amp;T698,[1]挑战模式!$A:$AS,5,FALSE)/K698,2)))</f>
        <v>2.31</v>
      </c>
      <c r="M698" s="10">
        <f t="shared" ca="1" si="61"/>
        <v>1</v>
      </c>
      <c r="N698" s="10" t="str">
        <f t="shared" ca="1" si="62"/>
        <v>Monster_Season0_Challenge15_5_1</v>
      </c>
      <c r="O698" s="10">
        <f t="shared" ca="1" si="63"/>
        <v>1</v>
      </c>
      <c r="Q698" s="10">
        <f ca="1">IF(L698="","",VLOOKUP(R698&amp;"_"&amp;S698&amp;"_"&amp;T698,[1]挑战模式!$A:$AS,38+U698,FALSE))</f>
        <v>8</v>
      </c>
      <c r="R698" s="10">
        <v>0</v>
      </c>
      <c r="S698" s="10">
        <v>15</v>
      </c>
      <c r="T698" s="10">
        <v>5</v>
      </c>
      <c r="U698" s="10">
        <v>1</v>
      </c>
    </row>
    <row r="699" spans="2:21" s="10" customFormat="1" x14ac:dyDescent="0.2">
      <c r="B699" s="10" t="str">
        <f t="shared" si="57"/>
        <v/>
      </c>
      <c r="C699" s="10" t="str">
        <f>IF(ISNA(VLOOKUP(R699&amp;"_"&amp;S699&amp;"_"&amp;T699,[1]挑战模式!$A:$AS,1,FALSE)),"",IF(T699-T698=0,"",T699))</f>
        <v/>
      </c>
      <c r="D699" s="10" t="str">
        <f t="shared" si="58"/>
        <v/>
      </c>
      <c r="E699" s="10" t="str">
        <f>""</f>
        <v/>
      </c>
      <c r="F699" s="10" t="str">
        <f>IF(C699="","",VLOOKUP(R699&amp;"_"&amp;S699&amp;"_"&amp;T699,[1]挑战模式!$A:$AS,13,FALSE)-VLOOKUP(R699&amp;"_"&amp;S699&amp;"_"&amp;T699,[1]挑战模式!$A:$AS,14,FALSE))</f>
        <v/>
      </c>
      <c r="G699" s="10" t="str">
        <f t="shared" si="59"/>
        <v/>
      </c>
      <c r="H699" s="10" t="str">
        <f>IF(C699="","",VLOOKUP(R699&amp;"_"&amp;S699&amp;"_"&amp;T699,[1]挑战模式!$A:$BG,58,FALSE))</f>
        <v/>
      </c>
      <c r="I699" s="10" t="str">
        <f>IF(C699="","",VLOOKUP(R699&amp;"_"&amp;S699&amp;"_"&amp;T699,[1]挑战模式!$A:$BG,59,FALSE))</f>
        <v/>
      </c>
      <c r="J699" s="10" t="str">
        <f t="shared" si="64"/>
        <v/>
      </c>
      <c r="K699" s="10">
        <f ca="1">IF(ISNA(VLOOKUP(R699&amp;"_"&amp;S699&amp;"_"&amp;T699,[1]挑战模式!$A:$AS,1,FALSE)),"",IF(VLOOKUP(R699&amp;"_"&amp;S699&amp;"_"&amp;T699,[1]挑战模式!$A:$AS,14+U699,FALSE)="","",INT(VLOOKUP(R699&amp;"_"&amp;S699&amp;"_"&amp;T699,[1]挑战模式!$A:$AS,20+U699,FALSE))))</f>
        <v>13</v>
      </c>
      <c r="L699" s="10">
        <f ca="1">IF(ISNA(VLOOKUP(R699&amp;"_"&amp;S699&amp;"_"&amp;T699,[1]挑战模式!$A:$AS,1,FALSE)),"",IF(VLOOKUP(R699&amp;"_"&amp;S699&amp;"_"&amp;T699,[1]挑战模式!$A:$AS,14+U699,FALSE)="","",ROUND(VLOOKUP(R699&amp;"_"&amp;S699&amp;"_"&amp;T699,[1]挑战模式!$A:$AS,5,FALSE)/K699,2)))</f>
        <v>2.31</v>
      </c>
      <c r="M699" s="10">
        <f t="shared" ca="1" si="61"/>
        <v>1</v>
      </c>
      <c r="N699" s="10" t="str">
        <f t="shared" ca="1" si="62"/>
        <v>Monster_Season0_Challenge15_5_2</v>
      </c>
      <c r="O699" s="10">
        <f t="shared" ca="1" si="63"/>
        <v>1</v>
      </c>
      <c r="Q699" s="10">
        <f ca="1">IF(L699="","",VLOOKUP(R699&amp;"_"&amp;S699&amp;"_"&amp;T699,[1]挑战模式!$A:$AS,38+U699,FALSE))</f>
        <v>4</v>
      </c>
      <c r="R699" s="10">
        <v>0</v>
      </c>
      <c r="S699" s="10">
        <v>15</v>
      </c>
      <c r="T699" s="10">
        <v>5</v>
      </c>
      <c r="U699" s="10">
        <v>2</v>
      </c>
    </row>
    <row r="700" spans="2:21" s="10" customFormat="1" x14ac:dyDescent="0.2">
      <c r="B700" s="10" t="str">
        <f t="shared" si="57"/>
        <v/>
      </c>
      <c r="C700" s="10" t="str">
        <f>IF(ISNA(VLOOKUP(R700&amp;"_"&amp;S700&amp;"_"&amp;T700,[1]挑战模式!$A:$AS,1,FALSE)),"",IF(T700-T699=0,"",T700))</f>
        <v/>
      </c>
      <c r="D700" s="10" t="str">
        <f t="shared" si="58"/>
        <v/>
      </c>
      <c r="E700" s="10" t="str">
        <f>""</f>
        <v/>
      </c>
      <c r="F700" s="10" t="str">
        <f>IF(C700="","",VLOOKUP(R700&amp;"_"&amp;S700&amp;"_"&amp;T700,[1]挑战模式!$A:$AS,13,FALSE)-VLOOKUP(R700&amp;"_"&amp;S700&amp;"_"&amp;T700,[1]挑战模式!$A:$AS,14,FALSE))</f>
        <v/>
      </c>
      <c r="G700" s="10" t="str">
        <f t="shared" si="59"/>
        <v/>
      </c>
      <c r="H700" s="10" t="str">
        <f>IF(C700="","",VLOOKUP(R700&amp;"_"&amp;S700&amp;"_"&amp;T700,[1]挑战模式!$A:$BG,58,FALSE))</f>
        <v/>
      </c>
      <c r="I700" s="10" t="str">
        <f>IF(C700="","",VLOOKUP(R700&amp;"_"&amp;S700&amp;"_"&amp;T700,[1]挑战模式!$A:$BG,59,FALSE))</f>
        <v/>
      </c>
      <c r="J700" s="10" t="str">
        <f t="shared" si="64"/>
        <v/>
      </c>
      <c r="K700" s="10">
        <f ca="1">IF(ISNA(VLOOKUP(R700&amp;"_"&amp;S700&amp;"_"&amp;T700,[1]挑战模式!$A:$AS,1,FALSE)),"",IF(VLOOKUP(R700&amp;"_"&amp;S700&amp;"_"&amp;T700,[1]挑战模式!$A:$AS,14+U700,FALSE)="","",INT(VLOOKUP(R700&amp;"_"&amp;S700&amp;"_"&amp;T700,[1]挑战模式!$A:$AS,20+U700,FALSE))))</f>
        <v>6</v>
      </c>
      <c r="L700" s="10">
        <f ca="1">IF(ISNA(VLOOKUP(R700&amp;"_"&amp;S700&amp;"_"&amp;T700,[1]挑战模式!$A:$AS,1,FALSE)),"",IF(VLOOKUP(R700&amp;"_"&amp;S700&amp;"_"&amp;T700,[1]挑战模式!$A:$AS,14+U700,FALSE)="","",ROUND(VLOOKUP(R700&amp;"_"&amp;S700&amp;"_"&amp;T700,[1]挑战模式!$A:$AS,5,FALSE)/K700,2)))</f>
        <v>5</v>
      </c>
      <c r="M700" s="10">
        <f t="shared" ca="1" si="61"/>
        <v>1</v>
      </c>
      <c r="N700" s="10" t="str">
        <f t="shared" ca="1" si="62"/>
        <v>Monster_Season0_Challenge15_5_3</v>
      </c>
      <c r="O700" s="10">
        <f t="shared" ca="1" si="63"/>
        <v>1</v>
      </c>
      <c r="Q700" s="10">
        <f ca="1">IF(L700="","",VLOOKUP(R700&amp;"_"&amp;S700&amp;"_"&amp;T700,[1]挑战模式!$A:$AS,38+U700,FALSE))</f>
        <v>8</v>
      </c>
      <c r="R700" s="10">
        <v>0</v>
      </c>
      <c r="S700" s="10">
        <v>15</v>
      </c>
      <c r="T700" s="10">
        <v>5</v>
      </c>
      <c r="U700" s="10">
        <v>3</v>
      </c>
    </row>
    <row r="701" spans="2:21" s="10" customFormat="1" x14ac:dyDescent="0.2">
      <c r="B701" s="10" t="str">
        <f t="shared" si="57"/>
        <v/>
      </c>
      <c r="C701" s="10" t="str">
        <f>IF(ISNA(VLOOKUP(R701&amp;"_"&amp;S701&amp;"_"&amp;T701,[1]挑战模式!$A:$AS,1,FALSE)),"",IF(T701-T700=0,"",T701))</f>
        <v/>
      </c>
      <c r="D701" s="10" t="str">
        <f t="shared" si="58"/>
        <v/>
      </c>
      <c r="E701" s="10" t="str">
        <f>""</f>
        <v/>
      </c>
      <c r="F701" s="10" t="str">
        <f>IF(C701="","",VLOOKUP(R701&amp;"_"&amp;S701&amp;"_"&amp;T701,[1]挑战模式!$A:$AS,13,FALSE)-VLOOKUP(R701&amp;"_"&amp;S701&amp;"_"&amp;T701,[1]挑战模式!$A:$AS,14,FALSE))</f>
        <v/>
      </c>
      <c r="G701" s="10" t="str">
        <f t="shared" si="59"/>
        <v/>
      </c>
      <c r="H701" s="10" t="str">
        <f>IF(C701="","",VLOOKUP(R701&amp;"_"&amp;S701&amp;"_"&amp;T701,[1]挑战模式!$A:$BG,58,FALSE))</f>
        <v/>
      </c>
      <c r="I701" s="10" t="str">
        <f>IF(C701="","",VLOOKUP(R701&amp;"_"&amp;S701&amp;"_"&amp;T701,[1]挑战模式!$A:$BG,59,FALSE))</f>
        <v/>
      </c>
      <c r="J701" s="10" t="str">
        <f t="shared" si="64"/>
        <v/>
      </c>
      <c r="K701" s="10" t="str">
        <f ca="1">IF(ISNA(VLOOKUP(R701&amp;"_"&amp;S701&amp;"_"&amp;T701,[1]挑战模式!$A:$AS,1,FALSE)),"",IF(VLOOKUP(R701&amp;"_"&amp;S701&amp;"_"&amp;T701,[1]挑战模式!$A:$AS,14+U701,FALSE)="","",INT(VLOOKUP(R701&amp;"_"&amp;S701&amp;"_"&amp;T701,[1]挑战模式!$A:$AS,20+U701,FALSE))))</f>
        <v/>
      </c>
      <c r="L701" s="10" t="str">
        <f ca="1">IF(ISNA(VLOOKUP(R701&amp;"_"&amp;S701&amp;"_"&amp;T701,[1]挑战模式!$A:$AS,1,FALSE)),"",IF(VLOOKUP(R701&amp;"_"&amp;S701&amp;"_"&amp;T701,[1]挑战模式!$A:$AS,14+U701,FALSE)="","",ROUND(VLOOKUP(R701&amp;"_"&amp;S701&amp;"_"&amp;T701,[1]挑战模式!$A:$AS,5,FALSE)/K701,2)))</f>
        <v/>
      </c>
      <c r="M701" s="10" t="str">
        <f t="shared" ca="1" si="61"/>
        <v/>
      </c>
      <c r="N701" s="10" t="str">
        <f t="shared" ca="1" si="62"/>
        <v/>
      </c>
      <c r="O701" s="10" t="str">
        <f t="shared" ca="1" si="63"/>
        <v/>
      </c>
      <c r="Q701" s="10" t="str">
        <f ca="1">IF(L701="","",VLOOKUP(R701&amp;"_"&amp;S701&amp;"_"&amp;T701,[1]挑战模式!$A:$AS,38+U701,FALSE))</f>
        <v/>
      </c>
      <c r="R701" s="10">
        <v>0</v>
      </c>
      <c r="S701" s="10">
        <v>15</v>
      </c>
      <c r="T701" s="10">
        <v>5</v>
      </c>
      <c r="U701" s="10">
        <v>4</v>
      </c>
    </row>
    <row r="702" spans="2:21" s="10" customFormat="1" x14ac:dyDescent="0.2">
      <c r="B702" s="10" t="str">
        <f t="shared" si="57"/>
        <v/>
      </c>
      <c r="C702" s="10" t="str">
        <f>IF(ISNA(VLOOKUP(R702&amp;"_"&amp;S702&amp;"_"&amp;T702,[1]挑战模式!$A:$AS,1,FALSE)),"",IF(T702-T701=0,"",T702))</f>
        <v/>
      </c>
      <c r="D702" s="10" t="str">
        <f t="shared" si="58"/>
        <v/>
      </c>
      <c r="E702" s="10" t="str">
        <f>""</f>
        <v/>
      </c>
      <c r="F702" s="10" t="str">
        <f>IF(C702="","",VLOOKUP(R702&amp;"_"&amp;S702&amp;"_"&amp;T702,[1]挑战模式!$A:$AS,13,FALSE)-VLOOKUP(R702&amp;"_"&amp;S702&amp;"_"&amp;T702,[1]挑战模式!$A:$AS,14,FALSE))</f>
        <v/>
      </c>
      <c r="G702" s="10" t="str">
        <f t="shared" si="59"/>
        <v/>
      </c>
      <c r="H702" s="10" t="str">
        <f>IF(C702="","",VLOOKUP(R702&amp;"_"&amp;S702&amp;"_"&amp;T702,[1]挑战模式!$A:$BG,58,FALSE))</f>
        <v/>
      </c>
      <c r="I702" s="10" t="str">
        <f>IF(C702="","",VLOOKUP(R702&amp;"_"&amp;S702&amp;"_"&amp;T702,[1]挑战模式!$A:$BG,59,FALSE))</f>
        <v/>
      </c>
      <c r="J702" s="10" t="str">
        <f t="shared" si="64"/>
        <v/>
      </c>
      <c r="K702" s="10" t="str">
        <f ca="1">IF(ISNA(VLOOKUP(R702&amp;"_"&amp;S702&amp;"_"&amp;T702,[1]挑战模式!$A:$AS,1,FALSE)),"",IF(VLOOKUP(R702&amp;"_"&amp;S702&amp;"_"&amp;T702,[1]挑战模式!$A:$AS,14+U702,FALSE)="","",INT(VLOOKUP(R702&amp;"_"&amp;S702&amp;"_"&amp;T702,[1]挑战模式!$A:$AS,20+U702,FALSE))))</f>
        <v/>
      </c>
      <c r="L702" s="10" t="str">
        <f ca="1">IF(ISNA(VLOOKUP(R702&amp;"_"&amp;S702&amp;"_"&amp;T702,[1]挑战模式!$A:$AS,1,FALSE)),"",IF(VLOOKUP(R702&amp;"_"&amp;S702&amp;"_"&amp;T702,[1]挑战模式!$A:$AS,14+U702,FALSE)="","",ROUND(VLOOKUP(R702&amp;"_"&amp;S702&amp;"_"&amp;T702,[1]挑战模式!$A:$AS,5,FALSE)/K702,2)))</f>
        <v/>
      </c>
      <c r="M702" s="10" t="str">
        <f t="shared" ca="1" si="61"/>
        <v/>
      </c>
      <c r="N702" s="10" t="str">
        <f t="shared" ca="1" si="62"/>
        <v/>
      </c>
      <c r="O702" s="10" t="str">
        <f t="shared" ca="1" si="63"/>
        <v/>
      </c>
      <c r="Q702" s="10" t="str">
        <f ca="1">IF(L702="","",VLOOKUP(R702&amp;"_"&amp;S702&amp;"_"&amp;T702,[1]挑战模式!$A:$AS,38+U702,FALSE))</f>
        <v/>
      </c>
      <c r="R702" s="10">
        <v>0</v>
      </c>
      <c r="S702" s="10">
        <v>15</v>
      </c>
      <c r="T702" s="10">
        <v>5</v>
      </c>
      <c r="U702" s="10">
        <v>5</v>
      </c>
    </row>
    <row r="703" spans="2:21" s="10" customFormat="1" x14ac:dyDescent="0.2">
      <c r="B703" s="10" t="str">
        <f t="shared" si="57"/>
        <v/>
      </c>
      <c r="C703" s="10" t="str">
        <f>IF(ISNA(VLOOKUP(R703&amp;"_"&amp;S703&amp;"_"&amp;T703,[1]挑战模式!$A:$AS,1,FALSE)),"",IF(T703-T702=0,"",T703))</f>
        <v/>
      </c>
      <c r="D703" s="10" t="str">
        <f t="shared" si="58"/>
        <v/>
      </c>
      <c r="E703" s="10" t="str">
        <f>""</f>
        <v/>
      </c>
      <c r="F703" s="10" t="str">
        <f>IF(C703="","",VLOOKUP(R703&amp;"_"&amp;S703&amp;"_"&amp;T703,[1]挑战模式!$A:$AS,13,FALSE)-VLOOKUP(R703&amp;"_"&amp;S703&amp;"_"&amp;T703,[1]挑战模式!$A:$AS,14,FALSE))</f>
        <v/>
      </c>
      <c r="G703" s="10" t="str">
        <f t="shared" si="59"/>
        <v/>
      </c>
      <c r="H703" s="10" t="str">
        <f>IF(C703="","",VLOOKUP(R703&amp;"_"&amp;S703&amp;"_"&amp;T703,[1]挑战模式!$A:$BG,58,FALSE))</f>
        <v/>
      </c>
      <c r="I703" s="10" t="str">
        <f>IF(C703="","",VLOOKUP(R703&amp;"_"&amp;S703&amp;"_"&amp;T703,[1]挑战模式!$A:$BG,59,FALSE))</f>
        <v/>
      </c>
      <c r="J703" s="10" t="str">
        <f t="shared" si="64"/>
        <v/>
      </c>
      <c r="K703" s="10" t="str">
        <f ca="1">IF(ISNA(VLOOKUP(R703&amp;"_"&amp;S703&amp;"_"&amp;T703,[1]挑战模式!$A:$AS,1,FALSE)),"",IF(VLOOKUP(R703&amp;"_"&amp;S703&amp;"_"&amp;T703,[1]挑战模式!$A:$AS,14+U703,FALSE)="","",INT(VLOOKUP(R703&amp;"_"&amp;S703&amp;"_"&amp;T703,[1]挑战模式!$A:$AS,20+U703,FALSE))))</f>
        <v/>
      </c>
      <c r="L703" s="10" t="str">
        <f ca="1">IF(ISNA(VLOOKUP(R703&amp;"_"&amp;S703&amp;"_"&amp;T703,[1]挑战模式!$A:$AS,1,FALSE)),"",IF(VLOOKUP(R703&amp;"_"&amp;S703&amp;"_"&amp;T703,[1]挑战模式!$A:$AS,14+U703,FALSE)="","",ROUND(VLOOKUP(R703&amp;"_"&amp;S703&amp;"_"&amp;T703,[1]挑战模式!$A:$AS,5,FALSE)/K703,2)))</f>
        <v/>
      </c>
      <c r="M703" s="10" t="str">
        <f t="shared" ca="1" si="61"/>
        <v/>
      </c>
      <c r="N703" s="10" t="str">
        <f t="shared" ca="1" si="62"/>
        <v/>
      </c>
      <c r="O703" s="10" t="str">
        <f t="shared" ca="1" si="63"/>
        <v/>
      </c>
      <c r="Q703" s="10" t="str">
        <f ca="1">IF(L703="","",VLOOKUP(R703&amp;"_"&amp;S703&amp;"_"&amp;T703,[1]挑战模式!$A:$AS,38+U703,FALSE))</f>
        <v/>
      </c>
      <c r="R703" s="10">
        <v>0</v>
      </c>
      <c r="S703" s="10">
        <v>15</v>
      </c>
      <c r="T703" s="10">
        <v>5</v>
      </c>
      <c r="U703" s="10">
        <v>6</v>
      </c>
    </row>
    <row r="704" spans="2:21" s="10" customFormat="1" x14ac:dyDescent="0.2">
      <c r="B704" s="10" t="str">
        <f t="shared" si="57"/>
        <v>MonsterWaveCallRule_Season0_Challenge15</v>
      </c>
      <c r="C704" s="10">
        <f>IF(ISNA(VLOOKUP(R704&amp;"_"&amp;S704&amp;"_"&amp;T704,[1]挑战模式!$A:$AS,1,FALSE)),"",IF(T704-T703=0,"",T704))</f>
        <v>6</v>
      </c>
      <c r="D704" s="10" t="str">
        <f t="shared" si="58"/>
        <v>赛季0挑战关卡15波次6</v>
      </c>
      <c r="E704" s="10" t="str">
        <f>""</f>
        <v/>
      </c>
      <c r="F704" s="10">
        <f>IF(C704="","",VLOOKUP(R704&amp;"_"&amp;S704&amp;"_"&amp;T704,[1]挑战模式!$A:$AS,13,FALSE)-VLOOKUP(R704&amp;"_"&amp;S704&amp;"_"&amp;T704,[1]挑战模式!$A:$AS,14,FALSE))</f>
        <v>100</v>
      </c>
      <c r="G704" s="10">
        <f t="shared" si="59"/>
        <v>180</v>
      </c>
      <c r="H704" s="10" t="str">
        <f>IF(C704="","",VLOOKUP(R704&amp;"_"&amp;S704&amp;"_"&amp;T704,[1]挑战模式!$A:$BG,58,FALSE))</f>
        <v>ResAudio_Music_game3;0.9</v>
      </c>
      <c r="I704" s="10" t="str">
        <f>IF(C704="","",VLOOKUP(R704&amp;"_"&amp;S704&amp;"_"&amp;T704,[1]挑战模式!$A:$BG,59,FALSE))</f>
        <v>ResAudio_Music_battle_danger1;1</v>
      </c>
      <c r="J704" s="10">
        <f t="shared" si="64"/>
        <v>0</v>
      </c>
      <c r="K704" s="10">
        <f ca="1">IF(ISNA(VLOOKUP(R704&amp;"_"&amp;S704&amp;"_"&amp;T704,[1]挑战模式!$A:$AS,1,FALSE)),"",IF(VLOOKUP(R704&amp;"_"&amp;S704&amp;"_"&amp;T704,[1]挑战模式!$A:$AS,14+U704,FALSE)="","",INT(VLOOKUP(R704&amp;"_"&amp;S704&amp;"_"&amp;T704,[1]挑战模式!$A:$AS,20+U704,FALSE))))</f>
        <v>12</v>
      </c>
      <c r="L704" s="10">
        <f ca="1">IF(ISNA(VLOOKUP(R704&amp;"_"&amp;S704&amp;"_"&amp;T704,[1]挑战模式!$A:$AS,1,FALSE)),"",IF(VLOOKUP(R704&amp;"_"&amp;S704&amp;"_"&amp;T704,[1]挑战模式!$A:$AS,14+U704,FALSE)="","",ROUND(VLOOKUP(R704&amp;"_"&amp;S704&amp;"_"&amp;T704,[1]挑战模式!$A:$AS,5,FALSE)/K704,2)))</f>
        <v>2.5</v>
      </c>
      <c r="M704" s="10">
        <f t="shared" ca="1" si="61"/>
        <v>1</v>
      </c>
      <c r="N704" s="10" t="str">
        <f t="shared" ca="1" si="62"/>
        <v>Monster_Season0_Challenge15_6_1</v>
      </c>
      <c r="O704" s="10">
        <f t="shared" ca="1" si="63"/>
        <v>1</v>
      </c>
      <c r="Q704" s="10">
        <f ca="1">IF(L704="","",VLOOKUP(R704&amp;"_"&amp;S704&amp;"_"&amp;T704,[1]挑战模式!$A:$AS,38+U704,FALSE))</f>
        <v>6</v>
      </c>
      <c r="R704" s="10">
        <v>0</v>
      </c>
      <c r="S704" s="10">
        <v>15</v>
      </c>
      <c r="T704" s="10">
        <v>6</v>
      </c>
      <c r="U704" s="10">
        <v>1</v>
      </c>
    </row>
    <row r="705" spans="2:21" s="10" customFormat="1" x14ac:dyDescent="0.2">
      <c r="B705" s="10" t="str">
        <f t="shared" si="57"/>
        <v/>
      </c>
      <c r="C705" s="10" t="str">
        <f>IF(ISNA(VLOOKUP(R705&amp;"_"&amp;S705&amp;"_"&amp;T705,[1]挑战模式!$A:$AS,1,FALSE)),"",IF(T705-T704=0,"",T705))</f>
        <v/>
      </c>
      <c r="D705" s="10" t="str">
        <f t="shared" si="58"/>
        <v/>
      </c>
      <c r="E705" s="10" t="str">
        <f>""</f>
        <v/>
      </c>
      <c r="F705" s="10" t="str">
        <f>IF(C705="","",VLOOKUP(R705&amp;"_"&amp;S705&amp;"_"&amp;T705,[1]挑战模式!$A:$AS,13,FALSE)-VLOOKUP(R705&amp;"_"&amp;S705&amp;"_"&amp;T705,[1]挑战模式!$A:$AS,14,FALSE))</f>
        <v/>
      </c>
      <c r="G705" s="10" t="str">
        <f t="shared" si="59"/>
        <v/>
      </c>
      <c r="H705" s="10" t="str">
        <f>IF(C705="","",VLOOKUP(R705&amp;"_"&amp;S705&amp;"_"&amp;T705,[1]挑战模式!$A:$BG,58,FALSE))</f>
        <v/>
      </c>
      <c r="I705" s="10" t="str">
        <f>IF(C705="","",VLOOKUP(R705&amp;"_"&amp;S705&amp;"_"&amp;T705,[1]挑战模式!$A:$BG,59,FALSE))</f>
        <v/>
      </c>
      <c r="J705" s="10" t="str">
        <f t="shared" si="64"/>
        <v/>
      </c>
      <c r="K705" s="10">
        <f ca="1">IF(ISNA(VLOOKUP(R705&amp;"_"&amp;S705&amp;"_"&amp;T705,[1]挑战模式!$A:$AS,1,FALSE)),"",IF(VLOOKUP(R705&amp;"_"&amp;S705&amp;"_"&amp;T705,[1]挑战模式!$A:$AS,14+U705,FALSE)="","",INT(VLOOKUP(R705&amp;"_"&amp;S705&amp;"_"&amp;T705,[1]挑战模式!$A:$AS,20+U705,FALSE))))</f>
        <v>9</v>
      </c>
      <c r="L705" s="10">
        <f ca="1">IF(ISNA(VLOOKUP(R705&amp;"_"&amp;S705&amp;"_"&amp;T705,[1]挑战模式!$A:$AS,1,FALSE)),"",IF(VLOOKUP(R705&amp;"_"&amp;S705&amp;"_"&amp;T705,[1]挑战模式!$A:$AS,14+U705,FALSE)="","",ROUND(VLOOKUP(R705&amp;"_"&amp;S705&amp;"_"&amp;T705,[1]挑战模式!$A:$AS,5,FALSE)/K705,2)))</f>
        <v>3.33</v>
      </c>
      <c r="M705" s="10">
        <f t="shared" ca="1" si="61"/>
        <v>1</v>
      </c>
      <c r="N705" s="10" t="str">
        <f t="shared" ca="1" si="62"/>
        <v>Monster_Season0_Challenge15_6_2</v>
      </c>
      <c r="O705" s="10">
        <f t="shared" ca="1" si="63"/>
        <v>1</v>
      </c>
      <c r="Q705" s="10">
        <f ca="1">IF(L705="","",VLOOKUP(R705&amp;"_"&amp;S705&amp;"_"&amp;T705,[1]挑战模式!$A:$AS,38+U705,FALSE))</f>
        <v>6</v>
      </c>
      <c r="R705" s="10">
        <v>0</v>
      </c>
      <c r="S705" s="10">
        <v>15</v>
      </c>
      <c r="T705" s="10">
        <v>6</v>
      </c>
      <c r="U705" s="10">
        <v>2</v>
      </c>
    </row>
    <row r="706" spans="2:21" s="10" customFormat="1" x14ac:dyDescent="0.2">
      <c r="B706" s="10" t="str">
        <f t="shared" si="57"/>
        <v/>
      </c>
      <c r="C706" s="10" t="str">
        <f>IF(ISNA(VLOOKUP(R706&amp;"_"&amp;S706&amp;"_"&amp;T706,[1]挑战模式!$A:$AS,1,FALSE)),"",IF(T706-T705=0,"",T706))</f>
        <v/>
      </c>
      <c r="D706" s="10" t="str">
        <f t="shared" si="58"/>
        <v/>
      </c>
      <c r="E706" s="10" t="str">
        <f>""</f>
        <v/>
      </c>
      <c r="F706" s="10" t="str">
        <f>IF(C706="","",VLOOKUP(R706&amp;"_"&amp;S706&amp;"_"&amp;T706,[1]挑战模式!$A:$AS,13,FALSE)-VLOOKUP(R706&amp;"_"&amp;S706&amp;"_"&amp;T706,[1]挑战模式!$A:$AS,14,FALSE))</f>
        <v/>
      </c>
      <c r="G706" s="10" t="str">
        <f t="shared" si="59"/>
        <v/>
      </c>
      <c r="H706" s="10" t="str">
        <f>IF(C706="","",VLOOKUP(R706&amp;"_"&amp;S706&amp;"_"&amp;T706,[1]挑战模式!$A:$BG,58,FALSE))</f>
        <v/>
      </c>
      <c r="I706" s="10" t="str">
        <f>IF(C706="","",VLOOKUP(R706&amp;"_"&amp;S706&amp;"_"&amp;T706,[1]挑战模式!$A:$BG,59,FALSE))</f>
        <v/>
      </c>
      <c r="J706" s="10" t="str">
        <f t="shared" si="64"/>
        <v/>
      </c>
      <c r="K706" s="10">
        <f ca="1">IF(ISNA(VLOOKUP(R706&amp;"_"&amp;S706&amp;"_"&amp;T706,[1]挑战模式!$A:$AS,1,FALSE)),"",IF(VLOOKUP(R706&amp;"_"&amp;S706&amp;"_"&amp;T706,[1]挑战模式!$A:$AS,14+U706,FALSE)="","",INT(VLOOKUP(R706&amp;"_"&amp;S706&amp;"_"&amp;T706,[1]挑战模式!$A:$AS,20+U706,FALSE))))</f>
        <v>9</v>
      </c>
      <c r="L706" s="10">
        <f ca="1">IF(ISNA(VLOOKUP(R706&amp;"_"&amp;S706&amp;"_"&amp;T706,[1]挑战模式!$A:$AS,1,FALSE)),"",IF(VLOOKUP(R706&amp;"_"&amp;S706&amp;"_"&amp;T706,[1]挑战模式!$A:$AS,14+U706,FALSE)="","",ROUND(VLOOKUP(R706&amp;"_"&amp;S706&amp;"_"&amp;T706,[1]挑战模式!$A:$AS,5,FALSE)/K706,2)))</f>
        <v>3.33</v>
      </c>
      <c r="M706" s="10">
        <f t="shared" ca="1" si="61"/>
        <v>1</v>
      </c>
      <c r="N706" s="10" t="str">
        <f t="shared" ca="1" si="62"/>
        <v>Monster_Season0_Challenge15_6_3</v>
      </c>
      <c r="O706" s="10">
        <f t="shared" ca="1" si="63"/>
        <v>1</v>
      </c>
      <c r="Q706" s="10">
        <f ca="1">IF(L706="","",VLOOKUP(R706&amp;"_"&amp;S706&amp;"_"&amp;T706,[1]挑战模式!$A:$AS,38+U706,FALSE))</f>
        <v>3</v>
      </c>
      <c r="R706" s="10">
        <v>0</v>
      </c>
      <c r="S706" s="10">
        <v>15</v>
      </c>
      <c r="T706" s="10">
        <v>6</v>
      </c>
      <c r="U706" s="10">
        <v>3</v>
      </c>
    </row>
    <row r="707" spans="2:21" s="10" customFormat="1" x14ac:dyDescent="0.2">
      <c r="B707" s="10" t="str">
        <f t="shared" si="57"/>
        <v/>
      </c>
      <c r="C707" s="10" t="str">
        <f>IF(ISNA(VLOOKUP(R707&amp;"_"&amp;S707&amp;"_"&amp;T707,[1]挑战模式!$A:$AS,1,FALSE)),"",IF(T707-T706=0,"",T707))</f>
        <v/>
      </c>
      <c r="D707" s="10" t="str">
        <f t="shared" si="58"/>
        <v/>
      </c>
      <c r="E707" s="10" t="str">
        <f>""</f>
        <v/>
      </c>
      <c r="F707" s="10" t="str">
        <f>IF(C707="","",VLOOKUP(R707&amp;"_"&amp;S707&amp;"_"&amp;T707,[1]挑战模式!$A:$AS,13,FALSE)-VLOOKUP(R707&amp;"_"&amp;S707&amp;"_"&amp;T707,[1]挑战模式!$A:$AS,14,FALSE))</f>
        <v/>
      </c>
      <c r="G707" s="10" t="str">
        <f t="shared" si="59"/>
        <v/>
      </c>
      <c r="H707" s="10" t="str">
        <f>IF(C707="","",VLOOKUP(R707&amp;"_"&amp;S707&amp;"_"&amp;T707,[1]挑战模式!$A:$BG,58,FALSE))</f>
        <v/>
      </c>
      <c r="I707" s="10" t="str">
        <f>IF(C707="","",VLOOKUP(R707&amp;"_"&amp;S707&amp;"_"&amp;T707,[1]挑战模式!$A:$BG,59,FALSE))</f>
        <v/>
      </c>
      <c r="J707" s="10" t="str">
        <f t="shared" si="64"/>
        <v/>
      </c>
      <c r="K707" s="10">
        <f ca="1">IF(ISNA(VLOOKUP(R707&amp;"_"&amp;S707&amp;"_"&amp;T707,[1]挑战模式!$A:$AS,1,FALSE)),"",IF(VLOOKUP(R707&amp;"_"&amp;S707&amp;"_"&amp;T707,[1]挑战模式!$A:$AS,14+U707,FALSE)="","",INT(VLOOKUP(R707&amp;"_"&amp;S707&amp;"_"&amp;T707,[1]挑战模式!$A:$AS,20+U707,FALSE))))</f>
        <v>6</v>
      </c>
      <c r="L707" s="10">
        <f ca="1">IF(ISNA(VLOOKUP(R707&amp;"_"&amp;S707&amp;"_"&amp;T707,[1]挑战模式!$A:$AS,1,FALSE)),"",IF(VLOOKUP(R707&amp;"_"&amp;S707&amp;"_"&amp;T707,[1]挑战模式!$A:$AS,14+U707,FALSE)="","",ROUND(VLOOKUP(R707&amp;"_"&amp;S707&amp;"_"&amp;T707,[1]挑战模式!$A:$AS,5,FALSE)/K707,2)))</f>
        <v>5</v>
      </c>
      <c r="M707" s="10">
        <f t="shared" ca="1" si="61"/>
        <v>1</v>
      </c>
      <c r="N707" s="10" t="str">
        <f t="shared" ca="1" si="62"/>
        <v>Monster_Season0_Challenge15_6_4</v>
      </c>
      <c r="O707" s="10">
        <f t="shared" ca="1" si="63"/>
        <v>1</v>
      </c>
      <c r="Q707" s="10">
        <f ca="1">IF(L707="","",VLOOKUP(R707&amp;"_"&amp;S707&amp;"_"&amp;T707,[1]挑战模式!$A:$AS,38+U707,FALSE))</f>
        <v>6</v>
      </c>
      <c r="R707" s="10">
        <v>0</v>
      </c>
      <c r="S707" s="10">
        <v>15</v>
      </c>
      <c r="T707" s="10">
        <v>6</v>
      </c>
      <c r="U707" s="10">
        <v>4</v>
      </c>
    </row>
    <row r="708" spans="2:21" s="10" customFormat="1" x14ac:dyDescent="0.2">
      <c r="B708" s="10" t="str">
        <f t="shared" si="57"/>
        <v/>
      </c>
      <c r="C708" s="10" t="str">
        <f>IF(ISNA(VLOOKUP(R708&amp;"_"&amp;S708&amp;"_"&amp;T708,[1]挑战模式!$A:$AS,1,FALSE)),"",IF(T708-T707=0,"",T708))</f>
        <v/>
      </c>
      <c r="D708" s="10" t="str">
        <f t="shared" si="58"/>
        <v/>
      </c>
      <c r="E708" s="10" t="str">
        <f>""</f>
        <v/>
      </c>
      <c r="F708" s="10" t="str">
        <f>IF(C708="","",VLOOKUP(R708&amp;"_"&amp;S708&amp;"_"&amp;T708,[1]挑战模式!$A:$AS,13,FALSE)-VLOOKUP(R708&amp;"_"&amp;S708&amp;"_"&amp;T708,[1]挑战模式!$A:$AS,14,FALSE))</f>
        <v/>
      </c>
      <c r="G708" s="10" t="str">
        <f t="shared" si="59"/>
        <v/>
      </c>
      <c r="H708" s="10" t="str">
        <f>IF(C708="","",VLOOKUP(R708&amp;"_"&amp;S708&amp;"_"&amp;T708,[1]挑战模式!$A:$BG,58,FALSE))</f>
        <v/>
      </c>
      <c r="I708" s="10" t="str">
        <f>IF(C708="","",VLOOKUP(R708&amp;"_"&amp;S708&amp;"_"&amp;T708,[1]挑战模式!$A:$BG,59,FALSE))</f>
        <v/>
      </c>
      <c r="J708" s="10" t="str">
        <f t="shared" si="64"/>
        <v/>
      </c>
      <c r="K708" s="10" t="str">
        <f ca="1">IF(ISNA(VLOOKUP(R708&amp;"_"&amp;S708&amp;"_"&amp;T708,[1]挑战模式!$A:$AS,1,FALSE)),"",IF(VLOOKUP(R708&amp;"_"&amp;S708&amp;"_"&amp;T708,[1]挑战模式!$A:$AS,14+U708,FALSE)="","",INT(VLOOKUP(R708&amp;"_"&amp;S708&amp;"_"&amp;T708,[1]挑战模式!$A:$AS,20+U708,FALSE))))</f>
        <v/>
      </c>
      <c r="L708" s="10" t="str">
        <f ca="1">IF(ISNA(VLOOKUP(R708&amp;"_"&amp;S708&amp;"_"&amp;T708,[1]挑战模式!$A:$AS,1,FALSE)),"",IF(VLOOKUP(R708&amp;"_"&amp;S708&amp;"_"&amp;T708,[1]挑战模式!$A:$AS,14+U708,FALSE)="","",ROUND(VLOOKUP(R708&amp;"_"&amp;S708&amp;"_"&amp;T708,[1]挑战模式!$A:$AS,5,FALSE)/K708,2)))</f>
        <v/>
      </c>
      <c r="M708" s="10" t="str">
        <f t="shared" ca="1" si="61"/>
        <v/>
      </c>
      <c r="N708" s="10" t="str">
        <f t="shared" ca="1" si="62"/>
        <v/>
      </c>
      <c r="O708" s="10" t="str">
        <f t="shared" ca="1" si="63"/>
        <v/>
      </c>
      <c r="Q708" s="10" t="str">
        <f ca="1">IF(L708="","",VLOOKUP(R708&amp;"_"&amp;S708&amp;"_"&amp;T708,[1]挑战模式!$A:$AS,38+U708,FALSE))</f>
        <v/>
      </c>
      <c r="R708" s="10">
        <v>0</v>
      </c>
      <c r="S708" s="10">
        <v>15</v>
      </c>
      <c r="T708" s="10">
        <v>6</v>
      </c>
      <c r="U708" s="10">
        <v>5</v>
      </c>
    </row>
    <row r="709" spans="2:21" s="10" customFormat="1" x14ac:dyDescent="0.2">
      <c r="B709" s="10" t="str">
        <f t="shared" si="57"/>
        <v/>
      </c>
      <c r="C709" s="10" t="str">
        <f>IF(ISNA(VLOOKUP(R709&amp;"_"&amp;S709&amp;"_"&amp;T709,[1]挑战模式!$A:$AS,1,FALSE)),"",IF(T709-T708=0,"",T709))</f>
        <v/>
      </c>
      <c r="D709" s="10" t="str">
        <f t="shared" si="58"/>
        <v/>
      </c>
      <c r="E709" s="10" t="str">
        <f>""</f>
        <v/>
      </c>
      <c r="F709" s="10" t="str">
        <f>IF(C709="","",VLOOKUP(R709&amp;"_"&amp;S709&amp;"_"&amp;T709,[1]挑战模式!$A:$AS,13,FALSE)-VLOOKUP(R709&amp;"_"&amp;S709&amp;"_"&amp;T709,[1]挑战模式!$A:$AS,14,FALSE))</f>
        <v/>
      </c>
      <c r="G709" s="10" t="str">
        <f t="shared" si="59"/>
        <v/>
      </c>
      <c r="H709" s="10" t="str">
        <f>IF(C709="","",VLOOKUP(R709&amp;"_"&amp;S709&amp;"_"&amp;T709,[1]挑战模式!$A:$BG,58,FALSE))</f>
        <v/>
      </c>
      <c r="I709" s="10" t="str">
        <f>IF(C709="","",VLOOKUP(R709&amp;"_"&amp;S709&amp;"_"&amp;T709,[1]挑战模式!$A:$BG,59,FALSE))</f>
        <v/>
      </c>
      <c r="J709" s="10" t="str">
        <f t="shared" si="64"/>
        <v/>
      </c>
      <c r="K709" s="10" t="str">
        <f ca="1">IF(ISNA(VLOOKUP(R709&amp;"_"&amp;S709&amp;"_"&amp;T709,[1]挑战模式!$A:$AS,1,FALSE)),"",IF(VLOOKUP(R709&amp;"_"&amp;S709&amp;"_"&amp;T709,[1]挑战模式!$A:$AS,14+U709,FALSE)="","",INT(VLOOKUP(R709&amp;"_"&amp;S709&amp;"_"&amp;T709,[1]挑战模式!$A:$AS,20+U709,FALSE))))</f>
        <v/>
      </c>
      <c r="L709" s="10" t="str">
        <f ca="1">IF(ISNA(VLOOKUP(R709&amp;"_"&amp;S709&amp;"_"&amp;T709,[1]挑战模式!$A:$AS,1,FALSE)),"",IF(VLOOKUP(R709&amp;"_"&amp;S709&amp;"_"&amp;T709,[1]挑战模式!$A:$AS,14+U709,FALSE)="","",ROUND(VLOOKUP(R709&amp;"_"&amp;S709&amp;"_"&amp;T709,[1]挑战模式!$A:$AS,5,FALSE)/K709,2)))</f>
        <v/>
      </c>
      <c r="M709" s="10" t="str">
        <f t="shared" ca="1" si="61"/>
        <v/>
      </c>
      <c r="N709" s="10" t="str">
        <f t="shared" ca="1" si="62"/>
        <v/>
      </c>
      <c r="O709" s="10" t="str">
        <f t="shared" ca="1" si="63"/>
        <v/>
      </c>
      <c r="Q709" s="10" t="str">
        <f ca="1">IF(L709="","",VLOOKUP(R709&amp;"_"&amp;S709&amp;"_"&amp;T709,[1]挑战模式!$A:$AS,38+U709,FALSE))</f>
        <v/>
      </c>
      <c r="R709" s="10">
        <v>0</v>
      </c>
      <c r="S709" s="10">
        <v>15</v>
      </c>
      <c r="T709" s="10">
        <v>6</v>
      </c>
      <c r="U709" s="10">
        <v>6</v>
      </c>
    </row>
    <row r="710" spans="2:21" s="10" customFormat="1" x14ac:dyDescent="0.2">
      <c r="B710" s="10" t="str">
        <f t="shared" si="57"/>
        <v/>
      </c>
      <c r="C710" s="10" t="str">
        <f>IF(ISNA(VLOOKUP(R710&amp;"_"&amp;S710&amp;"_"&amp;T710,[1]挑战模式!$A:$AS,1,FALSE)),"",IF(T710-T709=0,"",T710))</f>
        <v/>
      </c>
      <c r="D710" s="10" t="str">
        <f t="shared" si="58"/>
        <v/>
      </c>
      <c r="E710" s="10" t="str">
        <f>""</f>
        <v/>
      </c>
      <c r="F710" s="10" t="str">
        <f>IF(C710="","",VLOOKUP(R710&amp;"_"&amp;S710&amp;"_"&amp;T710,[1]挑战模式!$A:$AS,13,FALSE)-VLOOKUP(R710&amp;"_"&amp;S710&amp;"_"&amp;T710,[1]挑战模式!$A:$AS,14,FALSE))</f>
        <v/>
      </c>
      <c r="G710" s="10" t="str">
        <f t="shared" si="59"/>
        <v/>
      </c>
      <c r="H710" s="10" t="str">
        <f>IF(C710="","",VLOOKUP(R710&amp;"_"&amp;S710&amp;"_"&amp;T710,[1]挑战模式!$A:$BG,58,FALSE))</f>
        <v/>
      </c>
      <c r="I710" s="10" t="str">
        <f>IF(C710="","",VLOOKUP(R710&amp;"_"&amp;S710&amp;"_"&amp;T710,[1]挑战模式!$A:$BG,59,FALSE))</f>
        <v/>
      </c>
      <c r="J710" s="10" t="str">
        <f t="shared" si="64"/>
        <v/>
      </c>
      <c r="K710" s="10" t="str">
        <f>IF(ISNA(VLOOKUP(R710&amp;"_"&amp;S710&amp;"_"&amp;T710,[1]挑战模式!$A:$AS,1,FALSE)),"",IF(VLOOKUP(R710&amp;"_"&amp;S710&amp;"_"&amp;T710,[1]挑战模式!$A:$AS,14+U710,FALSE)="","",INT(VLOOKUP(R710&amp;"_"&amp;S710&amp;"_"&amp;T710,[1]挑战模式!$A:$AS,20+U710,FALSE))))</f>
        <v/>
      </c>
      <c r="L710" s="10" t="str">
        <f>IF(ISNA(VLOOKUP(R710&amp;"_"&amp;S710&amp;"_"&amp;T710,[1]挑战模式!$A:$AS,1,FALSE)),"",IF(VLOOKUP(R710&amp;"_"&amp;S710&amp;"_"&amp;T710,[1]挑战模式!$A:$AS,14+U710,FALSE)="","",ROUND(VLOOKUP(R710&amp;"_"&amp;S710&amp;"_"&amp;T710,[1]挑战模式!$A:$AS,5,FALSE)/K710,2)))</f>
        <v/>
      </c>
      <c r="M710" s="10" t="str">
        <f t="shared" si="61"/>
        <v/>
      </c>
      <c r="N710" s="10" t="str">
        <f t="shared" si="62"/>
        <v/>
      </c>
      <c r="O710" s="10" t="str">
        <f t="shared" si="63"/>
        <v/>
      </c>
      <c r="Q710" s="10" t="str">
        <f>IF(L710="","",VLOOKUP(R710&amp;"_"&amp;S710&amp;"_"&amp;T710,[1]挑战模式!$A:$AS,38+U710,FALSE))</f>
        <v/>
      </c>
      <c r="R710" s="10">
        <v>0</v>
      </c>
      <c r="S710" s="10">
        <v>15</v>
      </c>
      <c r="T710" s="10">
        <v>7</v>
      </c>
      <c r="U710" s="10">
        <v>1</v>
      </c>
    </row>
    <row r="711" spans="2:21" s="10" customFormat="1" x14ac:dyDescent="0.2">
      <c r="B711" s="10" t="str">
        <f t="shared" si="57"/>
        <v/>
      </c>
      <c r="C711" s="10" t="str">
        <f>IF(ISNA(VLOOKUP(R711&amp;"_"&amp;S711&amp;"_"&amp;T711,[1]挑战模式!$A:$AS,1,FALSE)),"",IF(T711-T710=0,"",T711))</f>
        <v/>
      </c>
      <c r="D711" s="10" t="str">
        <f t="shared" si="58"/>
        <v/>
      </c>
      <c r="E711" s="10" t="str">
        <f>""</f>
        <v/>
      </c>
      <c r="F711" s="10" t="str">
        <f>IF(C711="","",VLOOKUP(R711&amp;"_"&amp;S711&amp;"_"&amp;T711,[1]挑战模式!$A:$AS,13,FALSE)-VLOOKUP(R711&amp;"_"&amp;S711&amp;"_"&amp;T711,[1]挑战模式!$A:$AS,14,FALSE))</f>
        <v/>
      </c>
      <c r="G711" s="10" t="str">
        <f t="shared" si="59"/>
        <v/>
      </c>
      <c r="H711" s="10" t="str">
        <f>IF(C711="","",VLOOKUP(R711&amp;"_"&amp;S711&amp;"_"&amp;T711,[1]挑战模式!$A:$BG,58,FALSE))</f>
        <v/>
      </c>
      <c r="I711" s="10" t="str">
        <f>IF(C711="","",VLOOKUP(R711&amp;"_"&amp;S711&amp;"_"&amp;T711,[1]挑战模式!$A:$BG,59,FALSE))</f>
        <v/>
      </c>
      <c r="J711" s="10" t="str">
        <f t="shared" si="64"/>
        <v/>
      </c>
      <c r="K711" s="10" t="str">
        <f>IF(ISNA(VLOOKUP(R711&amp;"_"&amp;S711&amp;"_"&amp;T711,[1]挑战模式!$A:$AS,1,FALSE)),"",IF(VLOOKUP(R711&amp;"_"&amp;S711&amp;"_"&amp;T711,[1]挑战模式!$A:$AS,14+U711,FALSE)="","",INT(VLOOKUP(R711&amp;"_"&amp;S711&amp;"_"&amp;T711,[1]挑战模式!$A:$AS,20+U711,FALSE))))</f>
        <v/>
      </c>
      <c r="L711" s="10" t="str">
        <f>IF(ISNA(VLOOKUP(R711&amp;"_"&amp;S711&amp;"_"&amp;T711,[1]挑战模式!$A:$AS,1,FALSE)),"",IF(VLOOKUP(R711&amp;"_"&amp;S711&amp;"_"&amp;T711,[1]挑战模式!$A:$AS,14+U711,FALSE)="","",ROUND(VLOOKUP(R711&amp;"_"&amp;S711&amp;"_"&amp;T711,[1]挑战模式!$A:$AS,5,FALSE)/K711,2)))</f>
        <v/>
      </c>
      <c r="M711" s="10" t="str">
        <f t="shared" si="61"/>
        <v/>
      </c>
      <c r="N711" s="10" t="str">
        <f t="shared" si="62"/>
        <v/>
      </c>
      <c r="O711" s="10" t="str">
        <f t="shared" si="63"/>
        <v/>
      </c>
      <c r="Q711" s="10" t="str">
        <f>IF(L711="","",VLOOKUP(R711&amp;"_"&amp;S711&amp;"_"&amp;T711,[1]挑战模式!$A:$AS,38+U711,FALSE))</f>
        <v/>
      </c>
      <c r="R711" s="10">
        <v>0</v>
      </c>
      <c r="S711" s="10">
        <v>15</v>
      </c>
      <c r="T711" s="10">
        <v>7</v>
      </c>
      <c r="U711" s="10">
        <v>2</v>
      </c>
    </row>
    <row r="712" spans="2:21" s="10" customFormat="1" x14ac:dyDescent="0.2">
      <c r="B712" s="10" t="str">
        <f t="shared" si="57"/>
        <v/>
      </c>
      <c r="C712" s="10" t="str">
        <f>IF(ISNA(VLOOKUP(R712&amp;"_"&amp;S712&amp;"_"&amp;T712,[1]挑战模式!$A:$AS,1,FALSE)),"",IF(T712-T711=0,"",T712))</f>
        <v/>
      </c>
      <c r="D712" s="10" t="str">
        <f t="shared" si="58"/>
        <v/>
      </c>
      <c r="E712" s="10" t="str">
        <f>""</f>
        <v/>
      </c>
      <c r="F712" s="10" t="str">
        <f>IF(C712="","",VLOOKUP(R712&amp;"_"&amp;S712&amp;"_"&amp;T712,[1]挑战模式!$A:$AS,13,FALSE)-VLOOKUP(R712&amp;"_"&amp;S712&amp;"_"&amp;T712,[1]挑战模式!$A:$AS,14,FALSE))</f>
        <v/>
      </c>
      <c r="G712" s="10" t="str">
        <f t="shared" si="59"/>
        <v/>
      </c>
      <c r="H712" s="10" t="str">
        <f>IF(C712="","",VLOOKUP(R712&amp;"_"&amp;S712&amp;"_"&amp;T712,[1]挑战模式!$A:$BG,58,FALSE))</f>
        <v/>
      </c>
      <c r="I712" s="10" t="str">
        <f>IF(C712="","",VLOOKUP(R712&amp;"_"&amp;S712&amp;"_"&amp;T712,[1]挑战模式!$A:$BG,59,FALSE))</f>
        <v/>
      </c>
      <c r="J712" s="10" t="str">
        <f t="shared" si="64"/>
        <v/>
      </c>
      <c r="K712" s="10" t="str">
        <f>IF(ISNA(VLOOKUP(R712&amp;"_"&amp;S712&amp;"_"&amp;T712,[1]挑战模式!$A:$AS,1,FALSE)),"",IF(VLOOKUP(R712&amp;"_"&amp;S712&amp;"_"&amp;T712,[1]挑战模式!$A:$AS,14+U712,FALSE)="","",INT(VLOOKUP(R712&amp;"_"&amp;S712&amp;"_"&amp;T712,[1]挑战模式!$A:$AS,20+U712,FALSE))))</f>
        <v/>
      </c>
      <c r="L712" s="10" t="str">
        <f>IF(ISNA(VLOOKUP(R712&amp;"_"&amp;S712&amp;"_"&amp;T712,[1]挑战模式!$A:$AS,1,FALSE)),"",IF(VLOOKUP(R712&amp;"_"&amp;S712&amp;"_"&amp;T712,[1]挑战模式!$A:$AS,14+U712,FALSE)="","",ROUND(VLOOKUP(R712&amp;"_"&amp;S712&amp;"_"&amp;T712,[1]挑战模式!$A:$AS,5,FALSE)/K712,2)))</f>
        <v/>
      </c>
      <c r="M712" s="10" t="str">
        <f t="shared" si="61"/>
        <v/>
      </c>
      <c r="N712" s="10" t="str">
        <f t="shared" si="62"/>
        <v/>
      </c>
      <c r="O712" s="10" t="str">
        <f t="shared" si="63"/>
        <v/>
      </c>
      <c r="Q712" s="10" t="str">
        <f>IF(L712="","",VLOOKUP(R712&amp;"_"&amp;S712&amp;"_"&amp;T712,[1]挑战模式!$A:$AS,38+U712,FALSE))</f>
        <v/>
      </c>
      <c r="R712" s="10">
        <v>0</v>
      </c>
      <c r="S712" s="10">
        <v>15</v>
      </c>
      <c r="T712" s="10">
        <v>7</v>
      </c>
      <c r="U712" s="10">
        <v>3</v>
      </c>
    </row>
    <row r="713" spans="2:21" s="10" customFormat="1" x14ac:dyDescent="0.2">
      <c r="B713" s="10" t="str">
        <f t="shared" si="57"/>
        <v/>
      </c>
      <c r="C713" s="10" t="str">
        <f>IF(ISNA(VLOOKUP(R713&amp;"_"&amp;S713&amp;"_"&amp;T713,[1]挑战模式!$A:$AS,1,FALSE)),"",IF(T713-T712=0,"",T713))</f>
        <v/>
      </c>
      <c r="D713" s="10" t="str">
        <f t="shared" si="58"/>
        <v/>
      </c>
      <c r="E713" s="10" t="str">
        <f>""</f>
        <v/>
      </c>
      <c r="F713" s="10" t="str">
        <f>IF(C713="","",VLOOKUP(R713&amp;"_"&amp;S713&amp;"_"&amp;T713,[1]挑战模式!$A:$AS,13,FALSE)-VLOOKUP(R713&amp;"_"&amp;S713&amp;"_"&amp;T713,[1]挑战模式!$A:$AS,14,FALSE))</f>
        <v/>
      </c>
      <c r="G713" s="10" t="str">
        <f t="shared" si="59"/>
        <v/>
      </c>
      <c r="H713" s="10" t="str">
        <f>IF(C713="","",VLOOKUP(R713&amp;"_"&amp;S713&amp;"_"&amp;T713,[1]挑战模式!$A:$BG,58,FALSE))</f>
        <v/>
      </c>
      <c r="I713" s="10" t="str">
        <f>IF(C713="","",VLOOKUP(R713&amp;"_"&amp;S713&amp;"_"&amp;T713,[1]挑战模式!$A:$BG,59,FALSE))</f>
        <v/>
      </c>
      <c r="J713" s="10" t="str">
        <f t="shared" si="64"/>
        <v/>
      </c>
      <c r="K713" s="10" t="str">
        <f>IF(ISNA(VLOOKUP(R713&amp;"_"&amp;S713&amp;"_"&amp;T713,[1]挑战模式!$A:$AS,1,FALSE)),"",IF(VLOOKUP(R713&amp;"_"&amp;S713&amp;"_"&amp;T713,[1]挑战模式!$A:$AS,14+U713,FALSE)="","",INT(VLOOKUP(R713&amp;"_"&amp;S713&amp;"_"&amp;T713,[1]挑战模式!$A:$AS,20+U713,FALSE))))</f>
        <v/>
      </c>
      <c r="L713" s="10" t="str">
        <f>IF(ISNA(VLOOKUP(R713&amp;"_"&amp;S713&amp;"_"&amp;T713,[1]挑战模式!$A:$AS,1,FALSE)),"",IF(VLOOKUP(R713&amp;"_"&amp;S713&amp;"_"&amp;T713,[1]挑战模式!$A:$AS,14+U713,FALSE)="","",ROUND(VLOOKUP(R713&amp;"_"&amp;S713&amp;"_"&amp;T713,[1]挑战模式!$A:$AS,5,FALSE)/K713,2)))</f>
        <v/>
      </c>
      <c r="M713" s="10" t="str">
        <f t="shared" si="61"/>
        <v/>
      </c>
      <c r="N713" s="10" t="str">
        <f t="shared" si="62"/>
        <v/>
      </c>
      <c r="O713" s="10" t="str">
        <f t="shared" si="63"/>
        <v/>
      </c>
      <c r="Q713" s="10" t="str">
        <f>IF(L713="","",VLOOKUP(R713&amp;"_"&amp;S713&amp;"_"&amp;T713,[1]挑战模式!$A:$AS,38+U713,FALSE))</f>
        <v/>
      </c>
      <c r="R713" s="10">
        <v>0</v>
      </c>
      <c r="S713" s="10">
        <v>15</v>
      </c>
      <c r="T713" s="10">
        <v>7</v>
      </c>
      <c r="U713" s="10">
        <v>4</v>
      </c>
    </row>
    <row r="714" spans="2:21" s="10" customFormat="1" x14ac:dyDescent="0.2">
      <c r="B714" s="10" t="str">
        <f t="shared" si="57"/>
        <v/>
      </c>
      <c r="C714" s="10" t="str">
        <f>IF(ISNA(VLOOKUP(R714&amp;"_"&amp;S714&amp;"_"&amp;T714,[1]挑战模式!$A:$AS,1,FALSE)),"",IF(T714-T713=0,"",T714))</f>
        <v/>
      </c>
      <c r="D714" s="10" t="str">
        <f t="shared" si="58"/>
        <v/>
      </c>
      <c r="E714" s="10" t="str">
        <f>""</f>
        <v/>
      </c>
      <c r="F714" s="10" t="str">
        <f>IF(C714="","",VLOOKUP(R714&amp;"_"&amp;S714&amp;"_"&amp;T714,[1]挑战模式!$A:$AS,13,FALSE)-VLOOKUP(R714&amp;"_"&amp;S714&amp;"_"&amp;T714,[1]挑战模式!$A:$AS,14,FALSE))</f>
        <v/>
      </c>
      <c r="G714" s="10" t="str">
        <f t="shared" si="59"/>
        <v/>
      </c>
      <c r="H714" s="10" t="str">
        <f>IF(C714="","",VLOOKUP(R714&amp;"_"&amp;S714&amp;"_"&amp;T714,[1]挑战模式!$A:$BG,58,FALSE))</f>
        <v/>
      </c>
      <c r="I714" s="10" t="str">
        <f>IF(C714="","",VLOOKUP(R714&amp;"_"&amp;S714&amp;"_"&amp;T714,[1]挑战模式!$A:$BG,59,FALSE))</f>
        <v/>
      </c>
      <c r="J714" s="10" t="str">
        <f t="shared" si="64"/>
        <v/>
      </c>
      <c r="K714" s="10" t="str">
        <f>IF(ISNA(VLOOKUP(R714&amp;"_"&amp;S714&amp;"_"&amp;T714,[1]挑战模式!$A:$AS,1,FALSE)),"",IF(VLOOKUP(R714&amp;"_"&amp;S714&amp;"_"&amp;T714,[1]挑战模式!$A:$AS,14+U714,FALSE)="","",INT(VLOOKUP(R714&amp;"_"&amp;S714&amp;"_"&amp;T714,[1]挑战模式!$A:$AS,20+U714,FALSE))))</f>
        <v/>
      </c>
      <c r="L714" s="10" t="str">
        <f>IF(ISNA(VLOOKUP(R714&amp;"_"&amp;S714&amp;"_"&amp;T714,[1]挑战模式!$A:$AS,1,FALSE)),"",IF(VLOOKUP(R714&amp;"_"&amp;S714&amp;"_"&amp;T714,[1]挑战模式!$A:$AS,14+U714,FALSE)="","",ROUND(VLOOKUP(R714&amp;"_"&amp;S714&amp;"_"&amp;T714,[1]挑战模式!$A:$AS,5,FALSE)/K714,2)))</f>
        <v/>
      </c>
      <c r="M714" s="10" t="str">
        <f t="shared" si="61"/>
        <v/>
      </c>
      <c r="N714" s="10" t="str">
        <f t="shared" si="62"/>
        <v/>
      </c>
      <c r="O714" s="10" t="str">
        <f t="shared" si="63"/>
        <v/>
      </c>
      <c r="Q714" s="10" t="str">
        <f>IF(L714="","",VLOOKUP(R714&amp;"_"&amp;S714&amp;"_"&amp;T714,[1]挑战模式!$A:$AS,38+U714,FALSE))</f>
        <v/>
      </c>
      <c r="R714" s="10">
        <v>0</v>
      </c>
      <c r="S714" s="10">
        <v>15</v>
      </c>
      <c r="T714" s="10">
        <v>7</v>
      </c>
      <c r="U714" s="10">
        <v>5</v>
      </c>
    </row>
    <row r="715" spans="2:21" s="10" customFormat="1" x14ac:dyDescent="0.2">
      <c r="B715" s="10" t="str">
        <f t="shared" si="57"/>
        <v/>
      </c>
      <c r="C715" s="10" t="str">
        <f>IF(ISNA(VLOOKUP(R715&amp;"_"&amp;S715&amp;"_"&amp;T715,[1]挑战模式!$A:$AS,1,FALSE)),"",IF(T715-T714=0,"",T715))</f>
        <v/>
      </c>
      <c r="D715" s="10" t="str">
        <f t="shared" si="58"/>
        <v/>
      </c>
      <c r="E715" s="10" t="str">
        <f>""</f>
        <v/>
      </c>
      <c r="F715" s="10" t="str">
        <f>IF(C715="","",VLOOKUP(R715&amp;"_"&amp;S715&amp;"_"&amp;T715,[1]挑战模式!$A:$AS,13,FALSE)-VLOOKUP(R715&amp;"_"&amp;S715&amp;"_"&amp;T715,[1]挑战模式!$A:$AS,14,FALSE))</f>
        <v/>
      </c>
      <c r="G715" s="10" t="str">
        <f t="shared" si="59"/>
        <v/>
      </c>
      <c r="H715" s="10" t="str">
        <f>IF(C715="","",VLOOKUP(R715&amp;"_"&amp;S715&amp;"_"&amp;T715,[1]挑战模式!$A:$BG,58,FALSE))</f>
        <v/>
      </c>
      <c r="I715" s="10" t="str">
        <f>IF(C715="","",VLOOKUP(R715&amp;"_"&amp;S715&amp;"_"&amp;T715,[1]挑战模式!$A:$BG,59,FALSE))</f>
        <v/>
      </c>
      <c r="J715" s="10" t="str">
        <f t="shared" si="64"/>
        <v/>
      </c>
      <c r="K715" s="10" t="str">
        <f>IF(ISNA(VLOOKUP(R715&amp;"_"&amp;S715&amp;"_"&amp;T715,[1]挑战模式!$A:$AS,1,FALSE)),"",IF(VLOOKUP(R715&amp;"_"&amp;S715&amp;"_"&amp;T715,[1]挑战模式!$A:$AS,14+U715,FALSE)="","",INT(VLOOKUP(R715&amp;"_"&amp;S715&amp;"_"&amp;T715,[1]挑战模式!$A:$AS,20+U715,FALSE))))</f>
        <v/>
      </c>
      <c r="L715" s="10" t="str">
        <f>IF(ISNA(VLOOKUP(R715&amp;"_"&amp;S715&amp;"_"&amp;T715,[1]挑战模式!$A:$AS,1,FALSE)),"",IF(VLOOKUP(R715&amp;"_"&amp;S715&amp;"_"&amp;T715,[1]挑战模式!$A:$AS,14+U715,FALSE)="","",ROUND(VLOOKUP(R715&amp;"_"&amp;S715&amp;"_"&amp;T715,[1]挑战模式!$A:$AS,5,FALSE)/K715,2)))</f>
        <v/>
      </c>
      <c r="M715" s="10" t="str">
        <f t="shared" si="61"/>
        <v/>
      </c>
      <c r="N715" s="10" t="str">
        <f t="shared" si="62"/>
        <v/>
      </c>
      <c r="O715" s="10" t="str">
        <f t="shared" si="63"/>
        <v/>
      </c>
      <c r="Q715" s="10" t="str">
        <f>IF(L715="","",VLOOKUP(R715&amp;"_"&amp;S715&amp;"_"&amp;T715,[1]挑战模式!$A:$AS,38+U715,FALSE))</f>
        <v/>
      </c>
      <c r="R715" s="10">
        <v>0</v>
      </c>
      <c r="S715" s="10">
        <v>15</v>
      </c>
      <c r="T715" s="10">
        <v>7</v>
      </c>
      <c r="U715" s="10">
        <v>6</v>
      </c>
    </row>
    <row r="716" spans="2:21" s="10" customFormat="1" x14ac:dyDescent="0.2">
      <c r="B716" s="10" t="str">
        <f t="shared" si="57"/>
        <v/>
      </c>
      <c r="C716" s="10" t="str">
        <f>IF(ISNA(VLOOKUP(R716&amp;"_"&amp;S716&amp;"_"&amp;T716,[1]挑战模式!$A:$AS,1,FALSE)),"",IF(T716-T715=0,"",T716))</f>
        <v/>
      </c>
      <c r="D716" s="10" t="str">
        <f t="shared" si="58"/>
        <v/>
      </c>
      <c r="E716" s="10" t="str">
        <f>""</f>
        <v/>
      </c>
      <c r="F716" s="10" t="str">
        <f>IF(C716="","",VLOOKUP(R716&amp;"_"&amp;S716&amp;"_"&amp;T716,[1]挑战模式!$A:$AS,13,FALSE)-VLOOKUP(R716&amp;"_"&amp;S716&amp;"_"&amp;T716,[1]挑战模式!$A:$AS,14,FALSE))</f>
        <v/>
      </c>
      <c r="G716" s="10" t="str">
        <f t="shared" si="59"/>
        <v/>
      </c>
      <c r="H716" s="10" t="str">
        <f>IF(C716="","",VLOOKUP(R716&amp;"_"&amp;S716&amp;"_"&amp;T716,[1]挑战模式!$A:$BG,58,FALSE))</f>
        <v/>
      </c>
      <c r="I716" s="10" t="str">
        <f>IF(C716="","",VLOOKUP(R716&amp;"_"&amp;S716&amp;"_"&amp;T716,[1]挑战模式!$A:$BG,59,FALSE))</f>
        <v/>
      </c>
      <c r="J716" s="10" t="str">
        <f t="shared" si="64"/>
        <v/>
      </c>
      <c r="K716" s="10" t="str">
        <f>IF(ISNA(VLOOKUP(R716&amp;"_"&amp;S716&amp;"_"&amp;T716,[1]挑战模式!$A:$AS,1,FALSE)),"",IF(VLOOKUP(R716&amp;"_"&amp;S716&amp;"_"&amp;T716,[1]挑战模式!$A:$AS,14+U716,FALSE)="","",INT(VLOOKUP(R716&amp;"_"&amp;S716&amp;"_"&amp;T716,[1]挑战模式!$A:$AS,20+U716,FALSE))))</f>
        <v/>
      </c>
      <c r="L716" s="10" t="str">
        <f>IF(ISNA(VLOOKUP(R716&amp;"_"&amp;S716&amp;"_"&amp;T716,[1]挑战模式!$A:$AS,1,FALSE)),"",IF(VLOOKUP(R716&amp;"_"&amp;S716&amp;"_"&amp;T716,[1]挑战模式!$A:$AS,14+U716,FALSE)="","",ROUND(VLOOKUP(R716&amp;"_"&amp;S716&amp;"_"&amp;T716,[1]挑战模式!$A:$AS,5,FALSE)/K716,2)))</f>
        <v/>
      </c>
      <c r="M716" s="10" t="str">
        <f t="shared" si="61"/>
        <v/>
      </c>
      <c r="N716" s="10" t="str">
        <f t="shared" si="62"/>
        <v/>
      </c>
      <c r="O716" s="10" t="str">
        <f t="shared" si="63"/>
        <v/>
      </c>
      <c r="Q716" s="10" t="str">
        <f>IF(L716="","",VLOOKUP(R716&amp;"_"&amp;S716&amp;"_"&amp;T716,[1]挑战模式!$A:$AS,38+U716,FALSE))</f>
        <v/>
      </c>
      <c r="R716" s="10">
        <v>0</v>
      </c>
      <c r="S716" s="10">
        <v>15</v>
      </c>
      <c r="T716" s="10">
        <v>8</v>
      </c>
      <c r="U716" s="10">
        <v>1</v>
      </c>
    </row>
    <row r="717" spans="2:21" s="10" customFormat="1" x14ac:dyDescent="0.2">
      <c r="B717" s="10" t="str">
        <f t="shared" si="57"/>
        <v/>
      </c>
      <c r="C717" s="10" t="str">
        <f>IF(ISNA(VLOOKUP(R717&amp;"_"&amp;S717&amp;"_"&amp;T717,[1]挑战模式!$A:$AS,1,FALSE)),"",IF(T717-T716=0,"",T717))</f>
        <v/>
      </c>
      <c r="D717" s="10" t="str">
        <f t="shared" si="58"/>
        <v/>
      </c>
      <c r="E717" s="10" t="str">
        <f>""</f>
        <v/>
      </c>
      <c r="F717" s="10" t="str">
        <f>IF(C717="","",VLOOKUP(R717&amp;"_"&amp;S717&amp;"_"&amp;T717,[1]挑战模式!$A:$AS,13,FALSE)-VLOOKUP(R717&amp;"_"&amp;S717&amp;"_"&amp;T717,[1]挑战模式!$A:$AS,14,FALSE))</f>
        <v/>
      </c>
      <c r="G717" s="10" t="str">
        <f t="shared" si="59"/>
        <v/>
      </c>
      <c r="H717" s="10" t="str">
        <f>IF(C717="","",VLOOKUP(R717&amp;"_"&amp;S717&amp;"_"&amp;T717,[1]挑战模式!$A:$BG,58,FALSE))</f>
        <v/>
      </c>
      <c r="I717" s="10" t="str">
        <f>IF(C717="","",VLOOKUP(R717&amp;"_"&amp;S717&amp;"_"&amp;T717,[1]挑战模式!$A:$BG,59,FALSE))</f>
        <v/>
      </c>
      <c r="J717" s="10" t="str">
        <f t="shared" si="64"/>
        <v/>
      </c>
      <c r="K717" s="10" t="str">
        <f>IF(ISNA(VLOOKUP(R717&amp;"_"&amp;S717&amp;"_"&amp;T717,[1]挑战模式!$A:$AS,1,FALSE)),"",IF(VLOOKUP(R717&amp;"_"&amp;S717&amp;"_"&amp;T717,[1]挑战模式!$A:$AS,14+U717,FALSE)="","",INT(VLOOKUP(R717&amp;"_"&amp;S717&amp;"_"&amp;T717,[1]挑战模式!$A:$AS,20+U717,FALSE))))</f>
        <v/>
      </c>
      <c r="L717" s="10" t="str">
        <f>IF(ISNA(VLOOKUP(R717&amp;"_"&amp;S717&amp;"_"&amp;T717,[1]挑战模式!$A:$AS,1,FALSE)),"",IF(VLOOKUP(R717&amp;"_"&amp;S717&amp;"_"&amp;T717,[1]挑战模式!$A:$AS,14+U717,FALSE)="","",ROUND(VLOOKUP(R717&amp;"_"&amp;S717&amp;"_"&amp;T717,[1]挑战模式!$A:$AS,5,FALSE)/K717,2)))</f>
        <v/>
      </c>
      <c r="M717" s="10" t="str">
        <f t="shared" si="61"/>
        <v/>
      </c>
      <c r="N717" s="10" t="str">
        <f t="shared" si="62"/>
        <v/>
      </c>
      <c r="O717" s="10" t="str">
        <f t="shared" si="63"/>
        <v/>
      </c>
      <c r="Q717" s="10" t="str">
        <f>IF(L717="","",VLOOKUP(R717&amp;"_"&amp;S717&amp;"_"&amp;T717,[1]挑战模式!$A:$AS,38+U717,FALSE))</f>
        <v/>
      </c>
      <c r="R717" s="10">
        <v>0</v>
      </c>
      <c r="S717" s="10">
        <v>15</v>
      </c>
      <c r="T717" s="10">
        <v>8</v>
      </c>
      <c r="U717" s="10">
        <v>2</v>
      </c>
    </row>
    <row r="718" spans="2:21" s="10" customFormat="1" x14ac:dyDescent="0.2">
      <c r="B718" s="10" t="str">
        <f t="shared" si="57"/>
        <v/>
      </c>
      <c r="C718" s="10" t="str">
        <f>IF(ISNA(VLOOKUP(R718&amp;"_"&amp;S718&amp;"_"&amp;T718,[1]挑战模式!$A:$AS,1,FALSE)),"",IF(T718-T717=0,"",T718))</f>
        <v/>
      </c>
      <c r="D718" s="10" t="str">
        <f t="shared" si="58"/>
        <v/>
      </c>
      <c r="E718" s="10" t="str">
        <f>""</f>
        <v/>
      </c>
      <c r="F718" s="10" t="str">
        <f>IF(C718="","",VLOOKUP(R718&amp;"_"&amp;S718&amp;"_"&amp;T718,[1]挑战模式!$A:$AS,13,FALSE)-VLOOKUP(R718&amp;"_"&amp;S718&amp;"_"&amp;T718,[1]挑战模式!$A:$AS,14,FALSE))</f>
        <v/>
      </c>
      <c r="G718" s="10" t="str">
        <f t="shared" si="59"/>
        <v/>
      </c>
      <c r="H718" s="10" t="str">
        <f>IF(C718="","",VLOOKUP(R718&amp;"_"&amp;S718&amp;"_"&amp;T718,[1]挑战模式!$A:$BG,58,FALSE))</f>
        <v/>
      </c>
      <c r="I718" s="10" t="str">
        <f>IF(C718="","",VLOOKUP(R718&amp;"_"&amp;S718&amp;"_"&amp;T718,[1]挑战模式!$A:$BG,59,FALSE))</f>
        <v/>
      </c>
      <c r="J718" s="10" t="str">
        <f t="shared" si="64"/>
        <v/>
      </c>
      <c r="K718" s="10" t="str">
        <f>IF(ISNA(VLOOKUP(R718&amp;"_"&amp;S718&amp;"_"&amp;T718,[1]挑战模式!$A:$AS,1,FALSE)),"",IF(VLOOKUP(R718&amp;"_"&amp;S718&amp;"_"&amp;T718,[1]挑战模式!$A:$AS,14+U718,FALSE)="","",INT(VLOOKUP(R718&amp;"_"&amp;S718&amp;"_"&amp;T718,[1]挑战模式!$A:$AS,20+U718,FALSE))))</f>
        <v/>
      </c>
      <c r="L718" s="10" t="str">
        <f>IF(ISNA(VLOOKUP(R718&amp;"_"&amp;S718&amp;"_"&amp;T718,[1]挑战模式!$A:$AS,1,FALSE)),"",IF(VLOOKUP(R718&amp;"_"&amp;S718&amp;"_"&amp;T718,[1]挑战模式!$A:$AS,14+U718,FALSE)="","",ROUND(VLOOKUP(R718&amp;"_"&amp;S718&amp;"_"&amp;T718,[1]挑战模式!$A:$AS,5,FALSE)/K718,2)))</f>
        <v/>
      </c>
      <c r="M718" s="10" t="str">
        <f t="shared" si="61"/>
        <v/>
      </c>
      <c r="N718" s="10" t="str">
        <f t="shared" si="62"/>
        <v/>
      </c>
      <c r="O718" s="10" t="str">
        <f t="shared" si="63"/>
        <v/>
      </c>
      <c r="Q718" s="10" t="str">
        <f>IF(L718="","",VLOOKUP(R718&amp;"_"&amp;S718&amp;"_"&amp;T718,[1]挑战模式!$A:$AS,38+U718,FALSE))</f>
        <v/>
      </c>
      <c r="R718" s="10">
        <v>0</v>
      </c>
      <c r="S718" s="10">
        <v>15</v>
      </c>
      <c r="T718" s="10">
        <v>8</v>
      </c>
      <c r="U718" s="10">
        <v>3</v>
      </c>
    </row>
    <row r="719" spans="2:21" s="10" customFormat="1" x14ac:dyDescent="0.2">
      <c r="B719" s="10" t="str">
        <f t="shared" si="57"/>
        <v/>
      </c>
      <c r="C719" s="10" t="str">
        <f>IF(ISNA(VLOOKUP(R719&amp;"_"&amp;S719&amp;"_"&amp;T719,[1]挑战模式!$A:$AS,1,FALSE)),"",IF(T719-T718=0,"",T719))</f>
        <v/>
      </c>
      <c r="D719" s="10" t="str">
        <f t="shared" si="58"/>
        <v/>
      </c>
      <c r="E719" s="10" t="str">
        <f>""</f>
        <v/>
      </c>
      <c r="F719" s="10" t="str">
        <f>IF(C719="","",VLOOKUP(R719&amp;"_"&amp;S719&amp;"_"&amp;T719,[1]挑战模式!$A:$AS,13,FALSE)-VLOOKUP(R719&amp;"_"&amp;S719&amp;"_"&amp;T719,[1]挑战模式!$A:$AS,14,FALSE))</f>
        <v/>
      </c>
      <c r="G719" s="10" t="str">
        <f t="shared" si="59"/>
        <v/>
      </c>
      <c r="H719" s="10" t="str">
        <f>IF(C719="","",VLOOKUP(R719&amp;"_"&amp;S719&amp;"_"&amp;T719,[1]挑战模式!$A:$BG,58,FALSE))</f>
        <v/>
      </c>
      <c r="I719" s="10" t="str">
        <f>IF(C719="","",VLOOKUP(R719&amp;"_"&amp;S719&amp;"_"&amp;T719,[1]挑战模式!$A:$BG,59,FALSE))</f>
        <v/>
      </c>
      <c r="J719" s="10" t="str">
        <f t="shared" si="64"/>
        <v/>
      </c>
      <c r="K719" s="10" t="str">
        <f>IF(ISNA(VLOOKUP(R719&amp;"_"&amp;S719&amp;"_"&amp;T719,[1]挑战模式!$A:$AS,1,FALSE)),"",IF(VLOOKUP(R719&amp;"_"&amp;S719&amp;"_"&amp;T719,[1]挑战模式!$A:$AS,14+U719,FALSE)="","",INT(VLOOKUP(R719&amp;"_"&amp;S719&amp;"_"&amp;T719,[1]挑战模式!$A:$AS,20+U719,FALSE))))</f>
        <v/>
      </c>
      <c r="L719" s="10" t="str">
        <f>IF(ISNA(VLOOKUP(R719&amp;"_"&amp;S719&amp;"_"&amp;T719,[1]挑战模式!$A:$AS,1,FALSE)),"",IF(VLOOKUP(R719&amp;"_"&amp;S719&amp;"_"&amp;T719,[1]挑战模式!$A:$AS,14+U719,FALSE)="","",ROUND(VLOOKUP(R719&amp;"_"&amp;S719&amp;"_"&amp;T719,[1]挑战模式!$A:$AS,5,FALSE)/K719,2)))</f>
        <v/>
      </c>
      <c r="M719" s="10" t="str">
        <f t="shared" si="61"/>
        <v/>
      </c>
      <c r="N719" s="10" t="str">
        <f t="shared" si="62"/>
        <v/>
      </c>
      <c r="O719" s="10" t="str">
        <f t="shared" si="63"/>
        <v/>
      </c>
      <c r="Q719" s="10" t="str">
        <f>IF(L719="","",VLOOKUP(R719&amp;"_"&amp;S719&amp;"_"&amp;T719,[1]挑战模式!$A:$AS,38+U719,FALSE))</f>
        <v/>
      </c>
      <c r="R719" s="10">
        <v>0</v>
      </c>
      <c r="S719" s="10">
        <v>15</v>
      </c>
      <c r="T719" s="10">
        <v>8</v>
      </c>
      <c r="U719" s="10">
        <v>4</v>
      </c>
    </row>
    <row r="720" spans="2:21" s="10" customFormat="1" x14ac:dyDescent="0.2">
      <c r="B720" s="10" t="str">
        <f t="shared" si="57"/>
        <v/>
      </c>
      <c r="C720" s="10" t="str">
        <f>IF(ISNA(VLOOKUP(R720&amp;"_"&amp;S720&amp;"_"&amp;T720,[1]挑战模式!$A:$AS,1,FALSE)),"",IF(T720-T719=0,"",T720))</f>
        <v/>
      </c>
      <c r="D720" s="10" t="str">
        <f t="shared" si="58"/>
        <v/>
      </c>
      <c r="E720" s="10" t="str">
        <f>""</f>
        <v/>
      </c>
      <c r="F720" s="10" t="str">
        <f>IF(C720="","",VLOOKUP(R720&amp;"_"&amp;S720&amp;"_"&amp;T720,[1]挑战模式!$A:$AS,13,FALSE)-VLOOKUP(R720&amp;"_"&amp;S720&amp;"_"&amp;T720,[1]挑战模式!$A:$AS,14,FALSE))</f>
        <v/>
      </c>
      <c r="G720" s="10" t="str">
        <f t="shared" si="59"/>
        <v/>
      </c>
      <c r="H720" s="10" t="str">
        <f>IF(C720="","",VLOOKUP(R720&amp;"_"&amp;S720&amp;"_"&amp;T720,[1]挑战模式!$A:$BG,58,FALSE))</f>
        <v/>
      </c>
      <c r="I720" s="10" t="str">
        <f>IF(C720="","",VLOOKUP(R720&amp;"_"&amp;S720&amp;"_"&amp;T720,[1]挑战模式!$A:$BG,59,FALSE))</f>
        <v/>
      </c>
      <c r="J720" s="10" t="str">
        <f t="shared" si="64"/>
        <v/>
      </c>
      <c r="K720" s="10" t="str">
        <f>IF(ISNA(VLOOKUP(R720&amp;"_"&amp;S720&amp;"_"&amp;T720,[1]挑战模式!$A:$AS,1,FALSE)),"",IF(VLOOKUP(R720&amp;"_"&amp;S720&amp;"_"&amp;T720,[1]挑战模式!$A:$AS,14+U720,FALSE)="","",INT(VLOOKUP(R720&amp;"_"&amp;S720&amp;"_"&amp;T720,[1]挑战模式!$A:$AS,20+U720,FALSE))))</f>
        <v/>
      </c>
      <c r="L720" s="10" t="str">
        <f>IF(ISNA(VLOOKUP(R720&amp;"_"&amp;S720&amp;"_"&amp;T720,[1]挑战模式!$A:$AS,1,FALSE)),"",IF(VLOOKUP(R720&amp;"_"&amp;S720&amp;"_"&amp;T720,[1]挑战模式!$A:$AS,14+U720,FALSE)="","",ROUND(VLOOKUP(R720&amp;"_"&amp;S720&amp;"_"&amp;T720,[1]挑战模式!$A:$AS,5,FALSE)/K720,2)))</f>
        <v/>
      </c>
      <c r="M720" s="10" t="str">
        <f t="shared" si="61"/>
        <v/>
      </c>
      <c r="N720" s="10" t="str">
        <f t="shared" si="62"/>
        <v/>
      </c>
      <c r="O720" s="10" t="str">
        <f t="shared" si="63"/>
        <v/>
      </c>
      <c r="Q720" s="10" t="str">
        <f>IF(L720="","",VLOOKUP(R720&amp;"_"&amp;S720&amp;"_"&amp;T720,[1]挑战模式!$A:$AS,38+U720,FALSE))</f>
        <v/>
      </c>
      <c r="R720" s="10">
        <v>0</v>
      </c>
      <c r="S720" s="10">
        <v>15</v>
      </c>
      <c r="T720" s="10">
        <v>8</v>
      </c>
      <c r="U720" s="10">
        <v>5</v>
      </c>
    </row>
    <row r="721" spans="2:21" s="10" customFormat="1" x14ac:dyDescent="0.2">
      <c r="B721" s="10" t="str">
        <f t="shared" si="57"/>
        <v/>
      </c>
      <c r="C721" s="10" t="str">
        <f>IF(ISNA(VLOOKUP(R721&amp;"_"&amp;S721&amp;"_"&amp;T721,[1]挑战模式!$A:$AS,1,FALSE)),"",IF(T721-T720=0,"",T721))</f>
        <v/>
      </c>
      <c r="D721" s="10" t="str">
        <f t="shared" si="58"/>
        <v/>
      </c>
      <c r="E721" s="10" t="str">
        <f>""</f>
        <v/>
      </c>
      <c r="F721" s="10" t="str">
        <f>IF(C721="","",VLOOKUP(R721&amp;"_"&amp;S721&amp;"_"&amp;T721,[1]挑战模式!$A:$AS,13,FALSE)-VLOOKUP(R721&amp;"_"&amp;S721&amp;"_"&amp;T721,[1]挑战模式!$A:$AS,14,FALSE))</f>
        <v/>
      </c>
      <c r="G721" s="10" t="str">
        <f t="shared" si="59"/>
        <v/>
      </c>
      <c r="H721" s="10" t="str">
        <f>IF(C721="","",VLOOKUP(R721&amp;"_"&amp;S721&amp;"_"&amp;T721,[1]挑战模式!$A:$BG,58,FALSE))</f>
        <v/>
      </c>
      <c r="I721" s="10" t="str">
        <f>IF(C721="","",VLOOKUP(R721&amp;"_"&amp;S721&amp;"_"&amp;T721,[1]挑战模式!$A:$BG,59,FALSE))</f>
        <v/>
      </c>
      <c r="J721" s="10" t="str">
        <f t="shared" si="64"/>
        <v/>
      </c>
      <c r="K721" s="10" t="str">
        <f>IF(ISNA(VLOOKUP(R721&amp;"_"&amp;S721&amp;"_"&amp;T721,[1]挑战模式!$A:$AS,1,FALSE)),"",IF(VLOOKUP(R721&amp;"_"&amp;S721&amp;"_"&amp;T721,[1]挑战模式!$A:$AS,14+U721,FALSE)="","",INT(VLOOKUP(R721&amp;"_"&amp;S721&amp;"_"&amp;T721,[1]挑战模式!$A:$AS,20+U721,FALSE))))</f>
        <v/>
      </c>
      <c r="L721" s="10" t="str">
        <f>IF(ISNA(VLOOKUP(R721&amp;"_"&amp;S721&amp;"_"&amp;T721,[1]挑战模式!$A:$AS,1,FALSE)),"",IF(VLOOKUP(R721&amp;"_"&amp;S721&amp;"_"&amp;T721,[1]挑战模式!$A:$AS,14+U721,FALSE)="","",ROUND(VLOOKUP(R721&amp;"_"&amp;S721&amp;"_"&amp;T721,[1]挑战模式!$A:$AS,5,FALSE)/K721,2)))</f>
        <v/>
      </c>
      <c r="M721" s="10" t="str">
        <f t="shared" si="61"/>
        <v/>
      </c>
      <c r="N721" s="10" t="str">
        <f t="shared" si="62"/>
        <v/>
      </c>
      <c r="O721" s="10" t="str">
        <f t="shared" si="63"/>
        <v/>
      </c>
      <c r="Q721" s="10" t="str">
        <f>IF(L721="","",VLOOKUP(R721&amp;"_"&amp;S721&amp;"_"&amp;T721,[1]挑战模式!$A:$AS,38+U721,FALSE))</f>
        <v/>
      </c>
      <c r="R721" s="10">
        <v>0</v>
      </c>
      <c r="S721" s="10">
        <v>15</v>
      </c>
      <c r="T721" s="10">
        <v>8</v>
      </c>
      <c r="U721" s="10">
        <v>6</v>
      </c>
    </row>
    <row r="722" spans="2:21" s="10" customFormat="1" x14ac:dyDescent="0.2">
      <c r="B722" s="10" t="str">
        <f t="shared" si="57"/>
        <v>MonsterWaveCallRule_Season0_Challenge16</v>
      </c>
      <c r="C722" s="10">
        <f>IF(ISNA(VLOOKUP(R722&amp;"_"&amp;S722&amp;"_"&amp;T722,[1]挑战模式!$A:$AS,1,FALSE)),"",IF(T722-T721=0,"",T722))</f>
        <v>1</v>
      </c>
      <c r="D722" s="10" t="str">
        <f t="shared" si="58"/>
        <v>赛季0挑战关卡16波次1</v>
      </c>
      <c r="E722" s="10" t="str">
        <f>""</f>
        <v/>
      </c>
      <c r="F722" s="10">
        <f>IF(C722="","",VLOOKUP(R722&amp;"_"&amp;S722&amp;"_"&amp;T722,[1]挑战模式!$A:$AS,13,FALSE)-VLOOKUP(R722&amp;"_"&amp;S722&amp;"_"&amp;T722,[1]挑战模式!$A:$AS,14,FALSE))</f>
        <v>100</v>
      </c>
      <c r="G722" s="10">
        <f t="shared" si="59"/>
        <v>180</v>
      </c>
      <c r="H722" s="10" t="str">
        <f>IF(C722="","",VLOOKUP(R722&amp;"_"&amp;S722&amp;"_"&amp;T722,[1]挑战模式!$A:$BG,58,FALSE))</f>
        <v>ResAudio_Music_game3;0.9</v>
      </c>
      <c r="I722" s="10" t="str">
        <f>IF(C722="","",VLOOKUP(R722&amp;"_"&amp;S722&amp;"_"&amp;T722,[1]挑战模式!$A:$BG,59,FALSE))</f>
        <v>ResAudio_Music_game3;1.1</v>
      </c>
      <c r="J722" s="10">
        <f t="shared" si="64"/>
        <v>0</v>
      </c>
      <c r="K722" s="10">
        <f ca="1">IF(ISNA(VLOOKUP(R722&amp;"_"&amp;S722&amp;"_"&amp;T722,[1]挑战模式!$A:$AS,1,FALSE)),"",IF(VLOOKUP(R722&amp;"_"&amp;S722&amp;"_"&amp;T722,[1]挑战模式!$A:$AS,14+U722,FALSE)="","",INT(VLOOKUP(R722&amp;"_"&amp;S722&amp;"_"&amp;T722,[1]挑战模式!$A:$AS,20+U722,FALSE))))</f>
        <v>6</v>
      </c>
      <c r="L722" s="10">
        <f ca="1">IF(ISNA(VLOOKUP(R722&amp;"_"&amp;S722&amp;"_"&amp;T722,[1]挑战模式!$A:$AS,1,FALSE)),"",IF(VLOOKUP(R722&amp;"_"&amp;S722&amp;"_"&amp;T722,[1]挑战模式!$A:$AS,14+U722,FALSE)="","",ROUND(VLOOKUP(R722&amp;"_"&amp;S722&amp;"_"&amp;T722,[1]挑战模式!$A:$AS,5,FALSE)/K722,2)))</f>
        <v>1.67</v>
      </c>
      <c r="M722" s="10">
        <f t="shared" ca="1" si="61"/>
        <v>1</v>
      </c>
      <c r="N722" s="10" t="str">
        <f t="shared" ca="1" si="62"/>
        <v>Monster_Season0_Challenge16_1_1</v>
      </c>
      <c r="O722" s="10">
        <f t="shared" ca="1" si="63"/>
        <v>1</v>
      </c>
      <c r="Q722" s="10">
        <f ca="1">IF(L722="","",VLOOKUP(R722&amp;"_"&amp;S722&amp;"_"&amp;T722,[1]挑战模式!$A:$AS,38+U722,FALSE))</f>
        <v>33</v>
      </c>
      <c r="R722" s="10">
        <v>0</v>
      </c>
      <c r="S722" s="10">
        <v>16</v>
      </c>
      <c r="T722" s="10">
        <v>1</v>
      </c>
      <c r="U722" s="10">
        <v>1</v>
      </c>
    </row>
    <row r="723" spans="2:21" s="10" customFormat="1" x14ac:dyDescent="0.2">
      <c r="B723" s="10" t="str">
        <f t="shared" si="57"/>
        <v/>
      </c>
      <c r="C723" s="10" t="str">
        <f>IF(ISNA(VLOOKUP(R723&amp;"_"&amp;S723&amp;"_"&amp;T723,[1]挑战模式!$A:$AS,1,FALSE)),"",IF(T723-T722=0,"",T723))</f>
        <v/>
      </c>
      <c r="D723" s="10" t="str">
        <f t="shared" si="58"/>
        <v/>
      </c>
      <c r="E723" s="10" t="str">
        <f>""</f>
        <v/>
      </c>
      <c r="F723" s="10" t="str">
        <f>IF(C723="","",VLOOKUP(R723&amp;"_"&amp;S723&amp;"_"&amp;T723,[1]挑战模式!$A:$AS,13,FALSE)-VLOOKUP(R723&amp;"_"&amp;S723&amp;"_"&amp;T723,[1]挑战模式!$A:$AS,14,FALSE))</f>
        <v/>
      </c>
      <c r="G723" s="10" t="str">
        <f t="shared" si="59"/>
        <v/>
      </c>
      <c r="H723" s="10" t="str">
        <f>IF(C723="","",VLOOKUP(R723&amp;"_"&amp;S723&amp;"_"&amp;T723,[1]挑战模式!$A:$BG,58,FALSE))</f>
        <v/>
      </c>
      <c r="I723" s="10" t="str">
        <f>IF(C723="","",VLOOKUP(R723&amp;"_"&amp;S723&amp;"_"&amp;T723,[1]挑战模式!$A:$BG,59,FALSE))</f>
        <v/>
      </c>
      <c r="J723" s="10" t="str">
        <f t="shared" si="64"/>
        <v/>
      </c>
      <c r="K723" s="10" t="str">
        <f ca="1">IF(ISNA(VLOOKUP(R723&amp;"_"&amp;S723&amp;"_"&amp;T723,[1]挑战模式!$A:$AS,1,FALSE)),"",IF(VLOOKUP(R723&amp;"_"&amp;S723&amp;"_"&amp;T723,[1]挑战模式!$A:$AS,14+U723,FALSE)="","",INT(VLOOKUP(R723&amp;"_"&amp;S723&amp;"_"&amp;T723,[1]挑战模式!$A:$AS,20+U723,FALSE))))</f>
        <v/>
      </c>
      <c r="L723" s="10" t="str">
        <f ca="1">IF(ISNA(VLOOKUP(R723&amp;"_"&amp;S723&amp;"_"&amp;T723,[1]挑战模式!$A:$AS,1,FALSE)),"",IF(VLOOKUP(R723&amp;"_"&amp;S723&amp;"_"&amp;T723,[1]挑战模式!$A:$AS,14+U723,FALSE)="","",ROUND(VLOOKUP(R723&amp;"_"&amp;S723&amp;"_"&amp;T723,[1]挑战模式!$A:$AS,5,FALSE)/K723,2)))</f>
        <v/>
      </c>
      <c r="M723" s="10" t="str">
        <f t="shared" ca="1" si="61"/>
        <v/>
      </c>
      <c r="N723" s="10" t="str">
        <f t="shared" ca="1" si="62"/>
        <v/>
      </c>
      <c r="O723" s="10" t="str">
        <f t="shared" ca="1" si="63"/>
        <v/>
      </c>
      <c r="Q723" s="10" t="str">
        <f ca="1">IF(L723="","",VLOOKUP(R723&amp;"_"&amp;S723&amp;"_"&amp;T723,[1]挑战模式!$A:$AS,38+U723,FALSE))</f>
        <v/>
      </c>
      <c r="R723" s="10">
        <v>0</v>
      </c>
      <c r="S723" s="10">
        <v>16</v>
      </c>
      <c r="T723" s="10">
        <v>1</v>
      </c>
      <c r="U723" s="10">
        <v>2</v>
      </c>
    </row>
    <row r="724" spans="2:21" s="10" customFormat="1" x14ac:dyDescent="0.2">
      <c r="B724" s="10" t="str">
        <f t="shared" si="57"/>
        <v/>
      </c>
      <c r="C724" s="10" t="str">
        <f>IF(ISNA(VLOOKUP(R724&amp;"_"&amp;S724&amp;"_"&amp;T724,[1]挑战模式!$A:$AS,1,FALSE)),"",IF(T724-T723=0,"",T724))</f>
        <v/>
      </c>
      <c r="D724" s="10" t="str">
        <f t="shared" si="58"/>
        <v/>
      </c>
      <c r="E724" s="10" t="str">
        <f>""</f>
        <v/>
      </c>
      <c r="F724" s="10" t="str">
        <f>IF(C724="","",VLOOKUP(R724&amp;"_"&amp;S724&amp;"_"&amp;T724,[1]挑战模式!$A:$AS,13,FALSE)-VLOOKUP(R724&amp;"_"&amp;S724&amp;"_"&amp;T724,[1]挑战模式!$A:$AS,14,FALSE))</f>
        <v/>
      </c>
      <c r="G724" s="10" t="str">
        <f t="shared" si="59"/>
        <v/>
      </c>
      <c r="H724" s="10" t="str">
        <f>IF(C724="","",VLOOKUP(R724&amp;"_"&amp;S724&amp;"_"&amp;T724,[1]挑战模式!$A:$BG,58,FALSE))</f>
        <v/>
      </c>
      <c r="I724" s="10" t="str">
        <f>IF(C724="","",VLOOKUP(R724&amp;"_"&amp;S724&amp;"_"&amp;T724,[1]挑战模式!$A:$BG,59,FALSE))</f>
        <v/>
      </c>
      <c r="J724" s="10" t="str">
        <f t="shared" si="64"/>
        <v/>
      </c>
      <c r="K724" s="10" t="str">
        <f ca="1">IF(ISNA(VLOOKUP(R724&amp;"_"&amp;S724&amp;"_"&amp;T724,[1]挑战模式!$A:$AS,1,FALSE)),"",IF(VLOOKUP(R724&amp;"_"&amp;S724&amp;"_"&amp;T724,[1]挑战模式!$A:$AS,14+U724,FALSE)="","",INT(VLOOKUP(R724&amp;"_"&amp;S724&amp;"_"&amp;T724,[1]挑战模式!$A:$AS,20+U724,FALSE))))</f>
        <v/>
      </c>
      <c r="L724" s="10" t="str">
        <f ca="1">IF(ISNA(VLOOKUP(R724&amp;"_"&amp;S724&amp;"_"&amp;T724,[1]挑战模式!$A:$AS,1,FALSE)),"",IF(VLOOKUP(R724&amp;"_"&amp;S724&amp;"_"&amp;T724,[1]挑战模式!$A:$AS,14+U724,FALSE)="","",ROUND(VLOOKUP(R724&amp;"_"&amp;S724&amp;"_"&amp;T724,[1]挑战模式!$A:$AS,5,FALSE)/K724,2)))</f>
        <v/>
      </c>
      <c r="M724" s="10" t="str">
        <f t="shared" ca="1" si="61"/>
        <v/>
      </c>
      <c r="N724" s="10" t="str">
        <f t="shared" ca="1" si="62"/>
        <v/>
      </c>
      <c r="O724" s="10" t="str">
        <f t="shared" ca="1" si="63"/>
        <v/>
      </c>
      <c r="Q724" s="10" t="str">
        <f ca="1">IF(L724="","",VLOOKUP(R724&amp;"_"&amp;S724&amp;"_"&amp;T724,[1]挑战模式!$A:$AS,38+U724,FALSE))</f>
        <v/>
      </c>
      <c r="R724" s="10">
        <v>0</v>
      </c>
      <c r="S724" s="10">
        <v>16</v>
      </c>
      <c r="T724" s="10">
        <v>1</v>
      </c>
      <c r="U724" s="10">
        <v>3</v>
      </c>
    </row>
    <row r="725" spans="2:21" s="10" customFormat="1" x14ac:dyDescent="0.2">
      <c r="B725" s="10" t="str">
        <f t="shared" si="57"/>
        <v/>
      </c>
      <c r="C725" s="10" t="str">
        <f>IF(ISNA(VLOOKUP(R725&amp;"_"&amp;S725&amp;"_"&amp;T725,[1]挑战模式!$A:$AS,1,FALSE)),"",IF(T725-T724=0,"",T725))</f>
        <v/>
      </c>
      <c r="D725" s="10" t="str">
        <f t="shared" si="58"/>
        <v/>
      </c>
      <c r="E725" s="10" t="str">
        <f>""</f>
        <v/>
      </c>
      <c r="F725" s="10" t="str">
        <f>IF(C725="","",VLOOKUP(R725&amp;"_"&amp;S725&amp;"_"&amp;T725,[1]挑战模式!$A:$AS,13,FALSE)-VLOOKUP(R725&amp;"_"&amp;S725&amp;"_"&amp;T725,[1]挑战模式!$A:$AS,14,FALSE))</f>
        <v/>
      </c>
      <c r="G725" s="10" t="str">
        <f t="shared" si="59"/>
        <v/>
      </c>
      <c r="H725" s="10" t="str">
        <f>IF(C725="","",VLOOKUP(R725&amp;"_"&amp;S725&amp;"_"&amp;T725,[1]挑战模式!$A:$BG,58,FALSE))</f>
        <v/>
      </c>
      <c r="I725" s="10" t="str">
        <f>IF(C725="","",VLOOKUP(R725&amp;"_"&amp;S725&amp;"_"&amp;T725,[1]挑战模式!$A:$BG,59,FALSE))</f>
        <v/>
      </c>
      <c r="J725" s="10" t="str">
        <f t="shared" si="64"/>
        <v/>
      </c>
      <c r="K725" s="10" t="str">
        <f ca="1">IF(ISNA(VLOOKUP(R725&amp;"_"&amp;S725&amp;"_"&amp;T725,[1]挑战模式!$A:$AS,1,FALSE)),"",IF(VLOOKUP(R725&amp;"_"&amp;S725&amp;"_"&amp;T725,[1]挑战模式!$A:$AS,14+U725,FALSE)="","",INT(VLOOKUP(R725&amp;"_"&amp;S725&amp;"_"&amp;T725,[1]挑战模式!$A:$AS,20+U725,FALSE))))</f>
        <v/>
      </c>
      <c r="L725" s="10" t="str">
        <f ca="1">IF(ISNA(VLOOKUP(R725&amp;"_"&amp;S725&amp;"_"&amp;T725,[1]挑战模式!$A:$AS,1,FALSE)),"",IF(VLOOKUP(R725&amp;"_"&amp;S725&amp;"_"&amp;T725,[1]挑战模式!$A:$AS,14+U725,FALSE)="","",ROUND(VLOOKUP(R725&amp;"_"&amp;S725&amp;"_"&amp;T725,[1]挑战模式!$A:$AS,5,FALSE)/K725,2)))</f>
        <v/>
      </c>
      <c r="M725" s="10" t="str">
        <f t="shared" ca="1" si="61"/>
        <v/>
      </c>
      <c r="N725" s="10" t="str">
        <f t="shared" ca="1" si="62"/>
        <v/>
      </c>
      <c r="O725" s="10" t="str">
        <f t="shared" ca="1" si="63"/>
        <v/>
      </c>
      <c r="Q725" s="10" t="str">
        <f ca="1">IF(L725="","",VLOOKUP(R725&amp;"_"&amp;S725&amp;"_"&amp;T725,[1]挑战模式!$A:$AS,38+U725,FALSE))</f>
        <v/>
      </c>
      <c r="R725" s="10">
        <v>0</v>
      </c>
      <c r="S725" s="10">
        <v>16</v>
      </c>
      <c r="T725" s="10">
        <v>1</v>
      </c>
      <c r="U725" s="10">
        <v>4</v>
      </c>
    </row>
    <row r="726" spans="2:21" s="10" customFormat="1" x14ac:dyDescent="0.2">
      <c r="B726" s="10" t="str">
        <f t="shared" si="57"/>
        <v/>
      </c>
      <c r="C726" s="10" t="str">
        <f>IF(ISNA(VLOOKUP(R726&amp;"_"&amp;S726&amp;"_"&amp;T726,[1]挑战模式!$A:$AS,1,FALSE)),"",IF(T726-T725=0,"",T726))</f>
        <v/>
      </c>
      <c r="D726" s="10" t="str">
        <f t="shared" si="58"/>
        <v/>
      </c>
      <c r="E726" s="10" t="str">
        <f>""</f>
        <v/>
      </c>
      <c r="F726" s="10" t="str">
        <f>IF(C726="","",VLOOKUP(R726&amp;"_"&amp;S726&amp;"_"&amp;T726,[1]挑战模式!$A:$AS,13,FALSE)-VLOOKUP(R726&amp;"_"&amp;S726&amp;"_"&amp;T726,[1]挑战模式!$A:$AS,14,FALSE))</f>
        <v/>
      </c>
      <c r="G726" s="10" t="str">
        <f t="shared" si="59"/>
        <v/>
      </c>
      <c r="H726" s="10" t="str">
        <f>IF(C726="","",VLOOKUP(R726&amp;"_"&amp;S726&amp;"_"&amp;T726,[1]挑战模式!$A:$BG,58,FALSE))</f>
        <v/>
      </c>
      <c r="I726" s="10" t="str">
        <f>IF(C726="","",VLOOKUP(R726&amp;"_"&amp;S726&amp;"_"&amp;T726,[1]挑战模式!$A:$BG,59,FALSE))</f>
        <v/>
      </c>
      <c r="J726" s="10" t="str">
        <f t="shared" si="64"/>
        <v/>
      </c>
      <c r="K726" s="10" t="str">
        <f ca="1">IF(ISNA(VLOOKUP(R726&amp;"_"&amp;S726&amp;"_"&amp;T726,[1]挑战模式!$A:$AS,1,FALSE)),"",IF(VLOOKUP(R726&amp;"_"&amp;S726&amp;"_"&amp;T726,[1]挑战模式!$A:$AS,14+U726,FALSE)="","",INT(VLOOKUP(R726&amp;"_"&amp;S726&amp;"_"&amp;T726,[1]挑战模式!$A:$AS,20+U726,FALSE))))</f>
        <v/>
      </c>
      <c r="L726" s="10" t="str">
        <f ca="1">IF(ISNA(VLOOKUP(R726&amp;"_"&amp;S726&amp;"_"&amp;T726,[1]挑战模式!$A:$AS,1,FALSE)),"",IF(VLOOKUP(R726&amp;"_"&amp;S726&amp;"_"&amp;T726,[1]挑战模式!$A:$AS,14+U726,FALSE)="","",ROUND(VLOOKUP(R726&amp;"_"&amp;S726&amp;"_"&amp;T726,[1]挑战模式!$A:$AS,5,FALSE)/K726,2)))</f>
        <v/>
      </c>
      <c r="M726" s="10" t="str">
        <f t="shared" ca="1" si="61"/>
        <v/>
      </c>
      <c r="N726" s="10" t="str">
        <f t="shared" ca="1" si="62"/>
        <v/>
      </c>
      <c r="O726" s="10" t="str">
        <f t="shared" ca="1" si="63"/>
        <v/>
      </c>
      <c r="Q726" s="10" t="str">
        <f ca="1">IF(L726="","",VLOOKUP(R726&amp;"_"&amp;S726&amp;"_"&amp;T726,[1]挑战模式!$A:$AS,38+U726,FALSE))</f>
        <v/>
      </c>
      <c r="R726" s="10">
        <v>0</v>
      </c>
      <c r="S726" s="10">
        <v>16</v>
      </c>
      <c r="T726" s="10">
        <v>1</v>
      </c>
      <c r="U726" s="10">
        <v>5</v>
      </c>
    </row>
    <row r="727" spans="2:21" s="10" customFormat="1" x14ac:dyDescent="0.2">
      <c r="B727" s="10" t="str">
        <f t="shared" si="57"/>
        <v/>
      </c>
      <c r="C727" s="10" t="str">
        <f>IF(ISNA(VLOOKUP(R727&amp;"_"&amp;S727&amp;"_"&amp;T727,[1]挑战模式!$A:$AS,1,FALSE)),"",IF(T727-T726=0,"",T727))</f>
        <v/>
      </c>
      <c r="D727" s="10" t="str">
        <f t="shared" si="58"/>
        <v/>
      </c>
      <c r="E727" s="10" t="str">
        <f>""</f>
        <v/>
      </c>
      <c r="F727" s="10" t="str">
        <f>IF(C727="","",VLOOKUP(R727&amp;"_"&amp;S727&amp;"_"&amp;T727,[1]挑战模式!$A:$AS,13,FALSE)-VLOOKUP(R727&amp;"_"&amp;S727&amp;"_"&amp;T727,[1]挑战模式!$A:$AS,14,FALSE))</f>
        <v/>
      </c>
      <c r="G727" s="10" t="str">
        <f t="shared" si="59"/>
        <v/>
      </c>
      <c r="H727" s="10" t="str">
        <f>IF(C727="","",VLOOKUP(R727&amp;"_"&amp;S727&amp;"_"&amp;T727,[1]挑战模式!$A:$BG,58,FALSE))</f>
        <v/>
      </c>
      <c r="I727" s="10" t="str">
        <f>IF(C727="","",VLOOKUP(R727&amp;"_"&amp;S727&amp;"_"&amp;T727,[1]挑战模式!$A:$BG,59,FALSE))</f>
        <v/>
      </c>
      <c r="J727" s="10" t="str">
        <f t="shared" si="64"/>
        <v/>
      </c>
      <c r="K727" s="10" t="str">
        <f ca="1">IF(ISNA(VLOOKUP(R727&amp;"_"&amp;S727&amp;"_"&amp;T727,[1]挑战模式!$A:$AS,1,FALSE)),"",IF(VLOOKUP(R727&amp;"_"&amp;S727&amp;"_"&amp;T727,[1]挑战模式!$A:$AS,14+U727,FALSE)="","",INT(VLOOKUP(R727&amp;"_"&amp;S727&amp;"_"&amp;T727,[1]挑战模式!$A:$AS,20+U727,FALSE))))</f>
        <v/>
      </c>
      <c r="L727" s="10" t="str">
        <f ca="1">IF(ISNA(VLOOKUP(R727&amp;"_"&amp;S727&amp;"_"&amp;T727,[1]挑战模式!$A:$AS,1,FALSE)),"",IF(VLOOKUP(R727&amp;"_"&amp;S727&amp;"_"&amp;T727,[1]挑战模式!$A:$AS,14+U727,FALSE)="","",ROUND(VLOOKUP(R727&amp;"_"&amp;S727&amp;"_"&amp;T727,[1]挑战模式!$A:$AS,5,FALSE)/K727,2)))</f>
        <v/>
      </c>
      <c r="M727" s="10" t="str">
        <f t="shared" ca="1" si="61"/>
        <v/>
      </c>
      <c r="N727" s="10" t="str">
        <f t="shared" ca="1" si="62"/>
        <v/>
      </c>
      <c r="O727" s="10" t="str">
        <f t="shared" ca="1" si="63"/>
        <v/>
      </c>
      <c r="Q727" s="10" t="str">
        <f ca="1">IF(L727="","",VLOOKUP(R727&amp;"_"&amp;S727&amp;"_"&amp;T727,[1]挑战模式!$A:$AS,38+U727,FALSE))</f>
        <v/>
      </c>
      <c r="R727" s="10">
        <v>0</v>
      </c>
      <c r="S727" s="10">
        <v>16</v>
      </c>
      <c r="T727" s="10">
        <v>1</v>
      </c>
      <c r="U727" s="10">
        <v>6</v>
      </c>
    </row>
    <row r="728" spans="2:21" s="10" customFormat="1" x14ac:dyDescent="0.2">
      <c r="B728" s="10" t="str">
        <f t="shared" si="57"/>
        <v>MonsterWaveCallRule_Season0_Challenge16</v>
      </c>
      <c r="C728" s="10">
        <f>IF(ISNA(VLOOKUP(R728&amp;"_"&amp;S728&amp;"_"&amp;T728,[1]挑战模式!$A:$AS,1,FALSE)),"",IF(T728-T727=0,"",T728))</f>
        <v>2</v>
      </c>
      <c r="D728" s="10" t="str">
        <f t="shared" si="58"/>
        <v>赛季0挑战关卡16波次2</v>
      </c>
      <c r="E728" s="10" t="str">
        <f>""</f>
        <v/>
      </c>
      <c r="F728" s="10">
        <f>IF(C728="","",VLOOKUP(R728&amp;"_"&amp;S728&amp;"_"&amp;T728,[1]挑战模式!$A:$AS,13,FALSE)-VLOOKUP(R728&amp;"_"&amp;S728&amp;"_"&amp;T728,[1]挑战模式!$A:$AS,14,FALSE))</f>
        <v>100</v>
      </c>
      <c r="G728" s="10">
        <f t="shared" si="59"/>
        <v>180</v>
      </c>
      <c r="H728" s="10" t="str">
        <f>IF(C728="","",VLOOKUP(R728&amp;"_"&amp;S728&amp;"_"&amp;T728,[1]挑战模式!$A:$BG,58,FALSE))</f>
        <v>ResAudio_Music_game3;0.9</v>
      </c>
      <c r="I728" s="10" t="str">
        <f>IF(C728="","",VLOOKUP(R728&amp;"_"&amp;S728&amp;"_"&amp;T728,[1]挑战模式!$A:$BG,59,FALSE))</f>
        <v>ResAudio_Music_game3;1.1</v>
      </c>
      <c r="J728" s="10">
        <f t="shared" si="64"/>
        <v>0</v>
      </c>
      <c r="K728" s="10">
        <f ca="1">IF(ISNA(VLOOKUP(R728&amp;"_"&amp;S728&amp;"_"&amp;T728,[1]挑战模式!$A:$AS,1,FALSE)),"",IF(VLOOKUP(R728&amp;"_"&amp;S728&amp;"_"&amp;T728,[1]挑战模式!$A:$AS,14+U728,FALSE)="","",INT(VLOOKUP(R728&amp;"_"&amp;S728&amp;"_"&amp;T728,[1]挑战模式!$A:$AS,20+U728,FALSE))))</f>
        <v>5</v>
      </c>
      <c r="L728" s="10">
        <f ca="1">IF(ISNA(VLOOKUP(R728&amp;"_"&amp;S728&amp;"_"&amp;T728,[1]挑战模式!$A:$AS,1,FALSE)),"",IF(VLOOKUP(R728&amp;"_"&amp;S728&amp;"_"&amp;T728,[1]挑战模式!$A:$AS,14+U728,FALSE)="","",ROUND(VLOOKUP(R728&amp;"_"&amp;S728&amp;"_"&amp;T728,[1]挑战模式!$A:$AS,5,FALSE)/K728,2)))</f>
        <v>3</v>
      </c>
      <c r="M728" s="10">
        <f t="shared" ca="1" si="61"/>
        <v>1</v>
      </c>
      <c r="N728" s="10" t="str">
        <f t="shared" ca="1" si="62"/>
        <v>Monster_Season0_Challenge16_2_1</v>
      </c>
      <c r="O728" s="10">
        <f t="shared" ca="1" si="63"/>
        <v>1</v>
      </c>
      <c r="Q728" s="10">
        <f ca="1">IF(L728="","",VLOOKUP(R728&amp;"_"&amp;S728&amp;"_"&amp;T728,[1]挑战模式!$A:$AS,38+U728,FALSE))</f>
        <v>20</v>
      </c>
      <c r="R728" s="10">
        <v>0</v>
      </c>
      <c r="S728" s="10">
        <v>16</v>
      </c>
      <c r="T728" s="10">
        <v>2</v>
      </c>
      <c r="U728" s="10">
        <v>1</v>
      </c>
    </row>
    <row r="729" spans="2:21" s="10" customFormat="1" x14ac:dyDescent="0.2">
      <c r="B729" s="10" t="str">
        <f t="shared" si="57"/>
        <v/>
      </c>
      <c r="C729" s="10" t="str">
        <f>IF(ISNA(VLOOKUP(R729&amp;"_"&amp;S729&amp;"_"&amp;T729,[1]挑战模式!$A:$AS,1,FALSE)),"",IF(T729-T728=0,"",T729))</f>
        <v/>
      </c>
      <c r="D729" s="10" t="str">
        <f t="shared" si="58"/>
        <v/>
      </c>
      <c r="E729" s="10" t="str">
        <f>""</f>
        <v/>
      </c>
      <c r="F729" s="10" t="str">
        <f>IF(C729="","",VLOOKUP(R729&amp;"_"&amp;S729&amp;"_"&amp;T729,[1]挑战模式!$A:$AS,13,FALSE)-VLOOKUP(R729&amp;"_"&amp;S729&amp;"_"&amp;T729,[1]挑战模式!$A:$AS,14,FALSE))</f>
        <v/>
      </c>
      <c r="G729" s="10" t="str">
        <f t="shared" si="59"/>
        <v/>
      </c>
      <c r="H729" s="10" t="str">
        <f>IF(C729="","",VLOOKUP(R729&amp;"_"&amp;S729&amp;"_"&amp;T729,[1]挑战模式!$A:$BG,58,FALSE))</f>
        <v/>
      </c>
      <c r="I729" s="10" t="str">
        <f>IF(C729="","",VLOOKUP(R729&amp;"_"&amp;S729&amp;"_"&amp;T729,[1]挑战模式!$A:$BG,59,FALSE))</f>
        <v/>
      </c>
      <c r="J729" s="10" t="str">
        <f t="shared" si="64"/>
        <v/>
      </c>
      <c r="K729" s="10">
        <f ca="1">IF(ISNA(VLOOKUP(R729&amp;"_"&amp;S729&amp;"_"&amp;T729,[1]挑战模式!$A:$AS,1,FALSE)),"",IF(VLOOKUP(R729&amp;"_"&amp;S729&amp;"_"&amp;T729,[1]挑战模式!$A:$AS,14+U729,FALSE)="","",INT(VLOOKUP(R729&amp;"_"&amp;S729&amp;"_"&amp;T729,[1]挑战模式!$A:$AS,20+U729,FALSE))))</f>
        <v>5</v>
      </c>
      <c r="L729" s="10">
        <f ca="1">IF(ISNA(VLOOKUP(R729&amp;"_"&amp;S729&amp;"_"&amp;T729,[1]挑战模式!$A:$AS,1,FALSE)),"",IF(VLOOKUP(R729&amp;"_"&amp;S729&amp;"_"&amp;T729,[1]挑战模式!$A:$AS,14+U729,FALSE)="","",ROUND(VLOOKUP(R729&amp;"_"&amp;S729&amp;"_"&amp;T729,[1]挑战模式!$A:$AS,5,FALSE)/K729,2)))</f>
        <v>3</v>
      </c>
      <c r="M729" s="10">
        <f t="shared" ca="1" si="61"/>
        <v>1</v>
      </c>
      <c r="N729" s="10" t="str">
        <f t="shared" ca="1" si="62"/>
        <v>Monster_Season0_Challenge16_2_2</v>
      </c>
      <c r="O729" s="10">
        <f t="shared" ca="1" si="63"/>
        <v>1</v>
      </c>
      <c r="Q729" s="10">
        <f ca="1">IF(L729="","",VLOOKUP(R729&amp;"_"&amp;S729&amp;"_"&amp;T729,[1]挑战模式!$A:$AS,38+U729,FALSE))</f>
        <v>20</v>
      </c>
      <c r="R729" s="10">
        <v>0</v>
      </c>
      <c r="S729" s="10">
        <v>16</v>
      </c>
      <c r="T729" s="10">
        <v>2</v>
      </c>
      <c r="U729" s="10">
        <v>2</v>
      </c>
    </row>
    <row r="730" spans="2:21" s="10" customFormat="1" x14ac:dyDescent="0.2">
      <c r="B730" s="10" t="str">
        <f t="shared" si="57"/>
        <v/>
      </c>
      <c r="C730" s="10" t="str">
        <f>IF(ISNA(VLOOKUP(R730&amp;"_"&amp;S730&amp;"_"&amp;T730,[1]挑战模式!$A:$AS,1,FALSE)),"",IF(T730-T729=0,"",T730))</f>
        <v/>
      </c>
      <c r="D730" s="10" t="str">
        <f t="shared" si="58"/>
        <v/>
      </c>
      <c r="E730" s="10" t="str">
        <f>""</f>
        <v/>
      </c>
      <c r="F730" s="10" t="str">
        <f>IF(C730="","",VLOOKUP(R730&amp;"_"&amp;S730&amp;"_"&amp;T730,[1]挑战模式!$A:$AS,13,FALSE)-VLOOKUP(R730&amp;"_"&amp;S730&amp;"_"&amp;T730,[1]挑战模式!$A:$AS,14,FALSE))</f>
        <v/>
      </c>
      <c r="G730" s="10" t="str">
        <f t="shared" si="59"/>
        <v/>
      </c>
      <c r="H730" s="10" t="str">
        <f>IF(C730="","",VLOOKUP(R730&amp;"_"&amp;S730&amp;"_"&amp;T730,[1]挑战模式!$A:$BG,58,FALSE))</f>
        <v/>
      </c>
      <c r="I730" s="10" t="str">
        <f>IF(C730="","",VLOOKUP(R730&amp;"_"&amp;S730&amp;"_"&amp;T730,[1]挑战模式!$A:$BG,59,FALSE))</f>
        <v/>
      </c>
      <c r="J730" s="10" t="str">
        <f t="shared" si="64"/>
        <v/>
      </c>
      <c r="K730" s="10" t="str">
        <f ca="1">IF(ISNA(VLOOKUP(R730&amp;"_"&amp;S730&amp;"_"&amp;T730,[1]挑战模式!$A:$AS,1,FALSE)),"",IF(VLOOKUP(R730&amp;"_"&amp;S730&amp;"_"&amp;T730,[1]挑战模式!$A:$AS,14+U730,FALSE)="","",INT(VLOOKUP(R730&amp;"_"&amp;S730&amp;"_"&amp;T730,[1]挑战模式!$A:$AS,20+U730,FALSE))))</f>
        <v/>
      </c>
      <c r="L730" s="10" t="str">
        <f ca="1">IF(ISNA(VLOOKUP(R730&amp;"_"&amp;S730&amp;"_"&amp;T730,[1]挑战模式!$A:$AS,1,FALSE)),"",IF(VLOOKUP(R730&amp;"_"&amp;S730&amp;"_"&amp;T730,[1]挑战模式!$A:$AS,14+U730,FALSE)="","",ROUND(VLOOKUP(R730&amp;"_"&amp;S730&amp;"_"&amp;T730,[1]挑战模式!$A:$AS,5,FALSE)/K730,2)))</f>
        <v/>
      </c>
      <c r="M730" s="10" t="str">
        <f t="shared" ca="1" si="61"/>
        <v/>
      </c>
      <c r="N730" s="10" t="str">
        <f t="shared" ca="1" si="62"/>
        <v/>
      </c>
      <c r="O730" s="10" t="str">
        <f t="shared" ca="1" si="63"/>
        <v/>
      </c>
      <c r="Q730" s="10" t="str">
        <f ca="1">IF(L730="","",VLOOKUP(R730&amp;"_"&amp;S730&amp;"_"&amp;T730,[1]挑战模式!$A:$AS,38+U730,FALSE))</f>
        <v/>
      </c>
      <c r="R730" s="10">
        <v>0</v>
      </c>
      <c r="S730" s="10">
        <v>16</v>
      </c>
      <c r="T730" s="10">
        <v>2</v>
      </c>
      <c r="U730" s="10">
        <v>3</v>
      </c>
    </row>
    <row r="731" spans="2:21" s="10" customFormat="1" x14ac:dyDescent="0.2">
      <c r="B731" s="10" t="str">
        <f t="shared" si="57"/>
        <v/>
      </c>
      <c r="C731" s="10" t="str">
        <f>IF(ISNA(VLOOKUP(R731&amp;"_"&amp;S731&amp;"_"&amp;T731,[1]挑战模式!$A:$AS,1,FALSE)),"",IF(T731-T730=0,"",T731))</f>
        <v/>
      </c>
      <c r="D731" s="10" t="str">
        <f t="shared" si="58"/>
        <v/>
      </c>
      <c r="E731" s="10" t="str">
        <f>""</f>
        <v/>
      </c>
      <c r="F731" s="10" t="str">
        <f>IF(C731="","",VLOOKUP(R731&amp;"_"&amp;S731&amp;"_"&amp;T731,[1]挑战模式!$A:$AS,13,FALSE)-VLOOKUP(R731&amp;"_"&amp;S731&amp;"_"&amp;T731,[1]挑战模式!$A:$AS,14,FALSE))</f>
        <v/>
      </c>
      <c r="G731" s="10" t="str">
        <f t="shared" si="59"/>
        <v/>
      </c>
      <c r="H731" s="10" t="str">
        <f>IF(C731="","",VLOOKUP(R731&amp;"_"&amp;S731&amp;"_"&amp;T731,[1]挑战模式!$A:$BG,58,FALSE))</f>
        <v/>
      </c>
      <c r="I731" s="10" t="str">
        <f>IF(C731="","",VLOOKUP(R731&amp;"_"&amp;S731&amp;"_"&amp;T731,[1]挑战模式!$A:$BG,59,FALSE))</f>
        <v/>
      </c>
      <c r="J731" s="10" t="str">
        <f t="shared" si="64"/>
        <v/>
      </c>
      <c r="K731" s="10" t="str">
        <f ca="1">IF(ISNA(VLOOKUP(R731&amp;"_"&amp;S731&amp;"_"&amp;T731,[1]挑战模式!$A:$AS,1,FALSE)),"",IF(VLOOKUP(R731&amp;"_"&amp;S731&amp;"_"&amp;T731,[1]挑战模式!$A:$AS,14+U731,FALSE)="","",INT(VLOOKUP(R731&amp;"_"&amp;S731&amp;"_"&amp;T731,[1]挑战模式!$A:$AS,20+U731,FALSE))))</f>
        <v/>
      </c>
      <c r="L731" s="10" t="str">
        <f ca="1">IF(ISNA(VLOOKUP(R731&amp;"_"&amp;S731&amp;"_"&amp;T731,[1]挑战模式!$A:$AS,1,FALSE)),"",IF(VLOOKUP(R731&amp;"_"&amp;S731&amp;"_"&amp;T731,[1]挑战模式!$A:$AS,14+U731,FALSE)="","",ROUND(VLOOKUP(R731&amp;"_"&amp;S731&amp;"_"&amp;T731,[1]挑战模式!$A:$AS,5,FALSE)/K731,2)))</f>
        <v/>
      </c>
      <c r="M731" s="10" t="str">
        <f t="shared" ca="1" si="61"/>
        <v/>
      </c>
      <c r="N731" s="10" t="str">
        <f t="shared" ca="1" si="62"/>
        <v/>
      </c>
      <c r="O731" s="10" t="str">
        <f t="shared" ca="1" si="63"/>
        <v/>
      </c>
      <c r="Q731" s="10" t="str">
        <f ca="1">IF(L731="","",VLOOKUP(R731&amp;"_"&amp;S731&amp;"_"&amp;T731,[1]挑战模式!$A:$AS,38+U731,FALSE))</f>
        <v/>
      </c>
      <c r="R731" s="10">
        <v>0</v>
      </c>
      <c r="S731" s="10">
        <v>16</v>
      </c>
      <c r="T731" s="10">
        <v>2</v>
      </c>
      <c r="U731" s="10">
        <v>4</v>
      </c>
    </row>
    <row r="732" spans="2:21" s="10" customFormat="1" x14ac:dyDescent="0.2">
      <c r="B732" s="10" t="str">
        <f t="shared" si="57"/>
        <v/>
      </c>
      <c r="C732" s="10" t="str">
        <f>IF(ISNA(VLOOKUP(R732&amp;"_"&amp;S732&amp;"_"&amp;T732,[1]挑战模式!$A:$AS,1,FALSE)),"",IF(T732-T731=0,"",T732))</f>
        <v/>
      </c>
      <c r="D732" s="10" t="str">
        <f t="shared" si="58"/>
        <v/>
      </c>
      <c r="E732" s="10" t="str">
        <f>""</f>
        <v/>
      </c>
      <c r="F732" s="10" t="str">
        <f>IF(C732="","",VLOOKUP(R732&amp;"_"&amp;S732&amp;"_"&amp;T732,[1]挑战模式!$A:$AS,13,FALSE)-VLOOKUP(R732&amp;"_"&amp;S732&amp;"_"&amp;T732,[1]挑战模式!$A:$AS,14,FALSE))</f>
        <v/>
      </c>
      <c r="G732" s="10" t="str">
        <f t="shared" si="59"/>
        <v/>
      </c>
      <c r="H732" s="10" t="str">
        <f>IF(C732="","",VLOOKUP(R732&amp;"_"&amp;S732&amp;"_"&amp;T732,[1]挑战模式!$A:$BG,58,FALSE))</f>
        <v/>
      </c>
      <c r="I732" s="10" t="str">
        <f>IF(C732="","",VLOOKUP(R732&amp;"_"&amp;S732&amp;"_"&amp;T732,[1]挑战模式!$A:$BG,59,FALSE))</f>
        <v/>
      </c>
      <c r="J732" s="10" t="str">
        <f t="shared" si="64"/>
        <v/>
      </c>
      <c r="K732" s="10" t="str">
        <f ca="1">IF(ISNA(VLOOKUP(R732&amp;"_"&amp;S732&amp;"_"&amp;T732,[1]挑战模式!$A:$AS,1,FALSE)),"",IF(VLOOKUP(R732&amp;"_"&amp;S732&amp;"_"&amp;T732,[1]挑战模式!$A:$AS,14+U732,FALSE)="","",INT(VLOOKUP(R732&amp;"_"&amp;S732&amp;"_"&amp;T732,[1]挑战模式!$A:$AS,20+U732,FALSE))))</f>
        <v/>
      </c>
      <c r="L732" s="10" t="str">
        <f ca="1">IF(ISNA(VLOOKUP(R732&amp;"_"&amp;S732&amp;"_"&amp;T732,[1]挑战模式!$A:$AS,1,FALSE)),"",IF(VLOOKUP(R732&amp;"_"&amp;S732&amp;"_"&amp;T732,[1]挑战模式!$A:$AS,14+U732,FALSE)="","",ROUND(VLOOKUP(R732&amp;"_"&amp;S732&amp;"_"&amp;T732,[1]挑战模式!$A:$AS,5,FALSE)/K732,2)))</f>
        <v/>
      </c>
      <c r="M732" s="10" t="str">
        <f t="shared" ca="1" si="61"/>
        <v/>
      </c>
      <c r="N732" s="10" t="str">
        <f t="shared" ca="1" si="62"/>
        <v/>
      </c>
      <c r="O732" s="10" t="str">
        <f t="shared" ca="1" si="63"/>
        <v/>
      </c>
      <c r="Q732" s="10" t="str">
        <f ca="1">IF(L732="","",VLOOKUP(R732&amp;"_"&amp;S732&amp;"_"&amp;T732,[1]挑战模式!$A:$AS,38+U732,FALSE))</f>
        <v/>
      </c>
      <c r="R732" s="10">
        <v>0</v>
      </c>
      <c r="S732" s="10">
        <v>16</v>
      </c>
      <c r="T732" s="10">
        <v>2</v>
      </c>
      <c r="U732" s="10">
        <v>5</v>
      </c>
    </row>
    <row r="733" spans="2:21" s="10" customFormat="1" x14ac:dyDescent="0.2">
      <c r="B733" s="10" t="str">
        <f t="shared" si="57"/>
        <v/>
      </c>
      <c r="C733" s="10" t="str">
        <f>IF(ISNA(VLOOKUP(R733&amp;"_"&amp;S733&amp;"_"&amp;T733,[1]挑战模式!$A:$AS,1,FALSE)),"",IF(T733-T732=0,"",T733))</f>
        <v/>
      </c>
      <c r="D733" s="10" t="str">
        <f t="shared" si="58"/>
        <v/>
      </c>
      <c r="E733" s="10" t="str">
        <f>""</f>
        <v/>
      </c>
      <c r="F733" s="10" t="str">
        <f>IF(C733="","",VLOOKUP(R733&amp;"_"&amp;S733&amp;"_"&amp;T733,[1]挑战模式!$A:$AS,13,FALSE)-VLOOKUP(R733&amp;"_"&amp;S733&amp;"_"&amp;T733,[1]挑战模式!$A:$AS,14,FALSE))</f>
        <v/>
      </c>
      <c r="G733" s="10" t="str">
        <f t="shared" si="59"/>
        <v/>
      </c>
      <c r="H733" s="10" t="str">
        <f>IF(C733="","",VLOOKUP(R733&amp;"_"&amp;S733&amp;"_"&amp;T733,[1]挑战模式!$A:$BG,58,FALSE))</f>
        <v/>
      </c>
      <c r="I733" s="10" t="str">
        <f>IF(C733="","",VLOOKUP(R733&amp;"_"&amp;S733&amp;"_"&amp;T733,[1]挑战模式!$A:$BG,59,FALSE))</f>
        <v/>
      </c>
      <c r="J733" s="10" t="str">
        <f t="shared" si="64"/>
        <v/>
      </c>
      <c r="K733" s="10" t="str">
        <f ca="1">IF(ISNA(VLOOKUP(R733&amp;"_"&amp;S733&amp;"_"&amp;T733,[1]挑战模式!$A:$AS,1,FALSE)),"",IF(VLOOKUP(R733&amp;"_"&amp;S733&amp;"_"&amp;T733,[1]挑战模式!$A:$AS,14+U733,FALSE)="","",INT(VLOOKUP(R733&amp;"_"&amp;S733&amp;"_"&amp;T733,[1]挑战模式!$A:$AS,20+U733,FALSE))))</f>
        <v/>
      </c>
      <c r="L733" s="10" t="str">
        <f ca="1">IF(ISNA(VLOOKUP(R733&amp;"_"&amp;S733&amp;"_"&amp;T733,[1]挑战模式!$A:$AS,1,FALSE)),"",IF(VLOOKUP(R733&amp;"_"&amp;S733&amp;"_"&amp;T733,[1]挑战模式!$A:$AS,14+U733,FALSE)="","",ROUND(VLOOKUP(R733&amp;"_"&amp;S733&amp;"_"&amp;T733,[1]挑战模式!$A:$AS,5,FALSE)/K733,2)))</f>
        <v/>
      </c>
      <c r="M733" s="10" t="str">
        <f t="shared" ca="1" si="61"/>
        <v/>
      </c>
      <c r="N733" s="10" t="str">
        <f t="shared" ca="1" si="62"/>
        <v/>
      </c>
      <c r="O733" s="10" t="str">
        <f t="shared" ca="1" si="63"/>
        <v/>
      </c>
      <c r="Q733" s="10" t="str">
        <f ca="1">IF(L733="","",VLOOKUP(R733&amp;"_"&amp;S733&amp;"_"&amp;T733,[1]挑战模式!$A:$AS,38+U733,FALSE))</f>
        <v/>
      </c>
      <c r="R733" s="10">
        <v>0</v>
      </c>
      <c r="S733" s="10">
        <v>16</v>
      </c>
      <c r="T733" s="10">
        <v>2</v>
      </c>
      <c r="U733" s="10">
        <v>6</v>
      </c>
    </row>
    <row r="734" spans="2:21" s="10" customFormat="1" x14ac:dyDescent="0.2">
      <c r="B734" s="10" t="str">
        <f t="shared" si="57"/>
        <v>MonsterWaveCallRule_Season0_Challenge16</v>
      </c>
      <c r="C734" s="10">
        <f>IF(ISNA(VLOOKUP(R734&amp;"_"&amp;S734&amp;"_"&amp;T734,[1]挑战模式!$A:$AS,1,FALSE)),"",IF(T734-T733=0,"",T734))</f>
        <v>3</v>
      </c>
      <c r="D734" s="10" t="str">
        <f t="shared" si="58"/>
        <v>赛季0挑战关卡16波次3</v>
      </c>
      <c r="E734" s="10" t="str">
        <f>""</f>
        <v/>
      </c>
      <c r="F734" s="10">
        <f>IF(C734="","",VLOOKUP(R734&amp;"_"&amp;S734&amp;"_"&amp;T734,[1]挑战模式!$A:$AS,13,FALSE)-VLOOKUP(R734&amp;"_"&amp;S734&amp;"_"&amp;T734,[1]挑战模式!$A:$AS,14,FALSE))</f>
        <v>100</v>
      </c>
      <c r="G734" s="10">
        <f t="shared" si="59"/>
        <v>180</v>
      </c>
      <c r="H734" s="10" t="str">
        <f>IF(C734="","",VLOOKUP(R734&amp;"_"&amp;S734&amp;"_"&amp;T734,[1]挑战模式!$A:$BG,58,FALSE))</f>
        <v>ResAudio_Music_game3;0.9</v>
      </c>
      <c r="I734" s="10" t="str">
        <f>IF(C734="","",VLOOKUP(R734&amp;"_"&amp;S734&amp;"_"&amp;T734,[1]挑战模式!$A:$BG,59,FALSE))</f>
        <v>ResAudio_Music_game3;1.1</v>
      </c>
      <c r="J734" s="10">
        <f t="shared" si="64"/>
        <v>0</v>
      </c>
      <c r="K734" s="10">
        <f ca="1">IF(ISNA(VLOOKUP(R734&amp;"_"&amp;S734&amp;"_"&amp;T734,[1]挑战模式!$A:$AS,1,FALSE)),"",IF(VLOOKUP(R734&amp;"_"&amp;S734&amp;"_"&amp;T734,[1]挑战模式!$A:$AS,14+U734,FALSE)="","",INT(VLOOKUP(R734&amp;"_"&amp;S734&amp;"_"&amp;T734,[1]挑战模式!$A:$AS,20+U734,FALSE))))</f>
        <v>9</v>
      </c>
      <c r="L734" s="10">
        <f ca="1">IF(ISNA(VLOOKUP(R734&amp;"_"&amp;S734&amp;"_"&amp;T734,[1]挑战模式!$A:$AS,1,FALSE)),"",IF(VLOOKUP(R734&amp;"_"&amp;S734&amp;"_"&amp;T734,[1]挑战模式!$A:$AS,14+U734,FALSE)="","",ROUND(VLOOKUP(R734&amp;"_"&amp;S734&amp;"_"&amp;T734,[1]挑战模式!$A:$AS,5,FALSE)/K734,2)))</f>
        <v>2.2200000000000002</v>
      </c>
      <c r="M734" s="10">
        <f t="shared" ca="1" si="61"/>
        <v>1</v>
      </c>
      <c r="N734" s="10" t="str">
        <f t="shared" ca="1" si="62"/>
        <v>Monster_Season0_Challenge16_3_1</v>
      </c>
      <c r="O734" s="10">
        <f t="shared" ca="1" si="63"/>
        <v>1</v>
      </c>
      <c r="Q734" s="10">
        <f ca="1">IF(L734="","",VLOOKUP(R734&amp;"_"&amp;S734&amp;"_"&amp;T734,[1]挑战模式!$A:$AS,38+U734,FALSE))</f>
        <v>15</v>
      </c>
      <c r="R734" s="10">
        <v>0</v>
      </c>
      <c r="S734" s="10">
        <v>16</v>
      </c>
      <c r="T734" s="10">
        <v>3</v>
      </c>
      <c r="U734" s="10">
        <v>1</v>
      </c>
    </row>
    <row r="735" spans="2:21" s="10" customFormat="1" x14ac:dyDescent="0.2">
      <c r="B735" s="10" t="str">
        <f t="shared" si="57"/>
        <v/>
      </c>
      <c r="C735" s="10" t="str">
        <f>IF(ISNA(VLOOKUP(R735&amp;"_"&amp;S735&amp;"_"&amp;T735,[1]挑战模式!$A:$AS,1,FALSE)),"",IF(T735-T734=0,"",T735))</f>
        <v/>
      </c>
      <c r="D735" s="10" t="str">
        <f t="shared" si="58"/>
        <v/>
      </c>
      <c r="E735" s="10" t="str">
        <f>""</f>
        <v/>
      </c>
      <c r="F735" s="10" t="str">
        <f>IF(C735="","",VLOOKUP(R735&amp;"_"&amp;S735&amp;"_"&amp;T735,[1]挑战模式!$A:$AS,13,FALSE)-VLOOKUP(R735&amp;"_"&amp;S735&amp;"_"&amp;T735,[1]挑战模式!$A:$AS,14,FALSE))</f>
        <v/>
      </c>
      <c r="G735" s="10" t="str">
        <f t="shared" si="59"/>
        <v/>
      </c>
      <c r="H735" s="10" t="str">
        <f>IF(C735="","",VLOOKUP(R735&amp;"_"&amp;S735&amp;"_"&amp;T735,[1]挑战模式!$A:$BG,58,FALSE))</f>
        <v/>
      </c>
      <c r="I735" s="10" t="str">
        <f>IF(C735="","",VLOOKUP(R735&amp;"_"&amp;S735&amp;"_"&amp;T735,[1]挑战模式!$A:$BG,59,FALSE))</f>
        <v/>
      </c>
      <c r="J735" s="10" t="str">
        <f t="shared" si="64"/>
        <v/>
      </c>
      <c r="K735" s="10">
        <f ca="1">IF(ISNA(VLOOKUP(R735&amp;"_"&amp;S735&amp;"_"&amp;T735,[1]挑战模式!$A:$AS,1,FALSE)),"",IF(VLOOKUP(R735&amp;"_"&amp;S735&amp;"_"&amp;T735,[1]挑战模式!$A:$AS,14+U735,FALSE)="","",INT(VLOOKUP(R735&amp;"_"&amp;S735&amp;"_"&amp;T735,[1]挑战模式!$A:$AS,20+U735,FALSE))))</f>
        <v>9</v>
      </c>
      <c r="L735" s="10">
        <f ca="1">IF(ISNA(VLOOKUP(R735&amp;"_"&amp;S735&amp;"_"&amp;T735,[1]挑战模式!$A:$AS,1,FALSE)),"",IF(VLOOKUP(R735&amp;"_"&amp;S735&amp;"_"&amp;T735,[1]挑战模式!$A:$AS,14+U735,FALSE)="","",ROUND(VLOOKUP(R735&amp;"_"&amp;S735&amp;"_"&amp;T735,[1]挑战模式!$A:$AS,5,FALSE)/K735,2)))</f>
        <v>2.2200000000000002</v>
      </c>
      <c r="M735" s="10">
        <f t="shared" ca="1" si="61"/>
        <v>1</v>
      </c>
      <c r="N735" s="10" t="str">
        <f t="shared" ca="1" si="62"/>
        <v>Monster_Season0_Challenge16_3_2</v>
      </c>
      <c r="O735" s="10">
        <f t="shared" ca="1" si="63"/>
        <v>1</v>
      </c>
      <c r="Q735" s="10">
        <f ca="1">IF(L735="","",VLOOKUP(R735&amp;"_"&amp;S735&amp;"_"&amp;T735,[1]挑战模式!$A:$AS,38+U735,FALSE))</f>
        <v>7</v>
      </c>
      <c r="R735" s="10">
        <v>0</v>
      </c>
      <c r="S735" s="10">
        <v>16</v>
      </c>
      <c r="T735" s="10">
        <v>3</v>
      </c>
      <c r="U735" s="10">
        <v>2</v>
      </c>
    </row>
    <row r="736" spans="2:21" s="10" customFormat="1" x14ac:dyDescent="0.2">
      <c r="B736" s="10" t="str">
        <f t="shared" si="57"/>
        <v/>
      </c>
      <c r="C736" s="10" t="str">
        <f>IF(ISNA(VLOOKUP(R736&amp;"_"&amp;S736&amp;"_"&amp;T736,[1]挑战模式!$A:$AS,1,FALSE)),"",IF(T736-T735=0,"",T736))</f>
        <v/>
      </c>
      <c r="D736" s="10" t="str">
        <f t="shared" si="58"/>
        <v/>
      </c>
      <c r="E736" s="10" t="str">
        <f>""</f>
        <v/>
      </c>
      <c r="F736" s="10" t="str">
        <f>IF(C736="","",VLOOKUP(R736&amp;"_"&amp;S736&amp;"_"&amp;T736,[1]挑战模式!$A:$AS,13,FALSE)-VLOOKUP(R736&amp;"_"&amp;S736&amp;"_"&amp;T736,[1]挑战模式!$A:$AS,14,FALSE))</f>
        <v/>
      </c>
      <c r="G736" s="10" t="str">
        <f t="shared" si="59"/>
        <v/>
      </c>
      <c r="H736" s="10" t="str">
        <f>IF(C736="","",VLOOKUP(R736&amp;"_"&amp;S736&amp;"_"&amp;T736,[1]挑战模式!$A:$BG,58,FALSE))</f>
        <v/>
      </c>
      <c r="I736" s="10" t="str">
        <f>IF(C736="","",VLOOKUP(R736&amp;"_"&amp;S736&amp;"_"&amp;T736,[1]挑战模式!$A:$BG,59,FALSE))</f>
        <v/>
      </c>
      <c r="J736" s="10" t="str">
        <f t="shared" si="64"/>
        <v/>
      </c>
      <c r="K736" s="10" t="str">
        <f ca="1">IF(ISNA(VLOOKUP(R736&amp;"_"&amp;S736&amp;"_"&amp;T736,[1]挑战模式!$A:$AS,1,FALSE)),"",IF(VLOOKUP(R736&amp;"_"&amp;S736&amp;"_"&amp;T736,[1]挑战模式!$A:$AS,14+U736,FALSE)="","",INT(VLOOKUP(R736&amp;"_"&amp;S736&amp;"_"&amp;T736,[1]挑战模式!$A:$AS,20+U736,FALSE))))</f>
        <v/>
      </c>
      <c r="L736" s="10" t="str">
        <f ca="1">IF(ISNA(VLOOKUP(R736&amp;"_"&amp;S736&amp;"_"&amp;T736,[1]挑战模式!$A:$AS,1,FALSE)),"",IF(VLOOKUP(R736&amp;"_"&amp;S736&amp;"_"&amp;T736,[1]挑战模式!$A:$AS,14+U736,FALSE)="","",ROUND(VLOOKUP(R736&amp;"_"&amp;S736&amp;"_"&amp;T736,[1]挑战模式!$A:$AS,5,FALSE)/K736,2)))</f>
        <v/>
      </c>
      <c r="M736" s="10" t="str">
        <f t="shared" ca="1" si="61"/>
        <v/>
      </c>
      <c r="N736" s="10" t="str">
        <f t="shared" ca="1" si="62"/>
        <v/>
      </c>
      <c r="O736" s="10" t="str">
        <f t="shared" ca="1" si="63"/>
        <v/>
      </c>
      <c r="Q736" s="10" t="str">
        <f ca="1">IF(L736="","",VLOOKUP(R736&amp;"_"&amp;S736&amp;"_"&amp;T736,[1]挑战模式!$A:$AS,38+U736,FALSE))</f>
        <v/>
      </c>
      <c r="R736" s="10">
        <v>0</v>
      </c>
      <c r="S736" s="10">
        <v>16</v>
      </c>
      <c r="T736" s="10">
        <v>3</v>
      </c>
      <c r="U736" s="10">
        <v>3</v>
      </c>
    </row>
    <row r="737" spans="2:21" s="10" customFormat="1" x14ac:dyDescent="0.2">
      <c r="B737" s="10" t="str">
        <f t="shared" si="57"/>
        <v/>
      </c>
      <c r="C737" s="10" t="str">
        <f>IF(ISNA(VLOOKUP(R737&amp;"_"&amp;S737&amp;"_"&amp;T737,[1]挑战模式!$A:$AS,1,FALSE)),"",IF(T737-T736=0,"",T737))</f>
        <v/>
      </c>
      <c r="D737" s="10" t="str">
        <f t="shared" si="58"/>
        <v/>
      </c>
      <c r="E737" s="10" t="str">
        <f>""</f>
        <v/>
      </c>
      <c r="F737" s="10" t="str">
        <f>IF(C737="","",VLOOKUP(R737&amp;"_"&amp;S737&amp;"_"&amp;T737,[1]挑战模式!$A:$AS,13,FALSE)-VLOOKUP(R737&amp;"_"&amp;S737&amp;"_"&amp;T737,[1]挑战模式!$A:$AS,14,FALSE))</f>
        <v/>
      </c>
      <c r="G737" s="10" t="str">
        <f t="shared" si="59"/>
        <v/>
      </c>
      <c r="H737" s="10" t="str">
        <f>IF(C737="","",VLOOKUP(R737&amp;"_"&amp;S737&amp;"_"&amp;T737,[1]挑战模式!$A:$BG,58,FALSE))</f>
        <v/>
      </c>
      <c r="I737" s="10" t="str">
        <f>IF(C737="","",VLOOKUP(R737&amp;"_"&amp;S737&amp;"_"&amp;T737,[1]挑战模式!$A:$BG,59,FALSE))</f>
        <v/>
      </c>
      <c r="J737" s="10" t="str">
        <f t="shared" si="64"/>
        <v/>
      </c>
      <c r="K737" s="10" t="str">
        <f ca="1">IF(ISNA(VLOOKUP(R737&amp;"_"&amp;S737&amp;"_"&amp;T737,[1]挑战模式!$A:$AS,1,FALSE)),"",IF(VLOOKUP(R737&amp;"_"&amp;S737&amp;"_"&amp;T737,[1]挑战模式!$A:$AS,14+U737,FALSE)="","",INT(VLOOKUP(R737&amp;"_"&amp;S737&amp;"_"&amp;T737,[1]挑战模式!$A:$AS,20+U737,FALSE))))</f>
        <v/>
      </c>
      <c r="L737" s="10" t="str">
        <f ca="1">IF(ISNA(VLOOKUP(R737&amp;"_"&amp;S737&amp;"_"&amp;T737,[1]挑战模式!$A:$AS,1,FALSE)),"",IF(VLOOKUP(R737&amp;"_"&amp;S737&amp;"_"&amp;T737,[1]挑战模式!$A:$AS,14+U737,FALSE)="","",ROUND(VLOOKUP(R737&amp;"_"&amp;S737&amp;"_"&amp;T737,[1]挑战模式!$A:$AS,5,FALSE)/K737,2)))</f>
        <v/>
      </c>
      <c r="M737" s="10" t="str">
        <f t="shared" ca="1" si="61"/>
        <v/>
      </c>
      <c r="N737" s="10" t="str">
        <f t="shared" ca="1" si="62"/>
        <v/>
      </c>
      <c r="O737" s="10" t="str">
        <f t="shared" ca="1" si="63"/>
        <v/>
      </c>
      <c r="Q737" s="10" t="str">
        <f ca="1">IF(L737="","",VLOOKUP(R737&amp;"_"&amp;S737&amp;"_"&amp;T737,[1]挑战模式!$A:$AS,38+U737,FALSE))</f>
        <v/>
      </c>
      <c r="R737" s="10">
        <v>0</v>
      </c>
      <c r="S737" s="10">
        <v>16</v>
      </c>
      <c r="T737" s="10">
        <v>3</v>
      </c>
      <c r="U737" s="10">
        <v>4</v>
      </c>
    </row>
    <row r="738" spans="2:21" s="10" customFormat="1" x14ac:dyDescent="0.2">
      <c r="B738" s="10" t="str">
        <f t="shared" si="57"/>
        <v/>
      </c>
      <c r="C738" s="10" t="str">
        <f>IF(ISNA(VLOOKUP(R738&amp;"_"&amp;S738&amp;"_"&amp;T738,[1]挑战模式!$A:$AS,1,FALSE)),"",IF(T738-T737=0,"",T738))</f>
        <v/>
      </c>
      <c r="D738" s="10" t="str">
        <f t="shared" si="58"/>
        <v/>
      </c>
      <c r="E738" s="10" t="str">
        <f>""</f>
        <v/>
      </c>
      <c r="F738" s="10" t="str">
        <f>IF(C738="","",VLOOKUP(R738&amp;"_"&amp;S738&amp;"_"&amp;T738,[1]挑战模式!$A:$AS,13,FALSE)-VLOOKUP(R738&amp;"_"&amp;S738&amp;"_"&amp;T738,[1]挑战模式!$A:$AS,14,FALSE))</f>
        <v/>
      </c>
      <c r="G738" s="10" t="str">
        <f t="shared" si="59"/>
        <v/>
      </c>
      <c r="H738" s="10" t="str">
        <f>IF(C738="","",VLOOKUP(R738&amp;"_"&amp;S738&amp;"_"&amp;T738,[1]挑战模式!$A:$BG,58,FALSE))</f>
        <v/>
      </c>
      <c r="I738" s="10" t="str">
        <f>IF(C738="","",VLOOKUP(R738&amp;"_"&amp;S738&amp;"_"&amp;T738,[1]挑战模式!$A:$BG,59,FALSE))</f>
        <v/>
      </c>
      <c r="J738" s="10" t="str">
        <f t="shared" si="64"/>
        <v/>
      </c>
      <c r="K738" s="10" t="str">
        <f ca="1">IF(ISNA(VLOOKUP(R738&amp;"_"&amp;S738&amp;"_"&amp;T738,[1]挑战模式!$A:$AS,1,FALSE)),"",IF(VLOOKUP(R738&amp;"_"&amp;S738&amp;"_"&amp;T738,[1]挑战模式!$A:$AS,14+U738,FALSE)="","",INT(VLOOKUP(R738&amp;"_"&amp;S738&amp;"_"&amp;T738,[1]挑战模式!$A:$AS,20+U738,FALSE))))</f>
        <v/>
      </c>
      <c r="L738" s="10" t="str">
        <f ca="1">IF(ISNA(VLOOKUP(R738&amp;"_"&amp;S738&amp;"_"&amp;T738,[1]挑战模式!$A:$AS,1,FALSE)),"",IF(VLOOKUP(R738&amp;"_"&amp;S738&amp;"_"&amp;T738,[1]挑战模式!$A:$AS,14+U738,FALSE)="","",ROUND(VLOOKUP(R738&amp;"_"&amp;S738&amp;"_"&amp;T738,[1]挑战模式!$A:$AS,5,FALSE)/K738,2)))</f>
        <v/>
      </c>
      <c r="M738" s="10" t="str">
        <f t="shared" ca="1" si="61"/>
        <v/>
      </c>
      <c r="N738" s="10" t="str">
        <f t="shared" ca="1" si="62"/>
        <v/>
      </c>
      <c r="O738" s="10" t="str">
        <f t="shared" ca="1" si="63"/>
        <v/>
      </c>
      <c r="Q738" s="10" t="str">
        <f ca="1">IF(L738="","",VLOOKUP(R738&amp;"_"&amp;S738&amp;"_"&amp;T738,[1]挑战模式!$A:$AS,38+U738,FALSE))</f>
        <v/>
      </c>
      <c r="R738" s="10">
        <v>0</v>
      </c>
      <c r="S738" s="10">
        <v>16</v>
      </c>
      <c r="T738" s="10">
        <v>3</v>
      </c>
      <c r="U738" s="10">
        <v>5</v>
      </c>
    </row>
    <row r="739" spans="2:21" s="10" customFormat="1" x14ac:dyDescent="0.2">
      <c r="B739" s="10" t="str">
        <f t="shared" si="57"/>
        <v/>
      </c>
      <c r="C739" s="10" t="str">
        <f>IF(ISNA(VLOOKUP(R739&amp;"_"&amp;S739&amp;"_"&amp;T739,[1]挑战模式!$A:$AS,1,FALSE)),"",IF(T739-T738=0,"",T739))</f>
        <v/>
      </c>
      <c r="D739" s="10" t="str">
        <f t="shared" si="58"/>
        <v/>
      </c>
      <c r="E739" s="10" t="str">
        <f>""</f>
        <v/>
      </c>
      <c r="F739" s="10" t="str">
        <f>IF(C739="","",VLOOKUP(R739&amp;"_"&amp;S739&amp;"_"&amp;T739,[1]挑战模式!$A:$AS,13,FALSE)-VLOOKUP(R739&amp;"_"&amp;S739&amp;"_"&amp;T739,[1]挑战模式!$A:$AS,14,FALSE))</f>
        <v/>
      </c>
      <c r="G739" s="10" t="str">
        <f t="shared" si="59"/>
        <v/>
      </c>
      <c r="H739" s="10" t="str">
        <f>IF(C739="","",VLOOKUP(R739&amp;"_"&amp;S739&amp;"_"&amp;T739,[1]挑战模式!$A:$BG,58,FALSE))</f>
        <v/>
      </c>
      <c r="I739" s="10" t="str">
        <f>IF(C739="","",VLOOKUP(R739&amp;"_"&amp;S739&amp;"_"&amp;T739,[1]挑战模式!$A:$BG,59,FALSE))</f>
        <v/>
      </c>
      <c r="J739" s="10" t="str">
        <f t="shared" si="64"/>
        <v/>
      </c>
      <c r="K739" s="10" t="str">
        <f ca="1">IF(ISNA(VLOOKUP(R739&amp;"_"&amp;S739&amp;"_"&amp;T739,[1]挑战模式!$A:$AS,1,FALSE)),"",IF(VLOOKUP(R739&amp;"_"&amp;S739&amp;"_"&amp;T739,[1]挑战模式!$A:$AS,14+U739,FALSE)="","",INT(VLOOKUP(R739&amp;"_"&amp;S739&amp;"_"&amp;T739,[1]挑战模式!$A:$AS,20+U739,FALSE))))</f>
        <v/>
      </c>
      <c r="L739" s="10" t="str">
        <f ca="1">IF(ISNA(VLOOKUP(R739&amp;"_"&amp;S739&amp;"_"&amp;T739,[1]挑战模式!$A:$AS,1,FALSE)),"",IF(VLOOKUP(R739&amp;"_"&amp;S739&amp;"_"&amp;T739,[1]挑战模式!$A:$AS,14+U739,FALSE)="","",ROUND(VLOOKUP(R739&amp;"_"&amp;S739&amp;"_"&amp;T739,[1]挑战模式!$A:$AS,5,FALSE)/K739,2)))</f>
        <v/>
      </c>
      <c r="M739" s="10" t="str">
        <f t="shared" ca="1" si="61"/>
        <v/>
      </c>
      <c r="N739" s="10" t="str">
        <f t="shared" ca="1" si="62"/>
        <v/>
      </c>
      <c r="O739" s="10" t="str">
        <f t="shared" ca="1" si="63"/>
        <v/>
      </c>
      <c r="Q739" s="10" t="str">
        <f ca="1">IF(L739="","",VLOOKUP(R739&amp;"_"&amp;S739&amp;"_"&amp;T739,[1]挑战模式!$A:$AS,38+U739,FALSE))</f>
        <v/>
      </c>
      <c r="R739" s="10">
        <v>0</v>
      </c>
      <c r="S739" s="10">
        <v>16</v>
      </c>
      <c r="T739" s="10">
        <v>3</v>
      </c>
      <c r="U739" s="10">
        <v>6</v>
      </c>
    </row>
    <row r="740" spans="2:21" s="10" customFormat="1" x14ac:dyDescent="0.2">
      <c r="B740" s="10" t="str">
        <f t="shared" si="57"/>
        <v>MonsterWaveCallRule_Season0_Challenge16</v>
      </c>
      <c r="C740" s="10">
        <f>IF(ISNA(VLOOKUP(R740&amp;"_"&amp;S740&amp;"_"&amp;T740,[1]挑战模式!$A:$AS,1,FALSE)),"",IF(T740-T739=0,"",T740))</f>
        <v>4</v>
      </c>
      <c r="D740" s="10" t="str">
        <f t="shared" si="58"/>
        <v>赛季0挑战关卡16波次4</v>
      </c>
      <c r="E740" s="10" t="str">
        <f>""</f>
        <v/>
      </c>
      <c r="F740" s="10">
        <f>IF(C740="","",VLOOKUP(R740&amp;"_"&amp;S740&amp;"_"&amp;T740,[1]挑战模式!$A:$AS,13,FALSE)-VLOOKUP(R740&amp;"_"&amp;S740&amp;"_"&amp;T740,[1]挑战模式!$A:$AS,14,FALSE))</f>
        <v>100</v>
      </c>
      <c r="G740" s="10">
        <f t="shared" si="59"/>
        <v>180</v>
      </c>
      <c r="H740" s="10" t="str">
        <f>IF(C740="","",VLOOKUP(R740&amp;"_"&amp;S740&amp;"_"&amp;T740,[1]挑战模式!$A:$BG,58,FALSE))</f>
        <v>ResAudio_Music_game3;0.9</v>
      </c>
      <c r="I740" s="10" t="str">
        <f>IF(C740="","",VLOOKUP(R740&amp;"_"&amp;S740&amp;"_"&amp;T740,[1]挑战模式!$A:$BG,59,FALSE))</f>
        <v>ResAudio_Music_game3;1.1</v>
      </c>
      <c r="J740" s="10">
        <f t="shared" si="64"/>
        <v>0</v>
      </c>
      <c r="K740" s="10">
        <f ca="1">IF(ISNA(VLOOKUP(R740&amp;"_"&amp;S740&amp;"_"&amp;T740,[1]挑战模式!$A:$AS,1,FALSE)),"",IF(VLOOKUP(R740&amp;"_"&amp;S740&amp;"_"&amp;T740,[1]挑战模式!$A:$AS,14+U740,FALSE)="","",INT(VLOOKUP(R740&amp;"_"&amp;S740&amp;"_"&amp;T740,[1]挑战模式!$A:$AS,20+U740,FALSE))))</f>
        <v>10</v>
      </c>
      <c r="L740" s="10">
        <f ca="1">IF(ISNA(VLOOKUP(R740&amp;"_"&amp;S740&amp;"_"&amp;T740,[1]挑战模式!$A:$AS,1,FALSE)),"",IF(VLOOKUP(R740&amp;"_"&amp;S740&amp;"_"&amp;T740,[1]挑战模式!$A:$AS,14+U740,FALSE)="","",ROUND(VLOOKUP(R740&amp;"_"&amp;S740&amp;"_"&amp;T740,[1]挑战模式!$A:$AS,5,FALSE)/K740,2)))</f>
        <v>2.5</v>
      </c>
      <c r="M740" s="10">
        <f t="shared" ca="1" si="61"/>
        <v>1</v>
      </c>
      <c r="N740" s="10" t="str">
        <f t="shared" ca="1" si="62"/>
        <v>Monster_Season0_Challenge16_4_1</v>
      </c>
      <c r="O740" s="10">
        <f t="shared" ca="1" si="63"/>
        <v>1</v>
      </c>
      <c r="Q740" s="10">
        <f ca="1">IF(L740="","",VLOOKUP(R740&amp;"_"&amp;S740&amp;"_"&amp;T740,[1]挑战模式!$A:$AS,38+U740,FALSE))</f>
        <v>10</v>
      </c>
      <c r="R740" s="10">
        <v>0</v>
      </c>
      <c r="S740" s="10">
        <v>16</v>
      </c>
      <c r="T740" s="10">
        <v>4</v>
      </c>
      <c r="U740" s="10">
        <v>1</v>
      </c>
    </row>
    <row r="741" spans="2:21" s="10" customFormat="1" x14ac:dyDescent="0.2">
      <c r="B741" s="10" t="str">
        <f t="shared" si="57"/>
        <v/>
      </c>
      <c r="C741" s="10" t="str">
        <f>IF(ISNA(VLOOKUP(R741&amp;"_"&amp;S741&amp;"_"&amp;T741,[1]挑战模式!$A:$AS,1,FALSE)),"",IF(T741-T740=0,"",T741))</f>
        <v/>
      </c>
      <c r="D741" s="10" t="str">
        <f t="shared" si="58"/>
        <v/>
      </c>
      <c r="E741" s="10" t="str">
        <f>""</f>
        <v/>
      </c>
      <c r="F741" s="10" t="str">
        <f>IF(C741="","",VLOOKUP(R741&amp;"_"&amp;S741&amp;"_"&amp;T741,[1]挑战模式!$A:$AS,13,FALSE)-VLOOKUP(R741&amp;"_"&amp;S741&amp;"_"&amp;T741,[1]挑战模式!$A:$AS,14,FALSE))</f>
        <v/>
      </c>
      <c r="G741" s="10" t="str">
        <f t="shared" si="59"/>
        <v/>
      </c>
      <c r="H741" s="10" t="str">
        <f>IF(C741="","",VLOOKUP(R741&amp;"_"&amp;S741&amp;"_"&amp;T741,[1]挑战模式!$A:$BG,58,FALSE))</f>
        <v/>
      </c>
      <c r="I741" s="10" t="str">
        <f>IF(C741="","",VLOOKUP(R741&amp;"_"&amp;S741&amp;"_"&amp;T741,[1]挑战模式!$A:$BG,59,FALSE))</f>
        <v/>
      </c>
      <c r="J741" s="10" t="str">
        <f t="shared" si="64"/>
        <v/>
      </c>
      <c r="K741" s="10">
        <f ca="1">IF(ISNA(VLOOKUP(R741&amp;"_"&amp;S741&amp;"_"&amp;T741,[1]挑战模式!$A:$AS,1,FALSE)),"",IF(VLOOKUP(R741&amp;"_"&amp;S741&amp;"_"&amp;T741,[1]挑战模式!$A:$AS,14+U741,FALSE)="","",INT(VLOOKUP(R741&amp;"_"&amp;S741&amp;"_"&amp;T741,[1]挑战模式!$A:$AS,20+U741,FALSE))))</f>
        <v>10</v>
      </c>
      <c r="L741" s="10">
        <f ca="1">IF(ISNA(VLOOKUP(R741&amp;"_"&amp;S741&amp;"_"&amp;T741,[1]挑战模式!$A:$AS,1,FALSE)),"",IF(VLOOKUP(R741&amp;"_"&amp;S741&amp;"_"&amp;T741,[1]挑战模式!$A:$AS,14+U741,FALSE)="","",ROUND(VLOOKUP(R741&amp;"_"&amp;S741&amp;"_"&amp;T741,[1]挑战模式!$A:$AS,5,FALSE)/K741,2)))</f>
        <v>2.5</v>
      </c>
      <c r="M741" s="10">
        <f t="shared" ca="1" si="61"/>
        <v>1</v>
      </c>
      <c r="N741" s="10" t="str">
        <f t="shared" ca="1" si="62"/>
        <v>Monster_Season0_Challenge16_4_2</v>
      </c>
      <c r="O741" s="10">
        <f t="shared" ca="1" si="63"/>
        <v>1</v>
      </c>
      <c r="Q741" s="10">
        <f ca="1">IF(L741="","",VLOOKUP(R741&amp;"_"&amp;S741&amp;"_"&amp;T741,[1]挑战模式!$A:$AS,38+U741,FALSE))</f>
        <v>5</v>
      </c>
      <c r="R741" s="10">
        <v>0</v>
      </c>
      <c r="S741" s="10">
        <v>16</v>
      </c>
      <c r="T741" s="10">
        <v>4</v>
      </c>
      <c r="U741" s="10">
        <v>2</v>
      </c>
    </row>
    <row r="742" spans="2:21" s="10" customFormat="1" x14ac:dyDescent="0.2">
      <c r="B742" s="10" t="str">
        <f t="shared" si="57"/>
        <v/>
      </c>
      <c r="C742" s="10" t="str">
        <f>IF(ISNA(VLOOKUP(R742&amp;"_"&amp;S742&amp;"_"&amp;T742,[1]挑战模式!$A:$AS,1,FALSE)),"",IF(T742-T741=0,"",T742))</f>
        <v/>
      </c>
      <c r="D742" s="10" t="str">
        <f t="shared" si="58"/>
        <v/>
      </c>
      <c r="E742" s="10" t="str">
        <f>""</f>
        <v/>
      </c>
      <c r="F742" s="10" t="str">
        <f>IF(C742="","",VLOOKUP(R742&amp;"_"&amp;S742&amp;"_"&amp;T742,[1]挑战模式!$A:$AS,13,FALSE)-VLOOKUP(R742&amp;"_"&amp;S742&amp;"_"&amp;T742,[1]挑战模式!$A:$AS,14,FALSE))</f>
        <v/>
      </c>
      <c r="G742" s="10" t="str">
        <f t="shared" si="59"/>
        <v/>
      </c>
      <c r="H742" s="10" t="str">
        <f>IF(C742="","",VLOOKUP(R742&amp;"_"&amp;S742&amp;"_"&amp;T742,[1]挑战模式!$A:$BG,58,FALSE))</f>
        <v/>
      </c>
      <c r="I742" s="10" t="str">
        <f>IF(C742="","",VLOOKUP(R742&amp;"_"&amp;S742&amp;"_"&amp;T742,[1]挑战模式!$A:$BG,59,FALSE))</f>
        <v/>
      </c>
      <c r="J742" s="10" t="str">
        <f t="shared" si="64"/>
        <v/>
      </c>
      <c r="K742" s="10">
        <f ca="1">IF(ISNA(VLOOKUP(R742&amp;"_"&amp;S742&amp;"_"&amp;T742,[1]挑战模式!$A:$AS,1,FALSE)),"",IF(VLOOKUP(R742&amp;"_"&amp;S742&amp;"_"&amp;T742,[1]挑战模式!$A:$AS,14+U742,FALSE)="","",INT(VLOOKUP(R742&amp;"_"&amp;S742&amp;"_"&amp;T742,[1]挑战模式!$A:$AS,20+U742,FALSE))))</f>
        <v>5</v>
      </c>
      <c r="L742" s="10">
        <f ca="1">IF(ISNA(VLOOKUP(R742&amp;"_"&amp;S742&amp;"_"&amp;T742,[1]挑战模式!$A:$AS,1,FALSE)),"",IF(VLOOKUP(R742&amp;"_"&amp;S742&amp;"_"&amp;T742,[1]挑战模式!$A:$AS,14+U742,FALSE)="","",ROUND(VLOOKUP(R742&amp;"_"&amp;S742&amp;"_"&amp;T742,[1]挑战模式!$A:$AS,5,FALSE)/K742,2)))</f>
        <v>5</v>
      </c>
      <c r="M742" s="10">
        <f t="shared" ca="1" si="61"/>
        <v>1</v>
      </c>
      <c r="N742" s="10" t="str">
        <f t="shared" ca="1" si="62"/>
        <v>Monster_Season0_Challenge16_4_3</v>
      </c>
      <c r="O742" s="10">
        <f t="shared" ca="1" si="63"/>
        <v>1</v>
      </c>
      <c r="Q742" s="10">
        <f ca="1">IF(L742="","",VLOOKUP(R742&amp;"_"&amp;S742&amp;"_"&amp;T742,[1]挑战模式!$A:$AS,38+U742,FALSE))</f>
        <v>10</v>
      </c>
      <c r="R742" s="10">
        <v>0</v>
      </c>
      <c r="S742" s="10">
        <v>16</v>
      </c>
      <c r="T742" s="10">
        <v>4</v>
      </c>
      <c r="U742" s="10">
        <v>3</v>
      </c>
    </row>
    <row r="743" spans="2:21" s="10" customFormat="1" x14ac:dyDescent="0.2">
      <c r="B743" s="10" t="str">
        <f t="shared" ref="B743:B806" si="65">IF(C743="","","MonsterWaveCallRule_Season"&amp;R743&amp;"_Challenge"&amp;S743)</f>
        <v/>
      </c>
      <c r="C743" s="10" t="str">
        <f>IF(ISNA(VLOOKUP(R743&amp;"_"&amp;S743&amp;"_"&amp;T743,[1]挑战模式!$A:$AS,1,FALSE)),"",IF(T743-T742=0,"",T743))</f>
        <v/>
      </c>
      <c r="D743" s="10" t="str">
        <f t="shared" ref="D743:D806" si="66">IF(C743="","","赛季"&amp;R743&amp;"挑战关卡"&amp;S743&amp;"波次"&amp;T743)</f>
        <v/>
      </c>
      <c r="E743" s="10" t="str">
        <f>""</f>
        <v/>
      </c>
      <c r="F743" s="10" t="str">
        <f>IF(C743="","",VLOOKUP(R743&amp;"_"&amp;S743&amp;"_"&amp;T743,[1]挑战模式!$A:$AS,13,FALSE)-VLOOKUP(R743&amp;"_"&amp;S743&amp;"_"&amp;T743,[1]挑战模式!$A:$AS,14,FALSE))</f>
        <v/>
      </c>
      <c r="G743" s="10" t="str">
        <f t="shared" ref="G743:G806" si="67">IF(C743="","",180)</f>
        <v/>
      </c>
      <c r="H743" s="10" t="str">
        <f>IF(C743="","",VLOOKUP(R743&amp;"_"&amp;S743&amp;"_"&amp;T743,[1]挑战模式!$A:$BG,58,FALSE))</f>
        <v/>
      </c>
      <c r="I743" s="10" t="str">
        <f>IF(C743="","",VLOOKUP(R743&amp;"_"&amp;S743&amp;"_"&amp;T743,[1]挑战模式!$A:$BG,59,FALSE))</f>
        <v/>
      </c>
      <c r="J743" s="10" t="str">
        <f t="shared" si="64"/>
        <v/>
      </c>
      <c r="K743" s="10" t="str">
        <f ca="1">IF(ISNA(VLOOKUP(R743&amp;"_"&amp;S743&amp;"_"&amp;T743,[1]挑战模式!$A:$AS,1,FALSE)),"",IF(VLOOKUP(R743&amp;"_"&amp;S743&amp;"_"&amp;T743,[1]挑战模式!$A:$AS,14+U743,FALSE)="","",INT(VLOOKUP(R743&amp;"_"&amp;S743&amp;"_"&amp;T743,[1]挑战模式!$A:$AS,20+U743,FALSE))))</f>
        <v/>
      </c>
      <c r="L743" s="10" t="str">
        <f ca="1">IF(ISNA(VLOOKUP(R743&amp;"_"&amp;S743&amp;"_"&amp;T743,[1]挑战模式!$A:$AS,1,FALSE)),"",IF(VLOOKUP(R743&amp;"_"&amp;S743&amp;"_"&amp;T743,[1]挑战模式!$A:$AS,14+U743,FALSE)="","",ROUND(VLOOKUP(R743&amp;"_"&amp;S743&amp;"_"&amp;T743,[1]挑战模式!$A:$AS,5,FALSE)/K743,2)))</f>
        <v/>
      </c>
      <c r="M743" s="10" t="str">
        <f t="shared" ref="M743:M806" ca="1" si="68">IF(L743="","",1)</f>
        <v/>
      </c>
      <c r="N743" s="10" t="str">
        <f t="shared" ref="N743:N806" ca="1" si="69">IF(L743="","","Monster_Season"&amp;R743&amp;"_Challenge"&amp;S743&amp;"_"&amp;T743&amp;"_"&amp;U743)</f>
        <v/>
      </c>
      <c r="O743" s="10" t="str">
        <f t="shared" ref="O743:O806" ca="1" si="70">IF(L743="","",1)</f>
        <v/>
      </c>
      <c r="Q743" s="10" t="str">
        <f ca="1">IF(L743="","",VLOOKUP(R743&amp;"_"&amp;S743&amp;"_"&amp;T743,[1]挑战模式!$A:$AS,38+U743,FALSE))</f>
        <v/>
      </c>
      <c r="R743" s="10">
        <v>0</v>
      </c>
      <c r="S743" s="10">
        <v>16</v>
      </c>
      <c r="T743" s="10">
        <v>4</v>
      </c>
      <c r="U743" s="10">
        <v>4</v>
      </c>
    </row>
    <row r="744" spans="2:21" s="10" customFormat="1" x14ac:dyDescent="0.2">
      <c r="B744" s="10" t="str">
        <f t="shared" si="65"/>
        <v/>
      </c>
      <c r="C744" s="10" t="str">
        <f>IF(ISNA(VLOOKUP(R744&amp;"_"&amp;S744&amp;"_"&amp;T744,[1]挑战模式!$A:$AS,1,FALSE)),"",IF(T744-T743=0,"",T744))</f>
        <v/>
      </c>
      <c r="D744" s="10" t="str">
        <f t="shared" si="66"/>
        <v/>
      </c>
      <c r="E744" s="10" t="str">
        <f>""</f>
        <v/>
      </c>
      <c r="F744" s="10" t="str">
        <f>IF(C744="","",VLOOKUP(R744&amp;"_"&amp;S744&amp;"_"&amp;T744,[1]挑战模式!$A:$AS,13,FALSE)-VLOOKUP(R744&amp;"_"&amp;S744&amp;"_"&amp;T744,[1]挑战模式!$A:$AS,14,FALSE))</f>
        <v/>
      </c>
      <c r="G744" s="10" t="str">
        <f t="shared" si="67"/>
        <v/>
      </c>
      <c r="H744" s="10" t="str">
        <f>IF(C744="","",VLOOKUP(R744&amp;"_"&amp;S744&amp;"_"&amp;T744,[1]挑战模式!$A:$BG,58,FALSE))</f>
        <v/>
      </c>
      <c r="I744" s="10" t="str">
        <f>IF(C744="","",VLOOKUP(R744&amp;"_"&amp;S744&amp;"_"&amp;T744,[1]挑战模式!$A:$BG,59,FALSE))</f>
        <v/>
      </c>
      <c r="J744" s="10" t="str">
        <f t="shared" si="64"/>
        <v/>
      </c>
      <c r="K744" s="10" t="str">
        <f ca="1">IF(ISNA(VLOOKUP(R744&amp;"_"&amp;S744&amp;"_"&amp;T744,[1]挑战模式!$A:$AS,1,FALSE)),"",IF(VLOOKUP(R744&amp;"_"&amp;S744&amp;"_"&amp;T744,[1]挑战模式!$A:$AS,14+U744,FALSE)="","",INT(VLOOKUP(R744&amp;"_"&amp;S744&amp;"_"&amp;T744,[1]挑战模式!$A:$AS,20+U744,FALSE))))</f>
        <v/>
      </c>
      <c r="L744" s="10" t="str">
        <f ca="1">IF(ISNA(VLOOKUP(R744&amp;"_"&amp;S744&amp;"_"&amp;T744,[1]挑战模式!$A:$AS,1,FALSE)),"",IF(VLOOKUP(R744&amp;"_"&amp;S744&amp;"_"&amp;T744,[1]挑战模式!$A:$AS,14+U744,FALSE)="","",ROUND(VLOOKUP(R744&amp;"_"&amp;S744&amp;"_"&amp;T744,[1]挑战模式!$A:$AS,5,FALSE)/K744,2)))</f>
        <v/>
      </c>
      <c r="M744" s="10" t="str">
        <f t="shared" ca="1" si="68"/>
        <v/>
      </c>
      <c r="N744" s="10" t="str">
        <f t="shared" ca="1" si="69"/>
        <v/>
      </c>
      <c r="O744" s="10" t="str">
        <f t="shared" ca="1" si="70"/>
        <v/>
      </c>
      <c r="Q744" s="10" t="str">
        <f ca="1">IF(L744="","",VLOOKUP(R744&amp;"_"&amp;S744&amp;"_"&amp;T744,[1]挑战模式!$A:$AS,38+U744,FALSE))</f>
        <v/>
      </c>
      <c r="R744" s="10">
        <v>0</v>
      </c>
      <c r="S744" s="10">
        <v>16</v>
      </c>
      <c r="T744" s="10">
        <v>4</v>
      </c>
      <c r="U744" s="10">
        <v>5</v>
      </c>
    </row>
    <row r="745" spans="2:21" s="10" customFormat="1" x14ac:dyDescent="0.2">
      <c r="B745" s="10" t="str">
        <f t="shared" si="65"/>
        <v/>
      </c>
      <c r="C745" s="10" t="str">
        <f>IF(ISNA(VLOOKUP(R745&amp;"_"&amp;S745&amp;"_"&amp;T745,[1]挑战模式!$A:$AS,1,FALSE)),"",IF(T745-T744=0,"",T745))</f>
        <v/>
      </c>
      <c r="D745" s="10" t="str">
        <f t="shared" si="66"/>
        <v/>
      </c>
      <c r="E745" s="10" t="str">
        <f>""</f>
        <v/>
      </c>
      <c r="F745" s="10" t="str">
        <f>IF(C745="","",VLOOKUP(R745&amp;"_"&amp;S745&amp;"_"&amp;T745,[1]挑战模式!$A:$AS,13,FALSE)-VLOOKUP(R745&amp;"_"&amp;S745&amp;"_"&amp;T745,[1]挑战模式!$A:$AS,14,FALSE))</f>
        <v/>
      </c>
      <c r="G745" s="10" t="str">
        <f t="shared" si="67"/>
        <v/>
      </c>
      <c r="H745" s="10" t="str">
        <f>IF(C745="","",VLOOKUP(R745&amp;"_"&amp;S745&amp;"_"&amp;T745,[1]挑战模式!$A:$BG,58,FALSE))</f>
        <v/>
      </c>
      <c r="I745" s="10" t="str">
        <f>IF(C745="","",VLOOKUP(R745&amp;"_"&amp;S745&amp;"_"&amp;T745,[1]挑战模式!$A:$BG,59,FALSE))</f>
        <v/>
      </c>
      <c r="J745" s="10" t="str">
        <f t="shared" si="64"/>
        <v/>
      </c>
      <c r="K745" s="10" t="str">
        <f ca="1">IF(ISNA(VLOOKUP(R745&amp;"_"&amp;S745&amp;"_"&amp;T745,[1]挑战模式!$A:$AS,1,FALSE)),"",IF(VLOOKUP(R745&amp;"_"&amp;S745&amp;"_"&amp;T745,[1]挑战模式!$A:$AS,14+U745,FALSE)="","",INT(VLOOKUP(R745&amp;"_"&amp;S745&amp;"_"&amp;T745,[1]挑战模式!$A:$AS,20+U745,FALSE))))</f>
        <v/>
      </c>
      <c r="L745" s="10" t="str">
        <f ca="1">IF(ISNA(VLOOKUP(R745&amp;"_"&amp;S745&amp;"_"&amp;T745,[1]挑战模式!$A:$AS,1,FALSE)),"",IF(VLOOKUP(R745&amp;"_"&amp;S745&amp;"_"&amp;T745,[1]挑战模式!$A:$AS,14+U745,FALSE)="","",ROUND(VLOOKUP(R745&amp;"_"&amp;S745&amp;"_"&amp;T745,[1]挑战模式!$A:$AS,5,FALSE)/K745,2)))</f>
        <v/>
      </c>
      <c r="M745" s="10" t="str">
        <f t="shared" ca="1" si="68"/>
        <v/>
      </c>
      <c r="N745" s="10" t="str">
        <f t="shared" ca="1" si="69"/>
        <v/>
      </c>
      <c r="O745" s="10" t="str">
        <f t="shared" ca="1" si="70"/>
        <v/>
      </c>
      <c r="Q745" s="10" t="str">
        <f ca="1">IF(L745="","",VLOOKUP(R745&amp;"_"&amp;S745&amp;"_"&amp;T745,[1]挑战模式!$A:$AS,38+U745,FALSE))</f>
        <v/>
      </c>
      <c r="R745" s="10">
        <v>0</v>
      </c>
      <c r="S745" s="10">
        <v>16</v>
      </c>
      <c r="T745" s="10">
        <v>4</v>
      </c>
      <c r="U745" s="10">
        <v>6</v>
      </c>
    </row>
    <row r="746" spans="2:21" s="10" customFormat="1" x14ac:dyDescent="0.2">
      <c r="B746" s="10" t="str">
        <f t="shared" si="65"/>
        <v>MonsterWaveCallRule_Season0_Challenge16</v>
      </c>
      <c r="C746" s="10">
        <f>IF(ISNA(VLOOKUP(R746&amp;"_"&amp;S746&amp;"_"&amp;T746,[1]挑战模式!$A:$AS,1,FALSE)),"",IF(T746-T745=0,"",T746))</f>
        <v>5</v>
      </c>
      <c r="D746" s="10" t="str">
        <f t="shared" si="66"/>
        <v>赛季0挑战关卡16波次5</v>
      </c>
      <c r="E746" s="10" t="str">
        <f>""</f>
        <v/>
      </c>
      <c r="F746" s="10">
        <f>IF(C746="","",VLOOKUP(R746&amp;"_"&amp;S746&amp;"_"&amp;T746,[1]挑战模式!$A:$AS,13,FALSE)-VLOOKUP(R746&amp;"_"&amp;S746&amp;"_"&amp;T746,[1]挑战模式!$A:$AS,14,FALSE))</f>
        <v>100</v>
      </c>
      <c r="G746" s="10">
        <f t="shared" si="67"/>
        <v>180</v>
      </c>
      <c r="H746" s="10" t="str">
        <f>IF(C746="","",VLOOKUP(R746&amp;"_"&amp;S746&amp;"_"&amp;T746,[1]挑战模式!$A:$BG,58,FALSE))</f>
        <v>ResAudio_Music_game3;0.9</v>
      </c>
      <c r="I746" s="10" t="str">
        <f>IF(C746="","",VLOOKUP(R746&amp;"_"&amp;S746&amp;"_"&amp;T746,[1]挑战模式!$A:$BG,59,FALSE))</f>
        <v>ResAudio_Music_game3;1.1</v>
      </c>
      <c r="J746" s="10">
        <f t="shared" si="64"/>
        <v>0</v>
      </c>
      <c r="K746" s="10">
        <f ca="1">IF(ISNA(VLOOKUP(R746&amp;"_"&amp;S746&amp;"_"&amp;T746,[1]挑战模式!$A:$AS,1,FALSE)),"",IF(VLOOKUP(R746&amp;"_"&amp;S746&amp;"_"&amp;T746,[1]挑战模式!$A:$AS,14+U746,FALSE)="","",INT(VLOOKUP(R746&amp;"_"&amp;S746&amp;"_"&amp;T746,[1]挑战模式!$A:$AS,20+U746,FALSE))))</f>
        <v>13</v>
      </c>
      <c r="L746" s="10">
        <f ca="1">IF(ISNA(VLOOKUP(R746&amp;"_"&amp;S746&amp;"_"&amp;T746,[1]挑战模式!$A:$AS,1,FALSE)),"",IF(VLOOKUP(R746&amp;"_"&amp;S746&amp;"_"&amp;T746,[1]挑战模式!$A:$AS,14+U746,FALSE)="","",ROUND(VLOOKUP(R746&amp;"_"&amp;S746&amp;"_"&amp;T746,[1]挑战模式!$A:$AS,5,FALSE)/K746,2)))</f>
        <v>2.31</v>
      </c>
      <c r="M746" s="10">
        <f t="shared" ca="1" si="68"/>
        <v>1</v>
      </c>
      <c r="N746" s="10" t="str">
        <f t="shared" ca="1" si="69"/>
        <v>Monster_Season0_Challenge16_5_1</v>
      </c>
      <c r="O746" s="10">
        <f t="shared" ca="1" si="70"/>
        <v>1</v>
      </c>
      <c r="Q746" s="10">
        <f ca="1">IF(L746="","",VLOOKUP(R746&amp;"_"&amp;S746&amp;"_"&amp;T746,[1]挑战模式!$A:$AS,38+U746,FALSE))</f>
        <v>4</v>
      </c>
      <c r="R746" s="10">
        <v>0</v>
      </c>
      <c r="S746" s="10">
        <v>16</v>
      </c>
      <c r="T746" s="10">
        <v>5</v>
      </c>
      <c r="U746" s="10">
        <v>1</v>
      </c>
    </row>
    <row r="747" spans="2:21" s="10" customFormat="1" x14ac:dyDescent="0.2">
      <c r="B747" s="10" t="str">
        <f t="shared" si="65"/>
        <v/>
      </c>
      <c r="C747" s="10" t="str">
        <f>IF(ISNA(VLOOKUP(R747&amp;"_"&amp;S747&amp;"_"&amp;T747,[1]挑战模式!$A:$AS,1,FALSE)),"",IF(T747-T746=0,"",T747))</f>
        <v/>
      </c>
      <c r="D747" s="10" t="str">
        <f t="shared" si="66"/>
        <v/>
      </c>
      <c r="E747" s="10" t="str">
        <f>""</f>
        <v/>
      </c>
      <c r="F747" s="10" t="str">
        <f>IF(C747="","",VLOOKUP(R747&amp;"_"&amp;S747&amp;"_"&amp;T747,[1]挑战模式!$A:$AS,13,FALSE)-VLOOKUP(R747&amp;"_"&amp;S747&amp;"_"&amp;T747,[1]挑战模式!$A:$AS,14,FALSE))</f>
        <v/>
      </c>
      <c r="G747" s="10" t="str">
        <f t="shared" si="67"/>
        <v/>
      </c>
      <c r="H747" s="10" t="str">
        <f>IF(C747="","",VLOOKUP(R747&amp;"_"&amp;S747&amp;"_"&amp;T747,[1]挑战模式!$A:$BG,58,FALSE))</f>
        <v/>
      </c>
      <c r="I747" s="10" t="str">
        <f>IF(C747="","",VLOOKUP(R747&amp;"_"&amp;S747&amp;"_"&amp;T747,[1]挑战模式!$A:$BG,59,FALSE))</f>
        <v/>
      </c>
      <c r="J747" s="10" t="str">
        <f t="shared" si="64"/>
        <v/>
      </c>
      <c r="K747" s="10">
        <f ca="1">IF(ISNA(VLOOKUP(R747&amp;"_"&amp;S747&amp;"_"&amp;T747,[1]挑战模式!$A:$AS,1,FALSE)),"",IF(VLOOKUP(R747&amp;"_"&amp;S747&amp;"_"&amp;T747,[1]挑战模式!$A:$AS,14+U747,FALSE)="","",INT(VLOOKUP(R747&amp;"_"&amp;S747&amp;"_"&amp;T747,[1]挑战模式!$A:$AS,20+U747,FALSE))))</f>
        <v>13</v>
      </c>
      <c r="L747" s="10">
        <f ca="1">IF(ISNA(VLOOKUP(R747&amp;"_"&amp;S747&amp;"_"&amp;T747,[1]挑战模式!$A:$AS,1,FALSE)),"",IF(VLOOKUP(R747&amp;"_"&amp;S747&amp;"_"&amp;T747,[1]挑战模式!$A:$AS,14+U747,FALSE)="","",ROUND(VLOOKUP(R747&amp;"_"&amp;S747&amp;"_"&amp;T747,[1]挑战模式!$A:$AS,5,FALSE)/K747,2)))</f>
        <v>2.31</v>
      </c>
      <c r="M747" s="10">
        <f t="shared" ca="1" si="68"/>
        <v>1</v>
      </c>
      <c r="N747" s="10" t="str">
        <f t="shared" ca="1" si="69"/>
        <v>Monster_Season0_Challenge16_5_2</v>
      </c>
      <c r="O747" s="10">
        <f t="shared" ca="1" si="70"/>
        <v>1</v>
      </c>
      <c r="Q747" s="10">
        <f ca="1">IF(L747="","",VLOOKUP(R747&amp;"_"&amp;S747&amp;"_"&amp;T747,[1]挑战模式!$A:$AS,38+U747,FALSE))</f>
        <v>8</v>
      </c>
      <c r="R747" s="10">
        <v>0</v>
      </c>
      <c r="S747" s="10">
        <v>16</v>
      </c>
      <c r="T747" s="10">
        <v>5</v>
      </c>
      <c r="U747" s="10">
        <v>2</v>
      </c>
    </row>
    <row r="748" spans="2:21" s="10" customFormat="1" x14ac:dyDescent="0.2">
      <c r="B748" s="10" t="str">
        <f t="shared" si="65"/>
        <v/>
      </c>
      <c r="C748" s="10" t="str">
        <f>IF(ISNA(VLOOKUP(R748&amp;"_"&amp;S748&amp;"_"&amp;T748,[1]挑战模式!$A:$AS,1,FALSE)),"",IF(T748-T747=0,"",T748))</f>
        <v/>
      </c>
      <c r="D748" s="10" t="str">
        <f t="shared" si="66"/>
        <v/>
      </c>
      <c r="E748" s="10" t="str">
        <f>""</f>
        <v/>
      </c>
      <c r="F748" s="10" t="str">
        <f>IF(C748="","",VLOOKUP(R748&amp;"_"&amp;S748&amp;"_"&amp;T748,[1]挑战模式!$A:$AS,13,FALSE)-VLOOKUP(R748&amp;"_"&amp;S748&amp;"_"&amp;T748,[1]挑战模式!$A:$AS,14,FALSE))</f>
        <v/>
      </c>
      <c r="G748" s="10" t="str">
        <f t="shared" si="67"/>
        <v/>
      </c>
      <c r="H748" s="10" t="str">
        <f>IF(C748="","",VLOOKUP(R748&amp;"_"&amp;S748&amp;"_"&amp;T748,[1]挑战模式!$A:$BG,58,FALSE))</f>
        <v/>
      </c>
      <c r="I748" s="10" t="str">
        <f>IF(C748="","",VLOOKUP(R748&amp;"_"&amp;S748&amp;"_"&amp;T748,[1]挑战模式!$A:$BG,59,FALSE))</f>
        <v/>
      </c>
      <c r="J748" s="10" t="str">
        <f t="shared" si="64"/>
        <v/>
      </c>
      <c r="K748" s="10">
        <f ca="1">IF(ISNA(VLOOKUP(R748&amp;"_"&amp;S748&amp;"_"&amp;T748,[1]挑战模式!$A:$AS,1,FALSE)),"",IF(VLOOKUP(R748&amp;"_"&amp;S748&amp;"_"&amp;T748,[1]挑战模式!$A:$AS,14+U748,FALSE)="","",INT(VLOOKUP(R748&amp;"_"&amp;S748&amp;"_"&amp;T748,[1]挑战模式!$A:$AS,20+U748,FALSE))))</f>
        <v>6</v>
      </c>
      <c r="L748" s="10">
        <f ca="1">IF(ISNA(VLOOKUP(R748&amp;"_"&amp;S748&amp;"_"&amp;T748,[1]挑战模式!$A:$AS,1,FALSE)),"",IF(VLOOKUP(R748&amp;"_"&amp;S748&amp;"_"&amp;T748,[1]挑战模式!$A:$AS,14+U748,FALSE)="","",ROUND(VLOOKUP(R748&amp;"_"&amp;S748&amp;"_"&amp;T748,[1]挑战模式!$A:$AS,5,FALSE)/K748,2)))</f>
        <v>5</v>
      </c>
      <c r="M748" s="10">
        <f t="shared" ca="1" si="68"/>
        <v>1</v>
      </c>
      <c r="N748" s="10" t="str">
        <f t="shared" ca="1" si="69"/>
        <v>Monster_Season0_Challenge16_5_3</v>
      </c>
      <c r="O748" s="10">
        <f t="shared" ca="1" si="70"/>
        <v>1</v>
      </c>
      <c r="Q748" s="10">
        <f ca="1">IF(L748="","",VLOOKUP(R748&amp;"_"&amp;S748&amp;"_"&amp;T748,[1]挑战模式!$A:$AS,38+U748,FALSE))</f>
        <v>8</v>
      </c>
      <c r="R748" s="10">
        <v>0</v>
      </c>
      <c r="S748" s="10">
        <v>16</v>
      </c>
      <c r="T748" s="10">
        <v>5</v>
      </c>
      <c r="U748" s="10">
        <v>3</v>
      </c>
    </row>
    <row r="749" spans="2:21" s="10" customFormat="1" x14ac:dyDescent="0.2">
      <c r="B749" s="10" t="str">
        <f t="shared" si="65"/>
        <v/>
      </c>
      <c r="C749" s="10" t="str">
        <f>IF(ISNA(VLOOKUP(R749&amp;"_"&amp;S749&amp;"_"&amp;T749,[1]挑战模式!$A:$AS,1,FALSE)),"",IF(T749-T748=0,"",T749))</f>
        <v/>
      </c>
      <c r="D749" s="10" t="str">
        <f t="shared" si="66"/>
        <v/>
      </c>
      <c r="E749" s="10" t="str">
        <f>""</f>
        <v/>
      </c>
      <c r="F749" s="10" t="str">
        <f>IF(C749="","",VLOOKUP(R749&amp;"_"&amp;S749&amp;"_"&amp;T749,[1]挑战模式!$A:$AS,13,FALSE)-VLOOKUP(R749&amp;"_"&amp;S749&amp;"_"&amp;T749,[1]挑战模式!$A:$AS,14,FALSE))</f>
        <v/>
      </c>
      <c r="G749" s="10" t="str">
        <f t="shared" si="67"/>
        <v/>
      </c>
      <c r="H749" s="10" t="str">
        <f>IF(C749="","",VLOOKUP(R749&amp;"_"&amp;S749&amp;"_"&amp;T749,[1]挑战模式!$A:$BG,58,FALSE))</f>
        <v/>
      </c>
      <c r="I749" s="10" t="str">
        <f>IF(C749="","",VLOOKUP(R749&amp;"_"&amp;S749&amp;"_"&amp;T749,[1]挑战模式!$A:$BG,59,FALSE))</f>
        <v/>
      </c>
      <c r="J749" s="10" t="str">
        <f t="shared" si="64"/>
        <v/>
      </c>
      <c r="K749" s="10" t="str">
        <f ca="1">IF(ISNA(VLOOKUP(R749&amp;"_"&amp;S749&amp;"_"&amp;T749,[1]挑战模式!$A:$AS,1,FALSE)),"",IF(VLOOKUP(R749&amp;"_"&amp;S749&amp;"_"&amp;T749,[1]挑战模式!$A:$AS,14+U749,FALSE)="","",INT(VLOOKUP(R749&amp;"_"&amp;S749&amp;"_"&amp;T749,[1]挑战模式!$A:$AS,20+U749,FALSE))))</f>
        <v/>
      </c>
      <c r="L749" s="10" t="str">
        <f ca="1">IF(ISNA(VLOOKUP(R749&amp;"_"&amp;S749&amp;"_"&amp;T749,[1]挑战模式!$A:$AS,1,FALSE)),"",IF(VLOOKUP(R749&amp;"_"&amp;S749&amp;"_"&amp;T749,[1]挑战模式!$A:$AS,14+U749,FALSE)="","",ROUND(VLOOKUP(R749&amp;"_"&amp;S749&amp;"_"&amp;T749,[1]挑战模式!$A:$AS,5,FALSE)/K749,2)))</f>
        <v/>
      </c>
      <c r="M749" s="10" t="str">
        <f t="shared" ca="1" si="68"/>
        <v/>
      </c>
      <c r="N749" s="10" t="str">
        <f t="shared" ca="1" si="69"/>
        <v/>
      </c>
      <c r="O749" s="10" t="str">
        <f t="shared" ca="1" si="70"/>
        <v/>
      </c>
      <c r="Q749" s="10" t="str">
        <f ca="1">IF(L749="","",VLOOKUP(R749&amp;"_"&amp;S749&amp;"_"&amp;T749,[1]挑战模式!$A:$AS,38+U749,FALSE))</f>
        <v/>
      </c>
      <c r="R749" s="10">
        <v>0</v>
      </c>
      <c r="S749" s="10">
        <v>16</v>
      </c>
      <c r="T749" s="10">
        <v>5</v>
      </c>
      <c r="U749" s="10">
        <v>4</v>
      </c>
    </row>
    <row r="750" spans="2:21" s="10" customFormat="1" x14ac:dyDescent="0.2">
      <c r="B750" s="10" t="str">
        <f t="shared" si="65"/>
        <v/>
      </c>
      <c r="C750" s="10" t="str">
        <f>IF(ISNA(VLOOKUP(R750&amp;"_"&amp;S750&amp;"_"&amp;T750,[1]挑战模式!$A:$AS,1,FALSE)),"",IF(T750-T749=0,"",T750))</f>
        <v/>
      </c>
      <c r="D750" s="10" t="str">
        <f t="shared" si="66"/>
        <v/>
      </c>
      <c r="E750" s="10" t="str">
        <f>""</f>
        <v/>
      </c>
      <c r="F750" s="10" t="str">
        <f>IF(C750="","",VLOOKUP(R750&amp;"_"&amp;S750&amp;"_"&amp;T750,[1]挑战模式!$A:$AS,13,FALSE)-VLOOKUP(R750&amp;"_"&amp;S750&amp;"_"&amp;T750,[1]挑战模式!$A:$AS,14,FALSE))</f>
        <v/>
      </c>
      <c r="G750" s="10" t="str">
        <f t="shared" si="67"/>
        <v/>
      </c>
      <c r="H750" s="10" t="str">
        <f>IF(C750="","",VLOOKUP(R750&amp;"_"&amp;S750&amp;"_"&amp;T750,[1]挑战模式!$A:$BG,58,FALSE))</f>
        <v/>
      </c>
      <c r="I750" s="10" t="str">
        <f>IF(C750="","",VLOOKUP(R750&amp;"_"&amp;S750&amp;"_"&amp;T750,[1]挑战模式!$A:$BG,59,FALSE))</f>
        <v/>
      </c>
      <c r="J750" s="10" t="str">
        <f t="shared" si="64"/>
        <v/>
      </c>
      <c r="K750" s="10" t="str">
        <f ca="1">IF(ISNA(VLOOKUP(R750&amp;"_"&amp;S750&amp;"_"&amp;T750,[1]挑战模式!$A:$AS,1,FALSE)),"",IF(VLOOKUP(R750&amp;"_"&amp;S750&amp;"_"&amp;T750,[1]挑战模式!$A:$AS,14+U750,FALSE)="","",INT(VLOOKUP(R750&amp;"_"&amp;S750&amp;"_"&amp;T750,[1]挑战模式!$A:$AS,20+U750,FALSE))))</f>
        <v/>
      </c>
      <c r="L750" s="10" t="str">
        <f ca="1">IF(ISNA(VLOOKUP(R750&amp;"_"&amp;S750&amp;"_"&amp;T750,[1]挑战模式!$A:$AS,1,FALSE)),"",IF(VLOOKUP(R750&amp;"_"&amp;S750&amp;"_"&amp;T750,[1]挑战模式!$A:$AS,14+U750,FALSE)="","",ROUND(VLOOKUP(R750&amp;"_"&amp;S750&amp;"_"&amp;T750,[1]挑战模式!$A:$AS,5,FALSE)/K750,2)))</f>
        <v/>
      </c>
      <c r="M750" s="10" t="str">
        <f t="shared" ca="1" si="68"/>
        <v/>
      </c>
      <c r="N750" s="10" t="str">
        <f t="shared" ca="1" si="69"/>
        <v/>
      </c>
      <c r="O750" s="10" t="str">
        <f t="shared" ca="1" si="70"/>
        <v/>
      </c>
      <c r="Q750" s="10" t="str">
        <f ca="1">IF(L750="","",VLOOKUP(R750&amp;"_"&amp;S750&amp;"_"&amp;T750,[1]挑战模式!$A:$AS,38+U750,FALSE))</f>
        <v/>
      </c>
      <c r="R750" s="10">
        <v>0</v>
      </c>
      <c r="S750" s="10">
        <v>16</v>
      </c>
      <c r="T750" s="10">
        <v>5</v>
      </c>
      <c r="U750" s="10">
        <v>5</v>
      </c>
    </row>
    <row r="751" spans="2:21" s="10" customFormat="1" x14ac:dyDescent="0.2">
      <c r="B751" s="10" t="str">
        <f t="shared" si="65"/>
        <v/>
      </c>
      <c r="C751" s="10" t="str">
        <f>IF(ISNA(VLOOKUP(R751&amp;"_"&amp;S751&amp;"_"&amp;T751,[1]挑战模式!$A:$AS,1,FALSE)),"",IF(T751-T750=0,"",T751))</f>
        <v/>
      </c>
      <c r="D751" s="10" t="str">
        <f t="shared" si="66"/>
        <v/>
      </c>
      <c r="E751" s="10" t="str">
        <f>""</f>
        <v/>
      </c>
      <c r="F751" s="10" t="str">
        <f>IF(C751="","",VLOOKUP(R751&amp;"_"&amp;S751&amp;"_"&amp;T751,[1]挑战模式!$A:$AS,13,FALSE)-VLOOKUP(R751&amp;"_"&amp;S751&amp;"_"&amp;T751,[1]挑战模式!$A:$AS,14,FALSE))</f>
        <v/>
      </c>
      <c r="G751" s="10" t="str">
        <f t="shared" si="67"/>
        <v/>
      </c>
      <c r="H751" s="10" t="str">
        <f>IF(C751="","",VLOOKUP(R751&amp;"_"&amp;S751&amp;"_"&amp;T751,[1]挑战模式!$A:$BG,58,FALSE))</f>
        <v/>
      </c>
      <c r="I751" s="10" t="str">
        <f>IF(C751="","",VLOOKUP(R751&amp;"_"&amp;S751&amp;"_"&amp;T751,[1]挑战模式!$A:$BG,59,FALSE))</f>
        <v/>
      </c>
      <c r="J751" s="10" t="str">
        <f t="shared" si="64"/>
        <v/>
      </c>
      <c r="K751" s="10" t="str">
        <f ca="1">IF(ISNA(VLOOKUP(R751&amp;"_"&amp;S751&amp;"_"&amp;T751,[1]挑战模式!$A:$AS,1,FALSE)),"",IF(VLOOKUP(R751&amp;"_"&amp;S751&amp;"_"&amp;T751,[1]挑战模式!$A:$AS,14+U751,FALSE)="","",INT(VLOOKUP(R751&amp;"_"&amp;S751&amp;"_"&amp;T751,[1]挑战模式!$A:$AS,20+U751,FALSE))))</f>
        <v/>
      </c>
      <c r="L751" s="10" t="str">
        <f ca="1">IF(ISNA(VLOOKUP(R751&amp;"_"&amp;S751&amp;"_"&amp;T751,[1]挑战模式!$A:$AS,1,FALSE)),"",IF(VLOOKUP(R751&amp;"_"&amp;S751&amp;"_"&amp;T751,[1]挑战模式!$A:$AS,14+U751,FALSE)="","",ROUND(VLOOKUP(R751&amp;"_"&amp;S751&amp;"_"&amp;T751,[1]挑战模式!$A:$AS,5,FALSE)/K751,2)))</f>
        <v/>
      </c>
      <c r="M751" s="10" t="str">
        <f t="shared" ca="1" si="68"/>
        <v/>
      </c>
      <c r="N751" s="10" t="str">
        <f t="shared" ca="1" si="69"/>
        <v/>
      </c>
      <c r="O751" s="10" t="str">
        <f t="shared" ca="1" si="70"/>
        <v/>
      </c>
      <c r="Q751" s="10" t="str">
        <f ca="1">IF(L751="","",VLOOKUP(R751&amp;"_"&amp;S751&amp;"_"&amp;T751,[1]挑战模式!$A:$AS,38+U751,FALSE))</f>
        <v/>
      </c>
      <c r="R751" s="10">
        <v>0</v>
      </c>
      <c r="S751" s="10">
        <v>16</v>
      </c>
      <c r="T751" s="10">
        <v>5</v>
      </c>
      <c r="U751" s="10">
        <v>6</v>
      </c>
    </row>
    <row r="752" spans="2:21" s="10" customFormat="1" x14ac:dyDescent="0.2">
      <c r="B752" s="10" t="str">
        <f t="shared" si="65"/>
        <v>MonsterWaveCallRule_Season0_Challenge16</v>
      </c>
      <c r="C752" s="10">
        <f>IF(ISNA(VLOOKUP(R752&amp;"_"&amp;S752&amp;"_"&amp;T752,[1]挑战模式!$A:$AS,1,FALSE)),"",IF(T752-T751=0,"",T752))</f>
        <v>6</v>
      </c>
      <c r="D752" s="10" t="str">
        <f t="shared" si="66"/>
        <v>赛季0挑战关卡16波次6</v>
      </c>
      <c r="E752" s="10" t="str">
        <f>""</f>
        <v/>
      </c>
      <c r="F752" s="10">
        <f>IF(C752="","",VLOOKUP(R752&amp;"_"&amp;S752&amp;"_"&amp;T752,[1]挑战模式!$A:$AS,13,FALSE)-VLOOKUP(R752&amp;"_"&amp;S752&amp;"_"&amp;T752,[1]挑战模式!$A:$AS,14,FALSE))</f>
        <v>100</v>
      </c>
      <c r="G752" s="10">
        <f t="shared" si="67"/>
        <v>180</v>
      </c>
      <c r="H752" s="10" t="str">
        <f>IF(C752="","",VLOOKUP(R752&amp;"_"&amp;S752&amp;"_"&amp;T752,[1]挑战模式!$A:$BG,58,FALSE))</f>
        <v>ResAudio_Music_game3;0.9</v>
      </c>
      <c r="I752" s="10" t="str">
        <f>IF(C752="","",VLOOKUP(R752&amp;"_"&amp;S752&amp;"_"&amp;T752,[1]挑战模式!$A:$BG,59,FALSE))</f>
        <v>ResAudio_Music_battle_danger1;1</v>
      </c>
      <c r="J752" s="10">
        <f t="shared" si="64"/>
        <v>0</v>
      </c>
      <c r="K752" s="10">
        <f ca="1">IF(ISNA(VLOOKUP(R752&amp;"_"&amp;S752&amp;"_"&amp;T752,[1]挑战模式!$A:$AS,1,FALSE)),"",IF(VLOOKUP(R752&amp;"_"&amp;S752&amp;"_"&amp;T752,[1]挑战模式!$A:$AS,14+U752,FALSE)="","",INT(VLOOKUP(R752&amp;"_"&amp;S752&amp;"_"&amp;T752,[1]挑战模式!$A:$AS,20+U752,FALSE))))</f>
        <v>12</v>
      </c>
      <c r="L752" s="10">
        <f ca="1">IF(ISNA(VLOOKUP(R752&amp;"_"&amp;S752&amp;"_"&amp;T752,[1]挑战模式!$A:$AS,1,FALSE)),"",IF(VLOOKUP(R752&amp;"_"&amp;S752&amp;"_"&amp;T752,[1]挑战模式!$A:$AS,14+U752,FALSE)="","",ROUND(VLOOKUP(R752&amp;"_"&amp;S752&amp;"_"&amp;T752,[1]挑战模式!$A:$AS,5,FALSE)/K752,2)))</f>
        <v>2.5</v>
      </c>
      <c r="M752" s="10">
        <f t="shared" ca="1" si="68"/>
        <v>1</v>
      </c>
      <c r="N752" s="10" t="str">
        <f t="shared" ca="1" si="69"/>
        <v>Monster_Season0_Challenge16_6_1</v>
      </c>
      <c r="O752" s="10">
        <f t="shared" ca="1" si="70"/>
        <v>1</v>
      </c>
      <c r="Q752" s="10">
        <f ca="1">IF(L752="","",VLOOKUP(R752&amp;"_"&amp;S752&amp;"_"&amp;T752,[1]挑战模式!$A:$AS,38+U752,FALSE))</f>
        <v>6</v>
      </c>
      <c r="R752" s="10">
        <v>0</v>
      </c>
      <c r="S752" s="10">
        <v>16</v>
      </c>
      <c r="T752" s="10">
        <v>6</v>
      </c>
      <c r="U752" s="10">
        <v>1</v>
      </c>
    </row>
    <row r="753" spans="2:21" s="10" customFormat="1" x14ac:dyDescent="0.2">
      <c r="B753" s="10" t="str">
        <f t="shared" si="65"/>
        <v/>
      </c>
      <c r="C753" s="10" t="str">
        <f>IF(ISNA(VLOOKUP(R753&amp;"_"&amp;S753&amp;"_"&amp;T753,[1]挑战模式!$A:$AS,1,FALSE)),"",IF(T753-T752=0,"",T753))</f>
        <v/>
      </c>
      <c r="D753" s="10" t="str">
        <f t="shared" si="66"/>
        <v/>
      </c>
      <c r="E753" s="10" t="str">
        <f>""</f>
        <v/>
      </c>
      <c r="F753" s="10" t="str">
        <f>IF(C753="","",VLOOKUP(R753&amp;"_"&amp;S753&amp;"_"&amp;T753,[1]挑战模式!$A:$AS,13,FALSE)-VLOOKUP(R753&amp;"_"&amp;S753&amp;"_"&amp;T753,[1]挑战模式!$A:$AS,14,FALSE))</f>
        <v/>
      </c>
      <c r="G753" s="10" t="str">
        <f t="shared" si="67"/>
        <v/>
      </c>
      <c r="H753" s="10" t="str">
        <f>IF(C753="","",VLOOKUP(R753&amp;"_"&amp;S753&amp;"_"&amp;T753,[1]挑战模式!$A:$BG,58,FALSE))</f>
        <v/>
      </c>
      <c r="I753" s="10" t="str">
        <f>IF(C753="","",VLOOKUP(R753&amp;"_"&amp;S753&amp;"_"&amp;T753,[1]挑战模式!$A:$BG,59,FALSE))</f>
        <v/>
      </c>
      <c r="J753" s="10" t="str">
        <f t="shared" si="64"/>
        <v/>
      </c>
      <c r="K753" s="10">
        <f ca="1">IF(ISNA(VLOOKUP(R753&amp;"_"&amp;S753&amp;"_"&amp;T753,[1]挑战模式!$A:$AS,1,FALSE)),"",IF(VLOOKUP(R753&amp;"_"&amp;S753&amp;"_"&amp;T753,[1]挑战模式!$A:$AS,14+U753,FALSE)="","",INT(VLOOKUP(R753&amp;"_"&amp;S753&amp;"_"&amp;T753,[1]挑战模式!$A:$AS,20+U753,FALSE))))</f>
        <v>9</v>
      </c>
      <c r="L753" s="10">
        <f ca="1">IF(ISNA(VLOOKUP(R753&amp;"_"&amp;S753&amp;"_"&amp;T753,[1]挑战模式!$A:$AS,1,FALSE)),"",IF(VLOOKUP(R753&amp;"_"&amp;S753&amp;"_"&amp;T753,[1]挑战模式!$A:$AS,14+U753,FALSE)="","",ROUND(VLOOKUP(R753&amp;"_"&amp;S753&amp;"_"&amp;T753,[1]挑战模式!$A:$AS,5,FALSE)/K753,2)))</f>
        <v>3.33</v>
      </c>
      <c r="M753" s="10">
        <f t="shared" ca="1" si="68"/>
        <v>1</v>
      </c>
      <c r="N753" s="10" t="str">
        <f t="shared" ca="1" si="69"/>
        <v>Monster_Season0_Challenge16_6_2</v>
      </c>
      <c r="O753" s="10">
        <f t="shared" ca="1" si="70"/>
        <v>1</v>
      </c>
      <c r="Q753" s="10">
        <f ca="1">IF(L753="","",VLOOKUP(R753&amp;"_"&amp;S753&amp;"_"&amp;T753,[1]挑战模式!$A:$AS,38+U753,FALSE))</f>
        <v>3</v>
      </c>
      <c r="R753" s="10">
        <v>0</v>
      </c>
      <c r="S753" s="10">
        <v>16</v>
      </c>
      <c r="T753" s="10">
        <v>6</v>
      </c>
      <c r="U753" s="10">
        <v>2</v>
      </c>
    </row>
    <row r="754" spans="2:21" s="10" customFormat="1" x14ac:dyDescent="0.2">
      <c r="B754" s="10" t="str">
        <f t="shared" si="65"/>
        <v/>
      </c>
      <c r="C754" s="10" t="str">
        <f>IF(ISNA(VLOOKUP(R754&amp;"_"&amp;S754&amp;"_"&amp;T754,[1]挑战模式!$A:$AS,1,FALSE)),"",IF(T754-T753=0,"",T754))</f>
        <v/>
      </c>
      <c r="D754" s="10" t="str">
        <f t="shared" si="66"/>
        <v/>
      </c>
      <c r="E754" s="10" t="str">
        <f>""</f>
        <v/>
      </c>
      <c r="F754" s="10" t="str">
        <f>IF(C754="","",VLOOKUP(R754&amp;"_"&amp;S754&amp;"_"&amp;T754,[1]挑战模式!$A:$AS,13,FALSE)-VLOOKUP(R754&amp;"_"&amp;S754&amp;"_"&amp;T754,[1]挑战模式!$A:$AS,14,FALSE))</f>
        <v/>
      </c>
      <c r="G754" s="10" t="str">
        <f t="shared" si="67"/>
        <v/>
      </c>
      <c r="H754" s="10" t="str">
        <f>IF(C754="","",VLOOKUP(R754&amp;"_"&amp;S754&amp;"_"&amp;T754,[1]挑战模式!$A:$BG,58,FALSE))</f>
        <v/>
      </c>
      <c r="I754" s="10" t="str">
        <f>IF(C754="","",VLOOKUP(R754&amp;"_"&amp;S754&amp;"_"&amp;T754,[1]挑战模式!$A:$BG,59,FALSE))</f>
        <v/>
      </c>
      <c r="J754" s="10" t="str">
        <f t="shared" si="64"/>
        <v/>
      </c>
      <c r="K754" s="10">
        <f ca="1">IF(ISNA(VLOOKUP(R754&amp;"_"&amp;S754&amp;"_"&amp;T754,[1]挑战模式!$A:$AS,1,FALSE)),"",IF(VLOOKUP(R754&amp;"_"&amp;S754&amp;"_"&amp;T754,[1]挑战模式!$A:$AS,14+U754,FALSE)="","",INT(VLOOKUP(R754&amp;"_"&amp;S754&amp;"_"&amp;T754,[1]挑战模式!$A:$AS,20+U754,FALSE))))</f>
        <v>9</v>
      </c>
      <c r="L754" s="10">
        <f ca="1">IF(ISNA(VLOOKUP(R754&amp;"_"&amp;S754&amp;"_"&amp;T754,[1]挑战模式!$A:$AS,1,FALSE)),"",IF(VLOOKUP(R754&amp;"_"&amp;S754&amp;"_"&amp;T754,[1]挑战模式!$A:$AS,14+U754,FALSE)="","",ROUND(VLOOKUP(R754&amp;"_"&amp;S754&amp;"_"&amp;T754,[1]挑战模式!$A:$AS,5,FALSE)/K754,2)))</f>
        <v>3.33</v>
      </c>
      <c r="M754" s="10">
        <f t="shared" ca="1" si="68"/>
        <v>1</v>
      </c>
      <c r="N754" s="10" t="str">
        <f t="shared" ca="1" si="69"/>
        <v>Monster_Season0_Challenge16_6_3</v>
      </c>
      <c r="O754" s="10">
        <f t="shared" ca="1" si="70"/>
        <v>1</v>
      </c>
      <c r="Q754" s="10">
        <f ca="1">IF(L754="","",VLOOKUP(R754&amp;"_"&amp;S754&amp;"_"&amp;T754,[1]挑战模式!$A:$AS,38+U754,FALSE))</f>
        <v>6</v>
      </c>
      <c r="R754" s="10">
        <v>0</v>
      </c>
      <c r="S754" s="10">
        <v>16</v>
      </c>
      <c r="T754" s="10">
        <v>6</v>
      </c>
      <c r="U754" s="10">
        <v>3</v>
      </c>
    </row>
    <row r="755" spans="2:21" s="10" customFormat="1" x14ac:dyDescent="0.2">
      <c r="B755" s="10" t="str">
        <f t="shared" si="65"/>
        <v/>
      </c>
      <c r="C755" s="10" t="str">
        <f>IF(ISNA(VLOOKUP(R755&amp;"_"&amp;S755&amp;"_"&amp;T755,[1]挑战模式!$A:$AS,1,FALSE)),"",IF(T755-T754=0,"",T755))</f>
        <v/>
      </c>
      <c r="D755" s="10" t="str">
        <f t="shared" si="66"/>
        <v/>
      </c>
      <c r="E755" s="10" t="str">
        <f>""</f>
        <v/>
      </c>
      <c r="F755" s="10" t="str">
        <f>IF(C755="","",VLOOKUP(R755&amp;"_"&amp;S755&amp;"_"&amp;T755,[1]挑战模式!$A:$AS,13,FALSE)-VLOOKUP(R755&amp;"_"&amp;S755&amp;"_"&amp;T755,[1]挑战模式!$A:$AS,14,FALSE))</f>
        <v/>
      </c>
      <c r="G755" s="10" t="str">
        <f t="shared" si="67"/>
        <v/>
      </c>
      <c r="H755" s="10" t="str">
        <f>IF(C755="","",VLOOKUP(R755&amp;"_"&amp;S755&amp;"_"&amp;T755,[1]挑战模式!$A:$BG,58,FALSE))</f>
        <v/>
      </c>
      <c r="I755" s="10" t="str">
        <f>IF(C755="","",VLOOKUP(R755&amp;"_"&amp;S755&amp;"_"&amp;T755,[1]挑战模式!$A:$BG,59,FALSE))</f>
        <v/>
      </c>
      <c r="J755" s="10" t="str">
        <f t="shared" si="64"/>
        <v/>
      </c>
      <c r="K755" s="10">
        <f ca="1">IF(ISNA(VLOOKUP(R755&amp;"_"&amp;S755&amp;"_"&amp;T755,[1]挑战模式!$A:$AS,1,FALSE)),"",IF(VLOOKUP(R755&amp;"_"&amp;S755&amp;"_"&amp;T755,[1]挑战模式!$A:$AS,14+U755,FALSE)="","",INT(VLOOKUP(R755&amp;"_"&amp;S755&amp;"_"&amp;T755,[1]挑战模式!$A:$AS,20+U755,FALSE))))</f>
        <v>6</v>
      </c>
      <c r="L755" s="10">
        <f ca="1">IF(ISNA(VLOOKUP(R755&amp;"_"&amp;S755&amp;"_"&amp;T755,[1]挑战模式!$A:$AS,1,FALSE)),"",IF(VLOOKUP(R755&amp;"_"&amp;S755&amp;"_"&amp;T755,[1]挑战模式!$A:$AS,14+U755,FALSE)="","",ROUND(VLOOKUP(R755&amp;"_"&amp;S755&amp;"_"&amp;T755,[1]挑战模式!$A:$AS,5,FALSE)/K755,2)))</f>
        <v>5</v>
      </c>
      <c r="M755" s="10">
        <f t="shared" ca="1" si="68"/>
        <v>1</v>
      </c>
      <c r="N755" s="10" t="str">
        <f t="shared" ca="1" si="69"/>
        <v>Monster_Season0_Challenge16_6_4</v>
      </c>
      <c r="O755" s="10">
        <f t="shared" ca="1" si="70"/>
        <v>1</v>
      </c>
      <c r="Q755" s="10">
        <f ca="1">IF(L755="","",VLOOKUP(R755&amp;"_"&amp;S755&amp;"_"&amp;T755,[1]挑战模式!$A:$AS,38+U755,FALSE))</f>
        <v>6</v>
      </c>
      <c r="R755" s="10">
        <v>0</v>
      </c>
      <c r="S755" s="10">
        <v>16</v>
      </c>
      <c r="T755" s="10">
        <v>6</v>
      </c>
      <c r="U755" s="10">
        <v>4</v>
      </c>
    </row>
    <row r="756" spans="2:21" s="10" customFormat="1" x14ac:dyDescent="0.2">
      <c r="B756" s="10" t="str">
        <f t="shared" si="65"/>
        <v/>
      </c>
      <c r="C756" s="10" t="str">
        <f>IF(ISNA(VLOOKUP(R756&amp;"_"&amp;S756&amp;"_"&amp;T756,[1]挑战模式!$A:$AS,1,FALSE)),"",IF(T756-T755=0,"",T756))</f>
        <v/>
      </c>
      <c r="D756" s="10" t="str">
        <f t="shared" si="66"/>
        <v/>
      </c>
      <c r="E756" s="10" t="str">
        <f>""</f>
        <v/>
      </c>
      <c r="F756" s="10" t="str">
        <f>IF(C756="","",VLOOKUP(R756&amp;"_"&amp;S756&amp;"_"&amp;T756,[1]挑战模式!$A:$AS,13,FALSE)-VLOOKUP(R756&amp;"_"&amp;S756&amp;"_"&amp;T756,[1]挑战模式!$A:$AS,14,FALSE))</f>
        <v/>
      </c>
      <c r="G756" s="10" t="str">
        <f t="shared" si="67"/>
        <v/>
      </c>
      <c r="H756" s="10" t="str">
        <f>IF(C756="","",VLOOKUP(R756&amp;"_"&amp;S756&amp;"_"&amp;T756,[1]挑战模式!$A:$BG,58,FALSE))</f>
        <v/>
      </c>
      <c r="I756" s="10" t="str">
        <f>IF(C756="","",VLOOKUP(R756&amp;"_"&amp;S756&amp;"_"&amp;T756,[1]挑战模式!$A:$BG,59,FALSE))</f>
        <v/>
      </c>
      <c r="J756" s="10" t="str">
        <f t="shared" si="64"/>
        <v/>
      </c>
      <c r="K756" s="10" t="str">
        <f ca="1">IF(ISNA(VLOOKUP(R756&amp;"_"&amp;S756&amp;"_"&amp;T756,[1]挑战模式!$A:$AS,1,FALSE)),"",IF(VLOOKUP(R756&amp;"_"&amp;S756&amp;"_"&amp;T756,[1]挑战模式!$A:$AS,14+U756,FALSE)="","",INT(VLOOKUP(R756&amp;"_"&amp;S756&amp;"_"&amp;T756,[1]挑战模式!$A:$AS,20+U756,FALSE))))</f>
        <v/>
      </c>
      <c r="L756" s="10" t="str">
        <f ca="1">IF(ISNA(VLOOKUP(R756&amp;"_"&amp;S756&amp;"_"&amp;T756,[1]挑战模式!$A:$AS,1,FALSE)),"",IF(VLOOKUP(R756&amp;"_"&amp;S756&amp;"_"&amp;T756,[1]挑战模式!$A:$AS,14+U756,FALSE)="","",ROUND(VLOOKUP(R756&amp;"_"&amp;S756&amp;"_"&amp;T756,[1]挑战模式!$A:$AS,5,FALSE)/K756,2)))</f>
        <v/>
      </c>
      <c r="M756" s="10" t="str">
        <f t="shared" ca="1" si="68"/>
        <v/>
      </c>
      <c r="N756" s="10" t="str">
        <f t="shared" ca="1" si="69"/>
        <v/>
      </c>
      <c r="O756" s="10" t="str">
        <f t="shared" ca="1" si="70"/>
        <v/>
      </c>
      <c r="Q756" s="10" t="str">
        <f ca="1">IF(L756="","",VLOOKUP(R756&amp;"_"&amp;S756&amp;"_"&amp;T756,[1]挑战模式!$A:$AS,38+U756,FALSE))</f>
        <v/>
      </c>
      <c r="R756" s="10">
        <v>0</v>
      </c>
      <c r="S756" s="10">
        <v>16</v>
      </c>
      <c r="T756" s="10">
        <v>6</v>
      </c>
      <c r="U756" s="10">
        <v>5</v>
      </c>
    </row>
    <row r="757" spans="2:21" s="10" customFormat="1" x14ac:dyDescent="0.2">
      <c r="B757" s="10" t="str">
        <f t="shared" si="65"/>
        <v/>
      </c>
      <c r="C757" s="10" t="str">
        <f>IF(ISNA(VLOOKUP(R757&amp;"_"&amp;S757&amp;"_"&amp;T757,[1]挑战模式!$A:$AS,1,FALSE)),"",IF(T757-T756=0,"",T757))</f>
        <v/>
      </c>
      <c r="D757" s="10" t="str">
        <f t="shared" si="66"/>
        <v/>
      </c>
      <c r="E757" s="10" t="str">
        <f>""</f>
        <v/>
      </c>
      <c r="F757" s="10" t="str">
        <f>IF(C757="","",VLOOKUP(R757&amp;"_"&amp;S757&amp;"_"&amp;T757,[1]挑战模式!$A:$AS,13,FALSE)-VLOOKUP(R757&amp;"_"&amp;S757&amp;"_"&amp;T757,[1]挑战模式!$A:$AS,14,FALSE))</f>
        <v/>
      </c>
      <c r="G757" s="10" t="str">
        <f t="shared" si="67"/>
        <v/>
      </c>
      <c r="H757" s="10" t="str">
        <f>IF(C757="","",VLOOKUP(R757&amp;"_"&amp;S757&amp;"_"&amp;T757,[1]挑战模式!$A:$BG,58,FALSE))</f>
        <v/>
      </c>
      <c r="I757" s="10" t="str">
        <f>IF(C757="","",VLOOKUP(R757&amp;"_"&amp;S757&amp;"_"&amp;T757,[1]挑战模式!$A:$BG,59,FALSE))</f>
        <v/>
      </c>
      <c r="J757" s="10" t="str">
        <f t="shared" si="64"/>
        <v/>
      </c>
      <c r="K757" s="10" t="str">
        <f ca="1">IF(ISNA(VLOOKUP(R757&amp;"_"&amp;S757&amp;"_"&amp;T757,[1]挑战模式!$A:$AS,1,FALSE)),"",IF(VLOOKUP(R757&amp;"_"&amp;S757&amp;"_"&amp;T757,[1]挑战模式!$A:$AS,14+U757,FALSE)="","",INT(VLOOKUP(R757&amp;"_"&amp;S757&amp;"_"&amp;T757,[1]挑战模式!$A:$AS,20+U757,FALSE))))</f>
        <v/>
      </c>
      <c r="L757" s="10" t="str">
        <f ca="1">IF(ISNA(VLOOKUP(R757&amp;"_"&amp;S757&amp;"_"&amp;T757,[1]挑战模式!$A:$AS,1,FALSE)),"",IF(VLOOKUP(R757&amp;"_"&amp;S757&amp;"_"&amp;T757,[1]挑战模式!$A:$AS,14+U757,FALSE)="","",ROUND(VLOOKUP(R757&amp;"_"&amp;S757&amp;"_"&amp;T757,[1]挑战模式!$A:$AS,5,FALSE)/K757,2)))</f>
        <v/>
      </c>
      <c r="M757" s="10" t="str">
        <f t="shared" ca="1" si="68"/>
        <v/>
      </c>
      <c r="N757" s="10" t="str">
        <f t="shared" ca="1" si="69"/>
        <v/>
      </c>
      <c r="O757" s="10" t="str">
        <f t="shared" ca="1" si="70"/>
        <v/>
      </c>
      <c r="Q757" s="10" t="str">
        <f ca="1">IF(L757="","",VLOOKUP(R757&amp;"_"&amp;S757&amp;"_"&amp;T757,[1]挑战模式!$A:$AS,38+U757,FALSE))</f>
        <v/>
      </c>
      <c r="R757" s="10">
        <v>0</v>
      </c>
      <c r="S757" s="10">
        <v>16</v>
      </c>
      <c r="T757" s="10">
        <v>6</v>
      </c>
      <c r="U757" s="10">
        <v>6</v>
      </c>
    </row>
    <row r="758" spans="2:21" s="10" customFormat="1" x14ac:dyDescent="0.2">
      <c r="B758" s="10" t="str">
        <f t="shared" si="65"/>
        <v/>
      </c>
      <c r="C758" s="10" t="str">
        <f>IF(ISNA(VLOOKUP(R758&amp;"_"&amp;S758&amp;"_"&amp;T758,[1]挑战模式!$A:$AS,1,FALSE)),"",IF(T758-T757=0,"",T758))</f>
        <v/>
      </c>
      <c r="D758" s="10" t="str">
        <f t="shared" si="66"/>
        <v/>
      </c>
      <c r="E758" s="10" t="str">
        <f>""</f>
        <v/>
      </c>
      <c r="F758" s="10" t="str">
        <f>IF(C758="","",VLOOKUP(R758&amp;"_"&amp;S758&amp;"_"&amp;T758,[1]挑战模式!$A:$AS,13,FALSE)-VLOOKUP(R758&amp;"_"&amp;S758&amp;"_"&amp;T758,[1]挑战模式!$A:$AS,14,FALSE))</f>
        <v/>
      </c>
      <c r="G758" s="10" t="str">
        <f t="shared" si="67"/>
        <v/>
      </c>
      <c r="H758" s="10" t="str">
        <f>IF(C758="","",VLOOKUP(R758&amp;"_"&amp;S758&amp;"_"&amp;T758,[1]挑战模式!$A:$BG,58,FALSE))</f>
        <v/>
      </c>
      <c r="I758" s="10" t="str">
        <f>IF(C758="","",VLOOKUP(R758&amp;"_"&amp;S758&amp;"_"&amp;T758,[1]挑战模式!$A:$BG,59,FALSE))</f>
        <v/>
      </c>
      <c r="J758" s="10" t="str">
        <f t="shared" si="64"/>
        <v/>
      </c>
      <c r="K758" s="10" t="str">
        <f>IF(ISNA(VLOOKUP(R758&amp;"_"&amp;S758&amp;"_"&amp;T758,[1]挑战模式!$A:$AS,1,FALSE)),"",IF(VLOOKUP(R758&amp;"_"&amp;S758&amp;"_"&amp;T758,[1]挑战模式!$A:$AS,14+U758,FALSE)="","",INT(VLOOKUP(R758&amp;"_"&amp;S758&amp;"_"&amp;T758,[1]挑战模式!$A:$AS,20+U758,FALSE))))</f>
        <v/>
      </c>
      <c r="L758" s="10" t="str">
        <f>IF(ISNA(VLOOKUP(R758&amp;"_"&amp;S758&amp;"_"&amp;T758,[1]挑战模式!$A:$AS,1,FALSE)),"",IF(VLOOKUP(R758&amp;"_"&amp;S758&amp;"_"&amp;T758,[1]挑战模式!$A:$AS,14+U758,FALSE)="","",ROUND(VLOOKUP(R758&amp;"_"&amp;S758&amp;"_"&amp;T758,[1]挑战模式!$A:$AS,5,FALSE)/K758,2)))</f>
        <v/>
      </c>
      <c r="M758" s="10" t="str">
        <f t="shared" si="68"/>
        <v/>
      </c>
      <c r="N758" s="10" t="str">
        <f t="shared" si="69"/>
        <v/>
      </c>
      <c r="O758" s="10" t="str">
        <f t="shared" si="70"/>
        <v/>
      </c>
      <c r="Q758" s="10" t="str">
        <f>IF(L758="","",VLOOKUP(R758&amp;"_"&amp;S758&amp;"_"&amp;T758,[1]挑战模式!$A:$AS,38+U758,FALSE))</f>
        <v/>
      </c>
      <c r="R758" s="10">
        <v>0</v>
      </c>
      <c r="S758" s="10">
        <v>16</v>
      </c>
      <c r="T758" s="10">
        <v>7</v>
      </c>
      <c r="U758" s="10">
        <v>1</v>
      </c>
    </row>
    <row r="759" spans="2:21" s="10" customFormat="1" x14ac:dyDescent="0.2">
      <c r="B759" s="10" t="str">
        <f t="shared" si="65"/>
        <v/>
      </c>
      <c r="C759" s="10" t="str">
        <f>IF(ISNA(VLOOKUP(R759&amp;"_"&amp;S759&amp;"_"&amp;T759,[1]挑战模式!$A:$AS,1,FALSE)),"",IF(T759-T758=0,"",T759))</f>
        <v/>
      </c>
      <c r="D759" s="10" t="str">
        <f t="shared" si="66"/>
        <v/>
      </c>
      <c r="E759" s="10" t="str">
        <f>""</f>
        <v/>
      </c>
      <c r="F759" s="10" t="str">
        <f>IF(C759="","",VLOOKUP(R759&amp;"_"&amp;S759&amp;"_"&amp;T759,[1]挑战模式!$A:$AS,13,FALSE)-VLOOKUP(R759&amp;"_"&amp;S759&amp;"_"&amp;T759,[1]挑战模式!$A:$AS,14,FALSE))</f>
        <v/>
      </c>
      <c r="G759" s="10" t="str">
        <f t="shared" si="67"/>
        <v/>
      </c>
      <c r="H759" s="10" t="str">
        <f>IF(C759="","",VLOOKUP(R759&amp;"_"&amp;S759&amp;"_"&amp;T759,[1]挑战模式!$A:$BG,58,FALSE))</f>
        <v/>
      </c>
      <c r="I759" s="10" t="str">
        <f>IF(C759="","",VLOOKUP(R759&amp;"_"&amp;S759&amp;"_"&amp;T759,[1]挑战模式!$A:$BG,59,FALSE))</f>
        <v/>
      </c>
      <c r="J759" s="10" t="str">
        <f t="shared" ref="J759:J789" si="71">IF(C759="","",0)</f>
        <v/>
      </c>
      <c r="K759" s="10" t="str">
        <f>IF(ISNA(VLOOKUP(R759&amp;"_"&amp;S759&amp;"_"&amp;T759,[1]挑战模式!$A:$AS,1,FALSE)),"",IF(VLOOKUP(R759&amp;"_"&amp;S759&amp;"_"&amp;T759,[1]挑战模式!$A:$AS,14+U759,FALSE)="","",INT(VLOOKUP(R759&amp;"_"&amp;S759&amp;"_"&amp;T759,[1]挑战模式!$A:$AS,20+U759,FALSE))))</f>
        <v/>
      </c>
      <c r="L759" s="10" t="str">
        <f>IF(ISNA(VLOOKUP(R759&amp;"_"&amp;S759&amp;"_"&amp;T759,[1]挑战模式!$A:$AS,1,FALSE)),"",IF(VLOOKUP(R759&amp;"_"&amp;S759&amp;"_"&amp;T759,[1]挑战模式!$A:$AS,14+U759,FALSE)="","",ROUND(VLOOKUP(R759&amp;"_"&amp;S759&amp;"_"&amp;T759,[1]挑战模式!$A:$AS,5,FALSE)/K759,2)))</f>
        <v/>
      </c>
      <c r="M759" s="10" t="str">
        <f t="shared" si="68"/>
        <v/>
      </c>
      <c r="N759" s="10" t="str">
        <f t="shared" si="69"/>
        <v/>
      </c>
      <c r="O759" s="10" t="str">
        <f t="shared" si="70"/>
        <v/>
      </c>
      <c r="Q759" s="10" t="str">
        <f>IF(L759="","",VLOOKUP(R759&amp;"_"&amp;S759&amp;"_"&amp;T759,[1]挑战模式!$A:$AS,38+U759,FALSE))</f>
        <v/>
      </c>
      <c r="R759" s="10">
        <v>0</v>
      </c>
      <c r="S759" s="10">
        <v>16</v>
      </c>
      <c r="T759" s="10">
        <v>7</v>
      </c>
      <c r="U759" s="10">
        <v>2</v>
      </c>
    </row>
    <row r="760" spans="2:21" s="10" customFormat="1" x14ac:dyDescent="0.2">
      <c r="B760" s="10" t="str">
        <f t="shared" si="65"/>
        <v/>
      </c>
      <c r="C760" s="10" t="str">
        <f>IF(ISNA(VLOOKUP(R760&amp;"_"&amp;S760&amp;"_"&amp;T760,[1]挑战模式!$A:$AS,1,FALSE)),"",IF(T760-T759=0,"",T760))</f>
        <v/>
      </c>
      <c r="D760" s="10" t="str">
        <f t="shared" si="66"/>
        <v/>
      </c>
      <c r="E760" s="10" t="str">
        <f>""</f>
        <v/>
      </c>
      <c r="F760" s="10" t="str">
        <f>IF(C760="","",VLOOKUP(R760&amp;"_"&amp;S760&amp;"_"&amp;T760,[1]挑战模式!$A:$AS,13,FALSE)-VLOOKUP(R760&amp;"_"&amp;S760&amp;"_"&amp;T760,[1]挑战模式!$A:$AS,14,FALSE))</f>
        <v/>
      </c>
      <c r="G760" s="10" t="str">
        <f t="shared" si="67"/>
        <v/>
      </c>
      <c r="H760" s="10" t="str">
        <f>IF(C760="","",VLOOKUP(R760&amp;"_"&amp;S760&amp;"_"&amp;T760,[1]挑战模式!$A:$BG,58,FALSE))</f>
        <v/>
      </c>
      <c r="I760" s="10" t="str">
        <f>IF(C760="","",VLOOKUP(R760&amp;"_"&amp;S760&amp;"_"&amp;T760,[1]挑战模式!$A:$BG,59,FALSE))</f>
        <v/>
      </c>
      <c r="J760" s="10" t="str">
        <f t="shared" si="71"/>
        <v/>
      </c>
      <c r="K760" s="10" t="str">
        <f>IF(ISNA(VLOOKUP(R760&amp;"_"&amp;S760&amp;"_"&amp;T760,[1]挑战模式!$A:$AS,1,FALSE)),"",IF(VLOOKUP(R760&amp;"_"&amp;S760&amp;"_"&amp;T760,[1]挑战模式!$A:$AS,14+U760,FALSE)="","",INT(VLOOKUP(R760&amp;"_"&amp;S760&amp;"_"&amp;T760,[1]挑战模式!$A:$AS,20+U760,FALSE))))</f>
        <v/>
      </c>
      <c r="L760" s="10" t="str">
        <f>IF(ISNA(VLOOKUP(R760&amp;"_"&amp;S760&amp;"_"&amp;T760,[1]挑战模式!$A:$AS,1,FALSE)),"",IF(VLOOKUP(R760&amp;"_"&amp;S760&amp;"_"&amp;T760,[1]挑战模式!$A:$AS,14+U760,FALSE)="","",ROUND(VLOOKUP(R760&amp;"_"&amp;S760&amp;"_"&amp;T760,[1]挑战模式!$A:$AS,5,FALSE)/K760,2)))</f>
        <v/>
      </c>
      <c r="M760" s="10" t="str">
        <f t="shared" si="68"/>
        <v/>
      </c>
      <c r="N760" s="10" t="str">
        <f t="shared" si="69"/>
        <v/>
      </c>
      <c r="O760" s="10" t="str">
        <f t="shared" si="70"/>
        <v/>
      </c>
      <c r="Q760" s="10" t="str">
        <f>IF(L760="","",VLOOKUP(R760&amp;"_"&amp;S760&amp;"_"&amp;T760,[1]挑战模式!$A:$AS,38+U760,FALSE))</f>
        <v/>
      </c>
      <c r="R760" s="10">
        <v>0</v>
      </c>
      <c r="S760" s="10">
        <v>16</v>
      </c>
      <c r="T760" s="10">
        <v>7</v>
      </c>
      <c r="U760" s="10">
        <v>3</v>
      </c>
    </row>
    <row r="761" spans="2:21" s="10" customFormat="1" x14ac:dyDescent="0.2">
      <c r="B761" s="10" t="str">
        <f t="shared" si="65"/>
        <v/>
      </c>
      <c r="C761" s="10" t="str">
        <f>IF(ISNA(VLOOKUP(R761&amp;"_"&amp;S761&amp;"_"&amp;T761,[1]挑战模式!$A:$AS,1,FALSE)),"",IF(T761-T760=0,"",T761))</f>
        <v/>
      </c>
      <c r="D761" s="10" t="str">
        <f t="shared" si="66"/>
        <v/>
      </c>
      <c r="E761" s="10" t="str">
        <f>""</f>
        <v/>
      </c>
      <c r="F761" s="10" t="str">
        <f>IF(C761="","",VLOOKUP(R761&amp;"_"&amp;S761&amp;"_"&amp;T761,[1]挑战模式!$A:$AS,13,FALSE)-VLOOKUP(R761&amp;"_"&amp;S761&amp;"_"&amp;T761,[1]挑战模式!$A:$AS,14,FALSE))</f>
        <v/>
      </c>
      <c r="G761" s="10" t="str">
        <f t="shared" si="67"/>
        <v/>
      </c>
      <c r="H761" s="10" t="str">
        <f>IF(C761="","",VLOOKUP(R761&amp;"_"&amp;S761&amp;"_"&amp;T761,[1]挑战模式!$A:$BG,58,FALSE))</f>
        <v/>
      </c>
      <c r="I761" s="10" t="str">
        <f>IF(C761="","",VLOOKUP(R761&amp;"_"&amp;S761&amp;"_"&amp;T761,[1]挑战模式!$A:$BG,59,FALSE))</f>
        <v/>
      </c>
      <c r="J761" s="10" t="str">
        <f t="shared" si="71"/>
        <v/>
      </c>
      <c r="K761" s="10" t="str">
        <f>IF(ISNA(VLOOKUP(R761&amp;"_"&amp;S761&amp;"_"&amp;T761,[1]挑战模式!$A:$AS,1,FALSE)),"",IF(VLOOKUP(R761&amp;"_"&amp;S761&amp;"_"&amp;T761,[1]挑战模式!$A:$AS,14+U761,FALSE)="","",INT(VLOOKUP(R761&amp;"_"&amp;S761&amp;"_"&amp;T761,[1]挑战模式!$A:$AS,20+U761,FALSE))))</f>
        <v/>
      </c>
      <c r="L761" s="10" t="str">
        <f>IF(ISNA(VLOOKUP(R761&amp;"_"&amp;S761&amp;"_"&amp;T761,[1]挑战模式!$A:$AS,1,FALSE)),"",IF(VLOOKUP(R761&amp;"_"&amp;S761&amp;"_"&amp;T761,[1]挑战模式!$A:$AS,14+U761,FALSE)="","",ROUND(VLOOKUP(R761&amp;"_"&amp;S761&amp;"_"&amp;T761,[1]挑战模式!$A:$AS,5,FALSE)/K761,2)))</f>
        <v/>
      </c>
      <c r="M761" s="10" t="str">
        <f t="shared" si="68"/>
        <v/>
      </c>
      <c r="N761" s="10" t="str">
        <f t="shared" si="69"/>
        <v/>
      </c>
      <c r="O761" s="10" t="str">
        <f t="shared" si="70"/>
        <v/>
      </c>
      <c r="Q761" s="10" t="str">
        <f>IF(L761="","",VLOOKUP(R761&amp;"_"&amp;S761&amp;"_"&amp;T761,[1]挑战模式!$A:$AS,38+U761,FALSE))</f>
        <v/>
      </c>
      <c r="R761" s="10">
        <v>0</v>
      </c>
      <c r="S761" s="10">
        <v>16</v>
      </c>
      <c r="T761" s="10">
        <v>7</v>
      </c>
      <c r="U761" s="10">
        <v>4</v>
      </c>
    </row>
    <row r="762" spans="2:21" s="10" customFormat="1" x14ac:dyDescent="0.2">
      <c r="B762" s="10" t="str">
        <f t="shared" si="65"/>
        <v/>
      </c>
      <c r="C762" s="10" t="str">
        <f>IF(ISNA(VLOOKUP(R762&amp;"_"&amp;S762&amp;"_"&amp;T762,[1]挑战模式!$A:$AS,1,FALSE)),"",IF(T762-T761=0,"",T762))</f>
        <v/>
      </c>
      <c r="D762" s="10" t="str">
        <f t="shared" si="66"/>
        <v/>
      </c>
      <c r="E762" s="10" t="str">
        <f>""</f>
        <v/>
      </c>
      <c r="F762" s="10" t="str">
        <f>IF(C762="","",VLOOKUP(R762&amp;"_"&amp;S762&amp;"_"&amp;T762,[1]挑战模式!$A:$AS,13,FALSE)-VLOOKUP(R762&amp;"_"&amp;S762&amp;"_"&amp;T762,[1]挑战模式!$A:$AS,14,FALSE))</f>
        <v/>
      </c>
      <c r="G762" s="10" t="str">
        <f t="shared" si="67"/>
        <v/>
      </c>
      <c r="H762" s="10" t="str">
        <f>IF(C762="","",VLOOKUP(R762&amp;"_"&amp;S762&amp;"_"&amp;T762,[1]挑战模式!$A:$BG,58,FALSE))</f>
        <v/>
      </c>
      <c r="I762" s="10" t="str">
        <f>IF(C762="","",VLOOKUP(R762&amp;"_"&amp;S762&amp;"_"&amp;T762,[1]挑战模式!$A:$BG,59,FALSE))</f>
        <v/>
      </c>
      <c r="J762" s="10" t="str">
        <f t="shared" si="71"/>
        <v/>
      </c>
      <c r="K762" s="10" t="str">
        <f>IF(ISNA(VLOOKUP(R762&amp;"_"&amp;S762&amp;"_"&amp;T762,[1]挑战模式!$A:$AS,1,FALSE)),"",IF(VLOOKUP(R762&amp;"_"&amp;S762&amp;"_"&amp;T762,[1]挑战模式!$A:$AS,14+U762,FALSE)="","",INT(VLOOKUP(R762&amp;"_"&amp;S762&amp;"_"&amp;T762,[1]挑战模式!$A:$AS,20+U762,FALSE))))</f>
        <v/>
      </c>
      <c r="L762" s="10" t="str">
        <f>IF(ISNA(VLOOKUP(R762&amp;"_"&amp;S762&amp;"_"&amp;T762,[1]挑战模式!$A:$AS,1,FALSE)),"",IF(VLOOKUP(R762&amp;"_"&amp;S762&amp;"_"&amp;T762,[1]挑战模式!$A:$AS,14+U762,FALSE)="","",ROUND(VLOOKUP(R762&amp;"_"&amp;S762&amp;"_"&amp;T762,[1]挑战模式!$A:$AS,5,FALSE)/K762,2)))</f>
        <v/>
      </c>
      <c r="M762" s="10" t="str">
        <f t="shared" si="68"/>
        <v/>
      </c>
      <c r="N762" s="10" t="str">
        <f t="shared" si="69"/>
        <v/>
      </c>
      <c r="O762" s="10" t="str">
        <f t="shared" si="70"/>
        <v/>
      </c>
      <c r="Q762" s="10" t="str">
        <f>IF(L762="","",VLOOKUP(R762&amp;"_"&amp;S762&amp;"_"&amp;T762,[1]挑战模式!$A:$AS,38+U762,FALSE))</f>
        <v/>
      </c>
      <c r="R762" s="10">
        <v>0</v>
      </c>
      <c r="S762" s="10">
        <v>16</v>
      </c>
      <c r="T762" s="10">
        <v>7</v>
      </c>
      <c r="U762" s="10">
        <v>5</v>
      </c>
    </row>
    <row r="763" spans="2:21" s="10" customFormat="1" x14ac:dyDescent="0.2">
      <c r="B763" s="10" t="str">
        <f t="shared" si="65"/>
        <v/>
      </c>
      <c r="C763" s="10" t="str">
        <f>IF(ISNA(VLOOKUP(R763&amp;"_"&amp;S763&amp;"_"&amp;T763,[1]挑战模式!$A:$AS,1,FALSE)),"",IF(T763-T762=0,"",T763))</f>
        <v/>
      </c>
      <c r="D763" s="10" t="str">
        <f t="shared" si="66"/>
        <v/>
      </c>
      <c r="E763" s="10" t="str">
        <f>""</f>
        <v/>
      </c>
      <c r="F763" s="10" t="str">
        <f>IF(C763="","",VLOOKUP(R763&amp;"_"&amp;S763&amp;"_"&amp;T763,[1]挑战模式!$A:$AS,13,FALSE)-VLOOKUP(R763&amp;"_"&amp;S763&amp;"_"&amp;T763,[1]挑战模式!$A:$AS,14,FALSE))</f>
        <v/>
      </c>
      <c r="G763" s="10" t="str">
        <f t="shared" si="67"/>
        <v/>
      </c>
      <c r="H763" s="10" t="str">
        <f>IF(C763="","",VLOOKUP(R763&amp;"_"&amp;S763&amp;"_"&amp;T763,[1]挑战模式!$A:$BG,58,FALSE))</f>
        <v/>
      </c>
      <c r="I763" s="10" t="str">
        <f>IF(C763="","",VLOOKUP(R763&amp;"_"&amp;S763&amp;"_"&amp;T763,[1]挑战模式!$A:$BG,59,FALSE))</f>
        <v/>
      </c>
      <c r="J763" s="10" t="str">
        <f t="shared" si="71"/>
        <v/>
      </c>
      <c r="K763" s="10" t="str">
        <f>IF(ISNA(VLOOKUP(R763&amp;"_"&amp;S763&amp;"_"&amp;T763,[1]挑战模式!$A:$AS,1,FALSE)),"",IF(VLOOKUP(R763&amp;"_"&amp;S763&amp;"_"&amp;T763,[1]挑战模式!$A:$AS,14+U763,FALSE)="","",INT(VLOOKUP(R763&amp;"_"&amp;S763&amp;"_"&amp;T763,[1]挑战模式!$A:$AS,20+U763,FALSE))))</f>
        <v/>
      </c>
      <c r="L763" s="10" t="str">
        <f>IF(ISNA(VLOOKUP(R763&amp;"_"&amp;S763&amp;"_"&amp;T763,[1]挑战模式!$A:$AS,1,FALSE)),"",IF(VLOOKUP(R763&amp;"_"&amp;S763&amp;"_"&amp;T763,[1]挑战模式!$A:$AS,14+U763,FALSE)="","",ROUND(VLOOKUP(R763&amp;"_"&amp;S763&amp;"_"&amp;T763,[1]挑战模式!$A:$AS,5,FALSE)/K763,2)))</f>
        <v/>
      </c>
      <c r="M763" s="10" t="str">
        <f t="shared" si="68"/>
        <v/>
      </c>
      <c r="N763" s="10" t="str">
        <f t="shared" si="69"/>
        <v/>
      </c>
      <c r="O763" s="10" t="str">
        <f t="shared" si="70"/>
        <v/>
      </c>
      <c r="Q763" s="10" t="str">
        <f>IF(L763="","",VLOOKUP(R763&amp;"_"&amp;S763&amp;"_"&amp;T763,[1]挑战模式!$A:$AS,38+U763,FALSE))</f>
        <v/>
      </c>
      <c r="R763" s="10">
        <v>0</v>
      </c>
      <c r="S763" s="10">
        <v>16</v>
      </c>
      <c r="T763" s="10">
        <v>7</v>
      </c>
      <c r="U763" s="10">
        <v>6</v>
      </c>
    </row>
    <row r="764" spans="2:21" s="10" customFormat="1" x14ac:dyDescent="0.2">
      <c r="B764" s="10" t="str">
        <f t="shared" si="65"/>
        <v/>
      </c>
      <c r="C764" s="10" t="str">
        <f>IF(ISNA(VLOOKUP(R764&amp;"_"&amp;S764&amp;"_"&amp;T764,[1]挑战模式!$A:$AS,1,FALSE)),"",IF(T764-T763=0,"",T764))</f>
        <v/>
      </c>
      <c r="D764" s="10" t="str">
        <f t="shared" si="66"/>
        <v/>
      </c>
      <c r="E764" s="10" t="str">
        <f>""</f>
        <v/>
      </c>
      <c r="F764" s="10" t="str">
        <f>IF(C764="","",VLOOKUP(R764&amp;"_"&amp;S764&amp;"_"&amp;T764,[1]挑战模式!$A:$AS,13,FALSE)-VLOOKUP(R764&amp;"_"&amp;S764&amp;"_"&amp;T764,[1]挑战模式!$A:$AS,14,FALSE))</f>
        <v/>
      </c>
      <c r="G764" s="10" t="str">
        <f t="shared" si="67"/>
        <v/>
      </c>
      <c r="H764" s="10" t="str">
        <f>IF(C764="","",VLOOKUP(R764&amp;"_"&amp;S764&amp;"_"&amp;T764,[1]挑战模式!$A:$BG,58,FALSE))</f>
        <v/>
      </c>
      <c r="I764" s="10" t="str">
        <f>IF(C764="","",VLOOKUP(R764&amp;"_"&amp;S764&amp;"_"&amp;T764,[1]挑战模式!$A:$BG,59,FALSE))</f>
        <v/>
      </c>
      <c r="J764" s="10" t="str">
        <f t="shared" si="71"/>
        <v/>
      </c>
      <c r="K764" s="10" t="str">
        <f>IF(ISNA(VLOOKUP(R764&amp;"_"&amp;S764&amp;"_"&amp;T764,[1]挑战模式!$A:$AS,1,FALSE)),"",IF(VLOOKUP(R764&amp;"_"&amp;S764&amp;"_"&amp;T764,[1]挑战模式!$A:$AS,14+U764,FALSE)="","",INT(VLOOKUP(R764&amp;"_"&amp;S764&amp;"_"&amp;T764,[1]挑战模式!$A:$AS,20+U764,FALSE))))</f>
        <v/>
      </c>
      <c r="L764" s="10" t="str">
        <f>IF(ISNA(VLOOKUP(R764&amp;"_"&amp;S764&amp;"_"&amp;T764,[1]挑战模式!$A:$AS,1,FALSE)),"",IF(VLOOKUP(R764&amp;"_"&amp;S764&amp;"_"&amp;T764,[1]挑战模式!$A:$AS,14+U764,FALSE)="","",ROUND(VLOOKUP(R764&amp;"_"&amp;S764&amp;"_"&amp;T764,[1]挑战模式!$A:$AS,5,FALSE)/K764,2)))</f>
        <v/>
      </c>
      <c r="M764" s="10" t="str">
        <f t="shared" si="68"/>
        <v/>
      </c>
      <c r="N764" s="10" t="str">
        <f t="shared" si="69"/>
        <v/>
      </c>
      <c r="O764" s="10" t="str">
        <f t="shared" si="70"/>
        <v/>
      </c>
      <c r="Q764" s="10" t="str">
        <f>IF(L764="","",VLOOKUP(R764&amp;"_"&amp;S764&amp;"_"&amp;T764,[1]挑战模式!$A:$AS,38+U764,FALSE))</f>
        <v/>
      </c>
      <c r="R764" s="10">
        <v>0</v>
      </c>
      <c r="S764" s="10">
        <v>16</v>
      </c>
      <c r="T764" s="10">
        <v>8</v>
      </c>
      <c r="U764" s="10">
        <v>1</v>
      </c>
    </row>
    <row r="765" spans="2:21" s="10" customFormat="1" x14ac:dyDescent="0.2">
      <c r="B765" s="10" t="str">
        <f t="shared" si="65"/>
        <v/>
      </c>
      <c r="C765" s="10" t="str">
        <f>IF(ISNA(VLOOKUP(R765&amp;"_"&amp;S765&amp;"_"&amp;T765,[1]挑战模式!$A:$AS,1,FALSE)),"",IF(T765-T764=0,"",T765))</f>
        <v/>
      </c>
      <c r="D765" s="10" t="str">
        <f t="shared" si="66"/>
        <v/>
      </c>
      <c r="E765" s="10" t="str">
        <f>""</f>
        <v/>
      </c>
      <c r="F765" s="10" t="str">
        <f>IF(C765="","",VLOOKUP(R765&amp;"_"&amp;S765&amp;"_"&amp;T765,[1]挑战模式!$A:$AS,13,FALSE)-VLOOKUP(R765&amp;"_"&amp;S765&amp;"_"&amp;T765,[1]挑战模式!$A:$AS,14,FALSE))</f>
        <v/>
      </c>
      <c r="G765" s="10" t="str">
        <f t="shared" si="67"/>
        <v/>
      </c>
      <c r="H765" s="10" t="str">
        <f>IF(C765="","",VLOOKUP(R765&amp;"_"&amp;S765&amp;"_"&amp;T765,[1]挑战模式!$A:$BG,58,FALSE))</f>
        <v/>
      </c>
      <c r="I765" s="10" t="str">
        <f>IF(C765="","",VLOOKUP(R765&amp;"_"&amp;S765&amp;"_"&amp;T765,[1]挑战模式!$A:$BG,59,FALSE))</f>
        <v/>
      </c>
      <c r="J765" s="10" t="str">
        <f t="shared" si="71"/>
        <v/>
      </c>
      <c r="K765" s="10" t="str">
        <f>IF(ISNA(VLOOKUP(R765&amp;"_"&amp;S765&amp;"_"&amp;T765,[1]挑战模式!$A:$AS,1,FALSE)),"",IF(VLOOKUP(R765&amp;"_"&amp;S765&amp;"_"&amp;T765,[1]挑战模式!$A:$AS,14+U765,FALSE)="","",INT(VLOOKUP(R765&amp;"_"&amp;S765&amp;"_"&amp;T765,[1]挑战模式!$A:$AS,20+U765,FALSE))))</f>
        <v/>
      </c>
      <c r="L765" s="10" t="str">
        <f>IF(ISNA(VLOOKUP(R765&amp;"_"&amp;S765&amp;"_"&amp;T765,[1]挑战模式!$A:$AS,1,FALSE)),"",IF(VLOOKUP(R765&amp;"_"&amp;S765&amp;"_"&amp;T765,[1]挑战模式!$A:$AS,14+U765,FALSE)="","",ROUND(VLOOKUP(R765&amp;"_"&amp;S765&amp;"_"&amp;T765,[1]挑战模式!$A:$AS,5,FALSE)/K765,2)))</f>
        <v/>
      </c>
      <c r="M765" s="10" t="str">
        <f t="shared" si="68"/>
        <v/>
      </c>
      <c r="N765" s="10" t="str">
        <f t="shared" si="69"/>
        <v/>
      </c>
      <c r="O765" s="10" t="str">
        <f t="shared" si="70"/>
        <v/>
      </c>
      <c r="Q765" s="10" t="str">
        <f>IF(L765="","",VLOOKUP(R765&amp;"_"&amp;S765&amp;"_"&amp;T765,[1]挑战模式!$A:$AS,38+U765,FALSE))</f>
        <v/>
      </c>
      <c r="R765" s="10">
        <v>0</v>
      </c>
      <c r="S765" s="10">
        <v>16</v>
      </c>
      <c r="T765" s="10">
        <v>8</v>
      </c>
      <c r="U765" s="10">
        <v>2</v>
      </c>
    </row>
    <row r="766" spans="2:21" s="10" customFormat="1" x14ac:dyDescent="0.2">
      <c r="B766" s="10" t="str">
        <f t="shared" si="65"/>
        <v/>
      </c>
      <c r="C766" s="10" t="str">
        <f>IF(ISNA(VLOOKUP(R766&amp;"_"&amp;S766&amp;"_"&amp;T766,[1]挑战模式!$A:$AS,1,FALSE)),"",IF(T766-T765=0,"",T766))</f>
        <v/>
      </c>
      <c r="D766" s="10" t="str">
        <f t="shared" si="66"/>
        <v/>
      </c>
      <c r="E766" s="10" t="str">
        <f>""</f>
        <v/>
      </c>
      <c r="F766" s="10" t="str">
        <f>IF(C766="","",VLOOKUP(R766&amp;"_"&amp;S766&amp;"_"&amp;T766,[1]挑战模式!$A:$AS,13,FALSE)-VLOOKUP(R766&amp;"_"&amp;S766&amp;"_"&amp;T766,[1]挑战模式!$A:$AS,14,FALSE))</f>
        <v/>
      </c>
      <c r="G766" s="10" t="str">
        <f t="shared" si="67"/>
        <v/>
      </c>
      <c r="H766" s="10" t="str">
        <f>IF(C766="","",VLOOKUP(R766&amp;"_"&amp;S766&amp;"_"&amp;T766,[1]挑战模式!$A:$BG,58,FALSE))</f>
        <v/>
      </c>
      <c r="I766" s="10" t="str">
        <f>IF(C766="","",VLOOKUP(R766&amp;"_"&amp;S766&amp;"_"&amp;T766,[1]挑战模式!$A:$BG,59,FALSE))</f>
        <v/>
      </c>
      <c r="J766" s="10" t="str">
        <f t="shared" si="71"/>
        <v/>
      </c>
      <c r="K766" s="10" t="str">
        <f>IF(ISNA(VLOOKUP(R766&amp;"_"&amp;S766&amp;"_"&amp;T766,[1]挑战模式!$A:$AS,1,FALSE)),"",IF(VLOOKUP(R766&amp;"_"&amp;S766&amp;"_"&amp;T766,[1]挑战模式!$A:$AS,14+U766,FALSE)="","",INT(VLOOKUP(R766&amp;"_"&amp;S766&amp;"_"&amp;T766,[1]挑战模式!$A:$AS,20+U766,FALSE))))</f>
        <v/>
      </c>
      <c r="L766" s="10" t="str">
        <f>IF(ISNA(VLOOKUP(R766&amp;"_"&amp;S766&amp;"_"&amp;T766,[1]挑战模式!$A:$AS,1,FALSE)),"",IF(VLOOKUP(R766&amp;"_"&amp;S766&amp;"_"&amp;T766,[1]挑战模式!$A:$AS,14+U766,FALSE)="","",ROUND(VLOOKUP(R766&amp;"_"&amp;S766&amp;"_"&amp;T766,[1]挑战模式!$A:$AS,5,FALSE)/K766,2)))</f>
        <v/>
      </c>
      <c r="M766" s="10" t="str">
        <f t="shared" si="68"/>
        <v/>
      </c>
      <c r="N766" s="10" t="str">
        <f t="shared" si="69"/>
        <v/>
      </c>
      <c r="O766" s="10" t="str">
        <f t="shared" si="70"/>
        <v/>
      </c>
      <c r="Q766" s="10" t="str">
        <f>IF(L766="","",VLOOKUP(R766&amp;"_"&amp;S766&amp;"_"&amp;T766,[1]挑战模式!$A:$AS,38+U766,FALSE))</f>
        <v/>
      </c>
      <c r="R766" s="10">
        <v>0</v>
      </c>
      <c r="S766" s="10">
        <v>16</v>
      </c>
      <c r="T766" s="10">
        <v>8</v>
      </c>
      <c r="U766" s="10">
        <v>3</v>
      </c>
    </row>
    <row r="767" spans="2:21" s="10" customFormat="1" x14ac:dyDescent="0.2">
      <c r="B767" s="10" t="str">
        <f t="shared" si="65"/>
        <v/>
      </c>
      <c r="C767" s="10" t="str">
        <f>IF(ISNA(VLOOKUP(R767&amp;"_"&amp;S767&amp;"_"&amp;T767,[1]挑战模式!$A:$AS,1,FALSE)),"",IF(T767-T766=0,"",T767))</f>
        <v/>
      </c>
      <c r="D767" s="10" t="str">
        <f t="shared" si="66"/>
        <v/>
      </c>
      <c r="E767" s="10" t="str">
        <f>""</f>
        <v/>
      </c>
      <c r="F767" s="10" t="str">
        <f>IF(C767="","",VLOOKUP(R767&amp;"_"&amp;S767&amp;"_"&amp;T767,[1]挑战模式!$A:$AS,13,FALSE)-VLOOKUP(R767&amp;"_"&amp;S767&amp;"_"&amp;T767,[1]挑战模式!$A:$AS,14,FALSE))</f>
        <v/>
      </c>
      <c r="G767" s="10" t="str">
        <f t="shared" si="67"/>
        <v/>
      </c>
      <c r="H767" s="10" t="str">
        <f>IF(C767="","",VLOOKUP(R767&amp;"_"&amp;S767&amp;"_"&amp;T767,[1]挑战模式!$A:$BG,58,FALSE))</f>
        <v/>
      </c>
      <c r="I767" s="10" t="str">
        <f>IF(C767="","",VLOOKUP(R767&amp;"_"&amp;S767&amp;"_"&amp;T767,[1]挑战模式!$A:$BG,59,FALSE))</f>
        <v/>
      </c>
      <c r="J767" s="10" t="str">
        <f t="shared" si="71"/>
        <v/>
      </c>
      <c r="K767" s="10" t="str">
        <f>IF(ISNA(VLOOKUP(R767&amp;"_"&amp;S767&amp;"_"&amp;T767,[1]挑战模式!$A:$AS,1,FALSE)),"",IF(VLOOKUP(R767&amp;"_"&amp;S767&amp;"_"&amp;T767,[1]挑战模式!$A:$AS,14+U767,FALSE)="","",INT(VLOOKUP(R767&amp;"_"&amp;S767&amp;"_"&amp;T767,[1]挑战模式!$A:$AS,20+U767,FALSE))))</f>
        <v/>
      </c>
      <c r="L767" s="10" t="str">
        <f>IF(ISNA(VLOOKUP(R767&amp;"_"&amp;S767&amp;"_"&amp;T767,[1]挑战模式!$A:$AS,1,FALSE)),"",IF(VLOOKUP(R767&amp;"_"&amp;S767&amp;"_"&amp;T767,[1]挑战模式!$A:$AS,14+U767,FALSE)="","",ROUND(VLOOKUP(R767&amp;"_"&amp;S767&amp;"_"&amp;T767,[1]挑战模式!$A:$AS,5,FALSE)/K767,2)))</f>
        <v/>
      </c>
      <c r="M767" s="10" t="str">
        <f t="shared" si="68"/>
        <v/>
      </c>
      <c r="N767" s="10" t="str">
        <f t="shared" si="69"/>
        <v/>
      </c>
      <c r="O767" s="10" t="str">
        <f t="shared" si="70"/>
        <v/>
      </c>
      <c r="Q767" s="10" t="str">
        <f>IF(L767="","",VLOOKUP(R767&amp;"_"&amp;S767&amp;"_"&amp;T767,[1]挑战模式!$A:$AS,38+U767,FALSE))</f>
        <v/>
      </c>
      <c r="R767" s="10">
        <v>0</v>
      </c>
      <c r="S767" s="10">
        <v>16</v>
      </c>
      <c r="T767" s="10">
        <v>8</v>
      </c>
      <c r="U767" s="10">
        <v>4</v>
      </c>
    </row>
    <row r="768" spans="2:21" s="10" customFormat="1" x14ac:dyDescent="0.2">
      <c r="B768" s="10" t="str">
        <f t="shared" si="65"/>
        <v/>
      </c>
      <c r="C768" s="10" t="str">
        <f>IF(ISNA(VLOOKUP(R768&amp;"_"&amp;S768&amp;"_"&amp;T768,[1]挑战模式!$A:$AS,1,FALSE)),"",IF(T768-T767=0,"",T768))</f>
        <v/>
      </c>
      <c r="D768" s="10" t="str">
        <f t="shared" si="66"/>
        <v/>
      </c>
      <c r="E768" s="10" t="str">
        <f>""</f>
        <v/>
      </c>
      <c r="F768" s="10" t="str">
        <f>IF(C768="","",VLOOKUP(R768&amp;"_"&amp;S768&amp;"_"&amp;T768,[1]挑战模式!$A:$AS,13,FALSE)-VLOOKUP(R768&amp;"_"&amp;S768&amp;"_"&amp;T768,[1]挑战模式!$A:$AS,14,FALSE))</f>
        <v/>
      </c>
      <c r="G768" s="10" t="str">
        <f t="shared" si="67"/>
        <v/>
      </c>
      <c r="H768" s="10" t="str">
        <f>IF(C768="","",VLOOKUP(R768&amp;"_"&amp;S768&amp;"_"&amp;T768,[1]挑战模式!$A:$BG,58,FALSE))</f>
        <v/>
      </c>
      <c r="I768" s="10" t="str">
        <f>IF(C768="","",VLOOKUP(R768&amp;"_"&amp;S768&amp;"_"&amp;T768,[1]挑战模式!$A:$BG,59,FALSE))</f>
        <v/>
      </c>
      <c r="J768" s="10" t="str">
        <f t="shared" si="71"/>
        <v/>
      </c>
      <c r="K768" s="10" t="str">
        <f>IF(ISNA(VLOOKUP(R768&amp;"_"&amp;S768&amp;"_"&amp;T768,[1]挑战模式!$A:$AS,1,FALSE)),"",IF(VLOOKUP(R768&amp;"_"&amp;S768&amp;"_"&amp;T768,[1]挑战模式!$A:$AS,14+U768,FALSE)="","",INT(VLOOKUP(R768&amp;"_"&amp;S768&amp;"_"&amp;T768,[1]挑战模式!$A:$AS,20+U768,FALSE))))</f>
        <v/>
      </c>
      <c r="L768" s="10" t="str">
        <f>IF(ISNA(VLOOKUP(R768&amp;"_"&amp;S768&amp;"_"&amp;T768,[1]挑战模式!$A:$AS,1,FALSE)),"",IF(VLOOKUP(R768&amp;"_"&amp;S768&amp;"_"&amp;T768,[1]挑战模式!$A:$AS,14+U768,FALSE)="","",ROUND(VLOOKUP(R768&amp;"_"&amp;S768&amp;"_"&amp;T768,[1]挑战模式!$A:$AS,5,FALSE)/K768,2)))</f>
        <v/>
      </c>
      <c r="M768" s="10" t="str">
        <f t="shared" si="68"/>
        <v/>
      </c>
      <c r="N768" s="10" t="str">
        <f t="shared" si="69"/>
        <v/>
      </c>
      <c r="O768" s="10" t="str">
        <f t="shared" si="70"/>
        <v/>
      </c>
      <c r="Q768" s="10" t="str">
        <f>IF(L768="","",VLOOKUP(R768&amp;"_"&amp;S768&amp;"_"&amp;T768,[1]挑战模式!$A:$AS,38+U768,FALSE))</f>
        <v/>
      </c>
      <c r="R768" s="10">
        <v>0</v>
      </c>
      <c r="S768" s="10">
        <v>16</v>
      </c>
      <c r="T768" s="10">
        <v>8</v>
      </c>
      <c r="U768" s="10">
        <v>5</v>
      </c>
    </row>
    <row r="769" spans="2:21" s="10" customFormat="1" x14ac:dyDescent="0.2">
      <c r="B769" s="10" t="str">
        <f t="shared" si="65"/>
        <v/>
      </c>
      <c r="C769" s="10" t="str">
        <f>IF(ISNA(VLOOKUP(R769&amp;"_"&amp;S769&amp;"_"&amp;T769,[1]挑战模式!$A:$AS,1,FALSE)),"",IF(T769-T768=0,"",T769))</f>
        <v/>
      </c>
      <c r="D769" s="10" t="str">
        <f t="shared" si="66"/>
        <v/>
      </c>
      <c r="E769" s="10" t="str">
        <f>""</f>
        <v/>
      </c>
      <c r="F769" s="10" t="str">
        <f>IF(C769="","",VLOOKUP(R769&amp;"_"&amp;S769&amp;"_"&amp;T769,[1]挑战模式!$A:$AS,13,FALSE)-VLOOKUP(R769&amp;"_"&amp;S769&amp;"_"&amp;T769,[1]挑战模式!$A:$AS,14,FALSE))</f>
        <v/>
      </c>
      <c r="G769" s="10" t="str">
        <f t="shared" si="67"/>
        <v/>
      </c>
      <c r="H769" s="10" t="str">
        <f>IF(C769="","",VLOOKUP(R769&amp;"_"&amp;S769&amp;"_"&amp;T769,[1]挑战模式!$A:$BG,58,FALSE))</f>
        <v/>
      </c>
      <c r="I769" s="10" t="str">
        <f>IF(C769="","",VLOOKUP(R769&amp;"_"&amp;S769&amp;"_"&amp;T769,[1]挑战模式!$A:$BG,59,FALSE))</f>
        <v/>
      </c>
      <c r="J769" s="10" t="str">
        <f t="shared" si="71"/>
        <v/>
      </c>
      <c r="K769" s="10" t="str">
        <f>IF(ISNA(VLOOKUP(R769&amp;"_"&amp;S769&amp;"_"&amp;T769,[1]挑战模式!$A:$AS,1,FALSE)),"",IF(VLOOKUP(R769&amp;"_"&amp;S769&amp;"_"&amp;T769,[1]挑战模式!$A:$AS,14+U769,FALSE)="","",INT(VLOOKUP(R769&amp;"_"&amp;S769&amp;"_"&amp;T769,[1]挑战模式!$A:$AS,20+U769,FALSE))))</f>
        <v/>
      </c>
      <c r="L769" s="10" t="str">
        <f>IF(ISNA(VLOOKUP(R769&amp;"_"&amp;S769&amp;"_"&amp;T769,[1]挑战模式!$A:$AS,1,FALSE)),"",IF(VLOOKUP(R769&amp;"_"&amp;S769&amp;"_"&amp;T769,[1]挑战模式!$A:$AS,14+U769,FALSE)="","",ROUND(VLOOKUP(R769&amp;"_"&amp;S769&amp;"_"&amp;T769,[1]挑战模式!$A:$AS,5,FALSE)/K769,2)))</f>
        <v/>
      </c>
      <c r="M769" s="10" t="str">
        <f t="shared" si="68"/>
        <v/>
      </c>
      <c r="N769" s="10" t="str">
        <f t="shared" si="69"/>
        <v/>
      </c>
      <c r="O769" s="10" t="str">
        <f t="shared" si="70"/>
        <v/>
      </c>
      <c r="Q769" s="10" t="str">
        <f>IF(L769="","",VLOOKUP(R769&amp;"_"&amp;S769&amp;"_"&amp;T769,[1]挑战模式!$A:$AS,38+U769,FALSE))</f>
        <v/>
      </c>
      <c r="R769" s="10">
        <v>0</v>
      </c>
      <c r="S769" s="10">
        <v>16</v>
      </c>
      <c r="T769" s="10">
        <v>8</v>
      </c>
      <c r="U769" s="10">
        <v>6</v>
      </c>
    </row>
    <row r="770" spans="2:21" s="10" customFormat="1" x14ac:dyDescent="0.2">
      <c r="B770" s="10" t="str">
        <f t="shared" si="65"/>
        <v>MonsterWaveCallRule_Season0_Challenge17</v>
      </c>
      <c r="C770" s="10">
        <f>IF(ISNA(VLOOKUP(R770&amp;"_"&amp;S770&amp;"_"&amp;T770,[1]挑战模式!$A:$AS,1,FALSE)),"",IF(T770-T769=0,"",T770))</f>
        <v>1</v>
      </c>
      <c r="D770" s="10" t="str">
        <f t="shared" si="66"/>
        <v>赛季0挑战关卡17波次1</v>
      </c>
      <c r="E770" s="10" t="str">
        <f>""</f>
        <v/>
      </c>
      <c r="F770" s="10">
        <f>IF(C770="","",VLOOKUP(R770&amp;"_"&amp;S770&amp;"_"&amp;T770,[1]挑战模式!$A:$AS,13,FALSE)-VLOOKUP(R770&amp;"_"&amp;S770&amp;"_"&amp;T770,[1]挑战模式!$A:$AS,14,FALSE))</f>
        <v>100</v>
      </c>
      <c r="G770" s="10">
        <f t="shared" si="67"/>
        <v>180</v>
      </c>
      <c r="H770" s="10" t="str">
        <f>IF(C770="","",VLOOKUP(R770&amp;"_"&amp;S770&amp;"_"&amp;T770,[1]挑战模式!$A:$BG,58,FALSE))</f>
        <v>ResAudio_Music_game3;0.9</v>
      </c>
      <c r="I770" s="10" t="str">
        <f>IF(C770="","",VLOOKUP(R770&amp;"_"&amp;S770&amp;"_"&amp;T770,[1]挑战模式!$A:$BG,59,FALSE))</f>
        <v>ResAudio_Music_game3;1.1</v>
      </c>
      <c r="J770" s="10">
        <f t="shared" si="71"/>
        <v>0</v>
      </c>
      <c r="K770" s="10">
        <f ca="1">IF(ISNA(VLOOKUP(R770&amp;"_"&amp;S770&amp;"_"&amp;T770,[1]挑战模式!$A:$AS,1,FALSE)),"",IF(VLOOKUP(R770&amp;"_"&amp;S770&amp;"_"&amp;T770,[1]挑战模式!$A:$AS,14+U770,FALSE)="","",INT(VLOOKUP(R770&amp;"_"&amp;S770&amp;"_"&amp;T770,[1]挑战模式!$A:$AS,20+U770,FALSE))))</f>
        <v>6</v>
      </c>
      <c r="L770" s="10">
        <f ca="1">IF(ISNA(VLOOKUP(R770&amp;"_"&amp;S770&amp;"_"&amp;T770,[1]挑战模式!$A:$AS,1,FALSE)),"",IF(VLOOKUP(R770&amp;"_"&amp;S770&amp;"_"&amp;T770,[1]挑战模式!$A:$AS,14+U770,FALSE)="","",ROUND(VLOOKUP(R770&amp;"_"&amp;S770&amp;"_"&amp;T770,[1]挑战模式!$A:$AS,5,FALSE)/K770,2)))</f>
        <v>1.67</v>
      </c>
      <c r="M770" s="10">
        <f t="shared" ca="1" si="68"/>
        <v>1</v>
      </c>
      <c r="N770" s="10" t="str">
        <f t="shared" ca="1" si="69"/>
        <v>Monster_Season0_Challenge17_1_1</v>
      </c>
      <c r="O770" s="10">
        <f t="shared" ca="1" si="70"/>
        <v>1</v>
      </c>
      <c r="Q770" s="10">
        <f ca="1">IF(L770="","",VLOOKUP(R770&amp;"_"&amp;S770&amp;"_"&amp;T770,[1]挑战模式!$A:$AS,38+U770,FALSE))</f>
        <v>33</v>
      </c>
      <c r="R770" s="10">
        <v>0</v>
      </c>
      <c r="S770" s="10">
        <v>17</v>
      </c>
      <c r="T770" s="10">
        <v>1</v>
      </c>
      <c r="U770" s="10">
        <v>1</v>
      </c>
    </row>
    <row r="771" spans="2:21" s="10" customFormat="1" x14ac:dyDescent="0.2">
      <c r="B771" s="10" t="str">
        <f t="shared" si="65"/>
        <v/>
      </c>
      <c r="C771" s="10" t="str">
        <f>IF(ISNA(VLOOKUP(R771&amp;"_"&amp;S771&amp;"_"&amp;T771,[1]挑战模式!$A:$AS,1,FALSE)),"",IF(T771-T770=0,"",T771))</f>
        <v/>
      </c>
      <c r="D771" s="10" t="str">
        <f t="shared" si="66"/>
        <v/>
      </c>
      <c r="E771" s="10" t="str">
        <f>""</f>
        <v/>
      </c>
      <c r="F771" s="10" t="str">
        <f>IF(C771="","",VLOOKUP(R771&amp;"_"&amp;S771&amp;"_"&amp;T771,[1]挑战模式!$A:$AS,13,FALSE)-VLOOKUP(R771&amp;"_"&amp;S771&amp;"_"&amp;T771,[1]挑战模式!$A:$AS,14,FALSE))</f>
        <v/>
      </c>
      <c r="G771" s="10" t="str">
        <f t="shared" si="67"/>
        <v/>
      </c>
      <c r="H771" s="10" t="str">
        <f>IF(C771="","",VLOOKUP(R771&amp;"_"&amp;S771&amp;"_"&amp;T771,[1]挑战模式!$A:$BG,58,FALSE))</f>
        <v/>
      </c>
      <c r="I771" s="10" t="str">
        <f>IF(C771="","",VLOOKUP(R771&amp;"_"&amp;S771&amp;"_"&amp;T771,[1]挑战模式!$A:$BG,59,FALSE))</f>
        <v/>
      </c>
      <c r="J771" s="10" t="str">
        <f t="shared" si="71"/>
        <v/>
      </c>
      <c r="K771" s="10" t="str">
        <f ca="1">IF(ISNA(VLOOKUP(R771&amp;"_"&amp;S771&amp;"_"&amp;T771,[1]挑战模式!$A:$AS,1,FALSE)),"",IF(VLOOKUP(R771&amp;"_"&amp;S771&amp;"_"&amp;T771,[1]挑战模式!$A:$AS,14+U771,FALSE)="","",INT(VLOOKUP(R771&amp;"_"&amp;S771&amp;"_"&amp;T771,[1]挑战模式!$A:$AS,20+U771,FALSE))))</f>
        <v/>
      </c>
      <c r="L771" s="10" t="str">
        <f ca="1">IF(ISNA(VLOOKUP(R771&amp;"_"&amp;S771&amp;"_"&amp;T771,[1]挑战模式!$A:$AS,1,FALSE)),"",IF(VLOOKUP(R771&amp;"_"&amp;S771&amp;"_"&amp;T771,[1]挑战模式!$A:$AS,14+U771,FALSE)="","",ROUND(VLOOKUP(R771&amp;"_"&amp;S771&amp;"_"&amp;T771,[1]挑战模式!$A:$AS,5,FALSE)/K771,2)))</f>
        <v/>
      </c>
      <c r="M771" s="10" t="str">
        <f t="shared" ca="1" si="68"/>
        <v/>
      </c>
      <c r="N771" s="10" t="str">
        <f t="shared" ca="1" si="69"/>
        <v/>
      </c>
      <c r="O771" s="10" t="str">
        <f t="shared" ca="1" si="70"/>
        <v/>
      </c>
      <c r="Q771" s="10" t="str">
        <f ca="1">IF(L771="","",VLOOKUP(R771&amp;"_"&amp;S771&amp;"_"&amp;T771,[1]挑战模式!$A:$AS,38+U771,FALSE))</f>
        <v/>
      </c>
      <c r="R771" s="10">
        <v>0</v>
      </c>
      <c r="S771" s="10">
        <v>17</v>
      </c>
      <c r="T771" s="10">
        <v>1</v>
      </c>
      <c r="U771" s="10">
        <v>2</v>
      </c>
    </row>
    <row r="772" spans="2:21" s="10" customFormat="1" x14ac:dyDescent="0.2">
      <c r="B772" s="10" t="str">
        <f t="shared" si="65"/>
        <v/>
      </c>
      <c r="C772" s="10" t="str">
        <f>IF(ISNA(VLOOKUP(R772&amp;"_"&amp;S772&amp;"_"&amp;T772,[1]挑战模式!$A:$AS,1,FALSE)),"",IF(T772-T771=0,"",T772))</f>
        <v/>
      </c>
      <c r="D772" s="10" t="str">
        <f t="shared" si="66"/>
        <v/>
      </c>
      <c r="E772" s="10" t="str">
        <f>""</f>
        <v/>
      </c>
      <c r="F772" s="10" t="str">
        <f>IF(C772="","",VLOOKUP(R772&amp;"_"&amp;S772&amp;"_"&amp;T772,[1]挑战模式!$A:$AS,13,FALSE)-VLOOKUP(R772&amp;"_"&amp;S772&amp;"_"&amp;T772,[1]挑战模式!$A:$AS,14,FALSE))</f>
        <v/>
      </c>
      <c r="G772" s="10" t="str">
        <f t="shared" si="67"/>
        <v/>
      </c>
      <c r="H772" s="10" t="str">
        <f>IF(C772="","",VLOOKUP(R772&amp;"_"&amp;S772&amp;"_"&amp;T772,[1]挑战模式!$A:$BG,58,FALSE))</f>
        <v/>
      </c>
      <c r="I772" s="10" t="str">
        <f>IF(C772="","",VLOOKUP(R772&amp;"_"&amp;S772&amp;"_"&amp;T772,[1]挑战模式!$A:$BG,59,FALSE))</f>
        <v/>
      </c>
      <c r="J772" s="10" t="str">
        <f t="shared" si="71"/>
        <v/>
      </c>
      <c r="K772" s="10" t="str">
        <f ca="1">IF(ISNA(VLOOKUP(R772&amp;"_"&amp;S772&amp;"_"&amp;T772,[1]挑战模式!$A:$AS,1,FALSE)),"",IF(VLOOKUP(R772&amp;"_"&amp;S772&amp;"_"&amp;T772,[1]挑战模式!$A:$AS,14+U772,FALSE)="","",INT(VLOOKUP(R772&amp;"_"&amp;S772&amp;"_"&amp;T772,[1]挑战模式!$A:$AS,20+U772,FALSE))))</f>
        <v/>
      </c>
      <c r="L772" s="10" t="str">
        <f ca="1">IF(ISNA(VLOOKUP(R772&amp;"_"&amp;S772&amp;"_"&amp;T772,[1]挑战模式!$A:$AS,1,FALSE)),"",IF(VLOOKUP(R772&amp;"_"&amp;S772&amp;"_"&amp;T772,[1]挑战模式!$A:$AS,14+U772,FALSE)="","",ROUND(VLOOKUP(R772&amp;"_"&amp;S772&amp;"_"&amp;T772,[1]挑战模式!$A:$AS,5,FALSE)/K772,2)))</f>
        <v/>
      </c>
      <c r="M772" s="10" t="str">
        <f t="shared" ca="1" si="68"/>
        <v/>
      </c>
      <c r="N772" s="10" t="str">
        <f t="shared" ca="1" si="69"/>
        <v/>
      </c>
      <c r="O772" s="10" t="str">
        <f t="shared" ca="1" si="70"/>
        <v/>
      </c>
      <c r="Q772" s="10" t="str">
        <f ca="1">IF(L772="","",VLOOKUP(R772&amp;"_"&amp;S772&amp;"_"&amp;T772,[1]挑战模式!$A:$AS,38+U772,FALSE))</f>
        <v/>
      </c>
      <c r="R772" s="10">
        <v>0</v>
      </c>
      <c r="S772" s="10">
        <v>17</v>
      </c>
      <c r="T772" s="10">
        <v>1</v>
      </c>
      <c r="U772" s="10">
        <v>3</v>
      </c>
    </row>
    <row r="773" spans="2:21" s="10" customFormat="1" x14ac:dyDescent="0.2">
      <c r="B773" s="10" t="str">
        <f t="shared" si="65"/>
        <v/>
      </c>
      <c r="C773" s="10" t="str">
        <f>IF(ISNA(VLOOKUP(R773&amp;"_"&amp;S773&amp;"_"&amp;T773,[1]挑战模式!$A:$AS,1,FALSE)),"",IF(T773-T772=0,"",T773))</f>
        <v/>
      </c>
      <c r="D773" s="10" t="str">
        <f t="shared" si="66"/>
        <v/>
      </c>
      <c r="E773" s="10" t="str">
        <f>""</f>
        <v/>
      </c>
      <c r="F773" s="10" t="str">
        <f>IF(C773="","",VLOOKUP(R773&amp;"_"&amp;S773&amp;"_"&amp;T773,[1]挑战模式!$A:$AS,13,FALSE)-VLOOKUP(R773&amp;"_"&amp;S773&amp;"_"&amp;T773,[1]挑战模式!$A:$AS,14,FALSE))</f>
        <v/>
      </c>
      <c r="G773" s="10" t="str">
        <f t="shared" si="67"/>
        <v/>
      </c>
      <c r="H773" s="10" t="str">
        <f>IF(C773="","",VLOOKUP(R773&amp;"_"&amp;S773&amp;"_"&amp;T773,[1]挑战模式!$A:$BG,58,FALSE))</f>
        <v/>
      </c>
      <c r="I773" s="10" t="str">
        <f>IF(C773="","",VLOOKUP(R773&amp;"_"&amp;S773&amp;"_"&amp;T773,[1]挑战模式!$A:$BG,59,FALSE))</f>
        <v/>
      </c>
      <c r="J773" s="10" t="str">
        <f t="shared" si="71"/>
        <v/>
      </c>
      <c r="K773" s="10" t="str">
        <f ca="1">IF(ISNA(VLOOKUP(R773&amp;"_"&amp;S773&amp;"_"&amp;T773,[1]挑战模式!$A:$AS,1,FALSE)),"",IF(VLOOKUP(R773&amp;"_"&amp;S773&amp;"_"&amp;T773,[1]挑战模式!$A:$AS,14+U773,FALSE)="","",INT(VLOOKUP(R773&amp;"_"&amp;S773&amp;"_"&amp;T773,[1]挑战模式!$A:$AS,20+U773,FALSE))))</f>
        <v/>
      </c>
      <c r="L773" s="10" t="str">
        <f ca="1">IF(ISNA(VLOOKUP(R773&amp;"_"&amp;S773&amp;"_"&amp;T773,[1]挑战模式!$A:$AS,1,FALSE)),"",IF(VLOOKUP(R773&amp;"_"&amp;S773&amp;"_"&amp;T773,[1]挑战模式!$A:$AS,14+U773,FALSE)="","",ROUND(VLOOKUP(R773&amp;"_"&amp;S773&amp;"_"&amp;T773,[1]挑战模式!$A:$AS,5,FALSE)/K773,2)))</f>
        <v/>
      </c>
      <c r="M773" s="10" t="str">
        <f t="shared" ca="1" si="68"/>
        <v/>
      </c>
      <c r="N773" s="10" t="str">
        <f t="shared" ca="1" si="69"/>
        <v/>
      </c>
      <c r="O773" s="10" t="str">
        <f t="shared" ca="1" si="70"/>
        <v/>
      </c>
      <c r="Q773" s="10" t="str">
        <f ca="1">IF(L773="","",VLOOKUP(R773&amp;"_"&amp;S773&amp;"_"&amp;T773,[1]挑战模式!$A:$AS,38+U773,FALSE))</f>
        <v/>
      </c>
      <c r="R773" s="10">
        <v>0</v>
      </c>
      <c r="S773" s="10">
        <v>17</v>
      </c>
      <c r="T773" s="10">
        <v>1</v>
      </c>
      <c r="U773" s="10">
        <v>4</v>
      </c>
    </row>
    <row r="774" spans="2:21" s="10" customFormat="1" x14ac:dyDescent="0.2">
      <c r="B774" s="10" t="str">
        <f t="shared" si="65"/>
        <v/>
      </c>
      <c r="C774" s="10" t="str">
        <f>IF(ISNA(VLOOKUP(R774&amp;"_"&amp;S774&amp;"_"&amp;T774,[1]挑战模式!$A:$AS,1,FALSE)),"",IF(T774-T773=0,"",T774))</f>
        <v/>
      </c>
      <c r="D774" s="10" t="str">
        <f t="shared" si="66"/>
        <v/>
      </c>
      <c r="E774" s="10" t="str">
        <f>""</f>
        <v/>
      </c>
      <c r="F774" s="10" t="str">
        <f>IF(C774="","",VLOOKUP(R774&amp;"_"&amp;S774&amp;"_"&amp;T774,[1]挑战模式!$A:$AS,13,FALSE)-VLOOKUP(R774&amp;"_"&amp;S774&amp;"_"&amp;T774,[1]挑战模式!$A:$AS,14,FALSE))</f>
        <v/>
      </c>
      <c r="G774" s="10" t="str">
        <f t="shared" si="67"/>
        <v/>
      </c>
      <c r="H774" s="10" t="str">
        <f>IF(C774="","",VLOOKUP(R774&amp;"_"&amp;S774&amp;"_"&amp;T774,[1]挑战模式!$A:$BG,58,FALSE))</f>
        <v/>
      </c>
      <c r="I774" s="10" t="str">
        <f>IF(C774="","",VLOOKUP(R774&amp;"_"&amp;S774&amp;"_"&amp;T774,[1]挑战模式!$A:$BG,59,FALSE))</f>
        <v/>
      </c>
      <c r="J774" s="10" t="str">
        <f t="shared" si="71"/>
        <v/>
      </c>
      <c r="K774" s="10" t="str">
        <f ca="1">IF(ISNA(VLOOKUP(R774&amp;"_"&amp;S774&amp;"_"&amp;T774,[1]挑战模式!$A:$AS,1,FALSE)),"",IF(VLOOKUP(R774&amp;"_"&amp;S774&amp;"_"&amp;T774,[1]挑战模式!$A:$AS,14+U774,FALSE)="","",INT(VLOOKUP(R774&amp;"_"&amp;S774&amp;"_"&amp;T774,[1]挑战模式!$A:$AS,20+U774,FALSE))))</f>
        <v/>
      </c>
      <c r="L774" s="10" t="str">
        <f ca="1">IF(ISNA(VLOOKUP(R774&amp;"_"&amp;S774&amp;"_"&amp;T774,[1]挑战模式!$A:$AS,1,FALSE)),"",IF(VLOOKUP(R774&amp;"_"&amp;S774&amp;"_"&amp;T774,[1]挑战模式!$A:$AS,14+U774,FALSE)="","",ROUND(VLOOKUP(R774&amp;"_"&amp;S774&amp;"_"&amp;T774,[1]挑战模式!$A:$AS,5,FALSE)/K774,2)))</f>
        <v/>
      </c>
      <c r="M774" s="10" t="str">
        <f t="shared" ca="1" si="68"/>
        <v/>
      </c>
      <c r="N774" s="10" t="str">
        <f t="shared" ca="1" si="69"/>
        <v/>
      </c>
      <c r="O774" s="10" t="str">
        <f t="shared" ca="1" si="70"/>
        <v/>
      </c>
      <c r="Q774" s="10" t="str">
        <f ca="1">IF(L774="","",VLOOKUP(R774&amp;"_"&amp;S774&amp;"_"&amp;T774,[1]挑战模式!$A:$AS,38+U774,FALSE))</f>
        <v/>
      </c>
      <c r="R774" s="10">
        <v>0</v>
      </c>
      <c r="S774" s="10">
        <v>17</v>
      </c>
      <c r="T774" s="10">
        <v>1</v>
      </c>
      <c r="U774" s="10">
        <v>5</v>
      </c>
    </row>
    <row r="775" spans="2:21" s="10" customFormat="1" x14ac:dyDescent="0.2">
      <c r="B775" s="10" t="str">
        <f t="shared" si="65"/>
        <v/>
      </c>
      <c r="C775" s="10" t="str">
        <f>IF(ISNA(VLOOKUP(R775&amp;"_"&amp;S775&amp;"_"&amp;T775,[1]挑战模式!$A:$AS,1,FALSE)),"",IF(T775-T774=0,"",T775))</f>
        <v/>
      </c>
      <c r="D775" s="10" t="str">
        <f t="shared" si="66"/>
        <v/>
      </c>
      <c r="E775" s="10" t="str">
        <f>""</f>
        <v/>
      </c>
      <c r="F775" s="10" t="str">
        <f>IF(C775="","",VLOOKUP(R775&amp;"_"&amp;S775&amp;"_"&amp;T775,[1]挑战模式!$A:$AS,13,FALSE)-VLOOKUP(R775&amp;"_"&amp;S775&amp;"_"&amp;T775,[1]挑战模式!$A:$AS,14,FALSE))</f>
        <v/>
      </c>
      <c r="G775" s="10" t="str">
        <f t="shared" si="67"/>
        <v/>
      </c>
      <c r="H775" s="10" t="str">
        <f>IF(C775="","",VLOOKUP(R775&amp;"_"&amp;S775&amp;"_"&amp;T775,[1]挑战模式!$A:$BG,58,FALSE))</f>
        <v/>
      </c>
      <c r="I775" s="10" t="str">
        <f>IF(C775="","",VLOOKUP(R775&amp;"_"&amp;S775&amp;"_"&amp;T775,[1]挑战模式!$A:$BG,59,FALSE))</f>
        <v/>
      </c>
      <c r="J775" s="10" t="str">
        <f t="shared" si="71"/>
        <v/>
      </c>
      <c r="K775" s="10" t="str">
        <f ca="1">IF(ISNA(VLOOKUP(R775&amp;"_"&amp;S775&amp;"_"&amp;T775,[1]挑战模式!$A:$AS,1,FALSE)),"",IF(VLOOKUP(R775&amp;"_"&amp;S775&amp;"_"&amp;T775,[1]挑战模式!$A:$AS,14+U775,FALSE)="","",INT(VLOOKUP(R775&amp;"_"&amp;S775&amp;"_"&amp;T775,[1]挑战模式!$A:$AS,20+U775,FALSE))))</f>
        <v/>
      </c>
      <c r="L775" s="10" t="str">
        <f ca="1">IF(ISNA(VLOOKUP(R775&amp;"_"&amp;S775&amp;"_"&amp;T775,[1]挑战模式!$A:$AS,1,FALSE)),"",IF(VLOOKUP(R775&amp;"_"&amp;S775&amp;"_"&amp;T775,[1]挑战模式!$A:$AS,14+U775,FALSE)="","",ROUND(VLOOKUP(R775&amp;"_"&amp;S775&amp;"_"&amp;T775,[1]挑战模式!$A:$AS,5,FALSE)/K775,2)))</f>
        <v/>
      </c>
      <c r="M775" s="10" t="str">
        <f t="shared" ca="1" si="68"/>
        <v/>
      </c>
      <c r="N775" s="10" t="str">
        <f t="shared" ca="1" si="69"/>
        <v/>
      </c>
      <c r="O775" s="10" t="str">
        <f t="shared" ca="1" si="70"/>
        <v/>
      </c>
      <c r="Q775" s="10" t="str">
        <f ca="1">IF(L775="","",VLOOKUP(R775&amp;"_"&amp;S775&amp;"_"&amp;T775,[1]挑战模式!$A:$AS,38+U775,FALSE))</f>
        <v/>
      </c>
      <c r="R775" s="10">
        <v>0</v>
      </c>
      <c r="S775" s="10">
        <v>17</v>
      </c>
      <c r="T775" s="10">
        <v>1</v>
      </c>
      <c r="U775" s="10">
        <v>6</v>
      </c>
    </row>
    <row r="776" spans="2:21" s="10" customFormat="1" x14ac:dyDescent="0.2">
      <c r="B776" s="10" t="str">
        <f t="shared" si="65"/>
        <v>MonsterWaveCallRule_Season0_Challenge17</v>
      </c>
      <c r="C776" s="10">
        <f>IF(ISNA(VLOOKUP(R776&amp;"_"&amp;S776&amp;"_"&amp;T776,[1]挑战模式!$A:$AS,1,FALSE)),"",IF(T776-T775=0,"",T776))</f>
        <v>2</v>
      </c>
      <c r="D776" s="10" t="str">
        <f t="shared" si="66"/>
        <v>赛季0挑战关卡17波次2</v>
      </c>
      <c r="E776" s="10" t="str">
        <f>""</f>
        <v/>
      </c>
      <c r="F776" s="10">
        <f>IF(C776="","",VLOOKUP(R776&amp;"_"&amp;S776&amp;"_"&amp;T776,[1]挑战模式!$A:$AS,13,FALSE)-VLOOKUP(R776&amp;"_"&amp;S776&amp;"_"&amp;T776,[1]挑战模式!$A:$AS,14,FALSE))</f>
        <v>100</v>
      </c>
      <c r="G776" s="10">
        <f t="shared" si="67"/>
        <v>180</v>
      </c>
      <c r="H776" s="10" t="str">
        <f>IF(C776="","",VLOOKUP(R776&amp;"_"&amp;S776&amp;"_"&amp;T776,[1]挑战模式!$A:$BG,58,FALSE))</f>
        <v>ResAudio_Music_game3;0.9</v>
      </c>
      <c r="I776" s="10" t="str">
        <f>IF(C776="","",VLOOKUP(R776&amp;"_"&amp;S776&amp;"_"&amp;T776,[1]挑战模式!$A:$BG,59,FALSE))</f>
        <v>ResAudio_Music_game3;1.1</v>
      </c>
      <c r="J776" s="10">
        <f t="shared" si="71"/>
        <v>0</v>
      </c>
      <c r="K776" s="10">
        <f ca="1">IF(ISNA(VLOOKUP(R776&amp;"_"&amp;S776&amp;"_"&amp;T776,[1]挑战模式!$A:$AS,1,FALSE)),"",IF(VLOOKUP(R776&amp;"_"&amp;S776&amp;"_"&amp;T776,[1]挑战模式!$A:$AS,14+U776,FALSE)="","",INT(VLOOKUP(R776&amp;"_"&amp;S776&amp;"_"&amp;T776,[1]挑战模式!$A:$AS,20+U776,FALSE))))</f>
        <v>5</v>
      </c>
      <c r="L776" s="10">
        <f ca="1">IF(ISNA(VLOOKUP(R776&amp;"_"&amp;S776&amp;"_"&amp;T776,[1]挑战模式!$A:$AS,1,FALSE)),"",IF(VLOOKUP(R776&amp;"_"&amp;S776&amp;"_"&amp;T776,[1]挑战模式!$A:$AS,14+U776,FALSE)="","",ROUND(VLOOKUP(R776&amp;"_"&amp;S776&amp;"_"&amp;T776,[1]挑战模式!$A:$AS,5,FALSE)/K776,2)))</f>
        <v>3</v>
      </c>
      <c r="M776" s="10">
        <f t="shared" ca="1" si="68"/>
        <v>1</v>
      </c>
      <c r="N776" s="10" t="str">
        <f t="shared" ca="1" si="69"/>
        <v>Monster_Season0_Challenge17_2_1</v>
      </c>
      <c r="O776" s="10">
        <f t="shared" ca="1" si="70"/>
        <v>1</v>
      </c>
      <c r="Q776" s="10">
        <f ca="1">IF(L776="","",VLOOKUP(R776&amp;"_"&amp;S776&amp;"_"&amp;T776,[1]挑战模式!$A:$AS,38+U776,FALSE))</f>
        <v>20</v>
      </c>
      <c r="R776" s="10">
        <v>0</v>
      </c>
      <c r="S776" s="10">
        <v>17</v>
      </c>
      <c r="T776" s="10">
        <v>2</v>
      </c>
      <c r="U776" s="10">
        <v>1</v>
      </c>
    </row>
    <row r="777" spans="2:21" s="10" customFormat="1" x14ac:dyDescent="0.2">
      <c r="B777" s="10" t="str">
        <f t="shared" si="65"/>
        <v/>
      </c>
      <c r="C777" s="10" t="str">
        <f>IF(ISNA(VLOOKUP(R777&amp;"_"&amp;S777&amp;"_"&amp;T777,[1]挑战模式!$A:$AS,1,FALSE)),"",IF(T777-T776=0,"",T777))</f>
        <v/>
      </c>
      <c r="D777" s="10" t="str">
        <f t="shared" si="66"/>
        <v/>
      </c>
      <c r="E777" s="10" t="str">
        <f>""</f>
        <v/>
      </c>
      <c r="F777" s="10" t="str">
        <f>IF(C777="","",VLOOKUP(R777&amp;"_"&amp;S777&amp;"_"&amp;T777,[1]挑战模式!$A:$AS,13,FALSE)-VLOOKUP(R777&amp;"_"&amp;S777&amp;"_"&amp;T777,[1]挑战模式!$A:$AS,14,FALSE))</f>
        <v/>
      </c>
      <c r="G777" s="10" t="str">
        <f t="shared" si="67"/>
        <v/>
      </c>
      <c r="H777" s="10" t="str">
        <f>IF(C777="","",VLOOKUP(R777&amp;"_"&amp;S777&amp;"_"&amp;T777,[1]挑战模式!$A:$BG,58,FALSE))</f>
        <v/>
      </c>
      <c r="I777" s="10" t="str">
        <f>IF(C777="","",VLOOKUP(R777&amp;"_"&amp;S777&amp;"_"&amp;T777,[1]挑战模式!$A:$BG,59,FALSE))</f>
        <v/>
      </c>
      <c r="J777" s="10" t="str">
        <f t="shared" si="71"/>
        <v/>
      </c>
      <c r="K777" s="10">
        <f ca="1">IF(ISNA(VLOOKUP(R777&amp;"_"&amp;S777&amp;"_"&amp;T777,[1]挑战模式!$A:$AS,1,FALSE)),"",IF(VLOOKUP(R777&amp;"_"&amp;S777&amp;"_"&amp;T777,[1]挑战模式!$A:$AS,14+U777,FALSE)="","",INT(VLOOKUP(R777&amp;"_"&amp;S777&amp;"_"&amp;T777,[1]挑战模式!$A:$AS,20+U777,FALSE))))</f>
        <v>5</v>
      </c>
      <c r="L777" s="10">
        <f ca="1">IF(ISNA(VLOOKUP(R777&amp;"_"&amp;S777&amp;"_"&amp;T777,[1]挑战模式!$A:$AS,1,FALSE)),"",IF(VLOOKUP(R777&amp;"_"&amp;S777&amp;"_"&amp;T777,[1]挑战模式!$A:$AS,14+U777,FALSE)="","",ROUND(VLOOKUP(R777&amp;"_"&amp;S777&amp;"_"&amp;T777,[1]挑战模式!$A:$AS,5,FALSE)/K777,2)))</f>
        <v>3</v>
      </c>
      <c r="M777" s="10">
        <f t="shared" ca="1" si="68"/>
        <v>1</v>
      </c>
      <c r="N777" s="10" t="str">
        <f t="shared" ca="1" si="69"/>
        <v>Monster_Season0_Challenge17_2_2</v>
      </c>
      <c r="O777" s="10">
        <f t="shared" ca="1" si="70"/>
        <v>1</v>
      </c>
      <c r="Q777" s="10">
        <f ca="1">IF(L777="","",VLOOKUP(R777&amp;"_"&amp;S777&amp;"_"&amp;T777,[1]挑战模式!$A:$AS,38+U777,FALSE))</f>
        <v>20</v>
      </c>
      <c r="R777" s="10">
        <v>0</v>
      </c>
      <c r="S777" s="10">
        <v>17</v>
      </c>
      <c r="T777" s="10">
        <v>2</v>
      </c>
      <c r="U777" s="10">
        <v>2</v>
      </c>
    </row>
    <row r="778" spans="2:21" s="10" customFormat="1" x14ac:dyDescent="0.2">
      <c r="B778" s="10" t="str">
        <f t="shared" si="65"/>
        <v/>
      </c>
      <c r="C778" s="10" t="str">
        <f>IF(ISNA(VLOOKUP(R778&amp;"_"&amp;S778&amp;"_"&amp;T778,[1]挑战模式!$A:$AS,1,FALSE)),"",IF(T778-T777=0,"",T778))</f>
        <v/>
      </c>
      <c r="D778" s="10" t="str">
        <f t="shared" si="66"/>
        <v/>
      </c>
      <c r="E778" s="10" t="str">
        <f>""</f>
        <v/>
      </c>
      <c r="F778" s="10" t="str">
        <f>IF(C778="","",VLOOKUP(R778&amp;"_"&amp;S778&amp;"_"&amp;T778,[1]挑战模式!$A:$AS,13,FALSE)-VLOOKUP(R778&amp;"_"&amp;S778&amp;"_"&amp;T778,[1]挑战模式!$A:$AS,14,FALSE))</f>
        <v/>
      </c>
      <c r="G778" s="10" t="str">
        <f t="shared" si="67"/>
        <v/>
      </c>
      <c r="H778" s="10" t="str">
        <f>IF(C778="","",VLOOKUP(R778&amp;"_"&amp;S778&amp;"_"&amp;T778,[1]挑战模式!$A:$BG,58,FALSE))</f>
        <v/>
      </c>
      <c r="I778" s="10" t="str">
        <f>IF(C778="","",VLOOKUP(R778&amp;"_"&amp;S778&amp;"_"&amp;T778,[1]挑战模式!$A:$BG,59,FALSE))</f>
        <v/>
      </c>
      <c r="J778" s="10" t="str">
        <f t="shared" si="71"/>
        <v/>
      </c>
      <c r="K778" s="10" t="str">
        <f ca="1">IF(ISNA(VLOOKUP(R778&amp;"_"&amp;S778&amp;"_"&amp;T778,[1]挑战模式!$A:$AS,1,FALSE)),"",IF(VLOOKUP(R778&amp;"_"&amp;S778&amp;"_"&amp;T778,[1]挑战模式!$A:$AS,14+U778,FALSE)="","",INT(VLOOKUP(R778&amp;"_"&amp;S778&amp;"_"&amp;T778,[1]挑战模式!$A:$AS,20+U778,FALSE))))</f>
        <v/>
      </c>
      <c r="L778" s="10" t="str">
        <f ca="1">IF(ISNA(VLOOKUP(R778&amp;"_"&amp;S778&amp;"_"&amp;T778,[1]挑战模式!$A:$AS,1,FALSE)),"",IF(VLOOKUP(R778&amp;"_"&amp;S778&amp;"_"&amp;T778,[1]挑战模式!$A:$AS,14+U778,FALSE)="","",ROUND(VLOOKUP(R778&amp;"_"&amp;S778&amp;"_"&amp;T778,[1]挑战模式!$A:$AS,5,FALSE)/K778,2)))</f>
        <v/>
      </c>
      <c r="M778" s="10" t="str">
        <f t="shared" ca="1" si="68"/>
        <v/>
      </c>
      <c r="N778" s="10" t="str">
        <f t="shared" ca="1" si="69"/>
        <v/>
      </c>
      <c r="O778" s="10" t="str">
        <f t="shared" ca="1" si="70"/>
        <v/>
      </c>
      <c r="Q778" s="10" t="str">
        <f ca="1">IF(L778="","",VLOOKUP(R778&amp;"_"&amp;S778&amp;"_"&amp;T778,[1]挑战模式!$A:$AS,38+U778,FALSE))</f>
        <v/>
      </c>
      <c r="R778" s="10">
        <v>0</v>
      </c>
      <c r="S778" s="10">
        <v>17</v>
      </c>
      <c r="T778" s="10">
        <v>2</v>
      </c>
      <c r="U778" s="10">
        <v>3</v>
      </c>
    </row>
    <row r="779" spans="2:21" s="10" customFormat="1" x14ac:dyDescent="0.2">
      <c r="B779" s="10" t="str">
        <f t="shared" si="65"/>
        <v/>
      </c>
      <c r="C779" s="10" t="str">
        <f>IF(ISNA(VLOOKUP(R779&amp;"_"&amp;S779&amp;"_"&amp;T779,[1]挑战模式!$A:$AS,1,FALSE)),"",IF(T779-T778=0,"",T779))</f>
        <v/>
      </c>
      <c r="D779" s="10" t="str">
        <f t="shared" si="66"/>
        <v/>
      </c>
      <c r="E779" s="10" t="str">
        <f>""</f>
        <v/>
      </c>
      <c r="F779" s="10" t="str">
        <f>IF(C779="","",VLOOKUP(R779&amp;"_"&amp;S779&amp;"_"&amp;T779,[1]挑战模式!$A:$AS,13,FALSE)-VLOOKUP(R779&amp;"_"&amp;S779&amp;"_"&amp;T779,[1]挑战模式!$A:$AS,14,FALSE))</f>
        <v/>
      </c>
      <c r="G779" s="10" t="str">
        <f t="shared" si="67"/>
        <v/>
      </c>
      <c r="H779" s="10" t="str">
        <f>IF(C779="","",VLOOKUP(R779&amp;"_"&amp;S779&amp;"_"&amp;T779,[1]挑战模式!$A:$BG,58,FALSE))</f>
        <v/>
      </c>
      <c r="I779" s="10" t="str">
        <f>IF(C779="","",VLOOKUP(R779&amp;"_"&amp;S779&amp;"_"&amp;T779,[1]挑战模式!$A:$BG,59,FALSE))</f>
        <v/>
      </c>
      <c r="J779" s="10" t="str">
        <f t="shared" si="71"/>
        <v/>
      </c>
      <c r="K779" s="10" t="str">
        <f ca="1">IF(ISNA(VLOOKUP(R779&amp;"_"&amp;S779&amp;"_"&amp;T779,[1]挑战模式!$A:$AS,1,FALSE)),"",IF(VLOOKUP(R779&amp;"_"&amp;S779&amp;"_"&amp;T779,[1]挑战模式!$A:$AS,14+U779,FALSE)="","",INT(VLOOKUP(R779&amp;"_"&amp;S779&amp;"_"&amp;T779,[1]挑战模式!$A:$AS,20+U779,FALSE))))</f>
        <v/>
      </c>
      <c r="L779" s="10" t="str">
        <f ca="1">IF(ISNA(VLOOKUP(R779&amp;"_"&amp;S779&amp;"_"&amp;T779,[1]挑战模式!$A:$AS,1,FALSE)),"",IF(VLOOKUP(R779&amp;"_"&amp;S779&amp;"_"&amp;T779,[1]挑战模式!$A:$AS,14+U779,FALSE)="","",ROUND(VLOOKUP(R779&amp;"_"&amp;S779&amp;"_"&amp;T779,[1]挑战模式!$A:$AS,5,FALSE)/K779,2)))</f>
        <v/>
      </c>
      <c r="M779" s="10" t="str">
        <f t="shared" ca="1" si="68"/>
        <v/>
      </c>
      <c r="N779" s="10" t="str">
        <f t="shared" ca="1" si="69"/>
        <v/>
      </c>
      <c r="O779" s="10" t="str">
        <f t="shared" ca="1" si="70"/>
        <v/>
      </c>
      <c r="Q779" s="10" t="str">
        <f ca="1">IF(L779="","",VLOOKUP(R779&amp;"_"&amp;S779&amp;"_"&amp;T779,[1]挑战模式!$A:$AS,38+U779,FALSE))</f>
        <v/>
      </c>
      <c r="R779" s="10">
        <v>0</v>
      </c>
      <c r="S779" s="10">
        <v>17</v>
      </c>
      <c r="T779" s="10">
        <v>2</v>
      </c>
      <c r="U779" s="10">
        <v>4</v>
      </c>
    </row>
    <row r="780" spans="2:21" s="10" customFormat="1" x14ac:dyDescent="0.2">
      <c r="B780" s="10" t="str">
        <f t="shared" si="65"/>
        <v/>
      </c>
      <c r="C780" s="10" t="str">
        <f>IF(ISNA(VLOOKUP(R780&amp;"_"&amp;S780&amp;"_"&amp;T780,[1]挑战模式!$A:$AS,1,FALSE)),"",IF(T780-T779=0,"",T780))</f>
        <v/>
      </c>
      <c r="D780" s="10" t="str">
        <f t="shared" si="66"/>
        <v/>
      </c>
      <c r="E780" s="10" t="str">
        <f>""</f>
        <v/>
      </c>
      <c r="F780" s="10" t="str">
        <f>IF(C780="","",VLOOKUP(R780&amp;"_"&amp;S780&amp;"_"&amp;T780,[1]挑战模式!$A:$AS,13,FALSE)-VLOOKUP(R780&amp;"_"&amp;S780&amp;"_"&amp;T780,[1]挑战模式!$A:$AS,14,FALSE))</f>
        <v/>
      </c>
      <c r="G780" s="10" t="str">
        <f t="shared" si="67"/>
        <v/>
      </c>
      <c r="H780" s="10" t="str">
        <f>IF(C780="","",VLOOKUP(R780&amp;"_"&amp;S780&amp;"_"&amp;T780,[1]挑战模式!$A:$BG,58,FALSE))</f>
        <v/>
      </c>
      <c r="I780" s="10" t="str">
        <f>IF(C780="","",VLOOKUP(R780&amp;"_"&amp;S780&amp;"_"&amp;T780,[1]挑战模式!$A:$BG,59,FALSE))</f>
        <v/>
      </c>
      <c r="J780" s="10" t="str">
        <f t="shared" si="71"/>
        <v/>
      </c>
      <c r="K780" s="10" t="str">
        <f ca="1">IF(ISNA(VLOOKUP(R780&amp;"_"&amp;S780&amp;"_"&amp;T780,[1]挑战模式!$A:$AS,1,FALSE)),"",IF(VLOOKUP(R780&amp;"_"&amp;S780&amp;"_"&amp;T780,[1]挑战模式!$A:$AS,14+U780,FALSE)="","",INT(VLOOKUP(R780&amp;"_"&amp;S780&amp;"_"&amp;T780,[1]挑战模式!$A:$AS,20+U780,FALSE))))</f>
        <v/>
      </c>
      <c r="L780" s="10" t="str">
        <f ca="1">IF(ISNA(VLOOKUP(R780&amp;"_"&amp;S780&amp;"_"&amp;T780,[1]挑战模式!$A:$AS,1,FALSE)),"",IF(VLOOKUP(R780&amp;"_"&amp;S780&amp;"_"&amp;T780,[1]挑战模式!$A:$AS,14+U780,FALSE)="","",ROUND(VLOOKUP(R780&amp;"_"&amp;S780&amp;"_"&amp;T780,[1]挑战模式!$A:$AS,5,FALSE)/K780,2)))</f>
        <v/>
      </c>
      <c r="M780" s="10" t="str">
        <f t="shared" ca="1" si="68"/>
        <v/>
      </c>
      <c r="N780" s="10" t="str">
        <f t="shared" ca="1" si="69"/>
        <v/>
      </c>
      <c r="O780" s="10" t="str">
        <f t="shared" ca="1" si="70"/>
        <v/>
      </c>
      <c r="Q780" s="10" t="str">
        <f ca="1">IF(L780="","",VLOOKUP(R780&amp;"_"&amp;S780&amp;"_"&amp;T780,[1]挑战模式!$A:$AS,38+U780,FALSE))</f>
        <v/>
      </c>
      <c r="R780" s="10">
        <v>0</v>
      </c>
      <c r="S780" s="10">
        <v>17</v>
      </c>
      <c r="T780" s="10">
        <v>2</v>
      </c>
      <c r="U780" s="10">
        <v>5</v>
      </c>
    </row>
    <row r="781" spans="2:21" s="10" customFormat="1" x14ac:dyDescent="0.2">
      <c r="B781" s="10" t="str">
        <f t="shared" si="65"/>
        <v/>
      </c>
      <c r="C781" s="10" t="str">
        <f>IF(ISNA(VLOOKUP(R781&amp;"_"&amp;S781&amp;"_"&amp;T781,[1]挑战模式!$A:$AS,1,FALSE)),"",IF(T781-T780=0,"",T781))</f>
        <v/>
      </c>
      <c r="D781" s="10" t="str">
        <f t="shared" si="66"/>
        <v/>
      </c>
      <c r="E781" s="10" t="str">
        <f>""</f>
        <v/>
      </c>
      <c r="F781" s="10" t="str">
        <f>IF(C781="","",VLOOKUP(R781&amp;"_"&amp;S781&amp;"_"&amp;T781,[1]挑战模式!$A:$AS,13,FALSE)-VLOOKUP(R781&amp;"_"&amp;S781&amp;"_"&amp;T781,[1]挑战模式!$A:$AS,14,FALSE))</f>
        <v/>
      </c>
      <c r="G781" s="10" t="str">
        <f t="shared" si="67"/>
        <v/>
      </c>
      <c r="H781" s="10" t="str">
        <f>IF(C781="","",VLOOKUP(R781&amp;"_"&amp;S781&amp;"_"&amp;T781,[1]挑战模式!$A:$BG,58,FALSE))</f>
        <v/>
      </c>
      <c r="I781" s="10" t="str">
        <f>IF(C781="","",VLOOKUP(R781&amp;"_"&amp;S781&amp;"_"&amp;T781,[1]挑战模式!$A:$BG,59,FALSE))</f>
        <v/>
      </c>
      <c r="J781" s="10" t="str">
        <f t="shared" si="71"/>
        <v/>
      </c>
      <c r="K781" s="10" t="str">
        <f ca="1">IF(ISNA(VLOOKUP(R781&amp;"_"&amp;S781&amp;"_"&amp;T781,[1]挑战模式!$A:$AS,1,FALSE)),"",IF(VLOOKUP(R781&amp;"_"&amp;S781&amp;"_"&amp;T781,[1]挑战模式!$A:$AS,14+U781,FALSE)="","",INT(VLOOKUP(R781&amp;"_"&amp;S781&amp;"_"&amp;T781,[1]挑战模式!$A:$AS,20+U781,FALSE))))</f>
        <v/>
      </c>
      <c r="L781" s="10" t="str">
        <f ca="1">IF(ISNA(VLOOKUP(R781&amp;"_"&amp;S781&amp;"_"&amp;T781,[1]挑战模式!$A:$AS,1,FALSE)),"",IF(VLOOKUP(R781&amp;"_"&amp;S781&amp;"_"&amp;T781,[1]挑战模式!$A:$AS,14+U781,FALSE)="","",ROUND(VLOOKUP(R781&amp;"_"&amp;S781&amp;"_"&amp;T781,[1]挑战模式!$A:$AS,5,FALSE)/K781,2)))</f>
        <v/>
      </c>
      <c r="M781" s="10" t="str">
        <f t="shared" ca="1" si="68"/>
        <v/>
      </c>
      <c r="N781" s="10" t="str">
        <f t="shared" ca="1" si="69"/>
        <v/>
      </c>
      <c r="O781" s="10" t="str">
        <f t="shared" ca="1" si="70"/>
        <v/>
      </c>
      <c r="Q781" s="10" t="str">
        <f ca="1">IF(L781="","",VLOOKUP(R781&amp;"_"&amp;S781&amp;"_"&amp;T781,[1]挑战模式!$A:$AS,38+U781,FALSE))</f>
        <v/>
      </c>
      <c r="R781" s="10">
        <v>0</v>
      </c>
      <c r="S781" s="10">
        <v>17</v>
      </c>
      <c r="T781" s="10">
        <v>2</v>
      </c>
      <c r="U781" s="10">
        <v>6</v>
      </c>
    </row>
    <row r="782" spans="2:21" s="10" customFormat="1" x14ac:dyDescent="0.2">
      <c r="B782" s="10" t="str">
        <f t="shared" si="65"/>
        <v>MonsterWaveCallRule_Season0_Challenge17</v>
      </c>
      <c r="C782" s="10">
        <f>IF(ISNA(VLOOKUP(R782&amp;"_"&amp;S782&amp;"_"&amp;T782,[1]挑战模式!$A:$AS,1,FALSE)),"",IF(T782-T781=0,"",T782))</f>
        <v>3</v>
      </c>
      <c r="D782" s="10" t="str">
        <f t="shared" si="66"/>
        <v>赛季0挑战关卡17波次3</v>
      </c>
      <c r="E782" s="10" t="str">
        <f>""</f>
        <v/>
      </c>
      <c r="F782" s="10">
        <f>IF(C782="","",VLOOKUP(R782&amp;"_"&amp;S782&amp;"_"&amp;T782,[1]挑战模式!$A:$AS,13,FALSE)-VLOOKUP(R782&amp;"_"&amp;S782&amp;"_"&amp;T782,[1]挑战模式!$A:$AS,14,FALSE))</f>
        <v>100</v>
      </c>
      <c r="G782" s="10">
        <f t="shared" si="67"/>
        <v>180</v>
      </c>
      <c r="H782" s="10" t="str">
        <f>IF(C782="","",VLOOKUP(R782&amp;"_"&amp;S782&amp;"_"&amp;T782,[1]挑战模式!$A:$BG,58,FALSE))</f>
        <v>ResAudio_Music_game3;0.9</v>
      </c>
      <c r="I782" s="10" t="str">
        <f>IF(C782="","",VLOOKUP(R782&amp;"_"&amp;S782&amp;"_"&amp;T782,[1]挑战模式!$A:$BG,59,FALSE))</f>
        <v>ResAudio_Music_game3;1.1</v>
      </c>
      <c r="J782" s="10">
        <f t="shared" si="71"/>
        <v>0</v>
      </c>
      <c r="K782" s="10">
        <f ca="1">IF(ISNA(VLOOKUP(R782&amp;"_"&amp;S782&amp;"_"&amp;T782,[1]挑战模式!$A:$AS,1,FALSE)),"",IF(VLOOKUP(R782&amp;"_"&amp;S782&amp;"_"&amp;T782,[1]挑战模式!$A:$AS,14+U782,FALSE)="","",INT(VLOOKUP(R782&amp;"_"&amp;S782&amp;"_"&amp;T782,[1]挑战模式!$A:$AS,20+U782,FALSE))))</f>
        <v>9</v>
      </c>
      <c r="L782" s="10">
        <f ca="1">IF(ISNA(VLOOKUP(R782&amp;"_"&amp;S782&amp;"_"&amp;T782,[1]挑战模式!$A:$AS,1,FALSE)),"",IF(VLOOKUP(R782&amp;"_"&amp;S782&amp;"_"&amp;T782,[1]挑战模式!$A:$AS,14+U782,FALSE)="","",ROUND(VLOOKUP(R782&amp;"_"&amp;S782&amp;"_"&amp;T782,[1]挑战模式!$A:$AS,5,FALSE)/K782,2)))</f>
        <v>2.2200000000000002</v>
      </c>
      <c r="M782" s="10">
        <f t="shared" ca="1" si="68"/>
        <v>1</v>
      </c>
      <c r="N782" s="10" t="str">
        <f t="shared" ca="1" si="69"/>
        <v>Monster_Season0_Challenge17_3_1</v>
      </c>
      <c r="O782" s="10">
        <f t="shared" ca="1" si="70"/>
        <v>1</v>
      </c>
      <c r="Q782" s="10">
        <f ca="1">IF(L782="","",VLOOKUP(R782&amp;"_"&amp;S782&amp;"_"&amp;T782,[1]挑战模式!$A:$AS,38+U782,FALSE))</f>
        <v>7</v>
      </c>
      <c r="R782" s="10">
        <v>0</v>
      </c>
      <c r="S782" s="10">
        <v>17</v>
      </c>
      <c r="T782" s="10">
        <v>3</v>
      </c>
      <c r="U782" s="10">
        <v>1</v>
      </c>
    </row>
    <row r="783" spans="2:21" s="10" customFormat="1" x14ac:dyDescent="0.2">
      <c r="B783" s="10" t="str">
        <f t="shared" si="65"/>
        <v/>
      </c>
      <c r="C783" s="10" t="str">
        <f>IF(ISNA(VLOOKUP(R783&amp;"_"&amp;S783&amp;"_"&amp;T783,[1]挑战模式!$A:$AS,1,FALSE)),"",IF(T783-T782=0,"",T783))</f>
        <v/>
      </c>
      <c r="D783" s="10" t="str">
        <f t="shared" si="66"/>
        <v/>
      </c>
      <c r="E783" s="10" t="str">
        <f>""</f>
        <v/>
      </c>
      <c r="F783" s="10" t="str">
        <f>IF(C783="","",VLOOKUP(R783&amp;"_"&amp;S783&amp;"_"&amp;T783,[1]挑战模式!$A:$AS,13,FALSE)-VLOOKUP(R783&amp;"_"&amp;S783&amp;"_"&amp;T783,[1]挑战模式!$A:$AS,14,FALSE))</f>
        <v/>
      </c>
      <c r="G783" s="10" t="str">
        <f t="shared" si="67"/>
        <v/>
      </c>
      <c r="H783" s="10" t="str">
        <f>IF(C783="","",VLOOKUP(R783&amp;"_"&amp;S783&amp;"_"&amp;T783,[1]挑战模式!$A:$BG,58,FALSE))</f>
        <v/>
      </c>
      <c r="I783" s="10" t="str">
        <f>IF(C783="","",VLOOKUP(R783&amp;"_"&amp;S783&amp;"_"&amp;T783,[1]挑战模式!$A:$BG,59,FALSE))</f>
        <v/>
      </c>
      <c r="J783" s="10" t="str">
        <f t="shared" si="71"/>
        <v/>
      </c>
      <c r="K783" s="10">
        <f ca="1">IF(ISNA(VLOOKUP(R783&amp;"_"&amp;S783&amp;"_"&amp;T783,[1]挑战模式!$A:$AS,1,FALSE)),"",IF(VLOOKUP(R783&amp;"_"&amp;S783&amp;"_"&amp;T783,[1]挑战模式!$A:$AS,14+U783,FALSE)="","",INT(VLOOKUP(R783&amp;"_"&amp;S783&amp;"_"&amp;T783,[1]挑战模式!$A:$AS,20+U783,FALSE))))</f>
        <v>9</v>
      </c>
      <c r="L783" s="10">
        <f ca="1">IF(ISNA(VLOOKUP(R783&amp;"_"&amp;S783&amp;"_"&amp;T783,[1]挑战模式!$A:$AS,1,FALSE)),"",IF(VLOOKUP(R783&amp;"_"&amp;S783&amp;"_"&amp;T783,[1]挑战模式!$A:$AS,14+U783,FALSE)="","",ROUND(VLOOKUP(R783&amp;"_"&amp;S783&amp;"_"&amp;T783,[1]挑战模式!$A:$AS,5,FALSE)/K783,2)))</f>
        <v>2.2200000000000002</v>
      </c>
      <c r="M783" s="10">
        <f t="shared" ca="1" si="68"/>
        <v>1</v>
      </c>
      <c r="N783" s="10" t="str">
        <f t="shared" ca="1" si="69"/>
        <v>Monster_Season0_Challenge17_3_2</v>
      </c>
      <c r="O783" s="10">
        <f t="shared" ca="1" si="70"/>
        <v>1</v>
      </c>
      <c r="Q783" s="10">
        <f ca="1">IF(L783="","",VLOOKUP(R783&amp;"_"&amp;S783&amp;"_"&amp;T783,[1]挑战模式!$A:$AS,38+U783,FALSE))</f>
        <v>15</v>
      </c>
      <c r="R783" s="10">
        <v>0</v>
      </c>
      <c r="S783" s="10">
        <v>17</v>
      </c>
      <c r="T783" s="10">
        <v>3</v>
      </c>
      <c r="U783" s="10">
        <v>2</v>
      </c>
    </row>
    <row r="784" spans="2:21" s="10" customFormat="1" x14ac:dyDescent="0.2">
      <c r="B784" s="10" t="str">
        <f t="shared" si="65"/>
        <v/>
      </c>
      <c r="C784" s="10" t="str">
        <f>IF(ISNA(VLOOKUP(R784&amp;"_"&amp;S784&amp;"_"&amp;T784,[1]挑战模式!$A:$AS,1,FALSE)),"",IF(T784-T783=0,"",T784))</f>
        <v/>
      </c>
      <c r="D784" s="10" t="str">
        <f t="shared" si="66"/>
        <v/>
      </c>
      <c r="E784" s="10" t="str">
        <f>""</f>
        <v/>
      </c>
      <c r="F784" s="10" t="str">
        <f>IF(C784="","",VLOOKUP(R784&amp;"_"&amp;S784&amp;"_"&amp;T784,[1]挑战模式!$A:$AS,13,FALSE)-VLOOKUP(R784&amp;"_"&amp;S784&amp;"_"&amp;T784,[1]挑战模式!$A:$AS,14,FALSE))</f>
        <v/>
      </c>
      <c r="G784" s="10" t="str">
        <f t="shared" si="67"/>
        <v/>
      </c>
      <c r="H784" s="10" t="str">
        <f>IF(C784="","",VLOOKUP(R784&amp;"_"&amp;S784&amp;"_"&amp;T784,[1]挑战模式!$A:$BG,58,FALSE))</f>
        <v/>
      </c>
      <c r="I784" s="10" t="str">
        <f>IF(C784="","",VLOOKUP(R784&amp;"_"&amp;S784&amp;"_"&amp;T784,[1]挑战模式!$A:$BG,59,FALSE))</f>
        <v/>
      </c>
      <c r="J784" s="10" t="str">
        <f t="shared" si="71"/>
        <v/>
      </c>
      <c r="K784" s="10" t="str">
        <f ca="1">IF(ISNA(VLOOKUP(R784&amp;"_"&amp;S784&amp;"_"&amp;T784,[1]挑战模式!$A:$AS,1,FALSE)),"",IF(VLOOKUP(R784&amp;"_"&amp;S784&amp;"_"&amp;T784,[1]挑战模式!$A:$AS,14+U784,FALSE)="","",INT(VLOOKUP(R784&amp;"_"&amp;S784&amp;"_"&amp;T784,[1]挑战模式!$A:$AS,20+U784,FALSE))))</f>
        <v/>
      </c>
      <c r="L784" s="10" t="str">
        <f ca="1">IF(ISNA(VLOOKUP(R784&amp;"_"&amp;S784&amp;"_"&amp;T784,[1]挑战模式!$A:$AS,1,FALSE)),"",IF(VLOOKUP(R784&amp;"_"&amp;S784&amp;"_"&amp;T784,[1]挑战模式!$A:$AS,14+U784,FALSE)="","",ROUND(VLOOKUP(R784&amp;"_"&amp;S784&amp;"_"&amp;T784,[1]挑战模式!$A:$AS,5,FALSE)/K784,2)))</f>
        <v/>
      </c>
      <c r="M784" s="10" t="str">
        <f t="shared" ca="1" si="68"/>
        <v/>
      </c>
      <c r="N784" s="10" t="str">
        <f t="shared" ca="1" si="69"/>
        <v/>
      </c>
      <c r="O784" s="10" t="str">
        <f t="shared" ca="1" si="70"/>
        <v/>
      </c>
      <c r="Q784" s="10" t="str">
        <f ca="1">IF(L784="","",VLOOKUP(R784&amp;"_"&amp;S784&amp;"_"&amp;T784,[1]挑战模式!$A:$AS,38+U784,FALSE))</f>
        <v/>
      </c>
      <c r="R784" s="10">
        <v>0</v>
      </c>
      <c r="S784" s="10">
        <v>17</v>
      </c>
      <c r="T784" s="10">
        <v>3</v>
      </c>
      <c r="U784" s="10">
        <v>3</v>
      </c>
    </row>
    <row r="785" spans="2:21" s="10" customFormat="1" x14ac:dyDescent="0.2">
      <c r="B785" s="10" t="str">
        <f t="shared" si="65"/>
        <v/>
      </c>
      <c r="C785" s="10" t="str">
        <f>IF(ISNA(VLOOKUP(R785&amp;"_"&amp;S785&amp;"_"&amp;T785,[1]挑战模式!$A:$AS,1,FALSE)),"",IF(T785-T784=0,"",T785))</f>
        <v/>
      </c>
      <c r="D785" s="10" t="str">
        <f t="shared" si="66"/>
        <v/>
      </c>
      <c r="E785" s="10" t="str">
        <f>""</f>
        <v/>
      </c>
      <c r="F785" s="10" t="str">
        <f>IF(C785="","",VLOOKUP(R785&amp;"_"&amp;S785&amp;"_"&amp;T785,[1]挑战模式!$A:$AS,13,FALSE)-VLOOKUP(R785&amp;"_"&amp;S785&amp;"_"&amp;T785,[1]挑战模式!$A:$AS,14,FALSE))</f>
        <v/>
      </c>
      <c r="G785" s="10" t="str">
        <f t="shared" si="67"/>
        <v/>
      </c>
      <c r="H785" s="10" t="str">
        <f>IF(C785="","",VLOOKUP(R785&amp;"_"&amp;S785&amp;"_"&amp;T785,[1]挑战模式!$A:$BG,58,FALSE))</f>
        <v/>
      </c>
      <c r="I785" s="10" t="str">
        <f>IF(C785="","",VLOOKUP(R785&amp;"_"&amp;S785&amp;"_"&amp;T785,[1]挑战模式!$A:$BG,59,FALSE))</f>
        <v/>
      </c>
      <c r="J785" s="10" t="str">
        <f t="shared" si="71"/>
        <v/>
      </c>
      <c r="K785" s="10" t="str">
        <f ca="1">IF(ISNA(VLOOKUP(R785&amp;"_"&amp;S785&amp;"_"&amp;T785,[1]挑战模式!$A:$AS,1,FALSE)),"",IF(VLOOKUP(R785&amp;"_"&amp;S785&amp;"_"&amp;T785,[1]挑战模式!$A:$AS,14+U785,FALSE)="","",INT(VLOOKUP(R785&amp;"_"&amp;S785&amp;"_"&amp;T785,[1]挑战模式!$A:$AS,20+U785,FALSE))))</f>
        <v/>
      </c>
      <c r="L785" s="10" t="str">
        <f ca="1">IF(ISNA(VLOOKUP(R785&amp;"_"&amp;S785&amp;"_"&amp;T785,[1]挑战模式!$A:$AS,1,FALSE)),"",IF(VLOOKUP(R785&amp;"_"&amp;S785&amp;"_"&amp;T785,[1]挑战模式!$A:$AS,14+U785,FALSE)="","",ROUND(VLOOKUP(R785&amp;"_"&amp;S785&amp;"_"&amp;T785,[1]挑战模式!$A:$AS,5,FALSE)/K785,2)))</f>
        <v/>
      </c>
      <c r="M785" s="10" t="str">
        <f t="shared" ca="1" si="68"/>
        <v/>
      </c>
      <c r="N785" s="10" t="str">
        <f t="shared" ca="1" si="69"/>
        <v/>
      </c>
      <c r="O785" s="10" t="str">
        <f t="shared" ca="1" si="70"/>
        <v/>
      </c>
      <c r="Q785" s="10" t="str">
        <f ca="1">IF(L785="","",VLOOKUP(R785&amp;"_"&amp;S785&amp;"_"&amp;T785,[1]挑战模式!$A:$AS,38+U785,FALSE))</f>
        <v/>
      </c>
      <c r="R785" s="10">
        <v>0</v>
      </c>
      <c r="S785" s="10">
        <v>17</v>
      </c>
      <c r="T785" s="10">
        <v>3</v>
      </c>
      <c r="U785" s="10">
        <v>4</v>
      </c>
    </row>
    <row r="786" spans="2:21" s="10" customFormat="1" x14ac:dyDescent="0.2">
      <c r="B786" s="10" t="str">
        <f t="shared" si="65"/>
        <v/>
      </c>
      <c r="C786" s="10" t="str">
        <f>IF(ISNA(VLOOKUP(R786&amp;"_"&amp;S786&amp;"_"&amp;T786,[1]挑战模式!$A:$AS,1,FALSE)),"",IF(T786-T785=0,"",T786))</f>
        <v/>
      </c>
      <c r="D786" s="10" t="str">
        <f t="shared" si="66"/>
        <v/>
      </c>
      <c r="E786" s="10" t="str">
        <f>""</f>
        <v/>
      </c>
      <c r="F786" s="10" t="str">
        <f>IF(C786="","",VLOOKUP(R786&amp;"_"&amp;S786&amp;"_"&amp;T786,[1]挑战模式!$A:$AS,13,FALSE)-VLOOKUP(R786&amp;"_"&amp;S786&amp;"_"&amp;T786,[1]挑战模式!$A:$AS,14,FALSE))</f>
        <v/>
      </c>
      <c r="G786" s="10" t="str">
        <f t="shared" si="67"/>
        <v/>
      </c>
      <c r="H786" s="10" t="str">
        <f>IF(C786="","",VLOOKUP(R786&amp;"_"&amp;S786&amp;"_"&amp;T786,[1]挑战模式!$A:$BG,58,FALSE))</f>
        <v/>
      </c>
      <c r="I786" s="10" t="str">
        <f>IF(C786="","",VLOOKUP(R786&amp;"_"&amp;S786&amp;"_"&amp;T786,[1]挑战模式!$A:$BG,59,FALSE))</f>
        <v/>
      </c>
      <c r="J786" s="10" t="str">
        <f t="shared" si="71"/>
        <v/>
      </c>
      <c r="K786" s="10" t="str">
        <f ca="1">IF(ISNA(VLOOKUP(R786&amp;"_"&amp;S786&amp;"_"&amp;T786,[1]挑战模式!$A:$AS,1,FALSE)),"",IF(VLOOKUP(R786&amp;"_"&amp;S786&amp;"_"&amp;T786,[1]挑战模式!$A:$AS,14+U786,FALSE)="","",INT(VLOOKUP(R786&amp;"_"&amp;S786&amp;"_"&amp;T786,[1]挑战模式!$A:$AS,20+U786,FALSE))))</f>
        <v/>
      </c>
      <c r="L786" s="10" t="str">
        <f ca="1">IF(ISNA(VLOOKUP(R786&amp;"_"&amp;S786&amp;"_"&amp;T786,[1]挑战模式!$A:$AS,1,FALSE)),"",IF(VLOOKUP(R786&amp;"_"&amp;S786&amp;"_"&amp;T786,[1]挑战模式!$A:$AS,14+U786,FALSE)="","",ROUND(VLOOKUP(R786&amp;"_"&amp;S786&amp;"_"&amp;T786,[1]挑战模式!$A:$AS,5,FALSE)/K786,2)))</f>
        <v/>
      </c>
      <c r="M786" s="10" t="str">
        <f t="shared" ca="1" si="68"/>
        <v/>
      </c>
      <c r="N786" s="10" t="str">
        <f t="shared" ca="1" si="69"/>
        <v/>
      </c>
      <c r="O786" s="10" t="str">
        <f t="shared" ca="1" si="70"/>
        <v/>
      </c>
      <c r="Q786" s="10" t="str">
        <f ca="1">IF(L786="","",VLOOKUP(R786&amp;"_"&amp;S786&amp;"_"&amp;T786,[1]挑战模式!$A:$AS,38+U786,FALSE))</f>
        <v/>
      </c>
      <c r="R786" s="10">
        <v>0</v>
      </c>
      <c r="S786" s="10">
        <v>17</v>
      </c>
      <c r="T786" s="10">
        <v>3</v>
      </c>
      <c r="U786" s="10">
        <v>5</v>
      </c>
    </row>
    <row r="787" spans="2:21" s="10" customFormat="1" x14ac:dyDescent="0.2">
      <c r="B787" s="10" t="str">
        <f t="shared" si="65"/>
        <v/>
      </c>
      <c r="C787" s="10" t="str">
        <f>IF(ISNA(VLOOKUP(R787&amp;"_"&amp;S787&amp;"_"&amp;T787,[1]挑战模式!$A:$AS,1,FALSE)),"",IF(T787-T786=0,"",T787))</f>
        <v/>
      </c>
      <c r="D787" s="10" t="str">
        <f t="shared" si="66"/>
        <v/>
      </c>
      <c r="E787" s="10" t="str">
        <f>""</f>
        <v/>
      </c>
      <c r="F787" s="10" t="str">
        <f>IF(C787="","",VLOOKUP(R787&amp;"_"&amp;S787&amp;"_"&amp;T787,[1]挑战模式!$A:$AS,13,FALSE)-VLOOKUP(R787&amp;"_"&amp;S787&amp;"_"&amp;T787,[1]挑战模式!$A:$AS,14,FALSE))</f>
        <v/>
      </c>
      <c r="G787" s="10" t="str">
        <f t="shared" si="67"/>
        <v/>
      </c>
      <c r="H787" s="10" t="str">
        <f>IF(C787="","",VLOOKUP(R787&amp;"_"&amp;S787&amp;"_"&amp;T787,[1]挑战模式!$A:$BG,58,FALSE))</f>
        <v/>
      </c>
      <c r="I787" s="10" t="str">
        <f>IF(C787="","",VLOOKUP(R787&amp;"_"&amp;S787&amp;"_"&amp;T787,[1]挑战模式!$A:$BG,59,FALSE))</f>
        <v/>
      </c>
      <c r="J787" s="10" t="str">
        <f t="shared" si="71"/>
        <v/>
      </c>
      <c r="K787" s="10" t="str">
        <f ca="1">IF(ISNA(VLOOKUP(R787&amp;"_"&amp;S787&amp;"_"&amp;T787,[1]挑战模式!$A:$AS,1,FALSE)),"",IF(VLOOKUP(R787&amp;"_"&amp;S787&amp;"_"&amp;T787,[1]挑战模式!$A:$AS,14+U787,FALSE)="","",INT(VLOOKUP(R787&amp;"_"&amp;S787&amp;"_"&amp;T787,[1]挑战模式!$A:$AS,20+U787,FALSE))))</f>
        <v/>
      </c>
      <c r="L787" s="10" t="str">
        <f ca="1">IF(ISNA(VLOOKUP(R787&amp;"_"&amp;S787&amp;"_"&amp;T787,[1]挑战模式!$A:$AS,1,FALSE)),"",IF(VLOOKUP(R787&amp;"_"&amp;S787&amp;"_"&amp;T787,[1]挑战模式!$A:$AS,14+U787,FALSE)="","",ROUND(VLOOKUP(R787&amp;"_"&amp;S787&amp;"_"&amp;T787,[1]挑战模式!$A:$AS,5,FALSE)/K787,2)))</f>
        <v/>
      </c>
      <c r="M787" s="10" t="str">
        <f t="shared" ca="1" si="68"/>
        <v/>
      </c>
      <c r="N787" s="10" t="str">
        <f t="shared" ca="1" si="69"/>
        <v/>
      </c>
      <c r="O787" s="10" t="str">
        <f t="shared" ca="1" si="70"/>
        <v/>
      </c>
      <c r="Q787" s="10" t="str">
        <f ca="1">IF(L787="","",VLOOKUP(R787&amp;"_"&amp;S787&amp;"_"&amp;T787,[1]挑战模式!$A:$AS,38+U787,FALSE))</f>
        <v/>
      </c>
      <c r="R787" s="10">
        <v>0</v>
      </c>
      <c r="S787" s="10">
        <v>17</v>
      </c>
      <c r="T787" s="10">
        <v>3</v>
      </c>
      <c r="U787" s="10">
        <v>6</v>
      </c>
    </row>
    <row r="788" spans="2:21" s="10" customFormat="1" x14ac:dyDescent="0.2">
      <c r="B788" s="10" t="str">
        <f t="shared" si="65"/>
        <v>MonsterWaveCallRule_Season0_Challenge17</v>
      </c>
      <c r="C788" s="10">
        <f>IF(ISNA(VLOOKUP(R788&amp;"_"&amp;S788&amp;"_"&amp;T788,[1]挑战模式!$A:$AS,1,FALSE)),"",IF(T788-T787=0,"",T788))</f>
        <v>4</v>
      </c>
      <c r="D788" s="10" t="str">
        <f t="shared" si="66"/>
        <v>赛季0挑战关卡17波次4</v>
      </c>
      <c r="E788" s="10" t="str">
        <f>""</f>
        <v/>
      </c>
      <c r="F788" s="10">
        <f>IF(C788="","",VLOOKUP(R788&amp;"_"&amp;S788&amp;"_"&amp;T788,[1]挑战模式!$A:$AS,13,FALSE)-VLOOKUP(R788&amp;"_"&amp;S788&amp;"_"&amp;T788,[1]挑战模式!$A:$AS,14,FALSE))</f>
        <v>100</v>
      </c>
      <c r="G788" s="10">
        <f t="shared" si="67"/>
        <v>180</v>
      </c>
      <c r="H788" s="10" t="str">
        <f>IF(C788="","",VLOOKUP(R788&amp;"_"&amp;S788&amp;"_"&amp;T788,[1]挑战模式!$A:$BG,58,FALSE))</f>
        <v>ResAudio_Music_game3;0.9</v>
      </c>
      <c r="I788" s="10" t="str">
        <f>IF(C788="","",VLOOKUP(R788&amp;"_"&amp;S788&amp;"_"&amp;T788,[1]挑战模式!$A:$BG,59,FALSE))</f>
        <v>ResAudio_Music_game3;1.1</v>
      </c>
      <c r="J788" s="10">
        <f t="shared" si="71"/>
        <v>0</v>
      </c>
      <c r="K788" s="10">
        <f ca="1">IF(ISNA(VLOOKUP(R788&amp;"_"&amp;S788&amp;"_"&amp;T788,[1]挑战模式!$A:$AS,1,FALSE)),"",IF(VLOOKUP(R788&amp;"_"&amp;S788&amp;"_"&amp;T788,[1]挑战模式!$A:$AS,14+U788,FALSE)="","",INT(VLOOKUP(R788&amp;"_"&amp;S788&amp;"_"&amp;T788,[1]挑战模式!$A:$AS,20+U788,FALSE))))</f>
        <v>10</v>
      </c>
      <c r="L788" s="10">
        <f ca="1">IF(ISNA(VLOOKUP(R788&amp;"_"&amp;S788&amp;"_"&amp;T788,[1]挑战模式!$A:$AS,1,FALSE)),"",IF(VLOOKUP(R788&amp;"_"&amp;S788&amp;"_"&amp;T788,[1]挑战模式!$A:$AS,14+U788,FALSE)="","",ROUND(VLOOKUP(R788&amp;"_"&amp;S788&amp;"_"&amp;T788,[1]挑战模式!$A:$AS,5,FALSE)/K788,2)))</f>
        <v>2.5</v>
      </c>
      <c r="M788" s="10">
        <f t="shared" ca="1" si="68"/>
        <v>1</v>
      </c>
      <c r="N788" s="10" t="str">
        <f t="shared" ca="1" si="69"/>
        <v>Monster_Season0_Challenge17_4_1</v>
      </c>
      <c r="O788" s="10">
        <f t="shared" ca="1" si="70"/>
        <v>1</v>
      </c>
      <c r="Q788" s="10">
        <f ca="1">IF(L788="","",VLOOKUP(R788&amp;"_"&amp;S788&amp;"_"&amp;T788,[1]挑战模式!$A:$AS,38+U788,FALSE))</f>
        <v>5</v>
      </c>
      <c r="R788" s="10">
        <v>0</v>
      </c>
      <c r="S788" s="10">
        <v>17</v>
      </c>
      <c r="T788" s="10">
        <v>4</v>
      </c>
      <c r="U788" s="10">
        <v>1</v>
      </c>
    </row>
    <row r="789" spans="2:21" s="10" customFormat="1" x14ac:dyDescent="0.2">
      <c r="B789" s="10" t="str">
        <f t="shared" si="65"/>
        <v/>
      </c>
      <c r="C789" s="10" t="str">
        <f>IF(ISNA(VLOOKUP(R789&amp;"_"&amp;S789&amp;"_"&amp;T789,[1]挑战模式!$A:$AS,1,FALSE)),"",IF(T789-T788=0,"",T789))</f>
        <v/>
      </c>
      <c r="D789" s="10" t="str">
        <f t="shared" si="66"/>
        <v/>
      </c>
      <c r="E789" s="10" t="str">
        <f>""</f>
        <v/>
      </c>
      <c r="F789" s="10" t="str">
        <f>IF(C789="","",VLOOKUP(R789&amp;"_"&amp;S789&amp;"_"&amp;T789,[1]挑战模式!$A:$AS,13,FALSE)-VLOOKUP(R789&amp;"_"&amp;S789&amp;"_"&amp;T789,[1]挑战模式!$A:$AS,14,FALSE))</f>
        <v/>
      </c>
      <c r="G789" s="10" t="str">
        <f t="shared" si="67"/>
        <v/>
      </c>
      <c r="H789" s="10" t="str">
        <f>IF(C789="","",VLOOKUP(R789&amp;"_"&amp;S789&amp;"_"&amp;T789,[1]挑战模式!$A:$BG,58,FALSE))</f>
        <v/>
      </c>
      <c r="I789" s="10" t="str">
        <f>IF(C789="","",VLOOKUP(R789&amp;"_"&amp;S789&amp;"_"&amp;T789,[1]挑战模式!$A:$BG,59,FALSE))</f>
        <v/>
      </c>
      <c r="J789" s="10" t="str">
        <f t="shared" si="71"/>
        <v/>
      </c>
      <c r="K789" s="10">
        <f ca="1">IF(ISNA(VLOOKUP(R789&amp;"_"&amp;S789&amp;"_"&amp;T789,[1]挑战模式!$A:$AS,1,FALSE)),"",IF(VLOOKUP(R789&amp;"_"&amp;S789&amp;"_"&amp;T789,[1]挑战模式!$A:$AS,14+U789,FALSE)="","",INT(VLOOKUP(R789&amp;"_"&amp;S789&amp;"_"&amp;T789,[1]挑战模式!$A:$AS,20+U789,FALSE))))</f>
        <v>10</v>
      </c>
      <c r="L789" s="10">
        <f ca="1">IF(ISNA(VLOOKUP(R789&amp;"_"&amp;S789&amp;"_"&amp;T789,[1]挑战模式!$A:$AS,1,FALSE)),"",IF(VLOOKUP(R789&amp;"_"&amp;S789&amp;"_"&amp;T789,[1]挑战模式!$A:$AS,14+U789,FALSE)="","",ROUND(VLOOKUP(R789&amp;"_"&amp;S789&amp;"_"&amp;T789,[1]挑战模式!$A:$AS,5,FALSE)/K789,2)))</f>
        <v>2.5</v>
      </c>
      <c r="M789" s="10">
        <f t="shared" ca="1" si="68"/>
        <v>1</v>
      </c>
      <c r="N789" s="10" t="str">
        <f t="shared" ca="1" si="69"/>
        <v>Monster_Season0_Challenge17_4_2</v>
      </c>
      <c r="O789" s="10">
        <f t="shared" ca="1" si="70"/>
        <v>1</v>
      </c>
      <c r="Q789" s="10">
        <f ca="1">IF(L789="","",VLOOKUP(R789&amp;"_"&amp;S789&amp;"_"&amp;T789,[1]挑战模式!$A:$AS,38+U789,FALSE))</f>
        <v>10</v>
      </c>
      <c r="R789" s="10">
        <v>0</v>
      </c>
      <c r="S789" s="10">
        <v>17</v>
      </c>
      <c r="T789" s="10">
        <v>4</v>
      </c>
      <c r="U789" s="10">
        <v>2</v>
      </c>
    </row>
    <row r="790" spans="2:21" s="10" customFormat="1" x14ac:dyDescent="0.2">
      <c r="B790" s="10" t="str">
        <f t="shared" si="65"/>
        <v/>
      </c>
      <c r="C790" s="10" t="str">
        <f>IF(ISNA(VLOOKUP(R790&amp;"_"&amp;S790&amp;"_"&amp;T790,[1]挑战模式!$A:$AS,1,FALSE)),"",IF(T790-T789=0,"",T790))</f>
        <v/>
      </c>
      <c r="D790" s="10" t="str">
        <f t="shared" si="66"/>
        <v/>
      </c>
      <c r="E790" s="10" t="str">
        <f>""</f>
        <v/>
      </c>
      <c r="F790" s="10" t="str">
        <f>IF(C790="","",VLOOKUP(R790&amp;"_"&amp;S790&amp;"_"&amp;T790,[1]挑战模式!$A:$AS,13,FALSE)-VLOOKUP(R790&amp;"_"&amp;S790&amp;"_"&amp;T790,[1]挑战模式!$A:$AS,14,FALSE))</f>
        <v/>
      </c>
      <c r="G790" s="10" t="str">
        <f t="shared" si="67"/>
        <v/>
      </c>
      <c r="H790" s="10" t="str">
        <f>IF(C790="","",VLOOKUP(R790&amp;"_"&amp;S790&amp;"_"&amp;T790,[1]挑战模式!$A:$BG,58,FALSE))</f>
        <v/>
      </c>
      <c r="I790" s="10" t="str">
        <f>IF(C790="","",VLOOKUP(R790&amp;"_"&amp;S790&amp;"_"&amp;T790,[1]挑战模式!$A:$BG,59,FALSE))</f>
        <v/>
      </c>
      <c r="J790" s="10" t="str">
        <f>IF(C790="","",0)</f>
        <v/>
      </c>
      <c r="K790" s="10">
        <f ca="1">IF(ISNA(VLOOKUP(R790&amp;"_"&amp;S790&amp;"_"&amp;T790,[1]挑战模式!$A:$AS,1,FALSE)),"",IF(VLOOKUP(R790&amp;"_"&amp;S790&amp;"_"&amp;T790,[1]挑战模式!$A:$AS,14+U790,FALSE)="","",INT(VLOOKUP(R790&amp;"_"&amp;S790&amp;"_"&amp;T790,[1]挑战模式!$A:$AS,20+U790,FALSE))))</f>
        <v>5</v>
      </c>
      <c r="L790" s="10">
        <f ca="1">IF(ISNA(VLOOKUP(R790&amp;"_"&amp;S790&amp;"_"&amp;T790,[1]挑战模式!$A:$AS,1,FALSE)),"",IF(VLOOKUP(R790&amp;"_"&amp;S790&amp;"_"&amp;T790,[1]挑战模式!$A:$AS,14+U790,FALSE)="","",ROUND(VLOOKUP(R790&amp;"_"&amp;S790&amp;"_"&amp;T790,[1]挑战模式!$A:$AS,5,FALSE)/K790,2)))</f>
        <v>5</v>
      </c>
      <c r="M790" s="10">
        <f t="shared" ca="1" si="68"/>
        <v>1</v>
      </c>
      <c r="N790" s="10" t="str">
        <f t="shared" ca="1" si="69"/>
        <v>Monster_Season0_Challenge17_4_3</v>
      </c>
      <c r="O790" s="10">
        <f t="shared" ca="1" si="70"/>
        <v>1</v>
      </c>
      <c r="Q790" s="10">
        <f ca="1">IF(L790="","",VLOOKUP(R790&amp;"_"&amp;S790&amp;"_"&amp;T790,[1]挑战模式!$A:$AS,38+U790,FALSE))</f>
        <v>10</v>
      </c>
      <c r="R790" s="10">
        <v>0</v>
      </c>
      <c r="S790" s="10">
        <v>17</v>
      </c>
      <c r="T790" s="10">
        <v>4</v>
      </c>
      <c r="U790" s="10">
        <v>3</v>
      </c>
    </row>
    <row r="791" spans="2:21" s="10" customFormat="1" x14ac:dyDescent="0.2">
      <c r="B791" s="10" t="str">
        <f t="shared" si="65"/>
        <v/>
      </c>
      <c r="C791" s="10" t="str">
        <f>IF(ISNA(VLOOKUP(R791&amp;"_"&amp;S791&amp;"_"&amp;T791,[1]挑战模式!$A:$AS,1,FALSE)),"",IF(T791-T790=0,"",T791))</f>
        <v/>
      </c>
      <c r="D791" s="10" t="str">
        <f t="shared" si="66"/>
        <v/>
      </c>
      <c r="E791" s="10" t="str">
        <f>""</f>
        <v/>
      </c>
      <c r="F791" s="10" t="str">
        <f>IF(C791="","",VLOOKUP(R791&amp;"_"&amp;S791&amp;"_"&amp;T791,[1]挑战模式!$A:$AS,13,FALSE)-VLOOKUP(R791&amp;"_"&amp;S791&amp;"_"&amp;T791,[1]挑战模式!$A:$AS,14,FALSE))</f>
        <v/>
      </c>
      <c r="G791" s="10" t="str">
        <f t="shared" si="67"/>
        <v/>
      </c>
      <c r="H791" s="10" t="str">
        <f>IF(C791="","",VLOOKUP(R791&amp;"_"&amp;S791&amp;"_"&amp;T791,[1]挑战模式!$A:$BG,58,FALSE))</f>
        <v/>
      </c>
      <c r="I791" s="10" t="str">
        <f>IF(C791="","",VLOOKUP(R791&amp;"_"&amp;S791&amp;"_"&amp;T791,[1]挑战模式!$A:$BG,59,FALSE))</f>
        <v/>
      </c>
      <c r="J791" s="10" t="str">
        <f t="shared" ref="J791:J854" si="72">IF(C791="","",0)</f>
        <v/>
      </c>
      <c r="K791" s="10" t="str">
        <f ca="1">IF(ISNA(VLOOKUP(R791&amp;"_"&amp;S791&amp;"_"&amp;T791,[1]挑战模式!$A:$AS,1,FALSE)),"",IF(VLOOKUP(R791&amp;"_"&amp;S791&amp;"_"&amp;T791,[1]挑战模式!$A:$AS,14+U791,FALSE)="","",INT(VLOOKUP(R791&amp;"_"&amp;S791&amp;"_"&amp;T791,[1]挑战模式!$A:$AS,20+U791,FALSE))))</f>
        <v/>
      </c>
      <c r="L791" s="10" t="str">
        <f ca="1">IF(ISNA(VLOOKUP(R791&amp;"_"&amp;S791&amp;"_"&amp;T791,[1]挑战模式!$A:$AS,1,FALSE)),"",IF(VLOOKUP(R791&amp;"_"&amp;S791&amp;"_"&amp;T791,[1]挑战模式!$A:$AS,14+U791,FALSE)="","",ROUND(VLOOKUP(R791&amp;"_"&amp;S791&amp;"_"&amp;T791,[1]挑战模式!$A:$AS,5,FALSE)/K791,2)))</f>
        <v/>
      </c>
      <c r="M791" s="10" t="str">
        <f t="shared" ca="1" si="68"/>
        <v/>
      </c>
      <c r="N791" s="10" t="str">
        <f t="shared" ca="1" si="69"/>
        <v/>
      </c>
      <c r="O791" s="10" t="str">
        <f t="shared" ca="1" si="70"/>
        <v/>
      </c>
      <c r="Q791" s="10" t="str">
        <f ca="1">IF(L791="","",VLOOKUP(R791&amp;"_"&amp;S791&amp;"_"&amp;T791,[1]挑战模式!$A:$AS,38+U791,FALSE))</f>
        <v/>
      </c>
      <c r="R791" s="10">
        <v>0</v>
      </c>
      <c r="S791" s="10">
        <v>17</v>
      </c>
      <c r="T791" s="10">
        <v>4</v>
      </c>
      <c r="U791" s="10">
        <v>4</v>
      </c>
    </row>
    <row r="792" spans="2:21" s="10" customFormat="1" x14ac:dyDescent="0.2">
      <c r="B792" s="10" t="str">
        <f t="shared" si="65"/>
        <v/>
      </c>
      <c r="C792" s="10" t="str">
        <f>IF(ISNA(VLOOKUP(R792&amp;"_"&amp;S792&amp;"_"&amp;T792,[1]挑战模式!$A:$AS,1,FALSE)),"",IF(T792-T791=0,"",T792))</f>
        <v/>
      </c>
      <c r="D792" s="10" t="str">
        <f t="shared" si="66"/>
        <v/>
      </c>
      <c r="E792" s="10" t="str">
        <f>""</f>
        <v/>
      </c>
      <c r="F792" s="10" t="str">
        <f>IF(C792="","",VLOOKUP(R792&amp;"_"&amp;S792&amp;"_"&amp;T792,[1]挑战模式!$A:$AS,13,FALSE)-VLOOKUP(R792&amp;"_"&amp;S792&amp;"_"&amp;T792,[1]挑战模式!$A:$AS,14,FALSE))</f>
        <v/>
      </c>
      <c r="G792" s="10" t="str">
        <f t="shared" si="67"/>
        <v/>
      </c>
      <c r="H792" s="10" t="str">
        <f>IF(C792="","",VLOOKUP(R792&amp;"_"&amp;S792&amp;"_"&amp;T792,[1]挑战模式!$A:$BG,58,FALSE))</f>
        <v/>
      </c>
      <c r="I792" s="10" t="str">
        <f>IF(C792="","",VLOOKUP(R792&amp;"_"&amp;S792&amp;"_"&amp;T792,[1]挑战模式!$A:$BG,59,FALSE))</f>
        <v/>
      </c>
      <c r="J792" s="10" t="str">
        <f t="shared" si="72"/>
        <v/>
      </c>
      <c r="K792" s="10" t="str">
        <f ca="1">IF(ISNA(VLOOKUP(R792&amp;"_"&amp;S792&amp;"_"&amp;T792,[1]挑战模式!$A:$AS,1,FALSE)),"",IF(VLOOKUP(R792&amp;"_"&amp;S792&amp;"_"&amp;T792,[1]挑战模式!$A:$AS,14+U792,FALSE)="","",INT(VLOOKUP(R792&amp;"_"&amp;S792&amp;"_"&amp;T792,[1]挑战模式!$A:$AS,20+U792,FALSE))))</f>
        <v/>
      </c>
      <c r="L792" s="10" t="str">
        <f ca="1">IF(ISNA(VLOOKUP(R792&amp;"_"&amp;S792&amp;"_"&amp;T792,[1]挑战模式!$A:$AS,1,FALSE)),"",IF(VLOOKUP(R792&amp;"_"&amp;S792&amp;"_"&amp;T792,[1]挑战模式!$A:$AS,14+U792,FALSE)="","",ROUND(VLOOKUP(R792&amp;"_"&amp;S792&amp;"_"&amp;T792,[1]挑战模式!$A:$AS,5,FALSE)/K792,2)))</f>
        <v/>
      </c>
      <c r="M792" s="10" t="str">
        <f t="shared" ca="1" si="68"/>
        <v/>
      </c>
      <c r="N792" s="10" t="str">
        <f t="shared" ca="1" si="69"/>
        <v/>
      </c>
      <c r="O792" s="10" t="str">
        <f t="shared" ca="1" si="70"/>
        <v/>
      </c>
      <c r="Q792" s="10" t="str">
        <f ca="1">IF(L792="","",VLOOKUP(R792&amp;"_"&amp;S792&amp;"_"&amp;T792,[1]挑战模式!$A:$AS,38+U792,FALSE))</f>
        <v/>
      </c>
      <c r="R792" s="10">
        <v>0</v>
      </c>
      <c r="S792" s="10">
        <v>17</v>
      </c>
      <c r="T792" s="10">
        <v>4</v>
      </c>
      <c r="U792" s="10">
        <v>5</v>
      </c>
    </row>
    <row r="793" spans="2:21" s="10" customFormat="1" x14ac:dyDescent="0.2">
      <c r="B793" s="10" t="str">
        <f t="shared" si="65"/>
        <v/>
      </c>
      <c r="C793" s="10" t="str">
        <f>IF(ISNA(VLOOKUP(R793&amp;"_"&amp;S793&amp;"_"&amp;T793,[1]挑战模式!$A:$AS,1,FALSE)),"",IF(T793-T792=0,"",T793))</f>
        <v/>
      </c>
      <c r="D793" s="10" t="str">
        <f t="shared" si="66"/>
        <v/>
      </c>
      <c r="E793" s="10" t="str">
        <f>""</f>
        <v/>
      </c>
      <c r="F793" s="10" t="str">
        <f>IF(C793="","",VLOOKUP(R793&amp;"_"&amp;S793&amp;"_"&amp;T793,[1]挑战模式!$A:$AS,13,FALSE)-VLOOKUP(R793&amp;"_"&amp;S793&amp;"_"&amp;T793,[1]挑战模式!$A:$AS,14,FALSE))</f>
        <v/>
      </c>
      <c r="G793" s="10" t="str">
        <f t="shared" si="67"/>
        <v/>
      </c>
      <c r="H793" s="10" t="str">
        <f>IF(C793="","",VLOOKUP(R793&amp;"_"&amp;S793&amp;"_"&amp;T793,[1]挑战模式!$A:$BG,58,FALSE))</f>
        <v/>
      </c>
      <c r="I793" s="10" t="str">
        <f>IF(C793="","",VLOOKUP(R793&amp;"_"&amp;S793&amp;"_"&amp;T793,[1]挑战模式!$A:$BG,59,FALSE))</f>
        <v/>
      </c>
      <c r="J793" s="10" t="str">
        <f t="shared" si="72"/>
        <v/>
      </c>
      <c r="K793" s="10" t="str">
        <f ca="1">IF(ISNA(VLOOKUP(R793&amp;"_"&amp;S793&amp;"_"&amp;T793,[1]挑战模式!$A:$AS,1,FALSE)),"",IF(VLOOKUP(R793&amp;"_"&amp;S793&amp;"_"&amp;T793,[1]挑战模式!$A:$AS,14+U793,FALSE)="","",INT(VLOOKUP(R793&amp;"_"&amp;S793&amp;"_"&amp;T793,[1]挑战模式!$A:$AS,20+U793,FALSE))))</f>
        <v/>
      </c>
      <c r="L793" s="10" t="str">
        <f ca="1">IF(ISNA(VLOOKUP(R793&amp;"_"&amp;S793&amp;"_"&amp;T793,[1]挑战模式!$A:$AS,1,FALSE)),"",IF(VLOOKUP(R793&amp;"_"&amp;S793&amp;"_"&amp;T793,[1]挑战模式!$A:$AS,14+U793,FALSE)="","",ROUND(VLOOKUP(R793&amp;"_"&amp;S793&amp;"_"&amp;T793,[1]挑战模式!$A:$AS,5,FALSE)/K793,2)))</f>
        <v/>
      </c>
      <c r="M793" s="10" t="str">
        <f t="shared" ca="1" si="68"/>
        <v/>
      </c>
      <c r="N793" s="10" t="str">
        <f t="shared" ca="1" si="69"/>
        <v/>
      </c>
      <c r="O793" s="10" t="str">
        <f t="shared" ca="1" si="70"/>
        <v/>
      </c>
      <c r="Q793" s="10" t="str">
        <f ca="1">IF(L793="","",VLOOKUP(R793&amp;"_"&amp;S793&amp;"_"&amp;T793,[1]挑战模式!$A:$AS,38+U793,FALSE))</f>
        <v/>
      </c>
      <c r="R793" s="10">
        <v>0</v>
      </c>
      <c r="S793" s="10">
        <v>17</v>
      </c>
      <c r="T793" s="10">
        <v>4</v>
      </c>
      <c r="U793" s="10">
        <v>6</v>
      </c>
    </row>
    <row r="794" spans="2:21" s="10" customFormat="1" x14ac:dyDescent="0.2">
      <c r="B794" s="10" t="str">
        <f t="shared" si="65"/>
        <v>MonsterWaveCallRule_Season0_Challenge17</v>
      </c>
      <c r="C794" s="10">
        <f>IF(ISNA(VLOOKUP(R794&amp;"_"&amp;S794&amp;"_"&amp;T794,[1]挑战模式!$A:$AS,1,FALSE)),"",IF(T794-T793=0,"",T794))</f>
        <v>5</v>
      </c>
      <c r="D794" s="10" t="str">
        <f t="shared" si="66"/>
        <v>赛季0挑战关卡17波次5</v>
      </c>
      <c r="E794" s="10" t="str">
        <f>""</f>
        <v/>
      </c>
      <c r="F794" s="10">
        <f>IF(C794="","",VLOOKUP(R794&amp;"_"&amp;S794&amp;"_"&amp;T794,[1]挑战模式!$A:$AS,13,FALSE)-VLOOKUP(R794&amp;"_"&amp;S794&amp;"_"&amp;T794,[1]挑战模式!$A:$AS,14,FALSE))</f>
        <v>100</v>
      </c>
      <c r="G794" s="10">
        <f t="shared" si="67"/>
        <v>180</v>
      </c>
      <c r="H794" s="10" t="str">
        <f>IF(C794="","",VLOOKUP(R794&amp;"_"&amp;S794&amp;"_"&amp;T794,[1]挑战模式!$A:$BG,58,FALSE))</f>
        <v>ResAudio_Music_game3;0.9</v>
      </c>
      <c r="I794" s="10" t="str">
        <f>IF(C794="","",VLOOKUP(R794&amp;"_"&amp;S794&amp;"_"&amp;T794,[1]挑战模式!$A:$BG,59,FALSE))</f>
        <v>ResAudio_Music_game3;1.1</v>
      </c>
      <c r="J794" s="10">
        <f t="shared" si="72"/>
        <v>0</v>
      </c>
      <c r="K794" s="10">
        <f ca="1">IF(ISNA(VLOOKUP(R794&amp;"_"&amp;S794&amp;"_"&amp;T794,[1]挑战模式!$A:$AS,1,FALSE)),"",IF(VLOOKUP(R794&amp;"_"&amp;S794&amp;"_"&amp;T794,[1]挑战模式!$A:$AS,14+U794,FALSE)="","",INT(VLOOKUP(R794&amp;"_"&amp;S794&amp;"_"&amp;T794,[1]挑战模式!$A:$AS,20+U794,FALSE))))</f>
        <v>13</v>
      </c>
      <c r="L794" s="10">
        <f ca="1">IF(ISNA(VLOOKUP(R794&amp;"_"&amp;S794&amp;"_"&amp;T794,[1]挑战模式!$A:$AS,1,FALSE)),"",IF(VLOOKUP(R794&amp;"_"&amp;S794&amp;"_"&amp;T794,[1]挑战模式!$A:$AS,14+U794,FALSE)="","",ROUND(VLOOKUP(R794&amp;"_"&amp;S794&amp;"_"&amp;T794,[1]挑战模式!$A:$AS,5,FALSE)/K794,2)))</f>
        <v>2.31</v>
      </c>
      <c r="M794" s="10">
        <f t="shared" ca="1" si="68"/>
        <v>1</v>
      </c>
      <c r="N794" s="10" t="str">
        <f t="shared" ca="1" si="69"/>
        <v>Monster_Season0_Challenge17_5_1</v>
      </c>
      <c r="O794" s="10">
        <f t="shared" ca="1" si="70"/>
        <v>1</v>
      </c>
      <c r="Q794" s="10">
        <f ca="1">IF(L794="","",VLOOKUP(R794&amp;"_"&amp;S794&amp;"_"&amp;T794,[1]挑战模式!$A:$AS,38+U794,FALSE))</f>
        <v>7</v>
      </c>
      <c r="R794" s="10">
        <v>0</v>
      </c>
      <c r="S794" s="10">
        <v>17</v>
      </c>
      <c r="T794" s="10">
        <v>5</v>
      </c>
      <c r="U794" s="10">
        <v>1</v>
      </c>
    </row>
    <row r="795" spans="2:21" s="10" customFormat="1" x14ac:dyDescent="0.2">
      <c r="B795" s="10" t="str">
        <f t="shared" si="65"/>
        <v/>
      </c>
      <c r="C795" s="10" t="str">
        <f>IF(ISNA(VLOOKUP(R795&amp;"_"&amp;S795&amp;"_"&amp;T795,[1]挑战模式!$A:$AS,1,FALSE)),"",IF(T795-T794=0,"",T795))</f>
        <v/>
      </c>
      <c r="D795" s="10" t="str">
        <f t="shared" si="66"/>
        <v/>
      </c>
      <c r="E795" s="10" t="str">
        <f>""</f>
        <v/>
      </c>
      <c r="F795" s="10" t="str">
        <f>IF(C795="","",VLOOKUP(R795&amp;"_"&amp;S795&amp;"_"&amp;T795,[1]挑战模式!$A:$AS,13,FALSE)-VLOOKUP(R795&amp;"_"&amp;S795&amp;"_"&amp;T795,[1]挑战模式!$A:$AS,14,FALSE))</f>
        <v/>
      </c>
      <c r="G795" s="10" t="str">
        <f t="shared" si="67"/>
        <v/>
      </c>
      <c r="H795" s="10" t="str">
        <f>IF(C795="","",VLOOKUP(R795&amp;"_"&amp;S795&amp;"_"&amp;T795,[1]挑战模式!$A:$BG,58,FALSE))</f>
        <v/>
      </c>
      <c r="I795" s="10" t="str">
        <f>IF(C795="","",VLOOKUP(R795&amp;"_"&amp;S795&amp;"_"&amp;T795,[1]挑战模式!$A:$BG,59,FALSE))</f>
        <v/>
      </c>
      <c r="J795" s="10" t="str">
        <f t="shared" si="72"/>
        <v/>
      </c>
      <c r="K795" s="10">
        <f ca="1">IF(ISNA(VLOOKUP(R795&amp;"_"&amp;S795&amp;"_"&amp;T795,[1]挑战模式!$A:$AS,1,FALSE)),"",IF(VLOOKUP(R795&amp;"_"&amp;S795&amp;"_"&amp;T795,[1]挑战模式!$A:$AS,14+U795,FALSE)="","",INT(VLOOKUP(R795&amp;"_"&amp;S795&amp;"_"&amp;T795,[1]挑战模式!$A:$AS,20+U795,FALSE))))</f>
        <v>13</v>
      </c>
      <c r="L795" s="10">
        <f ca="1">IF(ISNA(VLOOKUP(R795&amp;"_"&amp;S795&amp;"_"&amp;T795,[1]挑战模式!$A:$AS,1,FALSE)),"",IF(VLOOKUP(R795&amp;"_"&amp;S795&amp;"_"&amp;T795,[1]挑战模式!$A:$AS,14+U795,FALSE)="","",ROUND(VLOOKUP(R795&amp;"_"&amp;S795&amp;"_"&amp;T795,[1]挑战模式!$A:$AS,5,FALSE)/K795,2)))</f>
        <v>2.31</v>
      </c>
      <c r="M795" s="10">
        <f t="shared" ca="1" si="68"/>
        <v>1</v>
      </c>
      <c r="N795" s="10" t="str">
        <f t="shared" ca="1" si="69"/>
        <v>Monster_Season0_Challenge17_5_2</v>
      </c>
      <c r="O795" s="10">
        <f t="shared" ca="1" si="70"/>
        <v>1</v>
      </c>
      <c r="Q795" s="10">
        <f ca="1">IF(L795="","",VLOOKUP(R795&amp;"_"&amp;S795&amp;"_"&amp;T795,[1]挑战模式!$A:$AS,38+U795,FALSE))</f>
        <v>7</v>
      </c>
      <c r="R795" s="10">
        <v>0</v>
      </c>
      <c r="S795" s="10">
        <v>17</v>
      </c>
      <c r="T795" s="10">
        <v>5</v>
      </c>
      <c r="U795" s="10">
        <v>2</v>
      </c>
    </row>
    <row r="796" spans="2:21" s="10" customFormat="1" x14ac:dyDescent="0.2">
      <c r="B796" s="10" t="str">
        <f t="shared" si="65"/>
        <v/>
      </c>
      <c r="C796" s="10" t="str">
        <f>IF(ISNA(VLOOKUP(R796&amp;"_"&amp;S796&amp;"_"&amp;T796,[1]挑战模式!$A:$AS,1,FALSE)),"",IF(T796-T795=0,"",T796))</f>
        <v/>
      </c>
      <c r="D796" s="10" t="str">
        <f t="shared" si="66"/>
        <v/>
      </c>
      <c r="E796" s="10" t="str">
        <f>""</f>
        <v/>
      </c>
      <c r="F796" s="10" t="str">
        <f>IF(C796="","",VLOOKUP(R796&amp;"_"&amp;S796&amp;"_"&amp;T796,[1]挑战模式!$A:$AS,13,FALSE)-VLOOKUP(R796&amp;"_"&amp;S796&amp;"_"&amp;T796,[1]挑战模式!$A:$AS,14,FALSE))</f>
        <v/>
      </c>
      <c r="G796" s="10" t="str">
        <f t="shared" si="67"/>
        <v/>
      </c>
      <c r="H796" s="10" t="str">
        <f>IF(C796="","",VLOOKUP(R796&amp;"_"&amp;S796&amp;"_"&amp;T796,[1]挑战模式!$A:$BG,58,FALSE))</f>
        <v/>
      </c>
      <c r="I796" s="10" t="str">
        <f>IF(C796="","",VLOOKUP(R796&amp;"_"&amp;S796&amp;"_"&amp;T796,[1]挑战模式!$A:$BG,59,FALSE))</f>
        <v/>
      </c>
      <c r="J796" s="10" t="str">
        <f t="shared" si="72"/>
        <v/>
      </c>
      <c r="K796" s="10">
        <f ca="1">IF(ISNA(VLOOKUP(R796&amp;"_"&amp;S796&amp;"_"&amp;T796,[1]挑战模式!$A:$AS,1,FALSE)),"",IF(VLOOKUP(R796&amp;"_"&amp;S796&amp;"_"&amp;T796,[1]挑战模式!$A:$AS,14+U796,FALSE)="","",INT(VLOOKUP(R796&amp;"_"&amp;S796&amp;"_"&amp;T796,[1]挑战模式!$A:$AS,20+U796,FALSE))))</f>
        <v>6</v>
      </c>
      <c r="L796" s="10">
        <f ca="1">IF(ISNA(VLOOKUP(R796&amp;"_"&amp;S796&amp;"_"&amp;T796,[1]挑战模式!$A:$AS,1,FALSE)),"",IF(VLOOKUP(R796&amp;"_"&amp;S796&amp;"_"&amp;T796,[1]挑战模式!$A:$AS,14+U796,FALSE)="","",ROUND(VLOOKUP(R796&amp;"_"&amp;S796&amp;"_"&amp;T796,[1]挑战模式!$A:$AS,5,FALSE)/K796,2)))</f>
        <v>5</v>
      </c>
      <c r="M796" s="10">
        <f t="shared" ca="1" si="68"/>
        <v>1</v>
      </c>
      <c r="N796" s="10" t="str">
        <f t="shared" ca="1" si="69"/>
        <v>Monster_Season0_Challenge17_5_3</v>
      </c>
      <c r="O796" s="10">
        <f t="shared" ca="1" si="70"/>
        <v>1</v>
      </c>
      <c r="Q796" s="10">
        <f ca="1">IF(L796="","",VLOOKUP(R796&amp;"_"&amp;S796&amp;"_"&amp;T796,[1]挑战模式!$A:$AS,38+U796,FALSE))</f>
        <v>3</v>
      </c>
      <c r="R796" s="10">
        <v>0</v>
      </c>
      <c r="S796" s="10">
        <v>17</v>
      </c>
      <c r="T796" s="10">
        <v>5</v>
      </c>
      <c r="U796" s="10">
        <v>3</v>
      </c>
    </row>
    <row r="797" spans="2:21" s="10" customFormat="1" x14ac:dyDescent="0.2">
      <c r="B797" s="10" t="str">
        <f t="shared" si="65"/>
        <v/>
      </c>
      <c r="C797" s="10" t="str">
        <f>IF(ISNA(VLOOKUP(R797&amp;"_"&amp;S797&amp;"_"&amp;T797,[1]挑战模式!$A:$AS,1,FALSE)),"",IF(T797-T796=0,"",T797))</f>
        <v/>
      </c>
      <c r="D797" s="10" t="str">
        <f t="shared" si="66"/>
        <v/>
      </c>
      <c r="E797" s="10" t="str">
        <f>""</f>
        <v/>
      </c>
      <c r="F797" s="10" t="str">
        <f>IF(C797="","",VLOOKUP(R797&amp;"_"&amp;S797&amp;"_"&amp;T797,[1]挑战模式!$A:$AS,13,FALSE)-VLOOKUP(R797&amp;"_"&amp;S797&amp;"_"&amp;T797,[1]挑战模式!$A:$AS,14,FALSE))</f>
        <v/>
      </c>
      <c r="G797" s="10" t="str">
        <f t="shared" si="67"/>
        <v/>
      </c>
      <c r="H797" s="10" t="str">
        <f>IF(C797="","",VLOOKUP(R797&amp;"_"&amp;S797&amp;"_"&amp;T797,[1]挑战模式!$A:$BG,58,FALSE))</f>
        <v/>
      </c>
      <c r="I797" s="10" t="str">
        <f>IF(C797="","",VLOOKUP(R797&amp;"_"&amp;S797&amp;"_"&amp;T797,[1]挑战模式!$A:$BG,59,FALSE))</f>
        <v/>
      </c>
      <c r="J797" s="10" t="str">
        <f t="shared" si="72"/>
        <v/>
      </c>
      <c r="K797" s="10" t="str">
        <f ca="1">IF(ISNA(VLOOKUP(R797&amp;"_"&amp;S797&amp;"_"&amp;T797,[1]挑战模式!$A:$AS,1,FALSE)),"",IF(VLOOKUP(R797&amp;"_"&amp;S797&amp;"_"&amp;T797,[1]挑战模式!$A:$AS,14+U797,FALSE)="","",INT(VLOOKUP(R797&amp;"_"&amp;S797&amp;"_"&amp;T797,[1]挑战模式!$A:$AS,20+U797,FALSE))))</f>
        <v/>
      </c>
      <c r="L797" s="10" t="str">
        <f ca="1">IF(ISNA(VLOOKUP(R797&amp;"_"&amp;S797&amp;"_"&amp;T797,[1]挑战模式!$A:$AS,1,FALSE)),"",IF(VLOOKUP(R797&amp;"_"&amp;S797&amp;"_"&amp;T797,[1]挑战模式!$A:$AS,14+U797,FALSE)="","",ROUND(VLOOKUP(R797&amp;"_"&amp;S797&amp;"_"&amp;T797,[1]挑战模式!$A:$AS,5,FALSE)/K797,2)))</f>
        <v/>
      </c>
      <c r="M797" s="10" t="str">
        <f t="shared" ca="1" si="68"/>
        <v/>
      </c>
      <c r="N797" s="10" t="str">
        <f t="shared" ca="1" si="69"/>
        <v/>
      </c>
      <c r="O797" s="10" t="str">
        <f t="shared" ca="1" si="70"/>
        <v/>
      </c>
      <c r="Q797" s="10" t="str">
        <f ca="1">IF(L797="","",VLOOKUP(R797&amp;"_"&amp;S797&amp;"_"&amp;T797,[1]挑战模式!$A:$AS,38+U797,FALSE))</f>
        <v/>
      </c>
      <c r="R797" s="10">
        <v>0</v>
      </c>
      <c r="S797" s="10">
        <v>17</v>
      </c>
      <c r="T797" s="10">
        <v>5</v>
      </c>
      <c r="U797" s="10">
        <v>4</v>
      </c>
    </row>
    <row r="798" spans="2:21" s="10" customFormat="1" x14ac:dyDescent="0.2">
      <c r="B798" s="10" t="str">
        <f t="shared" si="65"/>
        <v/>
      </c>
      <c r="C798" s="10" t="str">
        <f>IF(ISNA(VLOOKUP(R798&amp;"_"&amp;S798&amp;"_"&amp;T798,[1]挑战模式!$A:$AS,1,FALSE)),"",IF(T798-T797=0,"",T798))</f>
        <v/>
      </c>
      <c r="D798" s="10" t="str">
        <f t="shared" si="66"/>
        <v/>
      </c>
      <c r="E798" s="10" t="str">
        <f>""</f>
        <v/>
      </c>
      <c r="F798" s="10" t="str">
        <f>IF(C798="","",VLOOKUP(R798&amp;"_"&amp;S798&amp;"_"&amp;T798,[1]挑战模式!$A:$AS,13,FALSE)-VLOOKUP(R798&amp;"_"&amp;S798&amp;"_"&amp;T798,[1]挑战模式!$A:$AS,14,FALSE))</f>
        <v/>
      </c>
      <c r="G798" s="10" t="str">
        <f t="shared" si="67"/>
        <v/>
      </c>
      <c r="H798" s="10" t="str">
        <f>IF(C798="","",VLOOKUP(R798&amp;"_"&amp;S798&amp;"_"&amp;T798,[1]挑战模式!$A:$BG,58,FALSE))</f>
        <v/>
      </c>
      <c r="I798" s="10" t="str">
        <f>IF(C798="","",VLOOKUP(R798&amp;"_"&amp;S798&amp;"_"&amp;T798,[1]挑战模式!$A:$BG,59,FALSE))</f>
        <v/>
      </c>
      <c r="J798" s="10" t="str">
        <f t="shared" si="72"/>
        <v/>
      </c>
      <c r="K798" s="10" t="str">
        <f ca="1">IF(ISNA(VLOOKUP(R798&amp;"_"&amp;S798&amp;"_"&amp;T798,[1]挑战模式!$A:$AS,1,FALSE)),"",IF(VLOOKUP(R798&amp;"_"&amp;S798&amp;"_"&amp;T798,[1]挑战模式!$A:$AS,14+U798,FALSE)="","",INT(VLOOKUP(R798&amp;"_"&amp;S798&amp;"_"&amp;T798,[1]挑战模式!$A:$AS,20+U798,FALSE))))</f>
        <v/>
      </c>
      <c r="L798" s="10" t="str">
        <f ca="1">IF(ISNA(VLOOKUP(R798&amp;"_"&amp;S798&amp;"_"&amp;T798,[1]挑战模式!$A:$AS,1,FALSE)),"",IF(VLOOKUP(R798&amp;"_"&amp;S798&amp;"_"&amp;T798,[1]挑战模式!$A:$AS,14+U798,FALSE)="","",ROUND(VLOOKUP(R798&amp;"_"&amp;S798&amp;"_"&amp;T798,[1]挑战模式!$A:$AS,5,FALSE)/K798,2)))</f>
        <v/>
      </c>
      <c r="M798" s="10" t="str">
        <f t="shared" ca="1" si="68"/>
        <v/>
      </c>
      <c r="N798" s="10" t="str">
        <f t="shared" ca="1" si="69"/>
        <v/>
      </c>
      <c r="O798" s="10" t="str">
        <f t="shared" ca="1" si="70"/>
        <v/>
      </c>
      <c r="Q798" s="10" t="str">
        <f ca="1">IF(L798="","",VLOOKUP(R798&amp;"_"&amp;S798&amp;"_"&amp;T798,[1]挑战模式!$A:$AS,38+U798,FALSE))</f>
        <v/>
      </c>
      <c r="R798" s="10">
        <v>0</v>
      </c>
      <c r="S798" s="10">
        <v>17</v>
      </c>
      <c r="T798" s="10">
        <v>5</v>
      </c>
      <c r="U798" s="10">
        <v>5</v>
      </c>
    </row>
    <row r="799" spans="2:21" s="10" customFormat="1" x14ac:dyDescent="0.2">
      <c r="B799" s="10" t="str">
        <f t="shared" si="65"/>
        <v/>
      </c>
      <c r="C799" s="10" t="str">
        <f>IF(ISNA(VLOOKUP(R799&amp;"_"&amp;S799&amp;"_"&amp;T799,[1]挑战模式!$A:$AS,1,FALSE)),"",IF(T799-T798=0,"",T799))</f>
        <v/>
      </c>
      <c r="D799" s="10" t="str">
        <f t="shared" si="66"/>
        <v/>
      </c>
      <c r="E799" s="10" t="str">
        <f>""</f>
        <v/>
      </c>
      <c r="F799" s="10" t="str">
        <f>IF(C799="","",VLOOKUP(R799&amp;"_"&amp;S799&amp;"_"&amp;T799,[1]挑战模式!$A:$AS,13,FALSE)-VLOOKUP(R799&amp;"_"&amp;S799&amp;"_"&amp;T799,[1]挑战模式!$A:$AS,14,FALSE))</f>
        <v/>
      </c>
      <c r="G799" s="10" t="str">
        <f t="shared" si="67"/>
        <v/>
      </c>
      <c r="H799" s="10" t="str">
        <f>IF(C799="","",VLOOKUP(R799&amp;"_"&amp;S799&amp;"_"&amp;T799,[1]挑战模式!$A:$BG,58,FALSE))</f>
        <v/>
      </c>
      <c r="I799" s="10" t="str">
        <f>IF(C799="","",VLOOKUP(R799&amp;"_"&amp;S799&amp;"_"&amp;T799,[1]挑战模式!$A:$BG,59,FALSE))</f>
        <v/>
      </c>
      <c r="J799" s="10" t="str">
        <f t="shared" si="72"/>
        <v/>
      </c>
      <c r="K799" s="10" t="str">
        <f ca="1">IF(ISNA(VLOOKUP(R799&amp;"_"&amp;S799&amp;"_"&amp;T799,[1]挑战模式!$A:$AS,1,FALSE)),"",IF(VLOOKUP(R799&amp;"_"&amp;S799&amp;"_"&amp;T799,[1]挑战模式!$A:$AS,14+U799,FALSE)="","",INT(VLOOKUP(R799&amp;"_"&amp;S799&amp;"_"&amp;T799,[1]挑战模式!$A:$AS,20+U799,FALSE))))</f>
        <v/>
      </c>
      <c r="L799" s="10" t="str">
        <f ca="1">IF(ISNA(VLOOKUP(R799&amp;"_"&amp;S799&amp;"_"&amp;T799,[1]挑战模式!$A:$AS,1,FALSE)),"",IF(VLOOKUP(R799&amp;"_"&amp;S799&amp;"_"&amp;T799,[1]挑战模式!$A:$AS,14+U799,FALSE)="","",ROUND(VLOOKUP(R799&amp;"_"&amp;S799&amp;"_"&amp;T799,[1]挑战模式!$A:$AS,5,FALSE)/K799,2)))</f>
        <v/>
      </c>
      <c r="M799" s="10" t="str">
        <f t="shared" ca="1" si="68"/>
        <v/>
      </c>
      <c r="N799" s="10" t="str">
        <f t="shared" ca="1" si="69"/>
        <v/>
      </c>
      <c r="O799" s="10" t="str">
        <f t="shared" ca="1" si="70"/>
        <v/>
      </c>
      <c r="Q799" s="10" t="str">
        <f ca="1">IF(L799="","",VLOOKUP(R799&amp;"_"&amp;S799&amp;"_"&amp;T799,[1]挑战模式!$A:$AS,38+U799,FALSE))</f>
        <v/>
      </c>
      <c r="R799" s="10">
        <v>0</v>
      </c>
      <c r="S799" s="10">
        <v>17</v>
      </c>
      <c r="T799" s="10">
        <v>5</v>
      </c>
      <c r="U799" s="10">
        <v>6</v>
      </c>
    </row>
    <row r="800" spans="2:21" s="10" customFormat="1" x14ac:dyDescent="0.2">
      <c r="B800" s="10" t="str">
        <f t="shared" si="65"/>
        <v>MonsterWaveCallRule_Season0_Challenge17</v>
      </c>
      <c r="C800" s="10">
        <f>IF(ISNA(VLOOKUP(R800&amp;"_"&amp;S800&amp;"_"&amp;T800,[1]挑战模式!$A:$AS,1,FALSE)),"",IF(T800-T799=0,"",T800))</f>
        <v>6</v>
      </c>
      <c r="D800" s="10" t="str">
        <f t="shared" si="66"/>
        <v>赛季0挑战关卡17波次6</v>
      </c>
      <c r="E800" s="10" t="str">
        <f>""</f>
        <v/>
      </c>
      <c r="F800" s="10">
        <f>IF(C800="","",VLOOKUP(R800&amp;"_"&amp;S800&amp;"_"&amp;T800,[1]挑战模式!$A:$AS,13,FALSE)-VLOOKUP(R800&amp;"_"&amp;S800&amp;"_"&amp;T800,[1]挑战模式!$A:$AS,14,FALSE))</f>
        <v>100</v>
      </c>
      <c r="G800" s="10">
        <f t="shared" si="67"/>
        <v>180</v>
      </c>
      <c r="H800" s="10" t="str">
        <f>IF(C800="","",VLOOKUP(R800&amp;"_"&amp;S800&amp;"_"&amp;T800,[1]挑战模式!$A:$BG,58,FALSE))</f>
        <v>ResAudio_Music_game3;0.9</v>
      </c>
      <c r="I800" s="10" t="str">
        <f>IF(C800="","",VLOOKUP(R800&amp;"_"&amp;S800&amp;"_"&amp;T800,[1]挑战模式!$A:$BG,59,FALSE))</f>
        <v>ResAudio_Music_battle_danger1;1</v>
      </c>
      <c r="J800" s="10">
        <f t="shared" si="72"/>
        <v>0</v>
      </c>
      <c r="K800" s="10">
        <f ca="1">IF(ISNA(VLOOKUP(R800&amp;"_"&amp;S800&amp;"_"&amp;T800,[1]挑战模式!$A:$AS,1,FALSE)),"",IF(VLOOKUP(R800&amp;"_"&amp;S800&amp;"_"&amp;T800,[1]挑战模式!$A:$AS,14+U800,FALSE)="","",INT(VLOOKUP(R800&amp;"_"&amp;S800&amp;"_"&amp;T800,[1]挑战模式!$A:$AS,20+U800,FALSE))))</f>
        <v>12</v>
      </c>
      <c r="L800" s="10">
        <f ca="1">IF(ISNA(VLOOKUP(R800&amp;"_"&amp;S800&amp;"_"&amp;T800,[1]挑战模式!$A:$AS,1,FALSE)),"",IF(VLOOKUP(R800&amp;"_"&amp;S800&amp;"_"&amp;T800,[1]挑战模式!$A:$AS,14+U800,FALSE)="","",ROUND(VLOOKUP(R800&amp;"_"&amp;S800&amp;"_"&amp;T800,[1]挑战模式!$A:$AS,5,FALSE)/K800,2)))</f>
        <v>2.5</v>
      </c>
      <c r="M800" s="10">
        <f t="shared" ca="1" si="68"/>
        <v>1</v>
      </c>
      <c r="N800" s="10" t="str">
        <f t="shared" ca="1" si="69"/>
        <v>Monster_Season0_Challenge17_6_1</v>
      </c>
      <c r="O800" s="10">
        <f t="shared" ca="1" si="70"/>
        <v>1</v>
      </c>
      <c r="Q800" s="10">
        <f ca="1">IF(L800="","",VLOOKUP(R800&amp;"_"&amp;S800&amp;"_"&amp;T800,[1]挑战模式!$A:$AS,38+U800,FALSE))</f>
        <v>4</v>
      </c>
      <c r="R800" s="10">
        <v>0</v>
      </c>
      <c r="S800" s="10">
        <v>17</v>
      </c>
      <c r="T800" s="10">
        <v>6</v>
      </c>
      <c r="U800" s="10">
        <v>1</v>
      </c>
    </row>
    <row r="801" spans="2:21" s="10" customFormat="1" x14ac:dyDescent="0.2">
      <c r="B801" s="10" t="str">
        <f t="shared" si="65"/>
        <v/>
      </c>
      <c r="C801" s="10" t="str">
        <f>IF(ISNA(VLOOKUP(R801&amp;"_"&amp;S801&amp;"_"&amp;T801,[1]挑战模式!$A:$AS,1,FALSE)),"",IF(T801-T800=0,"",T801))</f>
        <v/>
      </c>
      <c r="D801" s="10" t="str">
        <f t="shared" si="66"/>
        <v/>
      </c>
      <c r="E801" s="10" t="str">
        <f>""</f>
        <v/>
      </c>
      <c r="F801" s="10" t="str">
        <f>IF(C801="","",VLOOKUP(R801&amp;"_"&amp;S801&amp;"_"&amp;T801,[1]挑战模式!$A:$AS,13,FALSE)-VLOOKUP(R801&amp;"_"&amp;S801&amp;"_"&amp;T801,[1]挑战模式!$A:$AS,14,FALSE))</f>
        <v/>
      </c>
      <c r="G801" s="10" t="str">
        <f t="shared" si="67"/>
        <v/>
      </c>
      <c r="H801" s="10" t="str">
        <f>IF(C801="","",VLOOKUP(R801&amp;"_"&amp;S801&amp;"_"&amp;T801,[1]挑战模式!$A:$BG,58,FALSE))</f>
        <v/>
      </c>
      <c r="I801" s="10" t="str">
        <f>IF(C801="","",VLOOKUP(R801&amp;"_"&amp;S801&amp;"_"&amp;T801,[1]挑战模式!$A:$BG,59,FALSE))</f>
        <v/>
      </c>
      <c r="J801" s="10" t="str">
        <f t="shared" si="72"/>
        <v/>
      </c>
      <c r="K801" s="10">
        <f ca="1">IF(ISNA(VLOOKUP(R801&amp;"_"&amp;S801&amp;"_"&amp;T801,[1]挑战模式!$A:$AS,1,FALSE)),"",IF(VLOOKUP(R801&amp;"_"&amp;S801&amp;"_"&amp;T801,[1]挑战模式!$A:$AS,14+U801,FALSE)="","",INT(VLOOKUP(R801&amp;"_"&amp;S801&amp;"_"&amp;T801,[1]挑战模式!$A:$AS,20+U801,FALSE))))</f>
        <v>9</v>
      </c>
      <c r="L801" s="10">
        <f ca="1">IF(ISNA(VLOOKUP(R801&amp;"_"&amp;S801&amp;"_"&amp;T801,[1]挑战模式!$A:$AS,1,FALSE)),"",IF(VLOOKUP(R801&amp;"_"&amp;S801&amp;"_"&amp;T801,[1]挑战模式!$A:$AS,14+U801,FALSE)="","",ROUND(VLOOKUP(R801&amp;"_"&amp;S801&amp;"_"&amp;T801,[1]挑战模式!$A:$AS,5,FALSE)/K801,2)))</f>
        <v>3.33</v>
      </c>
      <c r="M801" s="10">
        <f t="shared" ca="1" si="68"/>
        <v>1</v>
      </c>
      <c r="N801" s="10" t="str">
        <f t="shared" ca="1" si="69"/>
        <v>Monster_Season0_Challenge17_6_2</v>
      </c>
      <c r="O801" s="10">
        <f t="shared" ca="1" si="70"/>
        <v>1</v>
      </c>
      <c r="Q801" s="10">
        <f ca="1">IF(L801="","",VLOOKUP(R801&amp;"_"&amp;S801&amp;"_"&amp;T801,[1]挑战模式!$A:$AS,38+U801,FALSE))</f>
        <v>7</v>
      </c>
      <c r="R801" s="10">
        <v>0</v>
      </c>
      <c r="S801" s="10">
        <v>17</v>
      </c>
      <c r="T801" s="10">
        <v>6</v>
      </c>
      <c r="U801" s="10">
        <v>2</v>
      </c>
    </row>
    <row r="802" spans="2:21" s="10" customFormat="1" x14ac:dyDescent="0.2">
      <c r="B802" s="10" t="str">
        <f t="shared" si="65"/>
        <v/>
      </c>
      <c r="C802" s="10" t="str">
        <f>IF(ISNA(VLOOKUP(R802&amp;"_"&amp;S802&amp;"_"&amp;T802,[1]挑战模式!$A:$AS,1,FALSE)),"",IF(T802-T801=0,"",T802))</f>
        <v/>
      </c>
      <c r="D802" s="10" t="str">
        <f t="shared" si="66"/>
        <v/>
      </c>
      <c r="E802" s="10" t="str">
        <f>""</f>
        <v/>
      </c>
      <c r="F802" s="10" t="str">
        <f>IF(C802="","",VLOOKUP(R802&amp;"_"&amp;S802&amp;"_"&amp;T802,[1]挑战模式!$A:$AS,13,FALSE)-VLOOKUP(R802&amp;"_"&amp;S802&amp;"_"&amp;T802,[1]挑战模式!$A:$AS,14,FALSE))</f>
        <v/>
      </c>
      <c r="G802" s="10" t="str">
        <f t="shared" si="67"/>
        <v/>
      </c>
      <c r="H802" s="10" t="str">
        <f>IF(C802="","",VLOOKUP(R802&amp;"_"&amp;S802&amp;"_"&amp;T802,[1]挑战模式!$A:$BG,58,FALSE))</f>
        <v/>
      </c>
      <c r="I802" s="10" t="str">
        <f>IF(C802="","",VLOOKUP(R802&amp;"_"&amp;S802&amp;"_"&amp;T802,[1]挑战模式!$A:$BG,59,FALSE))</f>
        <v/>
      </c>
      <c r="J802" s="10" t="str">
        <f t="shared" si="72"/>
        <v/>
      </c>
      <c r="K802" s="10">
        <f ca="1">IF(ISNA(VLOOKUP(R802&amp;"_"&amp;S802&amp;"_"&amp;T802,[1]挑战模式!$A:$AS,1,FALSE)),"",IF(VLOOKUP(R802&amp;"_"&amp;S802&amp;"_"&amp;T802,[1]挑战模式!$A:$AS,14+U802,FALSE)="","",INT(VLOOKUP(R802&amp;"_"&amp;S802&amp;"_"&amp;T802,[1]挑战模式!$A:$AS,20+U802,FALSE))))</f>
        <v>9</v>
      </c>
      <c r="L802" s="10">
        <f ca="1">IF(ISNA(VLOOKUP(R802&amp;"_"&amp;S802&amp;"_"&amp;T802,[1]挑战模式!$A:$AS,1,FALSE)),"",IF(VLOOKUP(R802&amp;"_"&amp;S802&amp;"_"&amp;T802,[1]挑战模式!$A:$AS,14+U802,FALSE)="","",ROUND(VLOOKUP(R802&amp;"_"&amp;S802&amp;"_"&amp;T802,[1]挑战模式!$A:$AS,5,FALSE)/K802,2)))</f>
        <v>3.33</v>
      </c>
      <c r="M802" s="10">
        <f t="shared" ca="1" si="68"/>
        <v>1</v>
      </c>
      <c r="N802" s="10" t="str">
        <f t="shared" ca="1" si="69"/>
        <v>Monster_Season0_Challenge17_6_3</v>
      </c>
      <c r="O802" s="10">
        <f t="shared" ca="1" si="70"/>
        <v>1</v>
      </c>
      <c r="Q802" s="10">
        <f ca="1">IF(L802="","",VLOOKUP(R802&amp;"_"&amp;S802&amp;"_"&amp;T802,[1]挑战模式!$A:$AS,38+U802,FALSE))</f>
        <v>7</v>
      </c>
      <c r="R802" s="10">
        <v>0</v>
      </c>
      <c r="S802" s="10">
        <v>17</v>
      </c>
      <c r="T802" s="10">
        <v>6</v>
      </c>
      <c r="U802" s="10">
        <v>3</v>
      </c>
    </row>
    <row r="803" spans="2:21" s="10" customFormat="1" x14ac:dyDescent="0.2">
      <c r="B803" s="10" t="str">
        <f t="shared" si="65"/>
        <v/>
      </c>
      <c r="C803" s="10" t="str">
        <f>IF(ISNA(VLOOKUP(R803&amp;"_"&amp;S803&amp;"_"&amp;T803,[1]挑战模式!$A:$AS,1,FALSE)),"",IF(T803-T802=0,"",T803))</f>
        <v/>
      </c>
      <c r="D803" s="10" t="str">
        <f t="shared" si="66"/>
        <v/>
      </c>
      <c r="E803" s="10" t="str">
        <f>""</f>
        <v/>
      </c>
      <c r="F803" s="10" t="str">
        <f>IF(C803="","",VLOOKUP(R803&amp;"_"&amp;S803&amp;"_"&amp;T803,[1]挑战模式!$A:$AS,13,FALSE)-VLOOKUP(R803&amp;"_"&amp;S803&amp;"_"&amp;T803,[1]挑战模式!$A:$AS,14,FALSE))</f>
        <v/>
      </c>
      <c r="G803" s="10" t="str">
        <f t="shared" si="67"/>
        <v/>
      </c>
      <c r="H803" s="10" t="str">
        <f>IF(C803="","",VLOOKUP(R803&amp;"_"&amp;S803&amp;"_"&amp;T803,[1]挑战模式!$A:$BG,58,FALSE))</f>
        <v/>
      </c>
      <c r="I803" s="10" t="str">
        <f>IF(C803="","",VLOOKUP(R803&amp;"_"&amp;S803&amp;"_"&amp;T803,[1]挑战模式!$A:$BG,59,FALSE))</f>
        <v/>
      </c>
      <c r="J803" s="10" t="str">
        <f t="shared" si="72"/>
        <v/>
      </c>
      <c r="K803" s="10">
        <f ca="1">IF(ISNA(VLOOKUP(R803&amp;"_"&amp;S803&amp;"_"&amp;T803,[1]挑战模式!$A:$AS,1,FALSE)),"",IF(VLOOKUP(R803&amp;"_"&amp;S803&amp;"_"&amp;T803,[1]挑战模式!$A:$AS,14+U803,FALSE)="","",INT(VLOOKUP(R803&amp;"_"&amp;S803&amp;"_"&amp;T803,[1]挑战模式!$A:$AS,20+U803,FALSE))))</f>
        <v>6</v>
      </c>
      <c r="L803" s="10">
        <f ca="1">IF(ISNA(VLOOKUP(R803&amp;"_"&amp;S803&amp;"_"&amp;T803,[1]挑战模式!$A:$AS,1,FALSE)),"",IF(VLOOKUP(R803&amp;"_"&amp;S803&amp;"_"&amp;T803,[1]挑战模式!$A:$AS,14+U803,FALSE)="","",ROUND(VLOOKUP(R803&amp;"_"&amp;S803&amp;"_"&amp;T803,[1]挑战模式!$A:$AS,5,FALSE)/K803,2)))</f>
        <v>5</v>
      </c>
      <c r="M803" s="10">
        <f t="shared" ca="1" si="68"/>
        <v>1</v>
      </c>
      <c r="N803" s="10" t="str">
        <f t="shared" ca="1" si="69"/>
        <v>Monster_Season0_Challenge17_6_4</v>
      </c>
      <c r="O803" s="10">
        <f t="shared" ca="1" si="70"/>
        <v>1</v>
      </c>
      <c r="Q803" s="10">
        <f ca="1">IF(L803="","",VLOOKUP(R803&amp;"_"&amp;S803&amp;"_"&amp;T803,[1]挑战模式!$A:$AS,38+U803,FALSE))</f>
        <v>4</v>
      </c>
      <c r="R803" s="10">
        <v>0</v>
      </c>
      <c r="S803" s="10">
        <v>17</v>
      </c>
      <c r="T803" s="10">
        <v>6</v>
      </c>
      <c r="U803" s="10">
        <v>4</v>
      </c>
    </row>
    <row r="804" spans="2:21" s="10" customFormat="1" x14ac:dyDescent="0.2">
      <c r="B804" s="10" t="str">
        <f t="shared" si="65"/>
        <v/>
      </c>
      <c r="C804" s="10" t="str">
        <f>IF(ISNA(VLOOKUP(R804&amp;"_"&amp;S804&amp;"_"&amp;T804,[1]挑战模式!$A:$AS,1,FALSE)),"",IF(T804-T803=0,"",T804))</f>
        <v/>
      </c>
      <c r="D804" s="10" t="str">
        <f t="shared" si="66"/>
        <v/>
      </c>
      <c r="E804" s="10" t="str">
        <f>""</f>
        <v/>
      </c>
      <c r="F804" s="10" t="str">
        <f>IF(C804="","",VLOOKUP(R804&amp;"_"&amp;S804&amp;"_"&amp;T804,[1]挑战模式!$A:$AS,13,FALSE)-VLOOKUP(R804&amp;"_"&amp;S804&amp;"_"&amp;T804,[1]挑战模式!$A:$AS,14,FALSE))</f>
        <v/>
      </c>
      <c r="G804" s="10" t="str">
        <f t="shared" si="67"/>
        <v/>
      </c>
      <c r="H804" s="10" t="str">
        <f>IF(C804="","",VLOOKUP(R804&amp;"_"&amp;S804&amp;"_"&amp;T804,[1]挑战模式!$A:$BG,58,FALSE))</f>
        <v/>
      </c>
      <c r="I804" s="10" t="str">
        <f>IF(C804="","",VLOOKUP(R804&amp;"_"&amp;S804&amp;"_"&amp;T804,[1]挑战模式!$A:$BG,59,FALSE))</f>
        <v/>
      </c>
      <c r="J804" s="10" t="str">
        <f t="shared" si="72"/>
        <v/>
      </c>
      <c r="K804" s="10" t="str">
        <f ca="1">IF(ISNA(VLOOKUP(R804&amp;"_"&amp;S804&amp;"_"&amp;T804,[1]挑战模式!$A:$AS,1,FALSE)),"",IF(VLOOKUP(R804&amp;"_"&amp;S804&amp;"_"&amp;T804,[1]挑战模式!$A:$AS,14+U804,FALSE)="","",INT(VLOOKUP(R804&amp;"_"&amp;S804&amp;"_"&amp;T804,[1]挑战模式!$A:$AS,20+U804,FALSE))))</f>
        <v/>
      </c>
      <c r="L804" s="10" t="str">
        <f ca="1">IF(ISNA(VLOOKUP(R804&amp;"_"&amp;S804&amp;"_"&amp;T804,[1]挑战模式!$A:$AS,1,FALSE)),"",IF(VLOOKUP(R804&amp;"_"&amp;S804&amp;"_"&amp;T804,[1]挑战模式!$A:$AS,14+U804,FALSE)="","",ROUND(VLOOKUP(R804&amp;"_"&amp;S804&amp;"_"&amp;T804,[1]挑战模式!$A:$AS,5,FALSE)/K804,2)))</f>
        <v/>
      </c>
      <c r="M804" s="10" t="str">
        <f t="shared" ca="1" si="68"/>
        <v/>
      </c>
      <c r="N804" s="10" t="str">
        <f t="shared" ca="1" si="69"/>
        <v/>
      </c>
      <c r="O804" s="10" t="str">
        <f t="shared" ca="1" si="70"/>
        <v/>
      </c>
      <c r="Q804" s="10" t="str">
        <f ca="1">IF(L804="","",VLOOKUP(R804&amp;"_"&amp;S804&amp;"_"&amp;T804,[1]挑战模式!$A:$AS,38+U804,FALSE))</f>
        <v/>
      </c>
      <c r="R804" s="10">
        <v>0</v>
      </c>
      <c r="S804" s="10">
        <v>17</v>
      </c>
      <c r="T804" s="10">
        <v>6</v>
      </c>
      <c r="U804" s="10">
        <v>5</v>
      </c>
    </row>
    <row r="805" spans="2:21" s="10" customFormat="1" x14ac:dyDescent="0.2">
      <c r="B805" s="10" t="str">
        <f t="shared" si="65"/>
        <v/>
      </c>
      <c r="C805" s="10" t="str">
        <f>IF(ISNA(VLOOKUP(R805&amp;"_"&amp;S805&amp;"_"&amp;T805,[1]挑战模式!$A:$AS,1,FALSE)),"",IF(T805-T804=0,"",T805))</f>
        <v/>
      </c>
      <c r="D805" s="10" t="str">
        <f t="shared" si="66"/>
        <v/>
      </c>
      <c r="E805" s="10" t="str">
        <f>""</f>
        <v/>
      </c>
      <c r="F805" s="10" t="str">
        <f>IF(C805="","",VLOOKUP(R805&amp;"_"&amp;S805&amp;"_"&amp;T805,[1]挑战模式!$A:$AS,13,FALSE)-VLOOKUP(R805&amp;"_"&amp;S805&amp;"_"&amp;T805,[1]挑战模式!$A:$AS,14,FALSE))</f>
        <v/>
      </c>
      <c r="G805" s="10" t="str">
        <f t="shared" si="67"/>
        <v/>
      </c>
      <c r="H805" s="10" t="str">
        <f>IF(C805="","",VLOOKUP(R805&amp;"_"&amp;S805&amp;"_"&amp;T805,[1]挑战模式!$A:$BG,58,FALSE))</f>
        <v/>
      </c>
      <c r="I805" s="10" t="str">
        <f>IF(C805="","",VLOOKUP(R805&amp;"_"&amp;S805&amp;"_"&amp;T805,[1]挑战模式!$A:$BG,59,FALSE))</f>
        <v/>
      </c>
      <c r="J805" s="10" t="str">
        <f t="shared" si="72"/>
        <v/>
      </c>
      <c r="K805" s="10" t="str">
        <f ca="1">IF(ISNA(VLOOKUP(R805&amp;"_"&amp;S805&amp;"_"&amp;T805,[1]挑战模式!$A:$AS,1,FALSE)),"",IF(VLOOKUP(R805&amp;"_"&amp;S805&amp;"_"&amp;T805,[1]挑战模式!$A:$AS,14+U805,FALSE)="","",INT(VLOOKUP(R805&amp;"_"&amp;S805&amp;"_"&amp;T805,[1]挑战模式!$A:$AS,20+U805,FALSE))))</f>
        <v/>
      </c>
      <c r="L805" s="10" t="str">
        <f ca="1">IF(ISNA(VLOOKUP(R805&amp;"_"&amp;S805&amp;"_"&amp;T805,[1]挑战模式!$A:$AS,1,FALSE)),"",IF(VLOOKUP(R805&amp;"_"&amp;S805&amp;"_"&amp;T805,[1]挑战模式!$A:$AS,14+U805,FALSE)="","",ROUND(VLOOKUP(R805&amp;"_"&amp;S805&amp;"_"&amp;T805,[1]挑战模式!$A:$AS,5,FALSE)/K805,2)))</f>
        <v/>
      </c>
      <c r="M805" s="10" t="str">
        <f t="shared" ca="1" si="68"/>
        <v/>
      </c>
      <c r="N805" s="10" t="str">
        <f t="shared" ca="1" si="69"/>
        <v/>
      </c>
      <c r="O805" s="10" t="str">
        <f t="shared" ca="1" si="70"/>
        <v/>
      </c>
      <c r="Q805" s="10" t="str">
        <f ca="1">IF(L805="","",VLOOKUP(R805&amp;"_"&amp;S805&amp;"_"&amp;T805,[1]挑战模式!$A:$AS,38+U805,FALSE))</f>
        <v/>
      </c>
      <c r="R805" s="10">
        <v>0</v>
      </c>
      <c r="S805" s="10">
        <v>17</v>
      </c>
      <c r="T805" s="10">
        <v>6</v>
      </c>
      <c r="U805" s="10">
        <v>6</v>
      </c>
    </row>
    <row r="806" spans="2:21" s="10" customFormat="1" x14ac:dyDescent="0.2">
      <c r="B806" s="10" t="str">
        <f t="shared" si="65"/>
        <v/>
      </c>
      <c r="C806" s="10" t="str">
        <f>IF(ISNA(VLOOKUP(R806&amp;"_"&amp;S806&amp;"_"&amp;T806,[1]挑战模式!$A:$AS,1,FALSE)),"",IF(T806-T805=0,"",T806))</f>
        <v/>
      </c>
      <c r="D806" s="10" t="str">
        <f t="shared" si="66"/>
        <v/>
      </c>
      <c r="E806" s="10" t="str">
        <f>""</f>
        <v/>
      </c>
      <c r="F806" s="10" t="str">
        <f>IF(C806="","",VLOOKUP(R806&amp;"_"&amp;S806&amp;"_"&amp;T806,[1]挑战模式!$A:$AS,13,FALSE)-VLOOKUP(R806&amp;"_"&amp;S806&amp;"_"&amp;T806,[1]挑战模式!$A:$AS,14,FALSE))</f>
        <v/>
      </c>
      <c r="G806" s="10" t="str">
        <f t="shared" si="67"/>
        <v/>
      </c>
      <c r="H806" s="10" t="str">
        <f>IF(C806="","",VLOOKUP(R806&amp;"_"&amp;S806&amp;"_"&amp;T806,[1]挑战模式!$A:$BG,58,FALSE))</f>
        <v/>
      </c>
      <c r="I806" s="10" t="str">
        <f>IF(C806="","",VLOOKUP(R806&amp;"_"&amp;S806&amp;"_"&amp;T806,[1]挑战模式!$A:$BG,59,FALSE))</f>
        <v/>
      </c>
      <c r="J806" s="10" t="str">
        <f t="shared" si="72"/>
        <v/>
      </c>
      <c r="K806" s="10" t="str">
        <f>IF(ISNA(VLOOKUP(R806&amp;"_"&amp;S806&amp;"_"&amp;T806,[1]挑战模式!$A:$AS,1,FALSE)),"",IF(VLOOKUP(R806&amp;"_"&amp;S806&amp;"_"&amp;T806,[1]挑战模式!$A:$AS,14+U806,FALSE)="","",INT(VLOOKUP(R806&amp;"_"&amp;S806&amp;"_"&amp;T806,[1]挑战模式!$A:$AS,20+U806,FALSE))))</f>
        <v/>
      </c>
      <c r="L806" s="10" t="str">
        <f>IF(ISNA(VLOOKUP(R806&amp;"_"&amp;S806&amp;"_"&amp;T806,[1]挑战模式!$A:$AS,1,FALSE)),"",IF(VLOOKUP(R806&amp;"_"&amp;S806&amp;"_"&amp;T806,[1]挑战模式!$A:$AS,14+U806,FALSE)="","",ROUND(VLOOKUP(R806&amp;"_"&amp;S806&amp;"_"&amp;T806,[1]挑战模式!$A:$AS,5,FALSE)/K806,2)))</f>
        <v/>
      </c>
      <c r="M806" s="10" t="str">
        <f t="shared" si="68"/>
        <v/>
      </c>
      <c r="N806" s="10" t="str">
        <f t="shared" si="69"/>
        <v/>
      </c>
      <c r="O806" s="10" t="str">
        <f t="shared" si="70"/>
        <v/>
      </c>
      <c r="Q806" s="10" t="str">
        <f>IF(L806="","",VLOOKUP(R806&amp;"_"&amp;S806&amp;"_"&amp;T806,[1]挑战模式!$A:$AS,38+U806,FALSE))</f>
        <v/>
      </c>
      <c r="R806" s="10">
        <v>0</v>
      </c>
      <c r="S806" s="10">
        <v>17</v>
      </c>
      <c r="T806" s="10">
        <v>7</v>
      </c>
      <c r="U806" s="10">
        <v>1</v>
      </c>
    </row>
    <row r="807" spans="2:21" s="10" customFormat="1" x14ac:dyDescent="0.2">
      <c r="B807" s="10" t="str">
        <f t="shared" ref="B807:B870" si="73">IF(C807="","","MonsterWaveCallRule_Season"&amp;R807&amp;"_Challenge"&amp;S807)</f>
        <v/>
      </c>
      <c r="C807" s="10" t="str">
        <f>IF(ISNA(VLOOKUP(R807&amp;"_"&amp;S807&amp;"_"&amp;T807,[1]挑战模式!$A:$AS,1,FALSE)),"",IF(T807-T806=0,"",T807))</f>
        <v/>
      </c>
      <c r="D807" s="10" t="str">
        <f t="shared" ref="D807:D870" si="74">IF(C807="","","赛季"&amp;R807&amp;"挑战关卡"&amp;S807&amp;"波次"&amp;T807)</f>
        <v/>
      </c>
      <c r="E807" s="10" t="str">
        <f>""</f>
        <v/>
      </c>
      <c r="F807" s="10" t="str">
        <f>IF(C807="","",VLOOKUP(R807&amp;"_"&amp;S807&amp;"_"&amp;T807,[1]挑战模式!$A:$AS,13,FALSE)-VLOOKUP(R807&amp;"_"&amp;S807&amp;"_"&amp;T807,[1]挑战模式!$A:$AS,14,FALSE))</f>
        <v/>
      </c>
      <c r="G807" s="10" t="str">
        <f t="shared" ref="G807:G870" si="75">IF(C807="","",180)</f>
        <v/>
      </c>
      <c r="H807" s="10" t="str">
        <f>IF(C807="","",VLOOKUP(R807&amp;"_"&amp;S807&amp;"_"&amp;T807,[1]挑战模式!$A:$BG,58,FALSE))</f>
        <v/>
      </c>
      <c r="I807" s="10" t="str">
        <f>IF(C807="","",VLOOKUP(R807&amp;"_"&amp;S807&amp;"_"&amp;T807,[1]挑战模式!$A:$BG,59,FALSE))</f>
        <v/>
      </c>
      <c r="J807" s="10" t="str">
        <f t="shared" si="72"/>
        <v/>
      </c>
      <c r="K807" s="10" t="str">
        <f>IF(ISNA(VLOOKUP(R807&amp;"_"&amp;S807&amp;"_"&amp;T807,[1]挑战模式!$A:$AS,1,FALSE)),"",IF(VLOOKUP(R807&amp;"_"&amp;S807&amp;"_"&amp;T807,[1]挑战模式!$A:$AS,14+U807,FALSE)="","",INT(VLOOKUP(R807&amp;"_"&amp;S807&amp;"_"&amp;T807,[1]挑战模式!$A:$AS,20+U807,FALSE))))</f>
        <v/>
      </c>
      <c r="L807" s="10" t="str">
        <f>IF(ISNA(VLOOKUP(R807&amp;"_"&amp;S807&amp;"_"&amp;T807,[1]挑战模式!$A:$AS,1,FALSE)),"",IF(VLOOKUP(R807&amp;"_"&amp;S807&amp;"_"&amp;T807,[1]挑战模式!$A:$AS,14+U807,FALSE)="","",ROUND(VLOOKUP(R807&amp;"_"&amp;S807&amp;"_"&amp;T807,[1]挑战模式!$A:$AS,5,FALSE)/K807,2)))</f>
        <v/>
      </c>
      <c r="M807" s="10" t="str">
        <f t="shared" ref="M807:M870" si="76">IF(L807="","",1)</f>
        <v/>
      </c>
      <c r="N807" s="10" t="str">
        <f t="shared" ref="N807:N870" si="77">IF(L807="","","Monster_Season"&amp;R807&amp;"_Challenge"&amp;S807&amp;"_"&amp;T807&amp;"_"&amp;U807)</f>
        <v/>
      </c>
      <c r="O807" s="10" t="str">
        <f t="shared" ref="O807:O870" si="78">IF(L807="","",1)</f>
        <v/>
      </c>
      <c r="Q807" s="10" t="str">
        <f>IF(L807="","",VLOOKUP(R807&amp;"_"&amp;S807&amp;"_"&amp;T807,[1]挑战模式!$A:$AS,38+U807,FALSE))</f>
        <v/>
      </c>
      <c r="R807" s="10">
        <v>0</v>
      </c>
      <c r="S807" s="10">
        <v>17</v>
      </c>
      <c r="T807" s="10">
        <v>7</v>
      </c>
      <c r="U807" s="10">
        <v>2</v>
      </c>
    </row>
    <row r="808" spans="2:21" s="10" customFormat="1" x14ac:dyDescent="0.2">
      <c r="B808" s="10" t="str">
        <f t="shared" si="73"/>
        <v/>
      </c>
      <c r="C808" s="10" t="str">
        <f>IF(ISNA(VLOOKUP(R808&amp;"_"&amp;S808&amp;"_"&amp;T808,[1]挑战模式!$A:$AS,1,FALSE)),"",IF(T808-T807=0,"",T808))</f>
        <v/>
      </c>
      <c r="D808" s="10" t="str">
        <f t="shared" si="74"/>
        <v/>
      </c>
      <c r="E808" s="10" t="str">
        <f>""</f>
        <v/>
      </c>
      <c r="F808" s="10" t="str">
        <f>IF(C808="","",VLOOKUP(R808&amp;"_"&amp;S808&amp;"_"&amp;T808,[1]挑战模式!$A:$AS,13,FALSE)-VLOOKUP(R808&amp;"_"&amp;S808&amp;"_"&amp;T808,[1]挑战模式!$A:$AS,14,FALSE))</f>
        <v/>
      </c>
      <c r="G808" s="10" t="str">
        <f t="shared" si="75"/>
        <v/>
      </c>
      <c r="H808" s="10" t="str">
        <f>IF(C808="","",VLOOKUP(R808&amp;"_"&amp;S808&amp;"_"&amp;T808,[1]挑战模式!$A:$BG,58,FALSE))</f>
        <v/>
      </c>
      <c r="I808" s="10" t="str">
        <f>IF(C808="","",VLOOKUP(R808&amp;"_"&amp;S808&amp;"_"&amp;T808,[1]挑战模式!$A:$BG,59,FALSE))</f>
        <v/>
      </c>
      <c r="J808" s="10" t="str">
        <f t="shared" si="72"/>
        <v/>
      </c>
      <c r="K808" s="10" t="str">
        <f>IF(ISNA(VLOOKUP(R808&amp;"_"&amp;S808&amp;"_"&amp;T808,[1]挑战模式!$A:$AS,1,FALSE)),"",IF(VLOOKUP(R808&amp;"_"&amp;S808&amp;"_"&amp;T808,[1]挑战模式!$A:$AS,14+U808,FALSE)="","",INT(VLOOKUP(R808&amp;"_"&amp;S808&amp;"_"&amp;T808,[1]挑战模式!$A:$AS,20+U808,FALSE))))</f>
        <v/>
      </c>
      <c r="L808" s="10" t="str">
        <f>IF(ISNA(VLOOKUP(R808&amp;"_"&amp;S808&amp;"_"&amp;T808,[1]挑战模式!$A:$AS,1,FALSE)),"",IF(VLOOKUP(R808&amp;"_"&amp;S808&amp;"_"&amp;T808,[1]挑战模式!$A:$AS,14+U808,FALSE)="","",ROUND(VLOOKUP(R808&amp;"_"&amp;S808&amp;"_"&amp;T808,[1]挑战模式!$A:$AS,5,FALSE)/K808,2)))</f>
        <v/>
      </c>
      <c r="M808" s="10" t="str">
        <f t="shared" si="76"/>
        <v/>
      </c>
      <c r="N808" s="10" t="str">
        <f t="shared" si="77"/>
        <v/>
      </c>
      <c r="O808" s="10" t="str">
        <f t="shared" si="78"/>
        <v/>
      </c>
      <c r="Q808" s="10" t="str">
        <f>IF(L808="","",VLOOKUP(R808&amp;"_"&amp;S808&amp;"_"&amp;T808,[1]挑战模式!$A:$AS,38+U808,FALSE))</f>
        <v/>
      </c>
      <c r="R808" s="10">
        <v>0</v>
      </c>
      <c r="S808" s="10">
        <v>17</v>
      </c>
      <c r="T808" s="10">
        <v>7</v>
      </c>
      <c r="U808" s="10">
        <v>3</v>
      </c>
    </row>
    <row r="809" spans="2:21" s="10" customFormat="1" x14ac:dyDescent="0.2">
      <c r="B809" s="10" t="str">
        <f t="shared" si="73"/>
        <v/>
      </c>
      <c r="C809" s="10" t="str">
        <f>IF(ISNA(VLOOKUP(R809&amp;"_"&amp;S809&amp;"_"&amp;T809,[1]挑战模式!$A:$AS,1,FALSE)),"",IF(T809-T808=0,"",T809))</f>
        <v/>
      </c>
      <c r="D809" s="10" t="str">
        <f t="shared" si="74"/>
        <v/>
      </c>
      <c r="E809" s="10" t="str">
        <f>""</f>
        <v/>
      </c>
      <c r="F809" s="10" t="str">
        <f>IF(C809="","",VLOOKUP(R809&amp;"_"&amp;S809&amp;"_"&amp;T809,[1]挑战模式!$A:$AS,13,FALSE)-VLOOKUP(R809&amp;"_"&amp;S809&amp;"_"&amp;T809,[1]挑战模式!$A:$AS,14,FALSE))</f>
        <v/>
      </c>
      <c r="G809" s="10" t="str">
        <f t="shared" si="75"/>
        <v/>
      </c>
      <c r="H809" s="10" t="str">
        <f>IF(C809="","",VLOOKUP(R809&amp;"_"&amp;S809&amp;"_"&amp;T809,[1]挑战模式!$A:$BG,58,FALSE))</f>
        <v/>
      </c>
      <c r="I809" s="10" t="str">
        <f>IF(C809="","",VLOOKUP(R809&amp;"_"&amp;S809&amp;"_"&amp;T809,[1]挑战模式!$A:$BG,59,FALSE))</f>
        <v/>
      </c>
      <c r="J809" s="10" t="str">
        <f t="shared" si="72"/>
        <v/>
      </c>
      <c r="K809" s="10" t="str">
        <f>IF(ISNA(VLOOKUP(R809&amp;"_"&amp;S809&amp;"_"&amp;T809,[1]挑战模式!$A:$AS,1,FALSE)),"",IF(VLOOKUP(R809&amp;"_"&amp;S809&amp;"_"&amp;T809,[1]挑战模式!$A:$AS,14+U809,FALSE)="","",INT(VLOOKUP(R809&amp;"_"&amp;S809&amp;"_"&amp;T809,[1]挑战模式!$A:$AS,20+U809,FALSE))))</f>
        <v/>
      </c>
      <c r="L809" s="10" t="str">
        <f>IF(ISNA(VLOOKUP(R809&amp;"_"&amp;S809&amp;"_"&amp;T809,[1]挑战模式!$A:$AS,1,FALSE)),"",IF(VLOOKUP(R809&amp;"_"&amp;S809&amp;"_"&amp;T809,[1]挑战模式!$A:$AS,14+U809,FALSE)="","",ROUND(VLOOKUP(R809&amp;"_"&amp;S809&amp;"_"&amp;T809,[1]挑战模式!$A:$AS,5,FALSE)/K809,2)))</f>
        <v/>
      </c>
      <c r="M809" s="10" t="str">
        <f t="shared" si="76"/>
        <v/>
      </c>
      <c r="N809" s="10" t="str">
        <f t="shared" si="77"/>
        <v/>
      </c>
      <c r="O809" s="10" t="str">
        <f t="shared" si="78"/>
        <v/>
      </c>
      <c r="Q809" s="10" t="str">
        <f>IF(L809="","",VLOOKUP(R809&amp;"_"&amp;S809&amp;"_"&amp;T809,[1]挑战模式!$A:$AS,38+U809,FALSE))</f>
        <v/>
      </c>
      <c r="R809" s="10">
        <v>0</v>
      </c>
      <c r="S809" s="10">
        <v>17</v>
      </c>
      <c r="T809" s="10">
        <v>7</v>
      </c>
      <c r="U809" s="10">
        <v>4</v>
      </c>
    </row>
    <row r="810" spans="2:21" s="10" customFormat="1" x14ac:dyDescent="0.2">
      <c r="B810" s="10" t="str">
        <f t="shared" si="73"/>
        <v/>
      </c>
      <c r="C810" s="10" t="str">
        <f>IF(ISNA(VLOOKUP(R810&amp;"_"&amp;S810&amp;"_"&amp;T810,[1]挑战模式!$A:$AS,1,FALSE)),"",IF(T810-T809=0,"",T810))</f>
        <v/>
      </c>
      <c r="D810" s="10" t="str">
        <f t="shared" si="74"/>
        <v/>
      </c>
      <c r="E810" s="10" t="str">
        <f>""</f>
        <v/>
      </c>
      <c r="F810" s="10" t="str">
        <f>IF(C810="","",VLOOKUP(R810&amp;"_"&amp;S810&amp;"_"&amp;T810,[1]挑战模式!$A:$AS,13,FALSE)-VLOOKUP(R810&amp;"_"&amp;S810&amp;"_"&amp;T810,[1]挑战模式!$A:$AS,14,FALSE))</f>
        <v/>
      </c>
      <c r="G810" s="10" t="str">
        <f t="shared" si="75"/>
        <v/>
      </c>
      <c r="H810" s="10" t="str">
        <f>IF(C810="","",VLOOKUP(R810&amp;"_"&amp;S810&amp;"_"&amp;T810,[1]挑战模式!$A:$BG,58,FALSE))</f>
        <v/>
      </c>
      <c r="I810" s="10" t="str">
        <f>IF(C810="","",VLOOKUP(R810&amp;"_"&amp;S810&amp;"_"&amp;T810,[1]挑战模式!$A:$BG,59,FALSE))</f>
        <v/>
      </c>
      <c r="J810" s="10" t="str">
        <f t="shared" si="72"/>
        <v/>
      </c>
      <c r="K810" s="10" t="str">
        <f>IF(ISNA(VLOOKUP(R810&amp;"_"&amp;S810&amp;"_"&amp;T810,[1]挑战模式!$A:$AS,1,FALSE)),"",IF(VLOOKUP(R810&amp;"_"&amp;S810&amp;"_"&amp;T810,[1]挑战模式!$A:$AS,14+U810,FALSE)="","",INT(VLOOKUP(R810&amp;"_"&amp;S810&amp;"_"&amp;T810,[1]挑战模式!$A:$AS,20+U810,FALSE))))</f>
        <v/>
      </c>
      <c r="L810" s="10" t="str">
        <f>IF(ISNA(VLOOKUP(R810&amp;"_"&amp;S810&amp;"_"&amp;T810,[1]挑战模式!$A:$AS,1,FALSE)),"",IF(VLOOKUP(R810&amp;"_"&amp;S810&amp;"_"&amp;T810,[1]挑战模式!$A:$AS,14+U810,FALSE)="","",ROUND(VLOOKUP(R810&amp;"_"&amp;S810&amp;"_"&amp;T810,[1]挑战模式!$A:$AS,5,FALSE)/K810,2)))</f>
        <v/>
      </c>
      <c r="M810" s="10" t="str">
        <f t="shared" si="76"/>
        <v/>
      </c>
      <c r="N810" s="10" t="str">
        <f t="shared" si="77"/>
        <v/>
      </c>
      <c r="O810" s="10" t="str">
        <f t="shared" si="78"/>
        <v/>
      </c>
      <c r="Q810" s="10" t="str">
        <f>IF(L810="","",VLOOKUP(R810&amp;"_"&amp;S810&amp;"_"&amp;T810,[1]挑战模式!$A:$AS,38+U810,FALSE))</f>
        <v/>
      </c>
      <c r="R810" s="10">
        <v>0</v>
      </c>
      <c r="S810" s="10">
        <v>17</v>
      </c>
      <c r="T810" s="10">
        <v>7</v>
      </c>
      <c r="U810" s="10">
        <v>5</v>
      </c>
    </row>
    <row r="811" spans="2:21" s="10" customFormat="1" x14ac:dyDescent="0.2">
      <c r="B811" s="10" t="str">
        <f t="shared" si="73"/>
        <v/>
      </c>
      <c r="C811" s="10" t="str">
        <f>IF(ISNA(VLOOKUP(R811&amp;"_"&amp;S811&amp;"_"&amp;T811,[1]挑战模式!$A:$AS,1,FALSE)),"",IF(T811-T810=0,"",T811))</f>
        <v/>
      </c>
      <c r="D811" s="10" t="str">
        <f t="shared" si="74"/>
        <v/>
      </c>
      <c r="E811" s="10" t="str">
        <f>""</f>
        <v/>
      </c>
      <c r="F811" s="10" t="str">
        <f>IF(C811="","",VLOOKUP(R811&amp;"_"&amp;S811&amp;"_"&amp;T811,[1]挑战模式!$A:$AS,13,FALSE)-VLOOKUP(R811&amp;"_"&amp;S811&amp;"_"&amp;T811,[1]挑战模式!$A:$AS,14,FALSE))</f>
        <v/>
      </c>
      <c r="G811" s="10" t="str">
        <f t="shared" si="75"/>
        <v/>
      </c>
      <c r="H811" s="10" t="str">
        <f>IF(C811="","",VLOOKUP(R811&amp;"_"&amp;S811&amp;"_"&amp;T811,[1]挑战模式!$A:$BG,58,FALSE))</f>
        <v/>
      </c>
      <c r="I811" s="10" t="str">
        <f>IF(C811="","",VLOOKUP(R811&amp;"_"&amp;S811&amp;"_"&amp;T811,[1]挑战模式!$A:$BG,59,FALSE))</f>
        <v/>
      </c>
      <c r="J811" s="10" t="str">
        <f t="shared" si="72"/>
        <v/>
      </c>
      <c r="K811" s="10" t="str">
        <f>IF(ISNA(VLOOKUP(R811&amp;"_"&amp;S811&amp;"_"&amp;T811,[1]挑战模式!$A:$AS,1,FALSE)),"",IF(VLOOKUP(R811&amp;"_"&amp;S811&amp;"_"&amp;T811,[1]挑战模式!$A:$AS,14+U811,FALSE)="","",INT(VLOOKUP(R811&amp;"_"&amp;S811&amp;"_"&amp;T811,[1]挑战模式!$A:$AS,20+U811,FALSE))))</f>
        <v/>
      </c>
      <c r="L811" s="10" t="str">
        <f>IF(ISNA(VLOOKUP(R811&amp;"_"&amp;S811&amp;"_"&amp;T811,[1]挑战模式!$A:$AS,1,FALSE)),"",IF(VLOOKUP(R811&amp;"_"&amp;S811&amp;"_"&amp;T811,[1]挑战模式!$A:$AS,14+U811,FALSE)="","",ROUND(VLOOKUP(R811&amp;"_"&amp;S811&amp;"_"&amp;T811,[1]挑战模式!$A:$AS,5,FALSE)/K811,2)))</f>
        <v/>
      </c>
      <c r="M811" s="10" t="str">
        <f t="shared" si="76"/>
        <v/>
      </c>
      <c r="N811" s="10" t="str">
        <f t="shared" si="77"/>
        <v/>
      </c>
      <c r="O811" s="10" t="str">
        <f t="shared" si="78"/>
        <v/>
      </c>
      <c r="Q811" s="10" t="str">
        <f>IF(L811="","",VLOOKUP(R811&amp;"_"&amp;S811&amp;"_"&amp;T811,[1]挑战模式!$A:$AS,38+U811,FALSE))</f>
        <v/>
      </c>
      <c r="R811" s="10">
        <v>0</v>
      </c>
      <c r="S811" s="10">
        <v>17</v>
      </c>
      <c r="T811" s="10">
        <v>7</v>
      </c>
      <c r="U811" s="10">
        <v>6</v>
      </c>
    </row>
    <row r="812" spans="2:21" s="10" customFormat="1" x14ac:dyDescent="0.2">
      <c r="B812" s="10" t="str">
        <f t="shared" si="73"/>
        <v/>
      </c>
      <c r="C812" s="10" t="str">
        <f>IF(ISNA(VLOOKUP(R812&amp;"_"&amp;S812&amp;"_"&amp;T812,[1]挑战模式!$A:$AS,1,FALSE)),"",IF(T812-T811=0,"",T812))</f>
        <v/>
      </c>
      <c r="D812" s="10" t="str">
        <f t="shared" si="74"/>
        <v/>
      </c>
      <c r="E812" s="10" t="str">
        <f>""</f>
        <v/>
      </c>
      <c r="F812" s="10" t="str">
        <f>IF(C812="","",VLOOKUP(R812&amp;"_"&amp;S812&amp;"_"&amp;T812,[1]挑战模式!$A:$AS,13,FALSE)-VLOOKUP(R812&amp;"_"&amp;S812&amp;"_"&amp;T812,[1]挑战模式!$A:$AS,14,FALSE))</f>
        <v/>
      </c>
      <c r="G812" s="10" t="str">
        <f t="shared" si="75"/>
        <v/>
      </c>
      <c r="H812" s="10" t="str">
        <f>IF(C812="","",VLOOKUP(R812&amp;"_"&amp;S812&amp;"_"&amp;T812,[1]挑战模式!$A:$BG,58,FALSE))</f>
        <v/>
      </c>
      <c r="I812" s="10" t="str">
        <f>IF(C812="","",VLOOKUP(R812&amp;"_"&amp;S812&amp;"_"&amp;T812,[1]挑战模式!$A:$BG,59,FALSE))</f>
        <v/>
      </c>
      <c r="J812" s="10" t="str">
        <f t="shared" si="72"/>
        <v/>
      </c>
      <c r="K812" s="10" t="str">
        <f>IF(ISNA(VLOOKUP(R812&amp;"_"&amp;S812&amp;"_"&amp;T812,[1]挑战模式!$A:$AS,1,FALSE)),"",IF(VLOOKUP(R812&amp;"_"&amp;S812&amp;"_"&amp;T812,[1]挑战模式!$A:$AS,14+U812,FALSE)="","",INT(VLOOKUP(R812&amp;"_"&amp;S812&amp;"_"&amp;T812,[1]挑战模式!$A:$AS,20+U812,FALSE))))</f>
        <v/>
      </c>
      <c r="L812" s="10" t="str">
        <f>IF(ISNA(VLOOKUP(R812&amp;"_"&amp;S812&amp;"_"&amp;T812,[1]挑战模式!$A:$AS,1,FALSE)),"",IF(VLOOKUP(R812&amp;"_"&amp;S812&amp;"_"&amp;T812,[1]挑战模式!$A:$AS,14+U812,FALSE)="","",ROUND(VLOOKUP(R812&amp;"_"&amp;S812&amp;"_"&amp;T812,[1]挑战模式!$A:$AS,5,FALSE)/K812,2)))</f>
        <v/>
      </c>
      <c r="M812" s="10" t="str">
        <f t="shared" si="76"/>
        <v/>
      </c>
      <c r="N812" s="10" t="str">
        <f t="shared" si="77"/>
        <v/>
      </c>
      <c r="O812" s="10" t="str">
        <f t="shared" si="78"/>
        <v/>
      </c>
      <c r="Q812" s="10" t="str">
        <f>IF(L812="","",VLOOKUP(R812&amp;"_"&amp;S812&amp;"_"&amp;T812,[1]挑战模式!$A:$AS,38+U812,FALSE))</f>
        <v/>
      </c>
      <c r="R812" s="10">
        <v>0</v>
      </c>
      <c r="S812" s="10">
        <v>17</v>
      </c>
      <c r="T812" s="10">
        <v>8</v>
      </c>
      <c r="U812" s="10">
        <v>1</v>
      </c>
    </row>
    <row r="813" spans="2:21" s="10" customFormat="1" x14ac:dyDescent="0.2">
      <c r="B813" s="10" t="str">
        <f t="shared" si="73"/>
        <v/>
      </c>
      <c r="C813" s="10" t="str">
        <f>IF(ISNA(VLOOKUP(R813&amp;"_"&amp;S813&amp;"_"&amp;T813,[1]挑战模式!$A:$AS,1,FALSE)),"",IF(T813-T812=0,"",T813))</f>
        <v/>
      </c>
      <c r="D813" s="10" t="str">
        <f t="shared" si="74"/>
        <v/>
      </c>
      <c r="E813" s="10" t="str">
        <f>""</f>
        <v/>
      </c>
      <c r="F813" s="10" t="str">
        <f>IF(C813="","",VLOOKUP(R813&amp;"_"&amp;S813&amp;"_"&amp;T813,[1]挑战模式!$A:$AS,13,FALSE)-VLOOKUP(R813&amp;"_"&amp;S813&amp;"_"&amp;T813,[1]挑战模式!$A:$AS,14,FALSE))</f>
        <v/>
      </c>
      <c r="G813" s="10" t="str">
        <f t="shared" si="75"/>
        <v/>
      </c>
      <c r="H813" s="10" t="str">
        <f>IF(C813="","",VLOOKUP(R813&amp;"_"&amp;S813&amp;"_"&amp;T813,[1]挑战模式!$A:$BG,58,FALSE))</f>
        <v/>
      </c>
      <c r="I813" s="10" t="str">
        <f>IF(C813="","",VLOOKUP(R813&amp;"_"&amp;S813&amp;"_"&amp;T813,[1]挑战模式!$A:$BG,59,FALSE))</f>
        <v/>
      </c>
      <c r="J813" s="10" t="str">
        <f t="shared" si="72"/>
        <v/>
      </c>
      <c r="K813" s="10" t="str">
        <f>IF(ISNA(VLOOKUP(R813&amp;"_"&amp;S813&amp;"_"&amp;T813,[1]挑战模式!$A:$AS,1,FALSE)),"",IF(VLOOKUP(R813&amp;"_"&amp;S813&amp;"_"&amp;T813,[1]挑战模式!$A:$AS,14+U813,FALSE)="","",INT(VLOOKUP(R813&amp;"_"&amp;S813&amp;"_"&amp;T813,[1]挑战模式!$A:$AS,20+U813,FALSE))))</f>
        <v/>
      </c>
      <c r="L813" s="10" t="str">
        <f>IF(ISNA(VLOOKUP(R813&amp;"_"&amp;S813&amp;"_"&amp;T813,[1]挑战模式!$A:$AS,1,FALSE)),"",IF(VLOOKUP(R813&amp;"_"&amp;S813&amp;"_"&amp;T813,[1]挑战模式!$A:$AS,14+U813,FALSE)="","",ROUND(VLOOKUP(R813&amp;"_"&amp;S813&amp;"_"&amp;T813,[1]挑战模式!$A:$AS,5,FALSE)/K813,2)))</f>
        <v/>
      </c>
      <c r="M813" s="10" t="str">
        <f t="shared" si="76"/>
        <v/>
      </c>
      <c r="N813" s="10" t="str">
        <f t="shared" si="77"/>
        <v/>
      </c>
      <c r="O813" s="10" t="str">
        <f t="shared" si="78"/>
        <v/>
      </c>
      <c r="Q813" s="10" t="str">
        <f>IF(L813="","",VLOOKUP(R813&amp;"_"&amp;S813&amp;"_"&amp;T813,[1]挑战模式!$A:$AS,38+U813,FALSE))</f>
        <v/>
      </c>
      <c r="R813" s="10">
        <v>0</v>
      </c>
      <c r="S813" s="10">
        <v>17</v>
      </c>
      <c r="T813" s="10">
        <v>8</v>
      </c>
      <c r="U813" s="10">
        <v>2</v>
      </c>
    </row>
    <row r="814" spans="2:21" s="10" customFormat="1" x14ac:dyDescent="0.2">
      <c r="B814" s="10" t="str">
        <f t="shared" si="73"/>
        <v/>
      </c>
      <c r="C814" s="10" t="str">
        <f>IF(ISNA(VLOOKUP(R814&amp;"_"&amp;S814&amp;"_"&amp;T814,[1]挑战模式!$A:$AS,1,FALSE)),"",IF(T814-T813=0,"",T814))</f>
        <v/>
      </c>
      <c r="D814" s="10" t="str">
        <f t="shared" si="74"/>
        <v/>
      </c>
      <c r="E814" s="10" t="str">
        <f>""</f>
        <v/>
      </c>
      <c r="F814" s="10" t="str">
        <f>IF(C814="","",VLOOKUP(R814&amp;"_"&amp;S814&amp;"_"&amp;T814,[1]挑战模式!$A:$AS,13,FALSE)-VLOOKUP(R814&amp;"_"&amp;S814&amp;"_"&amp;T814,[1]挑战模式!$A:$AS,14,FALSE))</f>
        <v/>
      </c>
      <c r="G814" s="10" t="str">
        <f t="shared" si="75"/>
        <v/>
      </c>
      <c r="H814" s="10" t="str">
        <f>IF(C814="","",VLOOKUP(R814&amp;"_"&amp;S814&amp;"_"&amp;T814,[1]挑战模式!$A:$BG,58,FALSE))</f>
        <v/>
      </c>
      <c r="I814" s="10" t="str">
        <f>IF(C814="","",VLOOKUP(R814&amp;"_"&amp;S814&amp;"_"&amp;T814,[1]挑战模式!$A:$BG,59,FALSE))</f>
        <v/>
      </c>
      <c r="J814" s="10" t="str">
        <f t="shared" si="72"/>
        <v/>
      </c>
      <c r="K814" s="10" t="str">
        <f>IF(ISNA(VLOOKUP(R814&amp;"_"&amp;S814&amp;"_"&amp;T814,[1]挑战模式!$A:$AS,1,FALSE)),"",IF(VLOOKUP(R814&amp;"_"&amp;S814&amp;"_"&amp;T814,[1]挑战模式!$A:$AS,14+U814,FALSE)="","",INT(VLOOKUP(R814&amp;"_"&amp;S814&amp;"_"&amp;T814,[1]挑战模式!$A:$AS,20+U814,FALSE))))</f>
        <v/>
      </c>
      <c r="L814" s="10" t="str">
        <f>IF(ISNA(VLOOKUP(R814&amp;"_"&amp;S814&amp;"_"&amp;T814,[1]挑战模式!$A:$AS,1,FALSE)),"",IF(VLOOKUP(R814&amp;"_"&amp;S814&amp;"_"&amp;T814,[1]挑战模式!$A:$AS,14+U814,FALSE)="","",ROUND(VLOOKUP(R814&amp;"_"&amp;S814&amp;"_"&amp;T814,[1]挑战模式!$A:$AS,5,FALSE)/K814,2)))</f>
        <v/>
      </c>
      <c r="M814" s="10" t="str">
        <f t="shared" si="76"/>
        <v/>
      </c>
      <c r="N814" s="10" t="str">
        <f t="shared" si="77"/>
        <v/>
      </c>
      <c r="O814" s="10" t="str">
        <f t="shared" si="78"/>
        <v/>
      </c>
      <c r="Q814" s="10" t="str">
        <f>IF(L814="","",VLOOKUP(R814&amp;"_"&amp;S814&amp;"_"&amp;T814,[1]挑战模式!$A:$AS,38+U814,FALSE))</f>
        <v/>
      </c>
      <c r="R814" s="10">
        <v>0</v>
      </c>
      <c r="S814" s="10">
        <v>17</v>
      </c>
      <c r="T814" s="10">
        <v>8</v>
      </c>
      <c r="U814" s="10">
        <v>3</v>
      </c>
    </row>
    <row r="815" spans="2:21" s="10" customFormat="1" x14ac:dyDescent="0.2">
      <c r="B815" s="10" t="str">
        <f t="shared" si="73"/>
        <v/>
      </c>
      <c r="C815" s="10" t="str">
        <f>IF(ISNA(VLOOKUP(R815&amp;"_"&amp;S815&amp;"_"&amp;T815,[1]挑战模式!$A:$AS,1,FALSE)),"",IF(T815-T814=0,"",T815))</f>
        <v/>
      </c>
      <c r="D815" s="10" t="str">
        <f t="shared" si="74"/>
        <v/>
      </c>
      <c r="E815" s="10" t="str">
        <f>""</f>
        <v/>
      </c>
      <c r="F815" s="10" t="str">
        <f>IF(C815="","",VLOOKUP(R815&amp;"_"&amp;S815&amp;"_"&amp;T815,[1]挑战模式!$A:$AS,13,FALSE)-VLOOKUP(R815&amp;"_"&amp;S815&amp;"_"&amp;T815,[1]挑战模式!$A:$AS,14,FALSE))</f>
        <v/>
      </c>
      <c r="G815" s="10" t="str">
        <f t="shared" si="75"/>
        <v/>
      </c>
      <c r="H815" s="10" t="str">
        <f>IF(C815="","",VLOOKUP(R815&amp;"_"&amp;S815&amp;"_"&amp;T815,[1]挑战模式!$A:$BG,58,FALSE))</f>
        <v/>
      </c>
      <c r="I815" s="10" t="str">
        <f>IF(C815="","",VLOOKUP(R815&amp;"_"&amp;S815&amp;"_"&amp;T815,[1]挑战模式!$A:$BG,59,FALSE))</f>
        <v/>
      </c>
      <c r="J815" s="10" t="str">
        <f t="shared" si="72"/>
        <v/>
      </c>
      <c r="K815" s="10" t="str">
        <f>IF(ISNA(VLOOKUP(R815&amp;"_"&amp;S815&amp;"_"&amp;T815,[1]挑战模式!$A:$AS,1,FALSE)),"",IF(VLOOKUP(R815&amp;"_"&amp;S815&amp;"_"&amp;T815,[1]挑战模式!$A:$AS,14+U815,FALSE)="","",INT(VLOOKUP(R815&amp;"_"&amp;S815&amp;"_"&amp;T815,[1]挑战模式!$A:$AS,20+U815,FALSE))))</f>
        <v/>
      </c>
      <c r="L815" s="10" t="str">
        <f>IF(ISNA(VLOOKUP(R815&amp;"_"&amp;S815&amp;"_"&amp;T815,[1]挑战模式!$A:$AS,1,FALSE)),"",IF(VLOOKUP(R815&amp;"_"&amp;S815&amp;"_"&amp;T815,[1]挑战模式!$A:$AS,14+U815,FALSE)="","",ROUND(VLOOKUP(R815&amp;"_"&amp;S815&amp;"_"&amp;T815,[1]挑战模式!$A:$AS,5,FALSE)/K815,2)))</f>
        <v/>
      </c>
      <c r="M815" s="10" t="str">
        <f t="shared" si="76"/>
        <v/>
      </c>
      <c r="N815" s="10" t="str">
        <f t="shared" si="77"/>
        <v/>
      </c>
      <c r="O815" s="10" t="str">
        <f t="shared" si="78"/>
        <v/>
      </c>
      <c r="Q815" s="10" t="str">
        <f>IF(L815="","",VLOOKUP(R815&amp;"_"&amp;S815&amp;"_"&amp;T815,[1]挑战模式!$A:$AS,38+U815,FALSE))</f>
        <v/>
      </c>
      <c r="R815" s="10">
        <v>0</v>
      </c>
      <c r="S815" s="10">
        <v>17</v>
      </c>
      <c r="T815" s="10">
        <v>8</v>
      </c>
      <c r="U815" s="10">
        <v>4</v>
      </c>
    </row>
    <row r="816" spans="2:21" s="10" customFormat="1" x14ac:dyDescent="0.2">
      <c r="B816" s="10" t="str">
        <f t="shared" si="73"/>
        <v/>
      </c>
      <c r="C816" s="10" t="str">
        <f>IF(ISNA(VLOOKUP(R816&amp;"_"&amp;S816&amp;"_"&amp;T816,[1]挑战模式!$A:$AS,1,FALSE)),"",IF(T816-T815=0,"",T816))</f>
        <v/>
      </c>
      <c r="D816" s="10" t="str">
        <f t="shared" si="74"/>
        <v/>
      </c>
      <c r="E816" s="10" t="str">
        <f>""</f>
        <v/>
      </c>
      <c r="F816" s="10" t="str">
        <f>IF(C816="","",VLOOKUP(R816&amp;"_"&amp;S816&amp;"_"&amp;T816,[1]挑战模式!$A:$AS,13,FALSE)-VLOOKUP(R816&amp;"_"&amp;S816&amp;"_"&amp;T816,[1]挑战模式!$A:$AS,14,FALSE))</f>
        <v/>
      </c>
      <c r="G816" s="10" t="str">
        <f t="shared" si="75"/>
        <v/>
      </c>
      <c r="H816" s="10" t="str">
        <f>IF(C816="","",VLOOKUP(R816&amp;"_"&amp;S816&amp;"_"&amp;T816,[1]挑战模式!$A:$BG,58,FALSE))</f>
        <v/>
      </c>
      <c r="I816" s="10" t="str">
        <f>IF(C816="","",VLOOKUP(R816&amp;"_"&amp;S816&amp;"_"&amp;T816,[1]挑战模式!$A:$BG,59,FALSE))</f>
        <v/>
      </c>
      <c r="J816" s="10" t="str">
        <f t="shared" si="72"/>
        <v/>
      </c>
      <c r="K816" s="10" t="str">
        <f>IF(ISNA(VLOOKUP(R816&amp;"_"&amp;S816&amp;"_"&amp;T816,[1]挑战模式!$A:$AS,1,FALSE)),"",IF(VLOOKUP(R816&amp;"_"&amp;S816&amp;"_"&amp;T816,[1]挑战模式!$A:$AS,14+U816,FALSE)="","",INT(VLOOKUP(R816&amp;"_"&amp;S816&amp;"_"&amp;T816,[1]挑战模式!$A:$AS,20+U816,FALSE))))</f>
        <v/>
      </c>
      <c r="L816" s="10" t="str">
        <f>IF(ISNA(VLOOKUP(R816&amp;"_"&amp;S816&amp;"_"&amp;T816,[1]挑战模式!$A:$AS,1,FALSE)),"",IF(VLOOKUP(R816&amp;"_"&amp;S816&amp;"_"&amp;T816,[1]挑战模式!$A:$AS,14+U816,FALSE)="","",ROUND(VLOOKUP(R816&amp;"_"&amp;S816&amp;"_"&amp;T816,[1]挑战模式!$A:$AS,5,FALSE)/K816,2)))</f>
        <v/>
      </c>
      <c r="M816" s="10" t="str">
        <f t="shared" si="76"/>
        <v/>
      </c>
      <c r="N816" s="10" t="str">
        <f t="shared" si="77"/>
        <v/>
      </c>
      <c r="O816" s="10" t="str">
        <f t="shared" si="78"/>
        <v/>
      </c>
      <c r="Q816" s="10" t="str">
        <f>IF(L816="","",VLOOKUP(R816&amp;"_"&amp;S816&amp;"_"&amp;T816,[1]挑战模式!$A:$AS,38+U816,FALSE))</f>
        <v/>
      </c>
      <c r="R816" s="10">
        <v>0</v>
      </c>
      <c r="S816" s="10">
        <v>17</v>
      </c>
      <c r="T816" s="10">
        <v>8</v>
      </c>
      <c r="U816" s="10">
        <v>5</v>
      </c>
    </row>
    <row r="817" spans="2:21" s="10" customFormat="1" x14ac:dyDescent="0.2">
      <c r="B817" s="10" t="str">
        <f t="shared" si="73"/>
        <v/>
      </c>
      <c r="C817" s="10" t="str">
        <f>IF(ISNA(VLOOKUP(R817&amp;"_"&amp;S817&amp;"_"&amp;T817,[1]挑战模式!$A:$AS,1,FALSE)),"",IF(T817-T816=0,"",T817))</f>
        <v/>
      </c>
      <c r="D817" s="10" t="str">
        <f t="shared" si="74"/>
        <v/>
      </c>
      <c r="E817" s="10" t="str">
        <f>""</f>
        <v/>
      </c>
      <c r="F817" s="10" t="str">
        <f>IF(C817="","",VLOOKUP(R817&amp;"_"&amp;S817&amp;"_"&amp;T817,[1]挑战模式!$A:$AS,13,FALSE)-VLOOKUP(R817&amp;"_"&amp;S817&amp;"_"&amp;T817,[1]挑战模式!$A:$AS,14,FALSE))</f>
        <v/>
      </c>
      <c r="G817" s="10" t="str">
        <f t="shared" si="75"/>
        <v/>
      </c>
      <c r="H817" s="10" t="str">
        <f>IF(C817="","",VLOOKUP(R817&amp;"_"&amp;S817&amp;"_"&amp;T817,[1]挑战模式!$A:$BG,58,FALSE))</f>
        <v/>
      </c>
      <c r="I817" s="10" t="str">
        <f>IF(C817="","",VLOOKUP(R817&amp;"_"&amp;S817&amp;"_"&amp;T817,[1]挑战模式!$A:$BG,59,FALSE))</f>
        <v/>
      </c>
      <c r="J817" s="10" t="str">
        <f t="shared" si="72"/>
        <v/>
      </c>
      <c r="K817" s="10" t="str">
        <f>IF(ISNA(VLOOKUP(R817&amp;"_"&amp;S817&amp;"_"&amp;T817,[1]挑战模式!$A:$AS,1,FALSE)),"",IF(VLOOKUP(R817&amp;"_"&amp;S817&amp;"_"&amp;T817,[1]挑战模式!$A:$AS,14+U817,FALSE)="","",INT(VLOOKUP(R817&amp;"_"&amp;S817&amp;"_"&amp;T817,[1]挑战模式!$A:$AS,20+U817,FALSE))))</f>
        <v/>
      </c>
      <c r="L817" s="10" t="str">
        <f>IF(ISNA(VLOOKUP(R817&amp;"_"&amp;S817&amp;"_"&amp;T817,[1]挑战模式!$A:$AS,1,FALSE)),"",IF(VLOOKUP(R817&amp;"_"&amp;S817&amp;"_"&amp;T817,[1]挑战模式!$A:$AS,14+U817,FALSE)="","",ROUND(VLOOKUP(R817&amp;"_"&amp;S817&amp;"_"&amp;T817,[1]挑战模式!$A:$AS,5,FALSE)/K817,2)))</f>
        <v/>
      </c>
      <c r="M817" s="10" t="str">
        <f t="shared" si="76"/>
        <v/>
      </c>
      <c r="N817" s="10" t="str">
        <f t="shared" si="77"/>
        <v/>
      </c>
      <c r="O817" s="10" t="str">
        <f t="shared" si="78"/>
        <v/>
      </c>
      <c r="Q817" s="10" t="str">
        <f>IF(L817="","",VLOOKUP(R817&amp;"_"&amp;S817&amp;"_"&amp;T817,[1]挑战模式!$A:$AS,38+U817,FALSE))</f>
        <v/>
      </c>
      <c r="R817" s="10">
        <v>0</v>
      </c>
      <c r="S817" s="10">
        <v>17</v>
      </c>
      <c r="T817" s="10">
        <v>8</v>
      </c>
      <c r="U817" s="10">
        <v>6</v>
      </c>
    </row>
    <row r="818" spans="2:21" s="10" customFormat="1" x14ac:dyDescent="0.2">
      <c r="B818" s="10" t="str">
        <f t="shared" si="73"/>
        <v>MonsterWaveCallRule_Season0_Challenge18</v>
      </c>
      <c r="C818" s="10">
        <f>IF(ISNA(VLOOKUP(R818&amp;"_"&amp;S818&amp;"_"&amp;T818,[1]挑战模式!$A:$AS,1,FALSE)),"",IF(T818-T817=0,"",T818))</f>
        <v>1</v>
      </c>
      <c r="D818" s="10" t="str">
        <f t="shared" si="74"/>
        <v>赛季0挑战关卡18波次1</v>
      </c>
      <c r="E818" s="10" t="str">
        <f>""</f>
        <v/>
      </c>
      <c r="F818" s="10">
        <f>IF(C818="","",VLOOKUP(R818&amp;"_"&amp;S818&amp;"_"&amp;T818,[1]挑战模式!$A:$AS,13,FALSE)-VLOOKUP(R818&amp;"_"&amp;S818&amp;"_"&amp;T818,[1]挑战模式!$A:$AS,14,FALSE))</f>
        <v>100</v>
      </c>
      <c r="G818" s="10">
        <f t="shared" si="75"/>
        <v>180</v>
      </c>
      <c r="H818" s="10" t="str">
        <f>IF(C818="","",VLOOKUP(R818&amp;"_"&amp;S818&amp;"_"&amp;T818,[1]挑战模式!$A:$BG,58,FALSE))</f>
        <v>ResAudio_Music_game3;0.9</v>
      </c>
      <c r="I818" s="10" t="str">
        <f>IF(C818="","",VLOOKUP(R818&amp;"_"&amp;S818&amp;"_"&amp;T818,[1]挑战模式!$A:$BG,59,FALSE))</f>
        <v>ResAudio_Music_game3;1.1</v>
      </c>
      <c r="J818" s="10">
        <f t="shared" si="72"/>
        <v>0</v>
      </c>
      <c r="K818" s="10">
        <f ca="1">IF(ISNA(VLOOKUP(R818&amp;"_"&amp;S818&amp;"_"&amp;T818,[1]挑战模式!$A:$AS,1,FALSE)),"",IF(VLOOKUP(R818&amp;"_"&amp;S818&amp;"_"&amp;T818,[1]挑战模式!$A:$AS,14+U818,FALSE)="","",INT(VLOOKUP(R818&amp;"_"&amp;S818&amp;"_"&amp;T818,[1]挑战模式!$A:$AS,20+U818,FALSE))))</f>
        <v>6</v>
      </c>
      <c r="L818" s="10">
        <f ca="1">IF(ISNA(VLOOKUP(R818&amp;"_"&amp;S818&amp;"_"&amp;T818,[1]挑战模式!$A:$AS,1,FALSE)),"",IF(VLOOKUP(R818&amp;"_"&amp;S818&amp;"_"&amp;T818,[1]挑战模式!$A:$AS,14+U818,FALSE)="","",ROUND(VLOOKUP(R818&amp;"_"&amp;S818&amp;"_"&amp;T818,[1]挑战模式!$A:$AS,5,FALSE)/K818,2)))</f>
        <v>1.67</v>
      </c>
      <c r="M818" s="10">
        <f t="shared" ca="1" si="76"/>
        <v>1</v>
      </c>
      <c r="N818" s="10" t="str">
        <f t="shared" ca="1" si="77"/>
        <v>Monster_Season0_Challenge18_1_1</v>
      </c>
      <c r="O818" s="10">
        <f t="shared" ca="1" si="78"/>
        <v>1</v>
      </c>
      <c r="Q818" s="10">
        <f ca="1">IF(L818="","",VLOOKUP(R818&amp;"_"&amp;S818&amp;"_"&amp;T818,[1]挑战模式!$A:$AS,38+U818,FALSE))</f>
        <v>33</v>
      </c>
      <c r="R818" s="10">
        <v>0</v>
      </c>
      <c r="S818" s="10">
        <v>18</v>
      </c>
      <c r="T818" s="10">
        <v>1</v>
      </c>
      <c r="U818" s="10">
        <v>1</v>
      </c>
    </row>
    <row r="819" spans="2:21" s="10" customFormat="1" x14ac:dyDescent="0.2">
      <c r="B819" s="10" t="str">
        <f t="shared" si="73"/>
        <v/>
      </c>
      <c r="C819" s="10" t="str">
        <f>IF(ISNA(VLOOKUP(R819&amp;"_"&amp;S819&amp;"_"&amp;T819,[1]挑战模式!$A:$AS,1,FALSE)),"",IF(T819-T818=0,"",T819))</f>
        <v/>
      </c>
      <c r="D819" s="10" t="str">
        <f t="shared" si="74"/>
        <v/>
      </c>
      <c r="E819" s="10" t="str">
        <f>""</f>
        <v/>
      </c>
      <c r="F819" s="10" t="str">
        <f>IF(C819="","",VLOOKUP(R819&amp;"_"&amp;S819&amp;"_"&amp;T819,[1]挑战模式!$A:$AS,13,FALSE)-VLOOKUP(R819&amp;"_"&amp;S819&amp;"_"&amp;T819,[1]挑战模式!$A:$AS,14,FALSE))</f>
        <v/>
      </c>
      <c r="G819" s="10" t="str">
        <f t="shared" si="75"/>
        <v/>
      </c>
      <c r="H819" s="10" t="str">
        <f>IF(C819="","",VLOOKUP(R819&amp;"_"&amp;S819&amp;"_"&amp;T819,[1]挑战模式!$A:$BG,58,FALSE))</f>
        <v/>
      </c>
      <c r="I819" s="10" t="str">
        <f>IF(C819="","",VLOOKUP(R819&amp;"_"&amp;S819&amp;"_"&amp;T819,[1]挑战模式!$A:$BG,59,FALSE))</f>
        <v/>
      </c>
      <c r="J819" s="10" t="str">
        <f t="shared" si="72"/>
        <v/>
      </c>
      <c r="K819" s="10" t="str">
        <f ca="1">IF(ISNA(VLOOKUP(R819&amp;"_"&amp;S819&amp;"_"&amp;T819,[1]挑战模式!$A:$AS,1,FALSE)),"",IF(VLOOKUP(R819&amp;"_"&amp;S819&amp;"_"&amp;T819,[1]挑战模式!$A:$AS,14+U819,FALSE)="","",INT(VLOOKUP(R819&amp;"_"&amp;S819&amp;"_"&amp;T819,[1]挑战模式!$A:$AS,20+U819,FALSE))))</f>
        <v/>
      </c>
      <c r="L819" s="10" t="str">
        <f ca="1">IF(ISNA(VLOOKUP(R819&amp;"_"&amp;S819&amp;"_"&amp;T819,[1]挑战模式!$A:$AS,1,FALSE)),"",IF(VLOOKUP(R819&amp;"_"&amp;S819&amp;"_"&amp;T819,[1]挑战模式!$A:$AS,14+U819,FALSE)="","",ROUND(VLOOKUP(R819&amp;"_"&amp;S819&amp;"_"&amp;T819,[1]挑战模式!$A:$AS,5,FALSE)/K819,2)))</f>
        <v/>
      </c>
      <c r="M819" s="10" t="str">
        <f t="shared" ca="1" si="76"/>
        <v/>
      </c>
      <c r="N819" s="10" t="str">
        <f t="shared" ca="1" si="77"/>
        <v/>
      </c>
      <c r="O819" s="10" t="str">
        <f t="shared" ca="1" si="78"/>
        <v/>
      </c>
      <c r="Q819" s="10" t="str">
        <f ca="1">IF(L819="","",VLOOKUP(R819&amp;"_"&amp;S819&amp;"_"&amp;T819,[1]挑战模式!$A:$AS,38+U819,FALSE))</f>
        <v/>
      </c>
      <c r="R819" s="10">
        <v>0</v>
      </c>
      <c r="S819" s="10">
        <v>18</v>
      </c>
      <c r="T819" s="10">
        <v>1</v>
      </c>
      <c r="U819" s="10">
        <v>2</v>
      </c>
    </row>
    <row r="820" spans="2:21" s="10" customFormat="1" x14ac:dyDescent="0.2">
      <c r="B820" s="10" t="str">
        <f t="shared" si="73"/>
        <v/>
      </c>
      <c r="C820" s="10" t="str">
        <f>IF(ISNA(VLOOKUP(R820&amp;"_"&amp;S820&amp;"_"&amp;T820,[1]挑战模式!$A:$AS,1,FALSE)),"",IF(T820-T819=0,"",T820))</f>
        <v/>
      </c>
      <c r="D820" s="10" t="str">
        <f t="shared" si="74"/>
        <v/>
      </c>
      <c r="E820" s="10" t="str">
        <f>""</f>
        <v/>
      </c>
      <c r="F820" s="10" t="str">
        <f>IF(C820="","",VLOOKUP(R820&amp;"_"&amp;S820&amp;"_"&amp;T820,[1]挑战模式!$A:$AS,13,FALSE)-VLOOKUP(R820&amp;"_"&amp;S820&amp;"_"&amp;T820,[1]挑战模式!$A:$AS,14,FALSE))</f>
        <v/>
      </c>
      <c r="G820" s="10" t="str">
        <f t="shared" si="75"/>
        <v/>
      </c>
      <c r="H820" s="10" t="str">
        <f>IF(C820="","",VLOOKUP(R820&amp;"_"&amp;S820&amp;"_"&amp;T820,[1]挑战模式!$A:$BG,58,FALSE))</f>
        <v/>
      </c>
      <c r="I820" s="10" t="str">
        <f>IF(C820="","",VLOOKUP(R820&amp;"_"&amp;S820&amp;"_"&amp;T820,[1]挑战模式!$A:$BG,59,FALSE))</f>
        <v/>
      </c>
      <c r="J820" s="10" t="str">
        <f t="shared" si="72"/>
        <v/>
      </c>
      <c r="K820" s="10" t="str">
        <f ca="1">IF(ISNA(VLOOKUP(R820&amp;"_"&amp;S820&amp;"_"&amp;T820,[1]挑战模式!$A:$AS,1,FALSE)),"",IF(VLOOKUP(R820&amp;"_"&amp;S820&amp;"_"&amp;T820,[1]挑战模式!$A:$AS,14+U820,FALSE)="","",INT(VLOOKUP(R820&amp;"_"&amp;S820&amp;"_"&amp;T820,[1]挑战模式!$A:$AS,20+U820,FALSE))))</f>
        <v/>
      </c>
      <c r="L820" s="10" t="str">
        <f ca="1">IF(ISNA(VLOOKUP(R820&amp;"_"&amp;S820&amp;"_"&amp;T820,[1]挑战模式!$A:$AS,1,FALSE)),"",IF(VLOOKUP(R820&amp;"_"&amp;S820&amp;"_"&amp;T820,[1]挑战模式!$A:$AS,14+U820,FALSE)="","",ROUND(VLOOKUP(R820&amp;"_"&amp;S820&amp;"_"&amp;T820,[1]挑战模式!$A:$AS,5,FALSE)/K820,2)))</f>
        <v/>
      </c>
      <c r="M820" s="10" t="str">
        <f t="shared" ca="1" si="76"/>
        <v/>
      </c>
      <c r="N820" s="10" t="str">
        <f t="shared" ca="1" si="77"/>
        <v/>
      </c>
      <c r="O820" s="10" t="str">
        <f t="shared" ca="1" si="78"/>
        <v/>
      </c>
      <c r="Q820" s="10" t="str">
        <f ca="1">IF(L820="","",VLOOKUP(R820&amp;"_"&amp;S820&amp;"_"&amp;T820,[1]挑战模式!$A:$AS,38+U820,FALSE))</f>
        <v/>
      </c>
      <c r="R820" s="10">
        <v>0</v>
      </c>
      <c r="S820" s="10">
        <v>18</v>
      </c>
      <c r="T820" s="10">
        <v>1</v>
      </c>
      <c r="U820" s="10">
        <v>3</v>
      </c>
    </row>
    <row r="821" spans="2:21" s="10" customFormat="1" x14ac:dyDescent="0.2">
      <c r="B821" s="10" t="str">
        <f t="shared" si="73"/>
        <v/>
      </c>
      <c r="C821" s="10" t="str">
        <f>IF(ISNA(VLOOKUP(R821&amp;"_"&amp;S821&amp;"_"&amp;T821,[1]挑战模式!$A:$AS,1,FALSE)),"",IF(T821-T820=0,"",T821))</f>
        <v/>
      </c>
      <c r="D821" s="10" t="str">
        <f t="shared" si="74"/>
        <v/>
      </c>
      <c r="E821" s="10" t="str">
        <f>""</f>
        <v/>
      </c>
      <c r="F821" s="10" t="str">
        <f>IF(C821="","",VLOOKUP(R821&amp;"_"&amp;S821&amp;"_"&amp;T821,[1]挑战模式!$A:$AS,13,FALSE)-VLOOKUP(R821&amp;"_"&amp;S821&amp;"_"&amp;T821,[1]挑战模式!$A:$AS,14,FALSE))</f>
        <v/>
      </c>
      <c r="G821" s="10" t="str">
        <f t="shared" si="75"/>
        <v/>
      </c>
      <c r="H821" s="10" t="str">
        <f>IF(C821="","",VLOOKUP(R821&amp;"_"&amp;S821&amp;"_"&amp;T821,[1]挑战模式!$A:$BG,58,FALSE))</f>
        <v/>
      </c>
      <c r="I821" s="10" t="str">
        <f>IF(C821="","",VLOOKUP(R821&amp;"_"&amp;S821&amp;"_"&amp;T821,[1]挑战模式!$A:$BG,59,FALSE))</f>
        <v/>
      </c>
      <c r="J821" s="10" t="str">
        <f t="shared" si="72"/>
        <v/>
      </c>
      <c r="K821" s="10" t="str">
        <f ca="1">IF(ISNA(VLOOKUP(R821&amp;"_"&amp;S821&amp;"_"&amp;T821,[1]挑战模式!$A:$AS,1,FALSE)),"",IF(VLOOKUP(R821&amp;"_"&amp;S821&amp;"_"&amp;T821,[1]挑战模式!$A:$AS,14+U821,FALSE)="","",INT(VLOOKUP(R821&amp;"_"&amp;S821&amp;"_"&amp;T821,[1]挑战模式!$A:$AS,20+U821,FALSE))))</f>
        <v/>
      </c>
      <c r="L821" s="10" t="str">
        <f ca="1">IF(ISNA(VLOOKUP(R821&amp;"_"&amp;S821&amp;"_"&amp;T821,[1]挑战模式!$A:$AS,1,FALSE)),"",IF(VLOOKUP(R821&amp;"_"&amp;S821&amp;"_"&amp;T821,[1]挑战模式!$A:$AS,14+U821,FALSE)="","",ROUND(VLOOKUP(R821&amp;"_"&amp;S821&amp;"_"&amp;T821,[1]挑战模式!$A:$AS,5,FALSE)/K821,2)))</f>
        <v/>
      </c>
      <c r="M821" s="10" t="str">
        <f t="shared" ca="1" si="76"/>
        <v/>
      </c>
      <c r="N821" s="10" t="str">
        <f t="shared" ca="1" si="77"/>
        <v/>
      </c>
      <c r="O821" s="10" t="str">
        <f t="shared" ca="1" si="78"/>
        <v/>
      </c>
      <c r="Q821" s="10" t="str">
        <f ca="1">IF(L821="","",VLOOKUP(R821&amp;"_"&amp;S821&amp;"_"&amp;T821,[1]挑战模式!$A:$AS,38+U821,FALSE))</f>
        <v/>
      </c>
      <c r="R821" s="10">
        <v>0</v>
      </c>
      <c r="S821" s="10">
        <v>18</v>
      </c>
      <c r="T821" s="10">
        <v>1</v>
      </c>
      <c r="U821" s="10">
        <v>4</v>
      </c>
    </row>
    <row r="822" spans="2:21" s="10" customFormat="1" x14ac:dyDescent="0.2">
      <c r="B822" s="10" t="str">
        <f t="shared" si="73"/>
        <v/>
      </c>
      <c r="C822" s="10" t="str">
        <f>IF(ISNA(VLOOKUP(R822&amp;"_"&amp;S822&amp;"_"&amp;T822,[1]挑战模式!$A:$AS,1,FALSE)),"",IF(T822-T821=0,"",T822))</f>
        <v/>
      </c>
      <c r="D822" s="10" t="str">
        <f t="shared" si="74"/>
        <v/>
      </c>
      <c r="E822" s="10" t="str">
        <f>""</f>
        <v/>
      </c>
      <c r="F822" s="10" t="str">
        <f>IF(C822="","",VLOOKUP(R822&amp;"_"&amp;S822&amp;"_"&amp;T822,[1]挑战模式!$A:$AS,13,FALSE)-VLOOKUP(R822&amp;"_"&amp;S822&amp;"_"&amp;T822,[1]挑战模式!$A:$AS,14,FALSE))</f>
        <v/>
      </c>
      <c r="G822" s="10" t="str">
        <f t="shared" si="75"/>
        <v/>
      </c>
      <c r="H822" s="10" t="str">
        <f>IF(C822="","",VLOOKUP(R822&amp;"_"&amp;S822&amp;"_"&amp;T822,[1]挑战模式!$A:$BG,58,FALSE))</f>
        <v/>
      </c>
      <c r="I822" s="10" t="str">
        <f>IF(C822="","",VLOOKUP(R822&amp;"_"&amp;S822&amp;"_"&amp;T822,[1]挑战模式!$A:$BG,59,FALSE))</f>
        <v/>
      </c>
      <c r="J822" s="10" t="str">
        <f t="shared" si="72"/>
        <v/>
      </c>
      <c r="K822" s="10" t="str">
        <f ca="1">IF(ISNA(VLOOKUP(R822&amp;"_"&amp;S822&amp;"_"&amp;T822,[1]挑战模式!$A:$AS,1,FALSE)),"",IF(VLOOKUP(R822&amp;"_"&amp;S822&amp;"_"&amp;T822,[1]挑战模式!$A:$AS,14+U822,FALSE)="","",INT(VLOOKUP(R822&amp;"_"&amp;S822&amp;"_"&amp;T822,[1]挑战模式!$A:$AS,20+U822,FALSE))))</f>
        <v/>
      </c>
      <c r="L822" s="10" t="str">
        <f ca="1">IF(ISNA(VLOOKUP(R822&amp;"_"&amp;S822&amp;"_"&amp;T822,[1]挑战模式!$A:$AS,1,FALSE)),"",IF(VLOOKUP(R822&amp;"_"&amp;S822&amp;"_"&amp;T822,[1]挑战模式!$A:$AS,14+U822,FALSE)="","",ROUND(VLOOKUP(R822&amp;"_"&amp;S822&amp;"_"&amp;T822,[1]挑战模式!$A:$AS,5,FALSE)/K822,2)))</f>
        <v/>
      </c>
      <c r="M822" s="10" t="str">
        <f t="shared" ca="1" si="76"/>
        <v/>
      </c>
      <c r="N822" s="10" t="str">
        <f t="shared" ca="1" si="77"/>
        <v/>
      </c>
      <c r="O822" s="10" t="str">
        <f t="shared" ca="1" si="78"/>
        <v/>
      </c>
      <c r="Q822" s="10" t="str">
        <f ca="1">IF(L822="","",VLOOKUP(R822&amp;"_"&amp;S822&amp;"_"&amp;T822,[1]挑战模式!$A:$AS,38+U822,FALSE))</f>
        <v/>
      </c>
      <c r="R822" s="10">
        <v>0</v>
      </c>
      <c r="S822" s="10">
        <v>18</v>
      </c>
      <c r="T822" s="10">
        <v>1</v>
      </c>
      <c r="U822" s="10">
        <v>5</v>
      </c>
    </row>
    <row r="823" spans="2:21" s="10" customFormat="1" x14ac:dyDescent="0.2">
      <c r="B823" s="10" t="str">
        <f t="shared" si="73"/>
        <v/>
      </c>
      <c r="C823" s="10" t="str">
        <f>IF(ISNA(VLOOKUP(R823&amp;"_"&amp;S823&amp;"_"&amp;T823,[1]挑战模式!$A:$AS,1,FALSE)),"",IF(T823-T822=0,"",T823))</f>
        <v/>
      </c>
      <c r="D823" s="10" t="str">
        <f t="shared" si="74"/>
        <v/>
      </c>
      <c r="E823" s="10" t="str">
        <f>""</f>
        <v/>
      </c>
      <c r="F823" s="10" t="str">
        <f>IF(C823="","",VLOOKUP(R823&amp;"_"&amp;S823&amp;"_"&amp;T823,[1]挑战模式!$A:$AS,13,FALSE)-VLOOKUP(R823&amp;"_"&amp;S823&amp;"_"&amp;T823,[1]挑战模式!$A:$AS,14,FALSE))</f>
        <v/>
      </c>
      <c r="G823" s="10" t="str">
        <f t="shared" si="75"/>
        <v/>
      </c>
      <c r="H823" s="10" t="str">
        <f>IF(C823="","",VLOOKUP(R823&amp;"_"&amp;S823&amp;"_"&amp;T823,[1]挑战模式!$A:$BG,58,FALSE))</f>
        <v/>
      </c>
      <c r="I823" s="10" t="str">
        <f>IF(C823="","",VLOOKUP(R823&amp;"_"&amp;S823&amp;"_"&amp;T823,[1]挑战模式!$A:$BG,59,FALSE))</f>
        <v/>
      </c>
      <c r="J823" s="10" t="str">
        <f t="shared" si="72"/>
        <v/>
      </c>
      <c r="K823" s="10" t="str">
        <f ca="1">IF(ISNA(VLOOKUP(R823&amp;"_"&amp;S823&amp;"_"&amp;T823,[1]挑战模式!$A:$AS,1,FALSE)),"",IF(VLOOKUP(R823&amp;"_"&amp;S823&amp;"_"&amp;T823,[1]挑战模式!$A:$AS,14+U823,FALSE)="","",INT(VLOOKUP(R823&amp;"_"&amp;S823&amp;"_"&amp;T823,[1]挑战模式!$A:$AS,20+U823,FALSE))))</f>
        <v/>
      </c>
      <c r="L823" s="10" t="str">
        <f ca="1">IF(ISNA(VLOOKUP(R823&amp;"_"&amp;S823&amp;"_"&amp;T823,[1]挑战模式!$A:$AS,1,FALSE)),"",IF(VLOOKUP(R823&amp;"_"&amp;S823&amp;"_"&amp;T823,[1]挑战模式!$A:$AS,14+U823,FALSE)="","",ROUND(VLOOKUP(R823&amp;"_"&amp;S823&amp;"_"&amp;T823,[1]挑战模式!$A:$AS,5,FALSE)/K823,2)))</f>
        <v/>
      </c>
      <c r="M823" s="10" t="str">
        <f t="shared" ca="1" si="76"/>
        <v/>
      </c>
      <c r="N823" s="10" t="str">
        <f t="shared" ca="1" si="77"/>
        <v/>
      </c>
      <c r="O823" s="10" t="str">
        <f t="shared" ca="1" si="78"/>
        <v/>
      </c>
      <c r="Q823" s="10" t="str">
        <f ca="1">IF(L823="","",VLOOKUP(R823&amp;"_"&amp;S823&amp;"_"&amp;T823,[1]挑战模式!$A:$AS,38+U823,FALSE))</f>
        <v/>
      </c>
      <c r="R823" s="10">
        <v>0</v>
      </c>
      <c r="S823" s="10">
        <v>18</v>
      </c>
      <c r="T823" s="10">
        <v>1</v>
      </c>
      <c r="U823" s="10">
        <v>6</v>
      </c>
    </row>
    <row r="824" spans="2:21" s="10" customFormat="1" x14ac:dyDescent="0.2">
      <c r="B824" s="10" t="str">
        <f t="shared" si="73"/>
        <v>MonsterWaveCallRule_Season0_Challenge18</v>
      </c>
      <c r="C824" s="10">
        <f>IF(ISNA(VLOOKUP(R824&amp;"_"&amp;S824&amp;"_"&amp;T824,[1]挑战模式!$A:$AS,1,FALSE)),"",IF(T824-T823=0,"",T824))</f>
        <v>2</v>
      </c>
      <c r="D824" s="10" t="str">
        <f t="shared" si="74"/>
        <v>赛季0挑战关卡18波次2</v>
      </c>
      <c r="E824" s="10" t="str">
        <f>""</f>
        <v/>
      </c>
      <c r="F824" s="10">
        <f>IF(C824="","",VLOOKUP(R824&amp;"_"&amp;S824&amp;"_"&amp;T824,[1]挑战模式!$A:$AS,13,FALSE)-VLOOKUP(R824&amp;"_"&amp;S824&amp;"_"&amp;T824,[1]挑战模式!$A:$AS,14,FALSE))</f>
        <v>100</v>
      </c>
      <c r="G824" s="10">
        <f t="shared" si="75"/>
        <v>180</v>
      </c>
      <c r="H824" s="10" t="str">
        <f>IF(C824="","",VLOOKUP(R824&amp;"_"&amp;S824&amp;"_"&amp;T824,[1]挑战模式!$A:$BG,58,FALSE))</f>
        <v>ResAudio_Music_game3;0.9</v>
      </c>
      <c r="I824" s="10" t="str">
        <f>IF(C824="","",VLOOKUP(R824&amp;"_"&amp;S824&amp;"_"&amp;T824,[1]挑战模式!$A:$BG,59,FALSE))</f>
        <v>ResAudio_Music_game3;1.1</v>
      </c>
      <c r="J824" s="10">
        <f t="shared" si="72"/>
        <v>0</v>
      </c>
      <c r="K824" s="10">
        <f ca="1">IF(ISNA(VLOOKUP(R824&amp;"_"&amp;S824&amp;"_"&amp;T824,[1]挑战模式!$A:$AS,1,FALSE)),"",IF(VLOOKUP(R824&amp;"_"&amp;S824&amp;"_"&amp;T824,[1]挑战模式!$A:$AS,14+U824,FALSE)="","",INT(VLOOKUP(R824&amp;"_"&amp;S824&amp;"_"&amp;T824,[1]挑战模式!$A:$AS,20+U824,FALSE))))</f>
        <v>6</v>
      </c>
      <c r="L824" s="10">
        <f ca="1">IF(ISNA(VLOOKUP(R824&amp;"_"&amp;S824&amp;"_"&amp;T824,[1]挑战模式!$A:$AS,1,FALSE)),"",IF(VLOOKUP(R824&amp;"_"&amp;S824&amp;"_"&amp;T824,[1]挑战模式!$A:$AS,14+U824,FALSE)="","",ROUND(VLOOKUP(R824&amp;"_"&amp;S824&amp;"_"&amp;T824,[1]挑战模式!$A:$AS,5,FALSE)/K824,2)))</f>
        <v>2.5</v>
      </c>
      <c r="M824" s="10">
        <f t="shared" ca="1" si="76"/>
        <v>1</v>
      </c>
      <c r="N824" s="10" t="str">
        <f t="shared" ca="1" si="77"/>
        <v>Monster_Season0_Challenge18_2_1</v>
      </c>
      <c r="O824" s="10">
        <f t="shared" ca="1" si="78"/>
        <v>1</v>
      </c>
      <c r="Q824" s="10">
        <f ca="1">IF(L824="","",VLOOKUP(R824&amp;"_"&amp;S824&amp;"_"&amp;T824,[1]挑战模式!$A:$AS,38+U824,FALSE))</f>
        <v>17</v>
      </c>
      <c r="R824" s="10">
        <v>0</v>
      </c>
      <c r="S824" s="10">
        <v>18</v>
      </c>
      <c r="T824" s="10">
        <v>2</v>
      </c>
      <c r="U824" s="10">
        <v>1</v>
      </c>
    </row>
    <row r="825" spans="2:21" s="10" customFormat="1" x14ac:dyDescent="0.2">
      <c r="B825" s="10" t="str">
        <f t="shared" si="73"/>
        <v/>
      </c>
      <c r="C825" s="10" t="str">
        <f>IF(ISNA(VLOOKUP(R825&amp;"_"&amp;S825&amp;"_"&amp;T825,[1]挑战模式!$A:$AS,1,FALSE)),"",IF(T825-T824=0,"",T825))</f>
        <v/>
      </c>
      <c r="D825" s="10" t="str">
        <f t="shared" si="74"/>
        <v/>
      </c>
      <c r="E825" s="10" t="str">
        <f>""</f>
        <v/>
      </c>
      <c r="F825" s="10" t="str">
        <f>IF(C825="","",VLOOKUP(R825&amp;"_"&amp;S825&amp;"_"&amp;T825,[1]挑战模式!$A:$AS,13,FALSE)-VLOOKUP(R825&amp;"_"&amp;S825&amp;"_"&amp;T825,[1]挑战模式!$A:$AS,14,FALSE))</f>
        <v/>
      </c>
      <c r="G825" s="10" t="str">
        <f t="shared" si="75"/>
        <v/>
      </c>
      <c r="H825" s="10" t="str">
        <f>IF(C825="","",VLOOKUP(R825&amp;"_"&amp;S825&amp;"_"&amp;T825,[1]挑战模式!$A:$BG,58,FALSE))</f>
        <v/>
      </c>
      <c r="I825" s="10" t="str">
        <f>IF(C825="","",VLOOKUP(R825&amp;"_"&amp;S825&amp;"_"&amp;T825,[1]挑战模式!$A:$BG,59,FALSE))</f>
        <v/>
      </c>
      <c r="J825" s="10" t="str">
        <f t="shared" si="72"/>
        <v/>
      </c>
      <c r="K825" s="10">
        <f ca="1">IF(ISNA(VLOOKUP(R825&amp;"_"&amp;S825&amp;"_"&amp;T825,[1]挑战模式!$A:$AS,1,FALSE)),"",IF(VLOOKUP(R825&amp;"_"&amp;S825&amp;"_"&amp;T825,[1]挑战模式!$A:$AS,14+U825,FALSE)="","",INT(VLOOKUP(R825&amp;"_"&amp;S825&amp;"_"&amp;T825,[1]挑战模式!$A:$AS,20+U825,FALSE))))</f>
        <v>6</v>
      </c>
      <c r="L825" s="10">
        <f ca="1">IF(ISNA(VLOOKUP(R825&amp;"_"&amp;S825&amp;"_"&amp;T825,[1]挑战模式!$A:$AS,1,FALSE)),"",IF(VLOOKUP(R825&amp;"_"&amp;S825&amp;"_"&amp;T825,[1]挑战模式!$A:$AS,14+U825,FALSE)="","",ROUND(VLOOKUP(R825&amp;"_"&amp;S825&amp;"_"&amp;T825,[1]挑战模式!$A:$AS,5,FALSE)/K825,2)))</f>
        <v>2.5</v>
      </c>
      <c r="M825" s="10">
        <f t="shared" ca="1" si="76"/>
        <v>1</v>
      </c>
      <c r="N825" s="10" t="str">
        <f t="shared" ca="1" si="77"/>
        <v>Monster_Season0_Challenge18_2_2</v>
      </c>
      <c r="O825" s="10">
        <f t="shared" ca="1" si="78"/>
        <v>1</v>
      </c>
      <c r="Q825" s="10">
        <f ca="1">IF(L825="","",VLOOKUP(R825&amp;"_"&amp;S825&amp;"_"&amp;T825,[1]挑战模式!$A:$AS,38+U825,FALSE))</f>
        <v>17</v>
      </c>
      <c r="R825" s="10">
        <v>0</v>
      </c>
      <c r="S825" s="10">
        <v>18</v>
      </c>
      <c r="T825" s="10">
        <v>2</v>
      </c>
      <c r="U825" s="10">
        <v>2</v>
      </c>
    </row>
    <row r="826" spans="2:21" s="10" customFormat="1" x14ac:dyDescent="0.2">
      <c r="B826" s="10" t="str">
        <f t="shared" si="73"/>
        <v/>
      </c>
      <c r="C826" s="10" t="str">
        <f>IF(ISNA(VLOOKUP(R826&amp;"_"&amp;S826&amp;"_"&amp;T826,[1]挑战模式!$A:$AS,1,FALSE)),"",IF(T826-T825=0,"",T826))</f>
        <v/>
      </c>
      <c r="D826" s="10" t="str">
        <f t="shared" si="74"/>
        <v/>
      </c>
      <c r="E826" s="10" t="str">
        <f>""</f>
        <v/>
      </c>
      <c r="F826" s="10" t="str">
        <f>IF(C826="","",VLOOKUP(R826&amp;"_"&amp;S826&amp;"_"&amp;T826,[1]挑战模式!$A:$AS,13,FALSE)-VLOOKUP(R826&amp;"_"&amp;S826&amp;"_"&amp;T826,[1]挑战模式!$A:$AS,14,FALSE))</f>
        <v/>
      </c>
      <c r="G826" s="10" t="str">
        <f t="shared" si="75"/>
        <v/>
      </c>
      <c r="H826" s="10" t="str">
        <f>IF(C826="","",VLOOKUP(R826&amp;"_"&amp;S826&amp;"_"&amp;T826,[1]挑战模式!$A:$BG,58,FALSE))</f>
        <v/>
      </c>
      <c r="I826" s="10" t="str">
        <f>IF(C826="","",VLOOKUP(R826&amp;"_"&amp;S826&amp;"_"&amp;T826,[1]挑战模式!$A:$BG,59,FALSE))</f>
        <v/>
      </c>
      <c r="J826" s="10" t="str">
        <f t="shared" si="72"/>
        <v/>
      </c>
      <c r="K826" s="10" t="str">
        <f ca="1">IF(ISNA(VLOOKUP(R826&amp;"_"&amp;S826&amp;"_"&amp;T826,[1]挑战模式!$A:$AS,1,FALSE)),"",IF(VLOOKUP(R826&amp;"_"&amp;S826&amp;"_"&amp;T826,[1]挑战模式!$A:$AS,14+U826,FALSE)="","",INT(VLOOKUP(R826&amp;"_"&amp;S826&amp;"_"&amp;T826,[1]挑战模式!$A:$AS,20+U826,FALSE))))</f>
        <v/>
      </c>
      <c r="L826" s="10" t="str">
        <f ca="1">IF(ISNA(VLOOKUP(R826&amp;"_"&amp;S826&amp;"_"&amp;T826,[1]挑战模式!$A:$AS,1,FALSE)),"",IF(VLOOKUP(R826&amp;"_"&amp;S826&amp;"_"&amp;T826,[1]挑战模式!$A:$AS,14+U826,FALSE)="","",ROUND(VLOOKUP(R826&amp;"_"&amp;S826&amp;"_"&amp;T826,[1]挑战模式!$A:$AS,5,FALSE)/K826,2)))</f>
        <v/>
      </c>
      <c r="M826" s="10" t="str">
        <f t="shared" ca="1" si="76"/>
        <v/>
      </c>
      <c r="N826" s="10" t="str">
        <f t="shared" ca="1" si="77"/>
        <v/>
      </c>
      <c r="O826" s="10" t="str">
        <f t="shared" ca="1" si="78"/>
        <v/>
      </c>
      <c r="Q826" s="10" t="str">
        <f ca="1">IF(L826="","",VLOOKUP(R826&amp;"_"&amp;S826&amp;"_"&amp;T826,[1]挑战模式!$A:$AS,38+U826,FALSE))</f>
        <v/>
      </c>
      <c r="R826" s="10">
        <v>0</v>
      </c>
      <c r="S826" s="10">
        <v>18</v>
      </c>
      <c r="T826" s="10">
        <v>2</v>
      </c>
      <c r="U826" s="10">
        <v>3</v>
      </c>
    </row>
    <row r="827" spans="2:21" s="10" customFormat="1" x14ac:dyDescent="0.2">
      <c r="B827" s="10" t="str">
        <f t="shared" si="73"/>
        <v/>
      </c>
      <c r="C827" s="10" t="str">
        <f>IF(ISNA(VLOOKUP(R827&amp;"_"&amp;S827&amp;"_"&amp;T827,[1]挑战模式!$A:$AS,1,FALSE)),"",IF(T827-T826=0,"",T827))</f>
        <v/>
      </c>
      <c r="D827" s="10" t="str">
        <f t="shared" si="74"/>
        <v/>
      </c>
      <c r="E827" s="10" t="str">
        <f>""</f>
        <v/>
      </c>
      <c r="F827" s="10" t="str">
        <f>IF(C827="","",VLOOKUP(R827&amp;"_"&amp;S827&amp;"_"&amp;T827,[1]挑战模式!$A:$AS,13,FALSE)-VLOOKUP(R827&amp;"_"&amp;S827&amp;"_"&amp;T827,[1]挑战模式!$A:$AS,14,FALSE))</f>
        <v/>
      </c>
      <c r="G827" s="10" t="str">
        <f t="shared" si="75"/>
        <v/>
      </c>
      <c r="H827" s="10" t="str">
        <f>IF(C827="","",VLOOKUP(R827&amp;"_"&amp;S827&amp;"_"&amp;T827,[1]挑战模式!$A:$BG,58,FALSE))</f>
        <v/>
      </c>
      <c r="I827" s="10" t="str">
        <f>IF(C827="","",VLOOKUP(R827&amp;"_"&amp;S827&amp;"_"&amp;T827,[1]挑战模式!$A:$BG,59,FALSE))</f>
        <v/>
      </c>
      <c r="J827" s="10" t="str">
        <f t="shared" si="72"/>
        <v/>
      </c>
      <c r="K827" s="10" t="str">
        <f ca="1">IF(ISNA(VLOOKUP(R827&amp;"_"&amp;S827&amp;"_"&amp;T827,[1]挑战模式!$A:$AS,1,FALSE)),"",IF(VLOOKUP(R827&amp;"_"&amp;S827&amp;"_"&amp;T827,[1]挑战模式!$A:$AS,14+U827,FALSE)="","",INT(VLOOKUP(R827&amp;"_"&amp;S827&amp;"_"&amp;T827,[1]挑战模式!$A:$AS,20+U827,FALSE))))</f>
        <v/>
      </c>
      <c r="L827" s="10" t="str">
        <f ca="1">IF(ISNA(VLOOKUP(R827&amp;"_"&amp;S827&amp;"_"&amp;T827,[1]挑战模式!$A:$AS,1,FALSE)),"",IF(VLOOKUP(R827&amp;"_"&amp;S827&amp;"_"&amp;T827,[1]挑战模式!$A:$AS,14+U827,FALSE)="","",ROUND(VLOOKUP(R827&amp;"_"&amp;S827&amp;"_"&amp;T827,[1]挑战模式!$A:$AS,5,FALSE)/K827,2)))</f>
        <v/>
      </c>
      <c r="M827" s="10" t="str">
        <f t="shared" ca="1" si="76"/>
        <v/>
      </c>
      <c r="N827" s="10" t="str">
        <f t="shared" ca="1" si="77"/>
        <v/>
      </c>
      <c r="O827" s="10" t="str">
        <f t="shared" ca="1" si="78"/>
        <v/>
      </c>
      <c r="Q827" s="10" t="str">
        <f ca="1">IF(L827="","",VLOOKUP(R827&amp;"_"&amp;S827&amp;"_"&amp;T827,[1]挑战模式!$A:$AS,38+U827,FALSE))</f>
        <v/>
      </c>
      <c r="R827" s="10">
        <v>0</v>
      </c>
      <c r="S827" s="10">
        <v>18</v>
      </c>
      <c r="T827" s="10">
        <v>2</v>
      </c>
      <c r="U827" s="10">
        <v>4</v>
      </c>
    </row>
    <row r="828" spans="2:21" s="10" customFormat="1" x14ac:dyDescent="0.2">
      <c r="B828" s="10" t="str">
        <f t="shared" si="73"/>
        <v/>
      </c>
      <c r="C828" s="10" t="str">
        <f>IF(ISNA(VLOOKUP(R828&amp;"_"&amp;S828&amp;"_"&amp;T828,[1]挑战模式!$A:$AS,1,FALSE)),"",IF(T828-T827=0,"",T828))</f>
        <v/>
      </c>
      <c r="D828" s="10" t="str">
        <f t="shared" si="74"/>
        <v/>
      </c>
      <c r="E828" s="10" t="str">
        <f>""</f>
        <v/>
      </c>
      <c r="F828" s="10" t="str">
        <f>IF(C828="","",VLOOKUP(R828&amp;"_"&amp;S828&amp;"_"&amp;T828,[1]挑战模式!$A:$AS,13,FALSE)-VLOOKUP(R828&amp;"_"&amp;S828&amp;"_"&amp;T828,[1]挑战模式!$A:$AS,14,FALSE))</f>
        <v/>
      </c>
      <c r="G828" s="10" t="str">
        <f t="shared" si="75"/>
        <v/>
      </c>
      <c r="H828" s="10" t="str">
        <f>IF(C828="","",VLOOKUP(R828&amp;"_"&amp;S828&amp;"_"&amp;T828,[1]挑战模式!$A:$BG,58,FALSE))</f>
        <v/>
      </c>
      <c r="I828" s="10" t="str">
        <f>IF(C828="","",VLOOKUP(R828&amp;"_"&amp;S828&amp;"_"&amp;T828,[1]挑战模式!$A:$BG,59,FALSE))</f>
        <v/>
      </c>
      <c r="J828" s="10" t="str">
        <f t="shared" si="72"/>
        <v/>
      </c>
      <c r="K828" s="10" t="str">
        <f ca="1">IF(ISNA(VLOOKUP(R828&amp;"_"&amp;S828&amp;"_"&amp;T828,[1]挑战模式!$A:$AS,1,FALSE)),"",IF(VLOOKUP(R828&amp;"_"&amp;S828&amp;"_"&amp;T828,[1]挑战模式!$A:$AS,14+U828,FALSE)="","",INT(VLOOKUP(R828&amp;"_"&amp;S828&amp;"_"&amp;T828,[1]挑战模式!$A:$AS,20+U828,FALSE))))</f>
        <v/>
      </c>
      <c r="L828" s="10" t="str">
        <f ca="1">IF(ISNA(VLOOKUP(R828&amp;"_"&amp;S828&amp;"_"&amp;T828,[1]挑战模式!$A:$AS,1,FALSE)),"",IF(VLOOKUP(R828&amp;"_"&amp;S828&amp;"_"&amp;T828,[1]挑战模式!$A:$AS,14+U828,FALSE)="","",ROUND(VLOOKUP(R828&amp;"_"&amp;S828&amp;"_"&amp;T828,[1]挑战模式!$A:$AS,5,FALSE)/K828,2)))</f>
        <v/>
      </c>
      <c r="M828" s="10" t="str">
        <f t="shared" ca="1" si="76"/>
        <v/>
      </c>
      <c r="N828" s="10" t="str">
        <f t="shared" ca="1" si="77"/>
        <v/>
      </c>
      <c r="O828" s="10" t="str">
        <f t="shared" ca="1" si="78"/>
        <v/>
      </c>
      <c r="Q828" s="10" t="str">
        <f ca="1">IF(L828="","",VLOOKUP(R828&amp;"_"&amp;S828&amp;"_"&amp;T828,[1]挑战模式!$A:$AS,38+U828,FALSE))</f>
        <v/>
      </c>
      <c r="R828" s="10">
        <v>0</v>
      </c>
      <c r="S828" s="10">
        <v>18</v>
      </c>
      <c r="T828" s="10">
        <v>2</v>
      </c>
      <c r="U828" s="10">
        <v>5</v>
      </c>
    </row>
    <row r="829" spans="2:21" s="10" customFormat="1" x14ac:dyDescent="0.2">
      <c r="B829" s="10" t="str">
        <f t="shared" si="73"/>
        <v/>
      </c>
      <c r="C829" s="10" t="str">
        <f>IF(ISNA(VLOOKUP(R829&amp;"_"&amp;S829&amp;"_"&amp;T829,[1]挑战模式!$A:$AS,1,FALSE)),"",IF(T829-T828=0,"",T829))</f>
        <v/>
      </c>
      <c r="D829" s="10" t="str">
        <f t="shared" si="74"/>
        <v/>
      </c>
      <c r="E829" s="10" t="str">
        <f>""</f>
        <v/>
      </c>
      <c r="F829" s="10" t="str">
        <f>IF(C829="","",VLOOKUP(R829&amp;"_"&amp;S829&amp;"_"&amp;T829,[1]挑战模式!$A:$AS,13,FALSE)-VLOOKUP(R829&amp;"_"&amp;S829&amp;"_"&amp;T829,[1]挑战模式!$A:$AS,14,FALSE))</f>
        <v/>
      </c>
      <c r="G829" s="10" t="str">
        <f t="shared" si="75"/>
        <v/>
      </c>
      <c r="H829" s="10" t="str">
        <f>IF(C829="","",VLOOKUP(R829&amp;"_"&amp;S829&amp;"_"&amp;T829,[1]挑战模式!$A:$BG,58,FALSE))</f>
        <v/>
      </c>
      <c r="I829" s="10" t="str">
        <f>IF(C829="","",VLOOKUP(R829&amp;"_"&amp;S829&amp;"_"&amp;T829,[1]挑战模式!$A:$BG,59,FALSE))</f>
        <v/>
      </c>
      <c r="J829" s="10" t="str">
        <f t="shared" si="72"/>
        <v/>
      </c>
      <c r="K829" s="10" t="str">
        <f ca="1">IF(ISNA(VLOOKUP(R829&amp;"_"&amp;S829&amp;"_"&amp;T829,[1]挑战模式!$A:$AS,1,FALSE)),"",IF(VLOOKUP(R829&amp;"_"&amp;S829&amp;"_"&amp;T829,[1]挑战模式!$A:$AS,14+U829,FALSE)="","",INT(VLOOKUP(R829&amp;"_"&amp;S829&amp;"_"&amp;T829,[1]挑战模式!$A:$AS,20+U829,FALSE))))</f>
        <v/>
      </c>
      <c r="L829" s="10" t="str">
        <f ca="1">IF(ISNA(VLOOKUP(R829&amp;"_"&amp;S829&amp;"_"&amp;T829,[1]挑战模式!$A:$AS,1,FALSE)),"",IF(VLOOKUP(R829&amp;"_"&amp;S829&amp;"_"&amp;T829,[1]挑战模式!$A:$AS,14+U829,FALSE)="","",ROUND(VLOOKUP(R829&amp;"_"&amp;S829&amp;"_"&amp;T829,[1]挑战模式!$A:$AS,5,FALSE)/K829,2)))</f>
        <v/>
      </c>
      <c r="M829" s="10" t="str">
        <f t="shared" ca="1" si="76"/>
        <v/>
      </c>
      <c r="N829" s="10" t="str">
        <f t="shared" ca="1" si="77"/>
        <v/>
      </c>
      <c r="O829" s="10" t="str">
        <f t="shared" ca="1" si="78"/>
        <v/>
      </c>
      <c r="Q829" s="10" t="str">
        <f ca="1">IF(L829="","",VLOOKUP(R829&amp;"_"&amp;S829&amp;"_"&amp;T829,[1]挑战模式!$A:$AS,38+U829,FALSE))</f>
        <v/>
      </c>
      <c r="R829" s="10">
        <v>0</v>
      </c>
      <c r="S829" s="10">
        <v>18</v>
      </c>
      <c r="T829" s="10">
        <v>2</v>
      </c>
      <c r="U829" s="10">
        <v>6</v>
      </c>
    </row>
    <row r="830" spans="2:21" s="10" customFormat="1" x14ac:dyDescent="0.2">
      <c r="B830" s="10" t="str">
        <f t="shared" si="73"/>
        <v>MonsterWaveCallRule_Season0_Challenge18</v>
      </c>
      <c r="C830" s="10">
        <f>IF(ISNA(VLOOKUP(R830&amp;"_"&amp;S830&amp;"_"&amp;T830,[1]挑战模式!$A:$AS,1,FALSE)),"",IF(T830-T829=0,"",T830))</f>
        <v>3</v>
      </c>
      <c r="D830" s="10" t="str">
        <f t="shared" si="74"/>
        <v>赛季0挑战关卡18波次3</v>
      </c>
      <c r="E830" s="10" t="str">
        <f>""</f>
        <v/>
      </c>
      <c r="F830" s="10">
        <f>IF(C830="","",VLOOKUP(R830&amp;"_"&amp;S830&amp;"_"&amp;T830,[1]挑战模式!$A:$AS,13,FALSE)-VLOOKUP(R830&amp;"_"&amp;S830&amp;"_"&amp;T830,[1]挑战模式!$A:$AS,14,FALSE))</f>
        <v>100</v>
      </c>
      <c r="G830" s="10">
        <f t="shared" si="75"/>
        <v>180</v>
      </c>
      <c r="H830" s="10" t="str">
        <f>IF(C830="","",VLOOKUP(R830&amp;"_"&amp;S830&amp;"_"&amp;T830,[1]挑战模式!$A:$BG,58,FALSE))</f>
        <v>ResAudio_Music_game3;0.9</v>
      </c>
      <c r="I830" s="10" t="str">
        <f>IF(C830="","",VLOOKUP(R830&amp;"_"&amp;S830&amp;"_"&amp;T830,[1]挑战模式!$A:$BG,59,FALSE))</f>
        <v>ResAudio_Music_game3;1.1</v>
      </c>
      <c r="J830" s="10">
        <f t="shared" si="72"/>
        <v>0</v>
      </c>
      <c r="K830" s="10">
        <f ca="1">IF(ISNA(VLOOKUP(R830&amp;"_"&amp;S830&amp;"_"&amp;T830,[1]挑战模式!$A:$AS,1,FALSE)),"",IF(VLOOKUP(R830&amp;"_"&amp;S830&amp;"_"&amp;T830,[1]挑战模式!$A:$AS,14+U830,FALSE)="","",INT(VLOOKUP(R830&amp;"_"&amp;S830&amp;"_"&amp;T830,[1]挑战模式!$A:$AS,20+U830,FALSE))))</f>
        <v>9</v>
      </c>
      <c r="L830" s="10">
        <f ca="1">IF(ISNA(VLOOKUP(R830&amp;"_"&amp;S830&amp;"_"&amp;T830,[1]挑战模式!$A:$AS,1,FALSE)),"",IF(VLOOKUP(R830&amp;"_"&amp;S830&amp;"_"&amp;T830,[1]挑战模式!$A:$AS,14+U830,FALSE)="","",ROUND(VLOOKUP(R830&amp;"_"&amp;S830&amp;"_"&amp;T830,[1]挑战模式!$A:$AS,5,FALSE)/K830,2)))</f>
        <v>2.2200000000000002</v>
      </c>
      <c r="M830" s="10">
        <f t="shared" ca="1" si="76"/>
        <v>1</v>
      </c>
      <c r="N830" s="10" t="str">
        <f t="shared" ca="1" si="77"/>
        <v>Monster_Season0_Challenge18_3_1</v>
      </c>
      <c r="O830" s="10">
        <f t="shared" ca="1" si="78"/>
        <v>1</v>
      </c>
      <c r="Q830" s="10">
        <f ca="1">IF(L830="","",VLOOKUP(R830&amp;"_"&amp;S830&amp;"_"&amp;T830,[1]挑战模式!$A:$AS,38+U830,FALSE))</f>
        <v>11</v>
      </c>
      <c r="R830" s="10">
        <v>0</v>
      </c>
      <c r="S830" s="10">
        <v>18</v>
      </c>
      <c r="T830" s="10">
        <v>3</v>
      </c>
      <c r="U830" s="10">
        <v>1</v>
      </c>
    </row>
    <row r="831" spans="2:21" s="10" customFormat="1" x14ac:dyDescent="0.2">
      <c r="B831" s="10" t="str">
        <f t="shared" si="73"/>
        <v/>
      </c>
      <c r="C831" s="10" t="str">
        <f>IF(ISNA(VLOOKUP(R831&amp;"_"&amp;S831&amp;"_"&amp;T831,[1]挑战模式!$A:$AS,1,FALSE)),"",IF(T831-T830=0,"",T831))</f>
        <v/>
      </c>
      <c r="D831" s="10" t="str">
        <f t="shared" si="74"/>
        <v/>
      </c>
      <c r="E831" s="10" t="str">
        <f>""</f>
        <v/>
      </c>
      <c r="F831" s="10" t="str">
        <f>IF(C831="","",VLOOKUP(R831&amp;"_"&amp;S831&amp;"_"&amp;T831,[1]挑战模式!$A:$AS,13,FALSE)-VLOOKUP(R831&amp;"_"&amp;S831&amp;"_"&amp;T831,[1]挑战模式!$A:$AS,14,FALSE))</f>
        <v/>
      </c>
      <c r="G831" s="10" t="str">
        <f t="shared" si="75"/>
        <v/>
      </c>
      <c r="H831" s="10" t="str">
        <f>IF(C831="","",VLOOKUP(R831&amp;"_"&amp;S831&amp;"_"&amp;T831,[1]挑战模式!$A:$BG,58,FALSE))</f>
        <v/>
      </c>
      <c r="I831" s="10" t="str">
        <f>IF(C831="","",VLOOKUP(R831&amp;"_"&amp;S831&amp;"_"&amp;T831,[1]挑战模式!$A:$BG,59,FALSE))</f>
        <v/>
      </c>
      <c r="J831" s="10" t="str">
        <f t="shared" si="72"/>
        <v/>
      </c>
      <c r="K831" s="10">
        <f ca="1">IF(ISNA(VLOOKUP(R831&amp;"_"&amp;S831&amp;"_"&amp;T831,[1]挑战模式!$A:$AS,1,FALSE)),"",IF(VLOOKUP(R831&amp;"_"&amp;S831&amp;"_"&amp;T831,[1]挑战模式!$A:$AS,14+U831,FALSE)="","",INT(VLOOKUP(R831&amp;"_"&amp;S831&amp;"_"&amp;T831,[1]挑战模式!$A:$AS,20+U831,FALSE))))</f>
        <v>9</v>
      </c>
      <c r="L831" s="10">
        <f ca="1">IF(ISNA(VLOOKUP(R831&amp;"_"&amp;S831&amp;"_"&amp;T831,[1]挑战模式!$A:$AS,1,FALSE)),"",IF(VLOOKUP(R831&amp;"_"&amp;S831&amp;"_"&amp;T831,[1]挑战模式!$A:$AS,14+U831,FALSE)="","",ROUND(VLOOKUP(R831&amp;"_"&amp;S831&amp;"_"&amp;T831,[1]挑战模式!$A:$AS,5,FALSE)/K831,2)))</f>
        <v>2.2200000000000002</v>
      </c>
      <c r="M831" s="10">
        <f t="shared" ca="1" si="76"/>
        <v>1</v>
      </c>
      <c r="N831" s="10" t="str">
        <f t="shared" ca="1" si="77"/>
        <v>Monster_Season0_Challenge18_3_2</v>
      </c>
      <c r="O831" s="10">
        <f t="shared" ca="1" si="78"/>
        <v>1</v>
      </c>
      <c r="Q831" s="10">
        <f ca="1">IF(L831="","",VLOOKUP(R831&amp;"_"&amp;S831&amp;"_"&amp;T831,[1]挑战模式!$A:$AS,38+U831,FALSE))</f>
        <v>11</v>
      </c>
      <c r="R831" s="10">
        <v>0</v>
      </c>
      <c r="S831" s="10">
        <v>18</v>
      </c>
      <c r="T831" s="10">
        <v>3</v>
      </c>
      <c r="U831" s="10">
        <v>2</v>
      </c>
    </row>
    <row r="832" spans="2:21" s="10" customFormat="1" x14ac:dyDescent="0.2">
      <c r="B832" s="10" t="str">
        <f t="shared" si="73"/>
        <v/>
      </c>
      <c r="C832" s="10" t="str">
        <f>IF(ISNA(VLOOKUP(R832&amp;"_"&amp;S832&amp;"_"&amp;T832,[1]挑战模式!$A:$AS,1,FALSE)),"",IF(T832-T831=0,"",T832))</f>
        <v/>
      </c>
      <c r="D832" s="10" t="str">
        <f t="shared" si="74"/>
        <v/>
      </c>
      <c r="E832" s="10" t="str">
        <f>""</f>
        <v/>
      </c>
      <c r="F832" s="10" t="str">
        <f>IF(C832="","",VLOOKUP(R832&amp;"_"&amp;S832&amp;"_"&amp;T832,[1]挑战模式!$A:$AS,13,FALSE)-VLOOKUP(R832&amp;"_"&amp;S832&amp;"_"&amp;T832,[1]挑战模式!$A:$AS,14,FALSE))</f>
        <v/>
      </c>
      <c r="G832" s="10" t="str">
        <f t="shared" si="75"/>
        <v/>
      </c>
      <c r="H832" s="10" t="str">
        <f>IF(C832="","",VLOOKUP(R832&amp;"_"&amp;S832&amp;"_"&amp;T832,[1]挑战模式!$A:$BG,58,FALSE))</f>
        <v/>
      </c>
      <c r="I832" s="10" t="str">
        <f>IF(C832="","",VLOOKUP(R832&amp;"_"&amp;S832&amp;"_"&amp;T832,[1]挑战模式!$A:$BG,59,FALSE))</f>
        <v/>
      </c>
      <c r="J832" s="10" t="str">
        <f t="shared" si="72"/>
        <v/>
      </c>
      <c r="K832" s="10" t="str">
        <f ca="1">IF(ISNA(VLOOKUP(R832&amp;"_"&amp;S832&amp;"_"&amp;T832,[1]挑战模式!$A:$AS,1,FALSE)),"",IF(VLOOKUP(R832&amp;"_"&amp;S832&amp;"_"&amp;T832,[1]挑战模式!$A:$AS,14+U832,FALSE)="","",INT(VLOOKUP(R832&amp;"_"&amp;S832&amp;"_"&amp;T832,[1]挑战模式!$A:$AS,20+U832,FALSE))))</f>
        <v/>
      </c>
      <c r="L832" s="10" t="str">
        <f ca="1">IF(ISNA(VLOOKUP(R832&amp;"_"&amp;S832&amp;"_"&amp;T832,[1]挑战模式!$A:$AS,1,FALSE)),"",IF(VLOOKUP(R832&amp;"_"&amp;S832&amp;"_"&amp;T832,[1]挑战模式!$A:$AS,14+U832,FALSE)="","",ROUND(VLOOKUP(R832&amp;"_"&amp;S832&amp;"_"&amp;T832,[1]挑战模式!$A:$AS,5,FALSE)/K832,2)))</f>
        <v/>
      </c>
      <c r="M832" s="10" t="str">
        <f t="shared" ca="1" si="76"/>
        <v/>
      </c>
      <c r="N832" s="10" t="str">
        <f t="shared" ca="1" si="77"/>
        <v/>
      </c>
      <c r="O832" s="10" t="str">
        <f t="shared" ca="1" si="78"/>
        <v/>
      </c>
      <c r="Q832" s="10" t="str">
        <f ca="1">IF(L832="","",VLOOKUP(R832&amp;"_"&amp;S832&amp;"_"&amp;T832,[1]挑战模式!$A:$AS,38+U832,FALSE))</f>
        <v/>
      </c>
      <c r="R832" s="10">
        <v>0</v>
      </c>
      <c r="S832" s="10">
        <v>18</v>
      </c>
      <c r="T832" s="10">
        <v>3</v>
      </c>
      <c r="U832" s="10">
        <v>3</v>
      </c>
    </row>
    <row r="833" spans="2:21" s="10" customFormat="1" x14ac:dyDescent="0.2">
      <c r="B833" s="10" t="str">
        <f t="shared" si="73"/>
        <v/>
      </c>
      <c r="C833" s="10" t="str">
        <f>IF(ISNA(VLOOKUP(R833&amp;"_"&amp;S833&amp;"_"&amp;T833,[1]挑战模式!$A:$AS,1,FALSE)),"",IF(T833-T832=0,"",T833))</f>
        <v/>
      </c>
      <c r="D833" s="10" t="str">
        <f t="shared" si="74"/>
        <v/>
      </c>
      <c r="E833" s="10" t="str">
        <f>""</f>
        <v/>
      </c>
      <c r="F833" s="10" t="str">
        <f>IF(C833="","",VLOOKUP(R833&amp;"_"&amp;S833&amp;"_"&amp;T833,[1]挑战模式!$A:$AS,13,FALSE)-VLOOKUP(R833&amp;"_"&amp;S833&amp;"_"&amp;T833,[1]挑战模式!$A:$AS,14,FALSE))</f>
        <v/>
      </c>
      <c r="G833" s="10" t="str">
        <f t="shared" si="75"/>
        <v/>
      </c>
      <c r="H833" s="10" t="str">
        <f>IF(C833="","",VLOOKUP(R833&amp;"_"&amp;S833&amp;"_"&amp;T833,[1]挑战模式!$A:$BG,58,FALSE))</f>
        <v/>
      </c>
      <c r="I833" s="10" t="str">
        <f>IF(C833="","",VLOOKUP(R833&amp;"_"&amp;S833&amp;"_"&amp;T833,[1]挑战模式!$A:$BG,59,FALSE))</f>
        <v/>
      </c>
      <c r="J833" s="10" t="str">
        <f t="shared" si="72"/>
        <v/>
      </c>
      <c r="K833" s="10" t="str">
        <f ca="1">IF(ISNA(VLOOKUP(R833&amp;"_"&amp;S833&amp;"_"&amp;T833,[1]挑战模式!$A:$AS,1,FALSE)),"",IF(VLOOKUP(R833&amp;"_"&amp;S833&amp;"_"&amp;T833,[1]挑战模式!$A:$AS,14+U833,FALSE)="","",INT(VLOOKUP(R833&amp;"_"&amp;S833&amp;"_"&amp;T833,[1]挑战模式!$A:$AS,20+U833,FALSE))))</f>
        <v/>
      </c>
      <c r="L833" s="10" t="str">
        <f ca="1">IF(ISNA(VLOOKUP(R833&amp;"_"&amp;S833&amp;"_"&amp;T833,[1]挑战模式!$A:$AS,1,FALSE)),"",IF(VLOOKUP(R833&amp;"_"&amp;S833&amp;"_"&amp;T833,[1]挑战模式!$A:$AS,14+U833,FALSE)="","",ROUND(VLOOKUP(R833&amp;"_"&amp;S833&amp;"_"&amp;T833,[1]挑战模式!$A:$AS,5,FALSE)/K833,2)))</f>
        <v/>
      </c>
      <c r="M833" s="10" t="str">
        <f t="shared" ca="1" si="76"/>
        <v/>
      </c>
      <c r="N833" s="10" t="str">
        <f t="shared" ca="1" si="77"/>
        <v/>
      </c>
      <c r="O833" s="10" t="str">
        <f t="shared" ca="1" si="78"/>
        <v/>
      </c>
      <c r="Q833" s="10" t="str">
        <f ca="1">IF(L833="","",VLOOKUP(R833&amp;"_"&amp;S833&amp;"_"&amp;T833,[1]挑战模式!$A:$AS,38+U833,FALSE))</f>
        <v/>
      </c>
      <c r="R833" s="10">
        <v>0</v>
      </c>
      <c r="S833" s="10">
        <v>18</v>
      </c>
      <c r="T833" s="10">
        <v>3</v>
      </c>
      <c r="U833" s="10">
        <v>4</v>
      </c>
    </row>
    <row r="834" spans="2:21" s="10" customFormat="1" x14ac:dyDescent="0.2">
      <c r="B834" s="10" t="str">
        <f t="shared" si="73"/>
        <v/>
      </c>
      <c r="C834" s="10" t="str">
        <f>IF(ISNA(VLOOKUP(R834&amp;"_"&amp;S834&amp;"_"&amp;T834,[1]挑战模式!$A:$AS,1,FALSE)),"",IF(T834-T833=0,"",T834))</f>
        <v/>
      </c>
      <c r="D834" s="10" t="str">
        <f t="shared" si="74"/>
        <v/>
      </c>
      <c r="E834" s="10" t="str">
        <f>""</f>
        <v/>
      </c>
      <c r="F834" s="10" t="str">
        <f>IF(C834="","",VLOOKUP(R834&amp;"_"&amp;S834&amp;"_"&amp;T834,[1]挑战模式!$A:$AS,13,FALSE)-VLOOKUP(R834&amp;"_"&amp;S834&amp;"_"&amp;T834,[1]挑战模式!$A:$AS,14,FALSE))</f>
        <v/>
      </c>
      <c r="G834" s="10" t="str">
        <f t="shared" si="75"/>
        <v/>
      </c>
      <c r="H834" s="10" t="str">
        <f>IF(C834="","",VLOOKUP(R834&amp;"_"&amp;S834&amp;"_"&amp;T834,[1]挑战模式!$A:$BG,58,FALSE))</f>
        <v/>
      </c>
      <c r="I834" s="10" t="str">
        <f>IF(C834="","",VLOOKUP(R834&amp;"_"&amp;S834&amp;"_"&amp;T834,[1]挑战模式!$A:$BG,59,FALSE))</f>
        <v/>
      </c>
      <c r="J834" s="10" t="str">
        <f t="shared" si="72"/>
        <v/>
      </c>
      <c r="K834" s="10" t="str">
        <f ca="1">IF(ISNA(VLOOKUP(R834&amp;"_"&amp;S834&amp;"_"&amp;T834,[1]挑战模式!$A:$AS,1,FALSE)),"",IF(VLOOKUP(R834&amp;"_"&amp;S834&amp;"_"&amp;T834,[1]挑战模式!$A:$AS,14+U834,FALSE)="","",INT(VLOOKUP(R834&amp;"_"&amp;S834&amp;"_"&amp;T834,[1]挑战模式!$A:$AS,20+U834,FALSE))))</f>
        <v/>
      </c>
      <c r="L834" s="10" t="str">
        <f ca="1">IF(ISNA(VLOOKUP(R834&amp;"_"&amp;S834&amp;"_"&amp;T834,[1]挑战模式!$A:$AS,1,FALSE)),"",IF(VLOOKUP(R834&amp;"_"&amp;S834&amp;"_"&amp;T834,[1]挑战模式!$A:$AS,14+U834,FALSE)="","",ROUND(VLOOKUP(R834&amp;"_"&amp;S834&amp;"_"&amp;T834,[1]挑战模式!$A:$AS,5,FALSE)/K834,2)))</f>
        <v/>
      </c>
      <c r="M834" s="10" t="str">
        <f t="shared" ca="1" si="76"/>
        <v/>
      </c>
      <c r="N834" s="10" t="str">
        <f t="shared" ca="1" si="77"/>
        <v/>
      </c>
      <c r="O834" s="10" t="str">
        <f t="shared" ca="1" si="78"/>
        <v/>
      </c>
      <c r="Q834" s="10" t="str">
        <f ca="1">IF(L834="","",VLOOKUP(R834&amp;"_"&amp;S834&amp;"_"&amp;T834,[1]挑战模式!$A:$AS,38+U834,FALSE))</f>
        <v/>
      </c>
      <c r="R834" s="10">
        <v>0</v>
      </c>
      <c r="S834" s="10">
        <v>18</v>
      </c>
      <c r="T834" s="10">
        <v>3</v>
      </c>
      <c r="U834" s="10">
        <v>5</v>
      </c>
    </row>
    <row r="835" spans="2:21" s="10" customFormat="1" x14ac:dyDescent="0.2">
      <c r="B835" s="10" t="str">
        <f t="shared" si="73"/>
        <v/>
      </c>
      <c r="C835" s="10" t="str">
        <f>IF(ISNA(VLOOKUP(R835&amp;"_"&amp;S835&amp;"_"&amp;T835,[1]挑战模式!$A:$AS,1,FALSE)),"",IF(T835-T834=0,"",T835))</f>
        <v/>
      </c>
      <c r="D835" s="10" t="str">
        <f t="shared" si="74"/>
        <v/>
      </c>
      <c r="E835" s="10" t="str">
        <f>""</f>
        <v/>
      </c>
      <c r="F835" s="10" t="str">
        <f>IF(C835="","",VLOOKUP(R835&amp;"_"&amp;S835&amp;"_"&amp;T835,[1]挑战模式!$A:$AS,13,FALSE)-VLOOKUP(R835&amp;"_"&amp;S835&amp;"_"&amp;T835,[1]挑战模式!$A:$AS,14,FALSE))</f>
        <v/>
      </c>
      <c r="G835" s="10" t="str">
        <f t="shared" si="75"/>
        <v/>
      </c>
      <c r="H835" s="10" t="str">
        <f>IF(C835="","",VLOOKUP(R835&amp;"_"&amp;S835&amp;"_"&amp;T835,[1]挑战模式!$A:$BG,58,FALSE))</f>
        <v/>
      </c>
      <c r="I835" s="10" t="str">
        <f>IF(C835="","",VLOOKUP(R835&amp;"_"&amp;S835&amp;"_"&amp;T835,[1]挑战模式!$A:$BG,59,FALSE))</f>
        <v/>
      </c>
      <c r="J835" s="10" t="str">
        <f t="shared" si="72"/>
        <v/>
      </c>
      <c r="K835" s="10" t="str">
        <f ca="1">IF(ISNA(VLOOKUP(R835&amp;"_"&amp;S835&amp;"_"&amp;T835,[1]挑战模式!$A:$AS,1,FALSE)),"",IF(VLOOKUP(R835&amp;"_"&amp;S835&amp;"_"&amp;T835,[1]挑战模式!$A:$AS,14+U835,FALSE)="","",INT(VLOOKUP(R835&amp;"_"&amp;S835&amp;"_"&amp;T835,[1]挑战模式!$A:$AS,20+U835,FALSE))))</f>
        <v/>
      </c>
      <c r="L835" s="10" t="str">
        <f ca="1">IF(ISNA(VLOOKUP(R835&amp;"_"&amp;S835&amp;"_"&amp;T835,[1]挑战模式!$A:$AS,1,FALSE)),"",IF(VLOOKUP(R835&amp;"_"&amp;S835&amp;"_"&amp;T835,[1]挑战模式!$A:$AS,14+U835,FALSE)="","",ROUND(VLOOKUP(R835&amp;"_"&amp;S835&amp;"_"&amp;T835,[1]挑战模式!$A:$AS,5,FALSE)/K835,2)))</f>
        <v/>
      </c>
      <c r="M835" s="10" t="str">
        <f t="shared" ca="1" si="76"/>
        <v/>
      </c>
      <c r="N835" s="10" t="str">
        <f t="shared" ca="1" si="77"/>
        <v/>
      </c>
      <c r="O835" s="10" t="str">
        <f t="shared" ca="1" si="78"/>
        <v/>
      </c>
      <c r="Q835" s="10" t="str">
        <f ca="1">IF(L835="","",VLOOKUP(R835&amp;"_"&amp;S835&amp;"_"&amp;T835,[1]挑战模式!$A:$AS,38+U835,FALSE))</f>
        <v/>
      </c>
      <c r="R835" s="10">
        <v>0</v>
      </c>
      <c r="S835" s="10">
        <v>18</v>
      </c>
      <c r="T835" s="10">
        <v>3</v>
      </c>
      <c r="U835" s="10">
        <v>6</v>
      </c>
    </row>
    <row r="836" spans="2:21" s="10" customFormat="1" x14ac:dyDescent="0.2">
      <c r="B836" s="10" t="str">
        <f t="shared" si="73"/>
        <v>MonsterWaveCallRule_Season0_Challenge18</v>
      </c>
      <c r="C836" s="10">
        <f>IF(ISNA(VLOOKUP(R836&amp;"_"&amp;S836&amp;"_"&amp;T836,[1]挑战模式!$A:$AS,1,FALSE)),"",IF(T836-T835=0,"",T836))</f>
        <v>4</v>
      </c>
      <c r="D836" s="10" t="str">
        <f t="shared" si="74"/>
        <v>赛季0挑战关卡18波次4</v>
      </c>
      <c r="E836" s="10" t="str">
        <f>""</f>
        <v/>
      </c>
      <c r="F836" s="10">
        <f>IF(C836="","",VLOOKUP(R836&amp;"_"&amp;S836&amp;"_"&amp;T836,[1]挑战模式!$A:$AS,13,FALSE)-VLOOKUP(R836&amp;"_"&amp;S836&amp;"_"&amp;T836,[1]挑战模式!$A:$AS,14,FALSE))</f>
        <v>100</v>
      </c>
      <c r="G836" s="10">
        <f t="shared" si="75"/>
        <v>180</v>
      </c>
      <c r="H836" s="10" t="str">
        <f>IF(C836="","",VLOOKUP(R836&amp;"_"&amp;S836&amp;"_"&amp;T836,[1]挑战模式!$A:$BG,58,FALSE))</f>
        <v>ResAudio_Music_game3;0.9</v>
      </c>
      <c r="I836" s="10" t="str">
        <f>IF(C836="","",VLOOKUP(R836&amp;"_"&amp;S836&amp;"_"&amp;T836,[1]挑战模式!$A:$BG,59,FALSE))</f>
        <v>ResAudio_Music_game3;1.1</v>
      </c>
      <c r="J836" s="10">
        <f t="shared" si="72"/>
        <v>0</v>
      </c>
      <c r="K836" s="10">
        <f ca="1">IF(ISNA(VLOOKUP(R836&amp;"_"&amp;S836&amp;"_"&amp;T836,[1]挑战模式!$A:$AS,1,FALSE)),"",IF(VLOOKUP(R836&amp;"_"&amp;S836&amp;"_"&amp;T836,[1]挑战模式!$A:$AS,14+U836,FALSE)="","",INT(VLOOKUP(R836&amp;"_"&amp;S836&amp;"_"&amp;T836,[1]挑战模式!$A:$AS,20+U836,FALSE))))</f>
        <v>10</v>
      </c>
      <c r="L836" s="10">
        <f ca="1">IF(ISNA(VLOOKUP(R836&amp;"_"&amp;S836&amp;"_"&amp;T836,[1]挑战模式!$A:$AS,1,FALSE)),"",IF(VLOOKUP(R836&amp;"_"&amp;S836&amp;"_"&amp;T836,[1]挑战模式!$A:$AS,14+U836,FALSE)="","",ROUND(VLOOKUP(R836&amp;"_"&amp;S836&amp;"_"&amp;T836,[1]挑战模式!$A:$AS,5,FALSE)/K836,2)))</f>
        <v>2.5</v>
      </c>
      <c r="M836" s="10">
        <f t="shared" ca="1" si="76"/>
        <v>1</v>
      </c>
      <c r="N836" s="10" t="str">
        <f t="shared" ca="1" si="77"/>
        <v>Monster_Season0_Challenge18_4_1</v>
      </c>
      <c r="O836" s="10">
        <f t="shared" ca="1" si="78"/>
        <v>1</v>
      </c>
      <c r="Q836" s="10">
        <f ca="1">IF(L836="","",VLOOKUP(R836&amp;"_"&amp;S836&amp;"_"&amp;T836,[1]挑战模式!$A:$AS,38+U836,FALSE))</f>
        <v>9</v>
      </c>
      <c r="R836" s="10">
        <v>0</v>
      </c>
      <c r="S836" s="10">
        <v>18</v>
      </c>
      <c r="T836" s="10">
        <v>4</v>
      </c>
      <c r="U836" s="10">
        <v>1</v>
      </c>
    </row>
    <row r="837" spans="2:21" s="10" customFormat="1" x14ac:dyDescent="0.2">
      <c r="B837" s="10" t="str">
        <f t="shared" si="73"/>
        <v/>
      </c>
      <c r="C837" s="10" t="str">
        <f>IF(ISNA(VLOOKUP(R837&amp;"_"&amp;S837&amp;"_"&amp;T837,[1]挑战模式!$A:$AS,1,FALSE)),"",IF(T837-T836=0,"",T837))</f>
        <v/>
      </c>
      <c r="D837" s="10" t="str">
        <f t="shared" si="74"/>
        <v/>
      </c>
      <c r="E837" s="10" t="str">
        <f>""</f>
        <v/>
      </c>
      <c r="F837" s="10" t="str">
        <f>IF(C837="","",VLOOKUP(R837&amp;"_"&amp;S837&amp;"_"&amp;T837,[1]挑战模式!$A:$AS,13,FALSE)-VLOOKUP(R837&amp;"_"&amp;S837&amp;"_"&amp;T837,[1]挑战模式!$A:$AS,14,FALSE))</f>
        <v/>
      </c>
      <c r="G837" s="10" t="str">
        <f t="shared" si="75"/>
        <v/>
      </c>
      <c r="H837" s="10" t="str">
        <f>IF(C837="","",VLOOKUP(R837&amp;"_"&amp;S837&amp;"_"&amp;T837,[1]挑战模式!$A:$BG,58,FALSE))</f>
        <v/>
      </c>
      <c r="I837" s="10" t="str">
        <f>IF(C837="","",VLOOKUP(R837&amp;"_"&amp;S837&amp;"_"&amp;T837,[1]挑战模式!$A:$BG,59,FALSE))</f>
        <v/>
      </c>
      <c r="J837" s="10" t="str">
        <f t="shared" si="72"/>
        <v/>
      </c>
      <c r="K837" s="10">
        <f ca="1">IF(ISNA(VLOOKUP(R837&amp;"_"&amp;S837&amp;"_"&amp;T837,[1]挑战模式!$A:$AS,1,FALSE)),"",IF(VLOOKUP(R837&amp;"_"&amp;S837&amp;"_"&amp;T837,[1]挑战模式!$A:$AS,14+U837,FALSE)="","",INT(VLOOKUP(R837&amp;"_"&amp;S837&amp;"_"&amp;T837,[1]挑战模式!$A:$AS,20+U837,FALSE))))</f>
        <v>10</v>
      </c>
      <c r="L837" s="10">
        <f ca="1">IF(ISNA(VLOOKUP(R837&amp;"_"&amp;S837&amp;"_"&amp;T837,[1]挑战模式!$A:$AS,1,FALSE)),"",IF(VLOOKUP(R837&amp;"_"&amp;S837&amp;"_"&amp;T837,[1]挑战模式!$A:$AS,14+U837,FALSE)="","",ROUND(VLOOKUP(R837&amp;"_"&amp;S837&amp;"_"&amp;T837,[1]挑战模式!$A:$AS,5,FALSE)/K837,2)))</f>
        <v>2.5</v>
      </c>
      <c r="M837" s="10">
        <f t="shared" ca="1" si="76"/>
        <v>1</v>
      </c>
      <c r="N837" s="10" t="str">
        <f t="shared" ca="1" si="77"/>
        <v>Monster_Season0_Challenge18_4_2</v>
      </c>
      <c r="O837" s="10">
        <f t="shared" ca="1" si="78"/>
        <v>1</v>
      </c>
      <c r="Q837" s="10">
        <f ca="1">IF(L837="","",VLOOKUP(R837&amp;"_"&amp;S837&amp;"_"&amp;T837,[1]挑战模式!$A:$AS,38+U837,FALSE))</f>
        <v>9</v>
      </c>
      <c r="R837" s="10">
        <v>0</v>
      </c>
      <c r="S837" s="10">
        <v>18</v>
      </c>
      <c r="T837" s="10">
        <v>4</v>
      </c>
      <c r="U837" s="10">
        <v>2</v>
      </c>
    </row>
    <row r="838" spans="2:21" s="10" customFormat="1" x14ac:dyDescent="0.2">
      <c r="B838" s="10" t="str">
        <f t="shared" si="73"/>
        <v/>
      </c>
      <c r="C838" s="10" t="str">
        <f>IF(ISNA(VLOOKUP(R838&amp;"_"&amp;S838&amp;"_"&amp;T838,[1]挑战模式!$A:$AS,1,FALSE)),"",IF(T838-T837=0,"",T838))</f>
        <v/>
      </c>
      <c r="D838" s="10" t="str">
        <f t="shared" si="74"/>
        <v/>
      </c>
      <c r="E838" s="10" t="str">
        <f>""</f>
        <v/>
      </c>
      <c r="F838" s="10" t="str">
        <f>IF(C838="","",VLOOKUP(R838&amp;"_"&amp;S838&amp;"_"&amp;T838,[1]挑战模式!$A:$AS,13,FALSE)-VLOOKUP(R838&amp;"_"&amp;S838&amp;"_"&amp;T838,[1]挑战模式!$A:$AS,14,FALSE))</f>
        <v/>
      </c>
      <c r="G838" s="10" t="str">
        <f t="shared" si="75"/>
        <v/>
      </c>
      <c r="H838" s="10" t="str">
        <f>IF(C838="","",VLOOKUP(R838&amp;"_"&amp;S838&amp;"_"&amp;T838,[1]挑战模式!$A:$BG,58,FALSE))</f>
        <v/>
      </c>
      <c r="I838" s="10" t="str">
        <f>IF(C838="","",VLOOKUP(R838&amp;"_"&amp;S838&amp;"_"&amp;T838,[1]挑战模式!$A:$BG,59,FALSE))</f>
        <v/>
      </c>
      <c r="J838" s="10" t="str">
        <f t="shared" si="72"/>
        <v/>
      </c>
      <c r="K838" s="10">
        <f ca="1">IF(ISNA(VLOOKUP(R838&amp;"_"&amp;S838&amp;"_"&amp;T838,[1]挑战模式!$A:$AS,1,FALSE)),"",IF(VLOOKUP(R838&amp;"_"&amp;S838&amp;"_"&amp;T838,[1]挑战模式!$A:$AS,14+U838,FALSE)="","",INT(VLOOKUP(R838&amp;"_"&amp;S838&amp;"_"&amp;T838,[1]挑战模式!$A:$AS,20+U838,FALSE))))</f>
        <v>5</v>
      </c>
      <c r="L838" s="10">
        <f ca="1">IF(ISNA(VLOOKUP(R838&amp;"_"&amp;S838&amp;"_"&amp;T838,[1]挑战模式!$A:$AS,1,FALSE)),"",IF(VLOOKUP(R838&amp;"_"&amp;S838&amp;"_"&amp;T838,[1]挑战模式!$A:$AS,14+U838,FALSE)="","",ROUND(VLOOKUP(R838&amp;"_"&amp;S838&amp;"_"&amp;T838,[1]挑战模式!$A:$AS,5,FALSE)/K838,2)))</f>
        <v>5</v>
      </c>
      <c r="M838" s="10">
        <f t="shared" ca="1" si="76"/>
        <v>1</v>
      </c>
      <c r="N838" s="10" t="str">
        <f t="shared" ca="1" si="77"/>
        <v>Monster_Season0_Challenge18_4_3</v>
      </c>
      <c r="O838" s="10">
        <f t="shared" ca="1" si="78"/>
        <v>1</v>
      </c>
      <c r="Q838" s="10">
        <f ca="1">IF(L838="","",VLOOKUP(R838&amp;"_"&amp;S838&amp;"_"&amp;T838,[1]挑战模式!$A:$AS,38+U838,FALSE))</f>
        <v>4</v>
      </c>
      <c r="R838" s="10">
        <v>0</v>
      </c>
      <c r="S838" s="10">
        <v>18</v>
      </c>
      <c r="T838" s="10">
        <v>4</v>
      </c>
      <c r="U838" s="10">
        <v>3</v>
      </c>
    </row>
    <row r="839" spans="2:21" s="10" customFormat="1" x14ac:dyDescent="0.2">
      <c r="B839" s="10" t="str">
        <f t="shared" si="73"/>
        <v/>
      </c>
      <c r="C839" s="10" t="str">
        <f>IF(ISNA(VLOOKUP(R839&amp;"_"&amp;S839&amp;"_"&amp;T839,[1]挑战模式!$A:$AS,1,FALSE)),"",IF(T839-T838=0,"",T839))</f>
        <v/>
      </c>
      <c r="D839" s="10" t="str">
        <f t="shared" si="74"/>
        <v/>
      </c>
      <c r="E839" s="10" t="str">
        <f>""</f>
        <v/>
      </c>
      <c r="F839" s="10" t="str">
        <f>IF(C839="","",VLOOKUP(R839&amp;"_"&amp;S839&amp;"_"&amp;T839,[1]挑战模式!$A:$AS,13,FALSE)-VLOOKUP(R839&amp;"_"&amp;S839&amp;"_"&amp;T839,[1]挑战模式!$A:$AS,14,FALSE))</f>
        <v/>
      </c>
      <c r="G839" s="10" t="str">
        <f t="shared" si="75"/>
        <v/>
      </c>
      <c r="H839" s="10" t="str">
        <f>IF(C839="","",VLOOKUP(R839&amp;"_"&amp;S839&amp;"_"&amp;T839,[1]挑战模式!$A:$BG,58,FALSE))</f>
        <v/>
      </c>
      <c r="I839" s="10" t="str">
        <f>IF(C839="","",VLOOKUP(R839&amp;"_"&amp;S839&amp;"_"&amp;T839,[1]挑战模式!$A:$BG,59,FALSE))</f>
        <v/>
      </c>
      <c r="J839" s="10" t="str">
        <f t="shared" si="72"/>
        <v/>
      </c>
      <c r="K839" s="10" t="str">
        <f ca="1">IF(ISNA(VLOOKUP(R839&amp;"_"&amp;S839&amp;"_"&amp;T839,[1]挑战模式!$A:$AS,1,FALSE)),"",IF(VLOOKUP(R839&amp;"_"&amp;S839&amp;"_"&amp;T839,[1]挑战模式!$A:$AS,14+U839,FALSE)="","",INT(VLOOKUP(R839&amp;"_"&amp;S839&amp;"_"&amp;T839,[1]挑战模式!$A:$AS,20+U839,FALSE))))</f>
        <v/>
      </c>
      <c r="L839" s="10" t="str">
        <f ca="1">IF(ISNA(VLOOKUP(R839&amp;"_"&amp;S839&amp;"_"&amp;T839,[1]挑战模式!$A:$AS,1,FALSE)),"",IF(VLOOKUP(R839&amp;"_"&amp;S839&amp;"_"&amp;T839,[1]挑战模式!$A:$AS,14+U839,FALSE)="","",ROUND(VLOOKUP(R839&amp;"_"&amp;S839&amp;"_"&amp;T839,[1]挑战模式!$A:$AS,5,FALSE)/K839,2)))</f>
        <v/>
      </c>
      <c r="M839" s="10" t="str">
        <f t="shared" ca="1" si="76"/>
        <v/>
      </c>
      <c r="N839" s="10" t="str">
        <f t="shared" ca="1" si="77"/>
        <v/>
      </c>
      <c r="O839" s="10" t="str">
        <f t="shared" ca="1" si="78"/>
        <v/>
      </c>
      <c r="Q839" s="10" t="str">
        <f ca="1">IF(L839="","",VLOOKUP(R839&amp;"_"&amp;S839&amp;"_"&amp;T839,[1]挑战模式!$A:$AS,38+U839,FALSE))</f>
        <v/>
      </c>
      <c r="R839" s="10">
        <v>0</v>
      </c>
      <c r="S839" s="10">
        <v>18</v>
      </c>
      <c r="T839" s="10">
        <v>4</v>
      </c>
      <c r="U839" s="10">
        <v>4</v>
      </c>
    </row>
    <row r="840" spans="2:21" s="10" customFormat="1" x14ac:dyDescent="0.2">
      <c r="B840" s="10" t="str">
        <f t="shared" si="73"/>
        <v/>
      </c>
      <c r="C840" s="10" t="str">
        <f>IF(ISNA(VLOOKUP(R840&amp;"_"&amp;S840&amp;"_"&amp;T840,[1]挑战模式!$A:$AS,1,FALSE)),"",IF(T840-T839=0,"",T840))</f>
        <v/>
      </c>
      <c r="D840" s="10" t="str">
        <f t="shared" si="74"/>
        <v/>
      </c>
      <c r="E840" s="10" t="str">
        <f>""</f>
        <v/>
      </c>
      <c r="F840" s="10" t="str">
        <f>IF(C840="","",VLOOKUP(R840&amp;"_"&amp;S840&amp;"_"&amp;T840,[1]挑战模式!$A:$AS,13,FALSE)-VLOOKUP(R840&amp;"_"&amp;S840&amp;"_"&amp;T840,[1]挑战模式!$A:$AS,14,FALSE))</f>
        <v/>
      </c>
      <c r="G840" s="10" t="str">
        <f t="shared" si="75"/>
        <v/>
      </c>
      <c r="H840" s="10" t="str">
        <f>IF(C840="","",VLOOKUP(R840&amp;"_"&amp;S840&amp;"_"&amp;T840,[1]挑战模式!$A:$BG,58,FALSE))</f>
        <v/>
      </c>
      <c r="I840" s="10" t="str">
        <f>IF(C840="","",VLOOKUP(R840&amp;"_"&amp;S840&amp;"_"&amp;T840,[1]挑战模式!$A:$BG,59,FALSE))</f>
        <v/>
      </c>
      <c r="J840" s="10" t="str">
        <f t="shared" si="72"/>
        <v/>
      </c>
      <c r="K840" s="10" t="str">
        <f ca="1">IF(ISNA(VLOOKUP(R840&amp;"_"&amp;S840&amp;"_"&amp;T840,[1]挑战模式!$A:$AS,1,FALSE)),"",IF(VLOOKUP(R840&amp;"_"&amp;S840&amp;"_"&amp;T840,[1]挑战模式!$A:$AS,14+U840,FALSE)="","",INT(VLOOKUP(R840&amp;"_"&amp;S840&amp;"_"&amp;T840,[1]挑战模式!$A:$AS,20+U840,FALSE))))</f>
        <v/>
      </c>
      <c r="L840" s="10" t="str">
        <f ca="1">IF(ISNA(VLOOKUP(R840&amp;"_"&amp;S840&amp;"_"&amp;T840,[1]挑战模式!$A:$AS,1,FALSE)),"",IF(VLOOKUP(R840&amp;"_"&amp;S840&amp;"_"&amp;T840,[1]挑战模式!$A:$AS,14+U840,FALSE)="","",ROUND(VLOOKUP(R840&amp;"_"&amp;S840&amp;"_"&amp;T840,[1]挑战模式!$A:$AS,5,FALSE)/K840,2)))</f>
        <v/>
      </c>
      <c r="M840" s="10" t="str">
        <f t="shared" ca="1" si="76"/>
        <v/>
      </c>
      <c r="N840" s="10" t="str">
        <f t="shared" ca="1" si="77"/>
        <v/>
      </c>
      <c r="O840" s="10" t="str">
        <f t="shared" ca="1" si="78"/>
        <v/>
      </c>
      <c r="Q840" s="10" t="str">
        <f ca="1">IF(L840="","",VLOOKUP(R840&amp;"_"&amp;S840&amp;"_"&amp;T840,[1]挑战模式!$A:$AS,38+U840,FALSE))</f>
        <v/>
      </c>
      <c r="R840" s="10">
        <v>0</v>
      </c>
      <c r="S840" s="10">
        <v>18</v>
      </c>
      <c r="T840" s="10">
        <v>4</v>
      </c>
      <c r="U840" s="10">
        <v>5</v>
      </c>
    </row>
    <row r="841" spans="2:21" s="10" customFormat="1" x14ac:dyDescent="0.2">
      <c r="B841" s="10" t="str">
        <f t="shared" si="73"/>
        <v/>
      </c>
      <c r="C841" s="10" t="str">
        <f>IF(ISNA(VLOOKUP(R841&amp;"_"&amp;S841&amp;"_"&amp;T841,[1]挑战模式!$A:$AS,1,FALSE)),"",IF(T841-T840=0,"",T841))</f>
        <v/>
      </c>
      <c r="D841" s="10" t="str">
        <f t="shared" si="74"/>
        <v/>
      </c>
      <c r="E841" s="10" t="str">
        <f>""</f>
        <v/>
      </c>
      <c r="F841" s="10" t="str">
        <f>IF(C841="","",VLOOKUP(R841&amp;"_"&amp;S841&amp;"_"&amp;T841,[1]挑战模式!$A:$AS,13,FALSE)-VLOOKUP(R841&amp;"_"&amp;S841&amp;"_"&amp;T841,[1]挑战模式!$A:$AS,14,FALSE))</f>
        <v/>
      </c>
      <c r="G841" s="10" t="str">
        <f t="shared" si="75"/>
        <v/>
      </c>
      <c r="H841" s="10" t="str">
        <f>IF(C841="","",VLOOKUP(R841&amp;"_"&amp;S841&amp;"_"&amp;T841,[1]挑战模式!$A:$BG,58,FALSE))</f>
        <v/>
      </c>
      <c r="I841" s="10" t="str">
        <f>IF(C841="","",VLOOKUP(R841&amp;"_"&amp;S841&amp;"_"&amp;T841,[1]挑战模式!$A:$BG,59,FALSE))</f>
        <v/>
      </c>
      <c r="J841" s="10" t="str">
        <f t="shared" si="72"/>
        <v/>
      </c>
      <c r="K841" s="10" t="str">
        <f ca="1">IF(ISNA(VLOOKUP(R841&amp;"_"&amp;S841&amp;"_"&amp;T841,[1]挑战模式!$A:$AS,1,FALSE)),"",IF(VLOOKUP(R841&amp;"_"&amp;S841&amp;"_"&amp;T841,[1]挑战模式!$A:$AS,14+U841,FALSE)="","",INT(VLOOKUP(R841&amp;"_"&amp;S841&amp;"_"&amp;T841,[1]挑战模式!$A:$AS,20+U841,FALSE))))</f>
        <v/>
      </c>
      <c r="L841" s="10" t="str">
        <f ca="1">IF(ISNA(VLOOKUP(R841&amp;"_"&amp;S841&amp;"_"&amp;T841,[1]挑战模式!$A:$AS,1,FALSE)),"",IF(VLOOKUP(R841&amp;"_"&amp;S841&amp;"_"&amp;T841,[1]挑战模式!$A:$AS,14+U841,FALSE)="","",ROUND(VLOOKUP(R841&amp;"_"&amp;S841&amp;"_"&amp;T841,[1]挑战模式!$A:$AS,5,FALSE)/K841,2)))</f>
        <v/>
      </c>
      <c r="M841" s="10" t="str">
        <f t="shared" ca="1" si="76"/>
        <v/>
      </c>
      <c r="N841" s="10" t="str">
        <f t="shared" ca="1" si="77"/>
        <v/>
      </c>
      <c r="O841" s="10" t="str">
        <f t="shared" ca="1" si="78"/>
        <v/>
      </c>
      <c r="Q841" s="10" t="str">
        <f ca="1">IF(L841="","",VLOOKUP(R841&amp;"_"&amp;S841&amp;"_"&amp;T841,[1]挑战模式!$A:$AS,38+U841,FALSE))</f>
        <v/>
      </c>
      <c r="R841" s="10">
        <v>0</v>
      </c>
      <c r="S841" s="10">
        <v>18</v>
      </c>
      <c r="T841" s="10">
        <v>4</v>
      </c>
      <c r="U841" s="10">
        <v>6</v>
      </c>
    </row>
    <row r="842" spans="2:21" s="10" customFormat="1" x14ac:dyDescent="0.2">
      <c r="B842" s="10" t="str">
        <f t="shared" si="73"/>
        <v>MonsterWaveCallRule_Season0_Challenge18</v>
      </c>
      <c r="C842" s="10">
        <f>IF(ISNA(VLOOKUP(R842&amp;"_"&amp;S842&amp;"_"&amp;T842,[1]挑战模式!$A:$AS,1,FALSE)),"",IF(T842-T841=0,"",T842))</f>
        <v>5</v>
      </c>
      <c r="D842" s="10" t="str">
        <f t="shared" si="74"/>
        <v>赛季0挑战关卡18波次5</v>
      </c>
      <c r="E842" s="10" t="str">
        <f>""</f>
        <v/>
      </c>
      <c r="F842" s="10">
        <f>IF(C842="","",VLOOKUP(R842&amp;"_"&amp;S842&amp;"_"&amp;T842,[1]挑战模式!$A:$AS,13,FALSE)-VLOOKUP(R842&amp;"_"&amp;S842&amp;"_"&amp;T842,[1]挑战模式!$A:$AS,14,FALSE))</f>
        <v>100</v>
      </c>
      <c r="G842" s="10">
        <f t="shared" si="75"/>
        <v>180</v>
      </c>
      <c r="H842" s="10" t="str">
        <f>IF(C842="","",VLOOKUP(R842&amp;"_"&amp;S842&amp;"_"&amp;T842,[1]挑战模式!$A:$BG,58,FALSE))</f>
        <v>ResAudio_Music_game3;0.9</v>
      </c>
      <c r="I842" s="10" t="str">
        <f>IF(C842="","",VLOOKUP(R842&amp;"_"&amp;S842&amp;"_"&amp;T842,[1]挑战模式!$A:$BG,59,FALSE))</f>
        <v>ResAudio_Music_game3;1.1</v>
      </c>
      <c r="J842" s="10">
        <f t="shared" si="72"/>
        <v>0</v>
      </c>
      <c r="K842" s="10">
        <f ca="1">IF(ISNA(VLOOKUP(R842&amp;"_"&amp;S842&amp;"_"&amp;T842,[1]挑战模式!$A:$AS,1,FALSE)),"",IF(VLOOKUP(R842&amp;"_"&amp;S842&amp;"_"&amp;T842,[1]挑战模式!$A:$AS,14+U842,FALSE)="","",INT(VLOOKUP(R842&amp;"_"&amp;S842&amp;"_"&amp;T842,[1]挑战模式!$A:$AS,20+U842,FALSE))))</f>
        <v>14</v>
      </c>
      <c r="L842" s="10">
        <f ca="1">IF(ISNA(VLOOKUP(R842&amp;"_"&amp;S842&amp;"_"&amp;T842,[1]挑战模式!$A:$AS,1,FALSE)),"",IF(VLOOKUP(R842&amp;"_"&amp;S842&amp;"_"&amp;T842,[1]挑战模式!$A:$AS,14+U842,FALSE)="","",ROUND(VLOOKUP(R842&amp;"_"&amp;S842&amp;"_"&amp;T842,[1]挑战模式!$A:$AS,5,FALSE)/K842,2)))</f>
        <v>2.14</v>
      </c>
      <c r="M842" s="10">
        <f t="shared" ca="1" si="76"/>
        <v>1</v>
      </c>
      <c r="N842" s="10" t="str">
        <f t="shared" ca="1" si="77"/>
        <v>Monster_Season0_Challenge18_5_1</v>
      </c>
      <c r="O842" s="10">
        <f t="shared" ca="1" si="78"/>
        <v>1</v>
      </c>
      <c r="Q842" s="10">
        <f ca="1">IF(L842="","",VLOOKUP(R842&amp;"_"&amp;S842&amp;"_"&amp;T842,[1]挑战模式!$A:$AS,38+U842,FALSE))</f>
        <v>7</v>
      </c>
      <c r="R842" s="10">
        <v>0</v>
      </c>
      <c r="S842" s="10">
        <v>18</v>
      </c>
      <c r="T842" s="10">
        <v>5</v>
      </c>
      <c r="U842" s="10">
        <v>1</v>
      </c>
    </row>
    <row r="843" spans="2:21" s="10" customFormat="1" x14ac:dyDescent="0.2">
      <c r="B843" s="10" t="str">
        <f t="shared" si="73"/>
        <v/>
      </c>
      <c r="C843" s="10" t="str">
        <f>IF(ISNA(VLOOKUP(R843&amp;"_"&amp;S843&amp;"_"&amp;T843,[1]挑战模式!$A:$AS,1,FALSE)),"",IF(T843-T842=0,"",T843))</f>
        <v/>
      </c>
      <c r="D843" s="10" t="str">
        <f t="shared" si="74"/>
        <v/>
      </c>
      <c r="E843" s="10" t="str">
        <f>""</f>
        <v/>
      </c>
      <c r="F843" s="10" t="str">
        <f>IF(C843="","",VLOOKUP(R843&amp;"_"&amp;S843&amp;"_"&amp;T843,[1]挑战模式!$A:$AS,13,FALSE)-VLOOKUP(R843&amp;"_"&amp;S843&amp;"_"&amp;T843,[1]挑战模式!$A:$AS,14,FALSE))</f>
        <v/>
      </c>
      <c r="G843" s="10" t="str">
        <f t="shared" si="75"/>
        <v/>
      </c>
      <c r="H843" s="10" t="str">
        <f>IF(C843="","",VLOOKUP(R843&amp;"_"&amp;S843&amp;"_"&amp;T843,[1]挑战模式!$A:$BG,58,FALSE))</f>
        <v/>
      </c>
      <c r="I843" s="10" t="str">
        <f>IF(C843="","",VLOOKUP(R843&amp;"_"&amp;S843&amp;"_"&amp;T843,[1]挑战模式!$A:$BG,59,FALSE))</f>
        <v/>
      </c>
      <c r="J843" s="10" t="str">
        <f t="shared" si="72"/>
        <v/>
      </c>
      <c r="K843" s="10">
        <f ca="1">IF(ISNA(VLOOKUP(R843&amp;"_"&amp;S843&amp;"_"&amp;T843,[1]挑战模式!$A:$AS,1,FALSE)),"",IF(VLOOKUP(R843&amp;"_"&amp;S843&amp;"_"&amp;T843,[1]挑战模式!$A:$AS,14+U843,FALSE)="","",INT(VLOOKUP(R843&amp;"_"&amp;S843&amp;"_"&amp;T843,[1]挑战模式!$A:$AS,20+U843,FALSE))))</f>
        <v>14</v>
      </c>
      <c r="L843" s="10">
        <f ca="1">IF(ISNA(VLOOKUP(R843&amp;"_"&amp;S843&amp;"_"&amp;T843,[1]挑战模式!$A:$AS,1,FALSE)),"",IF(VLOOKUP(R843&amp;"_"&amp;S843&amp;"_"&amp;T843,[1]挑战模式!$A:$AS,14+U843,FALSE)="","",ROUND(VLOOKUP(R843&amp;"_"&amp;S843&amp;"_"&amp;T843,[1]挑战模式!$A:$AS,5,FALSE)/K843,2)))</f>
        <v>2.14</v>
      </c>
      <c r="M843" s="10">
        <f t="shared" ca="1" si="76"/>
        <v>1</v>
      </c>
      <c r="N843" s="10" t="str">
        <f t="shared" ca="1" si="77"/>
        <v>Monster_Season0_Challenge18_5_2</v>
      </c>
      <c r="O843" s="10">
        <f t="shared" ca="1" si="78"/>
        <v>1</v>
      </c>
      <c r="Q843" s="10">
        <f ca="1">IF(L843="","",VLOOKUP(R843&amp;"_"&amp;S843&amp;"_"&amp;T843,[1]挑战模式!$A:$AS,38+U843,FALSE))</f>
        <v>4</v>
      </c>
      <c r="R843" s="10">
        <v>0</v>
      </c>
      <c r="S843" s="10">
        <v>18</v>
      </c>
      <c r="T843" s="10">
        <v>5</v>
      </c>
      <c r="U843" s="10">
        <v>2</v>
      </c>
    </row>
    <row r="844" spans="2:21" s="10" customFormat="1" x14ac:dyDescent="0.2">
      <c r="B844" s="10" t="str">
        <f t="shared" si="73"/>
        <v/>
      </c>
      <c r="C844" s="10" t="str">
        <f>IF(ISNA(VLOOKUP(R844&amp;"_"&amp;S844&amp;"_"&amp;T844,[1]挑战模式!$A:$AS,1,FALSE)),"",IF(T844-T843=0,"",T844))</f>
        <v/>
      </c>
      <c r="D844" s="10" t="str">
        <f t="shared" si="74"/>
        <v/>
      </c>
      <c r="E844" s="10" t="str">
        <f>""</f>
        <v/>
      </c>
      <c r="F844" s="10" t="str">
        <f>IF(C844="","",VLOOKUP(R844&amp;"_"&amp;S844&amp;"_"&amp;T844,[1]挑战模式!$A:$AS,13,FALSE)-VLOOKUP(R844&amp;"_"&amp;S844&amp;"_"&amp;T844,[1]挑战模式!$A:$AS,14,FALSE))</f>
        <v/>
      </c>
      <c r="G844" s="10" t="str">
        <f t="shared" si="75"/>
        <v/>
      </c>
      <c r="H844" s="10" t="str">
        <f>IF(C844="","",VLOOKUP(R844&amp;"_"&amp;S844&amp;"_"&amp;T844,[1]挑战模式!$A:$BG,58,FALSE))</f>
        <v/>
      </c>
      <c r="I844" s="10" t="str">
        <f>IF(C844="","",VLOOKUP(R844&amp;"_"&amp;S844&amp;"_"&amp;T844,[1]挑战模式!$A:$BG,59,FALSE))</f>
        <v/>
      </c>
      <c r="J844" s="10" t="str">
        <f t="shared" si="72"/>
        <v/>
      </c>
      <c r="K844" s="10">
        <f ca="1">IF(ISNA(VLOOKUP(R844&amp;"_"&amp;S844&amp;"_"&amp;T844,[1]挑战模式!$A:$AS,1,FALSE)),"",IF(VLOOKUP(R844&amp;"_"&amp;S844&amp;"_"&amp;T844,[1]挑战模式!$A:$AS,14+U844,FALSE)="","",INT(VLOOKUP(R844&amp;"_"&amp;S844&amp;"_"&amp;T844,[1]挑战模式!$A:$AS,20+U844,FALSE))))</f>
        <v>7</v>
      </c>
      <c r="L844" s="10">
        <f ca="1">IF(ISNA(VLOOKUP(R844&amp;"_"&amp;S844&amp;"_"&amp;T844,[1]挑战模式!$A:$AS,1,FALSE)),"",IF(VLOOKUP(R844&amp;"_"&amp;S844&amp;"_"&amp;T844,[1]挑战模式!$A:$AS,14+U844,FALSE)="","",ROUND(VLOOKUP(R844&amp;"_"&amp;S844&amp;"_"&amp;T844,[1]挑战模式!$A:$AS,5,FALSE)/K844,2)))</f>
        <v>4.29</v>
      </c>
      <c r="M844" s="10">
        <f t="shared" ca="1" si="76"/>
        <v>1</v>
      </c>
      <c r="N844" s="10" t="str">
        <f t="shared" ca="1" si="77"/>
        <v>Monster_Season0_Challenge18_5_3</v>
      </c>
      <c r="O844" s="10">
        <f t="shared" ca="1" si="78"/>
        <v>1</v>
      </c>
      <c r="Q844" s="10">
        <f ca="1">IF(L844="","",VLOOKUP(R844&amp;"_"&amp;S844&amp;"_"&amp;T844,[1]挑战模式!$A:$AS,38+U844,FALSE))</f>
        <v>7</v>
      </c>
      <c r="R844" s="10">
        <v>0</v>
      </c>
      <c r="S844" s="10">
        <v>18</v>
      </c>
      <c r="T844" s="10">
        <v>5</v>
      </c>
      <c r="U844" s="10">
        <v>3</v>
      </c>
    </row>
    <row r="845" spans="2:21" s="10" customFormat="1" x14ac:dyDescent="0.2">
      <c r="B845" s="10" t="str">
        <f t="shared" si="73"/>
        <v/>
      </c>
      <c r="C845" s="10" t="str">
        <f>IF(ISNA(VLOOKUP(R845&amp;"_"&amp;S845&amp;"_"&amp;T845,[1]挑战模式!$A:$AS,1,FALSE)),"",IF(T845-T844=0,"",T845))</f>
        <v/>
      </c>
      <c r="D845" s="10" t="str">
        <f t="shared" si="74"/>
        <v/>
      </c>
      <c r="E845" s="10" t="str">
        <f>""</f>
        <v/>
      </c>
      <c r="F845" s="10" t="str">
        <f>IF(C845="","",VLOOKUP(R845&amp;"_"&amp;S845&amp;"_"&amp;T845,[1]挑战模式!$A:$AS,13,FALSE)-VLOOKUP(R845&amp;"_"&amp;S845&amp;"_"&amp;T845,[1]挑战模式!$A:$AS,14,FALSE))</f>
        <v/>
      </c>
      <c r="G845" s="10" t="str">
        <f t="shared" si="75"/>
        <v/>
      </c>
      <c r="H845" s="10" t="str">
        <f>IF(C845="","",VLOOKUP(R845&amp;"_"&amp;S845&amp;"_"&amp;T845,[1]挑战模式!$A:$BG,58,FALSE))</f>
        <v/>
      </c>
      <c r="I845" s="10" t="str">
        <f>IF(C845="","",VLOOKUP(R845&amp;"_"&amp;S845&amp;"_"&amp;T845,[1]挑战模式!$A:$BG,59,FALSE))</f>
        <v/>
      </c>
      <c r="J845" s="10" t="str">
        <f t="shared" si="72"/>
        <v/>
      </c>
      <c r="K845" s="10" t="str">
        <f ca="1">IF(ISNA(VLOOKUP(R845&amp;"_"&amp;S845&amp;"_"&amp;T845,[1]挑战模式!$A:$AS,1,FALSE)),"",IF(VLOOKUP(R845&amp;"_"&amp;S845&amp;"_"&amp;T845,[1]挑战模式!$A:$AS,14+U845,FALSE)="","",INT(VLOOKUP(R845&amp;"_"&amp;S845&amp;"_"&amp;T845,[1]挑战模式!$A:$AS,20+U845,FALSE))))</f>
        <v/>
      </c>
      <c r="L845" s="10" t="str">
        <f ca="1">IF(ISNA(VLOOKUP(R845&amp;"_"&amp;S845&amp;"_"&amp;T845,[1]挑战模式!$A:$AS,1,FALSE)),"",IF(VLOOKUP(R845&amp;"_"&amp;S845&amp;"_"&amp;T845,[1]挑战模式!$A:$AS,14+U845,FALSE)="","",ROUND(VLOOKUP(R845&amp;"_"&amp;S845&amp;"_"&amp;T845,[1]挑战模式!$A:$AS,5,FALSE)/K845,2)))</f>
        <v/>
      </c>
      <c r="M845" s="10" t="str">
        <f t="shared" ca="1" si="76"/>
        <v/>
      </c>
      <c r="N845" s="10" t="str">
        <f t="shared" ca="1" si="77"/>
        <v/>
      </c>
      <c r="O845" s="10" t="str">
        <f t="shared" ca="1" si="78"/>
        <v/>
      </c>
      <c r="Q845" s="10" t="str">
        <f ca="1">IF(L845="","",VLOOKUP(R845&amp;"_"&amp;S845&amp;"_"&amp;T845,[1]挑战模式!$A:$AS,38+U845,FALSE))</f>
        <v/>
      </c>
      <c r="R845" s="10">
        <v>0</v>
      </c>
      <c r="S845" s="10">
        <v>18</v>
      </c>
      <c r="T845" s="10">
        <v>5</v>
      </c>
      <c r="U845" s="10">
        <v>4</v>
      </c>
    </row>
    <row r="846" spans="2:21" s="10" customFormat="1" x14ac:dyDescent="0.2">
      <c r="B846" s="10" t="str">
        <f t="shared" si="73"/>
        <v/>
      </c>
      <c r="C846" s="10" t="str">
        <f>IF(ISNA(VLOOKUP(R846&amp;"_"&amp;S846&amp;"_"&amp;T846,[1]挑战模式!$A:$AS,1,FALSE)),"",IF(T846-T845=0,"",T846))</f>
        <v/>
      </c>
      <c r="D846" s="10" t="str">
        <f t="shared" si="74"/>
        <v/>
      </c>
      <c r="E846" s="10" t="str">
        <f>""</f>
        <v/>
      </c>
      <c r="F846" s="10" t="str">
        <f>IF(C846="","",VLOOKUP(R846&amp;"_"&amp;S846&amp;"_"&amp;T846,[1]挑战模式!$A:$AS,13,FALSE)-VLOOKUP(R846&amp;"_"&amp;S846&amp;"_"&amp;T846,[1]挑战模式!$A:$AS,14,FALSE))</f>
        <v/>
      </c>
      <c r="G846" s="10" t="str">
        <f t="shared" si="75"/>
        <v/>
      </c>
      <c r="H846" s="10" t="str">
        <f>IF(C846="","",VLOOKUP(R846&amp;"_"&amp;S846&amp;"_"&amp;T846,[1]挑战模式!$A:$BG,58,FALSE))</f>
        <v/>
      </c>
      <c r="I846" s="10" t="str">
        <f>IF(C846="","",VLOOKUP(R846&amp;"_"&amp;S846&amp;"_"&amp;T846,[1]挑战模式!$A:$BG,59,FALSE))</f>
        <v/>
      </c>
      <c r="J846" s="10" t="str">
        <f t="shared" si="72"/>
        <v/>
      </c>
      <c r="K846" s="10" t="str">
        <f ca="1">IF(ISNA(VLOOKUP(R846&amp;"_"&amp;S846&amp;"_"&amp;T846,[1]挑战模式!$A:$AS,1,FALSE)),"",IF(VLOOKUP(R846&amp;"_"&amp;S846&amp;"_"&amp;T846,[1]挑战模式!$A:$AS,14+U846,FALSE)="","",INT(VLOOKUP(R846&amp;"_"&amp;S846&amp;"_"&amp;T846,[1]挑战模式!$A:$AS,20+U846,FALSE))))</f>
        <v/>
      </c>
      <c r="L846" s="10" t="str">
        <f ca="1">IF(ISNA(VLOOKUP(R846&amp;"_"&amp;S846&amp;"_"&amp;T846,[1]挑战模式!$A:$AS,1,FALSE)),"",IF(VLOOKUP(R846&amp;"_"&amp;S846&amp;"_"&amp;T846,[1]挑战模式!$A:$AS,14+U846,FALSE)="","",ROUND(VLOOKUP(R846&amp;"_"&amp;S846&amp;"_"&amp;T846,[1]挑战模式!$A:$AS,5,FALSE)/K846,2)))</f>
        <v/>
      </c>
      <c r="M846" s="10" t="str">
        <f t="shared" ca="1" si="76"/>
        <v/>
      </c>
      <c r="N846" s="10" t="str">
        <f t="shared" ca="1" si="77"/>
        <v/>
      </c>
      <c r="O846" s="10" t="str">
        <f t="shared" ca="1" si="78"/>
        <v/>
      </c>
      <c r="Q846" s="10" t="str">
        <f ca="1">IF(L846="","",VLOOKUP(R846&amp;"_"&amp;S846&amp;"_"&amp;T846,[1]挑战模式!$A:$AS,38+U846,FALSE))</f>
        <v/>
      </c>
      <c r="R846" s="10">
        <v>0</v>
      </c>
      <c r="S846" s="10">
        <v>18</v>
      </c>
      <c r="T846" s="10">
        <v>5</v>
      </c>
      <c r="U846" s="10">
        <v>5</v>
      </c>
    </row>
    <row r="847" spans="2:21" s="10" customFormat="1" x14ac:dyDescent="0.2">
      <c r="B847" s="10" t="str">
        <f t="shared" si="73"/>
        <v/>
      </c>
      <c r="C847" s="10" t="str">
        <f>IF(ISNA(VLOOKUP(R847&amp;"_"&amp;S847&amp;"_"&amp;T847,[1]挑战模式!$A:$AS,1,FALSE)),"",IF(T847-T846=0,"",T847))</f>
        <v/>
      </c>
      <c r="D847" s="10" t="str">
        <f t="shared" si="74"/>
        <v/>
      </c>
      <c r="E847" s="10" t="str">
        <f>""</f>
        <v/>
      </c>
      <c r="F847" s="10" t="str">
        <f>IF(C847="","",VLOOKUP(R847&amp;"_"&amp;S847&amp;"_"&amp;T847,[1]挑战模式!$A:$AS,13,FALSE)-VLOOKUP(R847&amp;"_"&amp;S847&amp;"_"&amp;T847,[1]挑战模式!$A:$AS,14,FALSE))</f>
        <v/>
      </c>
      <c r="G847" s="10" t="str">
        <f t="shared" si="75"/>
        <v/>
      </c>
      <c r="H847" s="10" t="str">
        <f>IF(C847="","",VLOOKUP(R847&amp;"_"&amp;S847&amp;"_"&amp;T847,[1]挑战模式!$A:$BG,58,FALSE))</f>
        <v/>
      </c>
      <c r="I847" s="10" t="str">
        <f>IF(C847="","",VLOOKUP(R847&amp;"_"&amp;S847&amp;"_"&amp;T847,[1]挑战模式!$A:$BG,59,FALSE))</f>
        <v/>
      </c>
      <c r="J847" s="10" t="str">
        <f t="shared" si="72"/>
        <v/>
      </c>
      <c r="K847" s="10" t="str">
        <f ca="1">IF(ISNA(VLOOKUP(R847&amp;"_"&amp;S847&amp;"_"&amp;T847,[1]挑战模式!$A:$AS,1,FALSE)),"",IF(VLOOKUP(R847&amp;"_"&amp;S847&amp;"_"&amp;T847,[1]挑战模式!$A:$AS,14+U847,FALSE)="","",INT(VLOOKUP(R847&amp;"_"&amp;S847&amp;"_"&amp;T847,[1]挑战模式!$A:$AS,20+U847,FALSE))))</f>
        <v/>
      </c>
      <c r="L847" s="10" t="str">
        <f ca="1">IF(ISNA(VLOOKUP(R847&amp;"_"&amp;S847&amp;"_"&amp;T847,[1]挑战模式!$A:$AS,1,FALSE)),"",IF(VLOOKUP(R847&amp;"_"&amp;S847&amp;"_"&amp;T847,[1]挑战模式!$A:$AS,14+U847,FALSE)="","",ROUND(VLOOKUP(R847&amp;"_"&amp;S847&amp;"_"&amp;T847,[1]挑战模式!$A:$AS,5,FALSE)/K847,2)))</f>
        <v/>
      </c>
      <c r="M847" s="10" t="str">
        <f t="shared" ca="1" si="76"/>
        <v/>
      </c>
      <c r="N847" s="10" t="str">
        <f t="shared" ca="1" si="77"/>
        <v/>
      </c>
      <c r="O847" s="10" t="str">
        <f t="shared" ca="1" si="78"/>
        <v/>
      </c>
      <c r="Q847" s="10" t="str">
        <f ca="1">IF(L847="","",VLOOKUP(R847&amp;"_"&amp;S847&amp;"_"&amp;T847,[1]挑战模式!$A:$AS,38+U847,FALSE))</f>
        <v/>
      </c>
      <c r="R847" s="10">
        <v>0</v>
      </c>
      <c r="S847" s="10">
        <v>18</v>
      </c>
      <c r="T847" s="10">
        <v>5</v>
      </c>
      <c r="U847" s="10">
        <v>6</v>
      </c>
    </row>
    <row r="848" spans="2:21" s="10" customFormat="1" x14ac:dyDescent="0.2">
      <c r="B848" s="10" t="str">
        <f t="shared" si="73"/>
        <v>MonsterWaveCallRule_Season0_Challenge18</v>
      </c>
      <c r="C848" s="10">
        <f>IF(ISNA(VLOOKUP(R848&amp;"_"&amp;S848&amp;"_"&amp;T848,[1]挑战模式!$A:$AS,1,FALSE)),"",IF(T848-T847=0,"",T848))</f>
        <v>6</v>
      </c>
      <c r="D848" s="10" t="str">
        <f t="shared" si="74"/>
        <v>赛季0挑战关卡18波次6</v>
      </c>
      <c r="E848" s="10" t="str">
        <f>""</f>
        <v/>
      </c>
      <c r="F848" s="10">
        <f>IF(C848="","",VLOOKUP(R848&amp;"_"&amp;S848&amp;"_"&amp;T848,[1]挑战模式!$A:$AS,13,FALSE)-VLOOKUP(R848&amp;"_"&amp;S848&amp;"_"&amp;T848,[1]挑战模式!$A:$AS,14,FALSE))</f>
        <v>100</v>
      </c>
      <c r="G848" s="10">
        <f t="shared" si="75"/>
        <v>180</v>
      </c>
      <c r="H848" s="10" t="str">
        <f>IF(C848="","",VLOOKUP(R848&amp;"_"&amp;S848&amp;"_"&amp;T848,[1]挑战模式!$A:$BG,58,FALSE))</f>
        <v>ResAudio_Music_game3;0.9</v>
      </c>
      <c r="I848" s="10" t="str">
        <f>IF(C848="","",VLOOKUP(R848&amp;"_"&amp;S848&amp;"_"&amp;T848,[1]挑战模式!$A:$BG,59,FALSE))</f>
        <v>ResAudio_Music_battle_danger1;1</v>
      </c>
      <c r="J848" s="10">
        <f t="shared" si="72"/>
        <v>0</v>
      </c>
      <c r="K848" s="10">
        <f ca="1">IF(ISNA(VLOOKUP(R848&amp;"_"&amp;S848&amp;"_"&amp;T848,[1]挑战模式!$A:$AS,1,FALSE)),"",IF(VLOOKUP(R848&amp;"_"&amp;S848&amp;"_"&amp;T848,[1]挑战模式!$A:$AS,14+U848,FALSE)="","",INT(VLOOKUP(R848&amp;"_"&amp;S848&amp;"_"&amp;T848,[1]挑战模式!$A:$AS,20+U848,FALSE))))</f>
        <v>13</v>
      </c>
      <c r="L848" s="10">
        <f ca="1">IF(ISNA(VLOOKUP(R848&amp;"_"&amp;S848&amp;"_"&amp;T848,[1]挑战模式!$A:$AS,1,FALSE)),"",IF(VLOOKUP(R848&amp;"_"&amp;S848&amp;"_"&amp;T848,[1]挑战模式!$A:$AS,14+U848,FALSE)="","",ROUND(VLOOKUP(R848&amp;"_"&amp;S848&amp;"_"&amp;T848,[1]挑战模式!$A:$AS,5,FALSE)/K848,2)))</f>
        <v>2.31</v>
      </c>
      <c r="M848" s="10">
        <f t="shared" ca="1" si="76"/>
        <v>1</v>
      </c>
      <c r="N848" s="10" t="str">
        <f t="shared" ca="1" si="77"/>
        <v>Monster_Season0_Challenge18_6_1</v>
      </c>
      <c r="O848" s="10">
        <f t="shared" ca="1" si="78"/>
        <v>1</v>
      </c>
      <c r="Q848" s="10">
        <f ca="1">IF(L848="","",VLOOKUP(R848&amp;"_"&amp;S848&amp;"_"&amp;T848,[1]挑战模式!$A:$AS,38+U848,FALSE))</f>
        <v>6</v>
      </c>
      <c r="R848" s="10">
        <v>0</v>
      </c>
      <c r="S848" s="10">
        <v>18</v>
      </c>
      <c r="T848" s="10">
        <v>6</v>
      </c>
      <c r="U848" s="10">
        <v>1</v>
      </c>
    </row>
    <row r="849" spans="2:21" s="10" customFormat="1" x14ac:dyDescent="0.2">
      <c r="B849" s="10" t="str">
        <f t="shared" si="73"/>
        <v/>
      </c>
      <c r="C849" s="10" t="str">
        <f>IF(ISNA(VLOOKUP(R849&amp;"_"&amp;S849&amp;"_"&amp;T849,[1]挑战模式!$A:$AS,1,FALSE)),"",IF(T849-T848=0,"",T849))</f>
        <v/>
      </c>
      <c r="D849" s="10" t="str">
        <f t="shared" si="74"/>
        <v/>
      </c>
      <c r="E849" s="10" t="str">
        <f>""</f>
        <v/>
      </c>
      <c r="F849" s="10" t="str">
        <f>IF(C849="","",VLOOKUP(R849&amp;"_"&amp;S849&amp;"_"&amp;T849,[1]挑战模式!$A:$AS,13,FALSE)-VLOOKUP(R849&amp;"_"&amp;S849&amp;"_"&amp;T849,[1]挑战模式!$A:$AS,14,FALSE))</f>
        <v/>
      </c>
      <c r="G849" s="10" t="str">
        <f t="shared" si="75"/>
        <v/>
      </c>
      <c r="H849" s="10" t="str">
        <f>IF(C849="","",VLOOKUP(R849&amp;"_"&amp;S849&amp;"_"&amp;T849,[1]挑战模式!$A:$BG,58,FALSE))</f>
        <v/>
      </c>
      <c r="I849" s="10" t="str">
        <f>IF(C849="","",VLOOKUP(R849&amp;"_"&amp;S849&amp;"_"&amp;T849,[1]挑战模式!$A:$BG,59,FALSE))</f>
        <v/>
      </c>
      <c r="J849" s="10" t="str">
        <f t="shared" si="72"/>
        <v/>
      </c>
      <c r="K849" s="10">
        <f ca="1">IF(ISNA(VLOOKUP(R849&amp;"_"&amp;S849&amp;"_"&amp;T849,[1]挑战模式!$A:$AS,1,FALSE)),"",IF(VLOOKUP(R849&amp;"_"&amp;S849&amp;"_"&amp;T849,[1]挑战模式!$A:$AS,14+U849,FALSE)="","",INT(VLOOKUP(R849&amp;"_"&amp;S849&amp;"_"&amp;T849,[1]挑战模式!$A:$AS,20+U849,FALSE))))</f>
        <v>9</v>
      </c>
      <c r="L849" s="10">
        <f ca="1">IF(ISNA(VLOOKUP(R849&amp;"_"&amp;S849&amp;"_"&amp;T849,[1]挑战模式!$A:$AS,1,FALSE)),"",IF(VLOOKUP(R849&amp;"_"&amp;S849&amp;"_"&amp;T849,[1]挑战模式!$A:$AS,14+U849,FALSE)="","",ROUND(VLOOKUP(R849&amp;"_"&amp;S849&amp;"_"&amp;T849,[1]挑战模式!$A:$AS,5,FALSE)/K849,2)))</f>
        <v>3.33</v>
      </c>
      <c r="M849" s="10">
        <f t="shared" ca="1" si="76"/>
        <v>1</v>
      </c>
      <c r="N849" s="10" t="str">
        <f t="shared" ca="1" si="77"/>
        <v>Monster_Season0_Challenge18_6_2</v>
      </c>
      <c r="O849" s="10">
        <f t="shared" ca="1" si="78"/>
        <v>1</v>
      </c>
      <c r="Q849" s="10">
        <f ca="1">IF(L849="","",VLOOKUP(R849&amp;"_"&amp;S849&amp;"_"&amp;T849,[1]挑战模式!$A:$AS,38+U849,FALSE))</f>
        <v>6</v>
      </c>
      <c r="R849" s="10">
        <v>0</v>
      </c>
      <c r="S849" s="10">
        <v>18</v>
      </c>
      <c r="T849" s="10">
        <v>6</v>
      </c>
      <c r="U849" s="10">
        <v>2</v>
      </c>
    </row>
    <row r="850" spans="2:21" s="10" customFormat="1" x14ac:dyDescent="0.2">
      <c r="B850" s="10" t="str">
        <f t="shared" si="73"/>
        <v/>
      </c>
      <c r="C850" s="10" t="str">
        <f>IF(ISNA(VLOOKUP(R850&amp;"_"&amp;S850&amp;"_"&amp;T850,[1]挑战模式!$A:$AS,1,FALSE)),"",IF(T850-T849=0,"",T850))</f>
        <v/>
      </c>
      <c r="D850" s="10" t="str">
        <f t="shared" si="74"/>
        <v/>
      </c>
      <c r="E850" s="10" t="str">
        <f>""</f>
        <v/>
      </c>
      <c r="F850" s="10" t="str">
        <f>IF(C850="","",VLOOKUP(R850&amp;"_"&amp;S850&amp;"_"&amp;T850,[1]挑战模式!$A:$AS,13,FALSE)-VLOOKUP(R850&amp;"_"&amp;S850&amp;"_"&amp;T850,[1]挑战模式!$A:$AS,14,FALSE))</f>
        <v/>
      </c>
      <c r="G850" s="10" t="str">
        <f t="shared" si="75"/>
        <v/>
      </c>
      <c r="H850" s="10" t="str">
        <f>IF(C850="","",VLOOKUP(R850&amp;"_"&amp;S850&amp;"_"&amp;T850,[1]挑战模式!$A:$BG,58,FALSE))</f>
        <v/>
      </c>
      <c r="I850" s="10" t="str">
        <f>IF(C850="","",VLOOKUP(R850&amp;"_"&amp;S850&amp;"_"&amp;T850,[1]挑战模式!$A:$BG,59,FALSE))</f>
        <v/>
      </c>
      <c r="J850" s="10" t="str">
        <f t="shared" si="72"/>
        <v/>
      </c>
      <c r="K850" s="10">
        <f ca="1">IF(ISNA(VLOOKUP(R850&amp;"_"&amp;S850&amp;"_"&amp;T850,[1]挑战模式!$A:$AS,1,FALSE)),"",IF(VLOOKUP(R850&amp;"_"&amp;S850&amp;"_"&amp;T850,[1]挑战模式!$A:$AS,14+U850,FALSE)="","",INT(VLOOKUP(R850&amp;"_"&amp;S850&amp;"_"&amp;T850,[1]挑战模式!$A:$AS,20+U850,FALSE))))</f>
        <v>9</v>
      </c>
      <c r="L850" s="10">
        <f ca="1">IF(ISNA(VLOOKUP(R850&amp;"_"&amp;S850&amp;"_"&amp;T850,[1]挑战模式!$A:$AS,1,FALSE)),"",IF(VLOOKUP(R850&amp;"_"&amp;S850&amp;"_"&amp;T850,[1]挑战模式!$A:$AS,14+U850,FALSE)="","",ROUND(VLOOKUP(R850&amp;"_"&amp;S850&amp;"_"&amp;T850,[1]挑战模式!$A:$AS,5,FALSE)/K850,2)))</f>
        <v>3.33</v>
      </c>
      <c r="M850" s="10">
        <f t="shared" ca="1" si="76"/>
        <v>1</v>
      </c>
      <c r="N850" s="10" t="str">
        <f t="shared" ca="1" si="77"/>
        <v>Monster_Season0_Challenge18_6_3</v>
      </c>
      <c r="O850" s="10">
        <f t="shared" ca="1" si="78"/>
        <v>1</v>
      </c>
      <c r="Q850" s="10">
        <f ca="1">IF(L850="","",VLOOKUP(R850&amp;"_"&amp;S850&amp;"_"&amp;T850,[1]挑战模式!$A:$AS,38+U850,FALSE))</f>
        <v>3</v>
      </c>
      <c r="R850" s="10">
        <v>0</v>
      </c>
      <c r="S850" s="10">
        <v>18</v>
      </c>
      <c r="T850" s="10">
        <v>6</v>
      </c>
      <c r="U850" s="10">
        <v>3</v>
      </c>
    </row>
    <row r="851" spans="2:21" s="10" customFormat="1" x14ac:dyDescent="0.2">
      <c r="B851" s="10" t="str">
        <f t="shared" si="73"/>
        <v/>
      </c>
      <c r="C851" s="10" t="str">
        <f>IF(ISNA(VLOOKUP(R851&amp;"_"&amp;S851&amp;"_"&amp;T851,[1]挑战模式!$A:$AS,1,FALSE)),"",IF(T851-T850=0,"",T851))</f>
        <v/>
      </c>
      <c r="D851" s="10" t="str">
        <f t="shared" si="74"/>
        <v/>
      </c>
      <c r="E851" s="10" t="str">
        <f>""</f>
        <v/>
      </c>
      <c r="F851" s="10" t="str">
        <f>IF(C851="","",VLOOKUP(R851&amp;"_"&amp;S851&amp;"_"&amp;T851,[1]挑战模式!$A:$AS,13,FALSE)-VLOOKUP(R851&amp;"_"&amp;S851&amp;"_"&amp;T851,[1]挑战模式!$A:$AS,14,FALSE))</f>
        <v/>
      </c>
      <c r="G851" s="10" t="str">
        <f t="shared" si="75"/>
        <v/>
      </c>
      <c r="H851" s="10" t="str">
        <f>IF(C851="","",VLOOKUP(R851&amp;"_"&amp;S851&amp;"_"&amp;T851,[1]挑战模式!$A:$BG,58,FALSE))</f>
        <v/>
      </c>
      <c r="I851" s="10" t="str">
        <f>IF(C851="","",VLOOKUP(R851&amp;"_"&amp;S851&amp;"_"&amp;T851,[1]挑战模式!$A:$BG,59,FALSE))</f>
        <v/>
      </c>
      <c r="J851" s="10" t="str">
        <f t="shared" si="72"/>
        <v/>
      </c>
      <c r="K851" s="10">
        <f ca="1">IF(ISNA(VLOOKUP(R851&amp;"_"&amp;S851&amp;"_"&amp;T851,[1]挑战模式!$A:$AS,1,FALSE)),"",IF(VLOOKUP(R851&amp;"_"&amp;S851&amp;"_"&amp;T851,[1]挑战模式!$A:$AS,14+U851,FALSE)="","",INT(VLOOKUP(R851&amp;"_"&amp;S851&amp;"_"&amp;T851,[1]挑战模式!$A:$AS,20+U851,FALSE))))</f>
        <v>6</v>
      </c>
      <c r="L851" s="10">
        <f ca="1">IF(ISNA(VLOOKUP(R851&amp;"_"&amp;S851&amp;"_"&amp;T851,[1]挑战模式!$A:$AS,1,FALSE)),"",IF(VLOOKUP(R851&amp;"_"&amp;S851&amp;"_"&amp;T851,[1]挑战模式!$A:$AS,14+U851,FALSE)="","",ROUND(VLOOKUP(R851&amp;"_"&amp;S851&amp;"_"&amp;T851,[1]挑战模式!$A:$AS,5,FALSE)/K851,2)))</f>
        <v>5</v>
      </c>
      <c r="M851" s="10">
        <f t="shared" ca="1" si="76"/>
        <v>1</v>
      </c>
      <c r="N851" s="10" t="str">
        <f t="shared" ca="1" si="77"/>
        <v>Monster_Season0_Challenge18_6_4</v>
      </c>
      <c r="O851" s="10">
        <f t="shared" ca="1" si="78"/>
        <v>1</v>
      </c>
      <c r="Q851" s="10">
        <f ca="1">IF(L851="","",VLOOKUP(R851&amp;"_"&amp;S851&amp;"_"&amp;T851,[1]挑战模式!$A:$AS,38+U851,FALSE))</f>
        <v>6</v>
      </c>
      <c r="R851" s="10">
        <v>0</v>
      </c>
      <c r="S851" s="10">
        <v>18</v>
      </c>
      <c r="T851" s="10">
        <v>6</v>
      </c>
      <c r="U851" s="10">
        <v>4</v>
      </c>
    </row>
    <row r="852" spans="2:21" s="10" customFormat="1" x14ac:dyDescent="0.2">
      <c r="B852" s="10" t="str">
        <f t="shared" si="73"/>
        <v/>
      </c>
      <c r="C852" s="10" t="str">
        <f>IF(ISNA(VLOOKUP(R852&amp;"_"&amp;S852&amp;"_"&amp;T852,[1]挑战模式!$A:$AS,1,FALSE)),"",IF(T852-T851=0,"",T852))</f>
        <v/>
      </c>
      <c r="D852" s="10" t="str">
        <f t="shared" si="74"/>
        <v/>
      </c>
      <c r="E852" s="10" t="str">
        <f>""</f>
        <v/>
      </c>
      <c r="F852" s="10" t="str">
        <f>IF(C852="","",VLOOKUP(R852&amp;"_"&amp;S852&amp;"_"&amp;T852,[1]挑战模式!$A:$AS,13,FALSE)-VLOOKUP(R852&amp;"_"&amp;S852&amp;"_"&amp;T852,[1]挑战模式!$A:$AS,14,FALSE))</f>
        <v/>
      </c>
      <c r="G852" s="10" t="str">
        <f t="shared" si="75"/>
        <v/>
      </c>
      <c r="H852" s="10" t="str">
        <f>IF(C852="","",VLOOKUP(R852&amp;"_"&amp;S852&amp;"_"&amp;T852,[1]挑战模式!$A:$BG,58,FALSE))</f>
        <v/>
      </c>
      <c r="I852" s="10" t="str">
        <f>IF(C852="","",VLOOKUP(R852&amp;"_"&amp;S852&amp;"_"&amp;T852,[1]挑战模式!$A:$BG,59,FALSE))</f>
        <v/>
      </c>
      <c r="J852" s="10" t="str">
        <f t="shared" si="72"/>
        <v/>
      </c>
      <c r="K852" s="10" t="str">
        <f ca="1">IF(ISNA(VLOOKUP(R852&amp;"_"&amp;S852&amp;"_"&amp;T852,[1]挑战模式!$A:$AS,1,FALSE)),"",IF(VLOOKUP(R852&amp;"_"&amp;S852&amp;"_"&amp;T852,[1]挑战模式!$A:$AS,14+U852,FALSE)="","",INT(VLOOKUP(R852&amp;"_"&amp;S852&amp;"_"&amp;T852,[1]挑战模式!$A:$AS,20+U852,FALSE))))</f>
        <v/>
      </c>
      <c r="L852" s="10" t="str">
        <f ca="1">IF(ISNA(VLOOKUP(R852&amp;"_"&amp;S852&amp;"_"&amp;T852,[1]挑战模式!$A:$AS,1,FALSE)),"",IF(VLOOKUP(R852&amp;"_"&amp;S852&amp;"_"&amp;T852,[1]挑战模式!$A:$AS,14+U852,FALSE)="","",ROUND(VLOOKUP(R852&amp;"_"&amp;S852&amp;"_"&amp;T852,[1]挑战模式!$A:$AS,5,FALSE)/K852,2)))</f>
        <v/>
      </c>
      <c r="M852" s="10" t="str">
        <f t="shared" ca="1" si="76"/>
        <v/>
      </c>
      <c r="N852" s="10" t="str">
        <f t="shared" ca="1" si="77"/>
        <v/>
      </c>
      <c r="O852" s="10" t="str">
        <f t="shared" ca="1" si="78"/>
        <v/>
      </c>
      <c r="Q852" s="10" t="str">
        <f ca="1">IF(L852="","",VLOOKUP(R852&amp;"_"&amp;S852&amp;"_"&amp;T852,[1]挑战模式!$A:$AS,38+U852,FALSE))</f>
        <v/>
      </c>
      <c r="R852" s="10">
        <v>0</v>
      </c>
      <c r="S852" s="10">
        <v>18</v>
      </c>
      <c r="T852" s="10">
        <v>6</v>
      </c>
      <c r="U852" s="10">
        <v>5</v>
      </c>
    </row>
    <row r="853" spans="2:21" s="10" customFormat="1" x14ac:dyDescent="0.2">
      <c r="B853" s="10" t="str">
        <f t="shared" si="73"/>
        <v/>
      </c>
      <c r="C853" s="10" t="str">
        <f>IF(ISNA(VLOOKUP(R853&amp;"_"&amp;S853&amp;"_"&amp;T853,[1]挑战模式!$A:$AS,1,FALSE)),"",IF(T853-T852=0,"",T853))</f>
        <v/>
      </c>
      <c r="D853" s="10" t="str">
        <f t="shared" si="74"/>
        <v/>
      </c>
      <c r="E853" s="10" t="str">
        <f>""</f>
        <v/>
      </c>
      <c r="F853" s="10" t="str">
        <f>IF(C853="","",VLOOKUP(R853&amp;"_"&amp;S853&amp;"_"&amp;T853,[1]挑战模式!$A:$AS,13,FALSE)-VLOOKUP(R853&amp;"_"&amp;S853&amp;"_"&amp;T853,[1]挑战模式!$A:$AS,14,FALSE))</f>
        <v/>
      </c>
      <c r="G853" s="10" t="str">
        <f t="shared" si="75"/>
        <v/>
      </c>
      <c r="H853" s="10" t="str">
        <f>IF(C853="","",VLOOKUP(R853&amp;"_"&amp;S853&amp;"_"&amp;T853,[1]挑战模式!$A:$BG,58,FALSE))</f>
        <v/>
      </c>
      <c r="I853" s="10" t="str">
        <f>IF(C853="","",VLOOKUP(R853&amp;"_"&amp;S853&amp;"_"&amp;T853,[1]挑战模式!$A:$BG,59,FALSE))</f>
        <v/>
      </c>
      <c r="J853" s="10" t="str">
        <f t="shared" si="72"/>
        <v/>
      </c>
      <c r="K853" s="10" t="str">
        <f ca="1">IF(ISNA(VLOOKUP(R853&amp;"_"&amp;S853&amp;"_"&amp;T853,[1]挑战模式!$A:$AS,1,FALSE)),"",IF(VLOOKUP(R853&amp;"_"&amp;S853&amp;"_"&amp;T853,[1]挑战模式!$A:$AS,14+U853,FALSE)="","",INT(VLOOKUP(R853&amp;"_"&amp;S853&amp;"_"&amp;T853,[1]挑战模式!$A:$AS,20+U853,FALSE))))</f>
        <v/>
      </c>
      <c r="L853" s="10" t="str">
        <f ca="1">IF(ISNA(VLOOKUP(R853&amp;"_"&amp;S853&amp;"_"&amp;T853,[1]挑战模式!$A:$AS,1,FALSE)),"",IF(VLOOKUP(R853&amp;"_"&amp;S853&amp;"_"&amp;T853,[1]挑战模式!$A:$AS,14+U853,FALSE)="","",ROUND(VLOOKUP(R853&amp;"_"&amp;S853&amp;"_"&amp;T853,[1]挑战模式!$A:$AS,5,FALSE)/K853,2)))</f>
        <v/>
      </c>
      <c r="M853" s="10" t="str">
        <f t="shared" ca="1" si="76"/>
        <v/>
      </c>
      <c r="N853" s="10" t="str">
        <f t="shared" ca="1" si="77"/>
        <v/>
      </c>
      <c r="O853" s="10" t="str">
        <f t="shared" ca="1" si="78"/>
        <v/>
      </c>
      <c r="Q853" s="10" t="str">
        <f ca="1">IF(L853="","",VLOOKUP(R853&amp;"_"&amp;S853&amp;"_"&amp;T853,[1]挑战模式!$A:$AS,38+U853,FALSE))</f>
        <v/>
      </c>
      <c r="R853" s="10">
        <v>0</v>
      </c>
      <c r="S853" s="10">
        <v>18</v>
      </c>
      <c r="T853" s="10">
        <v>6</v>
      </c>
      <c r="U853" s="10">
        <v>6</v>
      </c>
    </row>
    <row r="854" spans="2:21" s="10" customFormat="1" x14ac:dyDescent="0.2">
      <c r="B854" s="10" t="str">
        <f t="shared" si="73"/>
        <v/>
      </c>
      <c r="C854" s="10" t="str">
        <f>IF(ISNA(VLOOKUP(R854&amp;"_"&amp;S854&amp;"_"&amp;T854,[1]挑战模式!$A:$AS,1,FALSE)),"",IF(T854-T853=0,"",T854))</f>
        <v/>
      </c>
      <c r="D854" s="10" t="str">
        <f t="shared" si="74"/>
        <v/>
      </c>
      <c r="E854" s="10" t="str">
        <f>""</f>
        <v/>
      </c>
      <c r="F854" s="10" t="str">
        <f>IF(C854="","",VLOOKUP(R854&amp;"_"&amp;S854&amp;"_"&amp;T854,[1]挑战模式!$A:$AS,13,FALSE)-VLOOKUP(R854&amp;"_"&amp;S854&amp;"_"&amp;T854,[1]挑战模式!$A:$AS,14,FALSE))</f>
        <v/>
      </c>
      <c r="G854" s="10" t="str">
        <f t="shared" si="75"/>
        <v/>
      </c>
      <c r="H854" s="10" t="str">
        <f>IF(C854="","",VLOOKUP(R854&amp;"_"&amp;S854&amp;"_"&amp;T854,[1]挑战模式!$A:$BG,58,FALSE))</f>
        <v/>
      </c>
      <c r="I854" s="10" t="str">
        <f>IF(C854="","",VLOOKUP(R854&amp;"_"&amp;S854&amp;"_"&amp;T854,[1]挑战模式!$A:$BG,59,FALSE))</f>
        <v/>
      </c>
      <c r="J854" s="10" t="str">
        <f t="shared" si="72"/>
        <v/>
      </c>
      <c r="K854" s="10" t="str">
        <f>IF(ISNA(VLOOKUP(R854&amp;"_"&amp;S854&amp;"_"&amp;T854,[1]挑战模式!$A:$AS,1,FALSE)),"",IF(VLOOKUP(R854&amp;"_"&amp;S854&amp;"_"&amp;T854,[1]挑战模式!$A:$AS,14+U854,FALSE)="","",INT(VLOOKUP(R854&amp;"_"&amp;S854&amp;"_"&amp;T854,[1]挑战模式!$A:$AS,20+U854,FALSE))))</f>
        <v/>
      </c>
      <c r="L854" s="10" t="str">
        <f>IF(ISNA(VLOOKUP(R854&amp;"_"&amp;S854&amp;"_"&amp;T854,[1]挑战模式!$A:$AS,1,FALSE)),"",IF(VLOOKUP(R854&amp;"_"&amp;S854&amp;"_"&amp;T854,[1]挑战模式!$A:$AS,14+U854,FALSE)="","",ROUND(VLOOKUP(R854&amp;"_"&amp;S854&amp;"_"&amp;T854,[1]挑战模式!$A:$AS,5,FALSE)/K854,2)))</f>
        <v/>
      </c>
      <c r="M854" s="10" t="str">
        <f t="shared" si="76"/>
        <v/>
      </c>
      <c r="N854" s="10" t="str">
        <f t="shared" si="77"/>
        <v/>
      </c>
      <c r="O854" s="10" t="str">
        <f t="shared" si="78"/>
        <v/>
      </c>
      <c r="Q854" s="10" t="str">
        <f>IF(L854="","",VLOOKUP(R854&amp;"_"&amp;S854&amp;"_"&amp;T854,[1]挑战模式!$A:$AS,38+U854,FALSE))</f>
        <v/>
      </c>
      <c r="R854" s="10">
        <v>0</v>
      </c>
      <c r="S854" s="10">
        <v>18</v>
      </c>
      <c r="T854" s="10">
        <v>7</v>
      </c>
      <c r="U854" s="10">
        <v>1</v>
      </c>
    </row>
    <row r="855" spans="2:21" s="10" customFormat="1" x14ac:dyDescent="0.2">
      <c r="B855" s="10" t="str">
        <f t="shared" si="73"/>
        <v/>
      </c>
      <c r="C855" s="10" t="str">
        <f>IF(ISNA(VLOOKUP(R855&amp;"_"&amp;S855&amp;"_"&amp;T855,[1]挑战模式!$A:$AS,1,FALSE)),"",IF(T855-T854=0,"",T855))</f>
        <v/>
      </c>
      <c r="D855" s="10" t="str">
        <f t="shared" si="74"/>
        <v/>
      </c>
      <c r="E855" s="10" t="str">
        <f>""</f>
        <v/>
      </c>
      <c r="F855" s="10" t="str">
        <f>IF(C855="","",VLOOKUP(R855&amp;"_"&amp;S855&amp;"_"&amp;T855,[1]挑战模式!$A:$AS,13,FALSE)-VLOOKUP(R855&amp;"_"&amp;S855&amp;"_"&amp;T855,[1]挑战模式!$A:$AS,14,FALSE))</f>
        <v/>
      </c>
      <c r="G855" s="10" t="str">
        <f t="shared" si="75"/>
        <v/>
      </c>
      <c r="H855" s="10" t="str">
        <f>IF(C855="","",VLOOKUP(R855&amp;"_"&amp;S855&amp;"_"&amp;T855,[1]挑战模式!$A:$BG,58,FALSE))</f>
        <v/>
      </c>
      <c r="I855" s="10" t="str">
        <f>IF(C855="","",VLOOKUP(R855&amp;"_"&amp;S855&amp;"_"&amp;T855,[1]挑战模式!$A:$BG,59,FALSE))</f>
        <v/>
      </c>
      <c r="J855" s="10" t="str">
        <f t="shared" ref="J855:J918" si="79">IF(C855="","",0)</f>
        <v/>
      </c>
      <c r="K855" s="10" t="str">
        <f>IF(ISNA(VLOOKUP(R855&amp;"_"&amp;S855&amp;"_"&amp;T855,[1]挑战模式!$A:$AS,1,FALSE)),"",IF(VLOOKUP(R855&amp;"_"&amp;S855&amp;"_"&amp;T855,[1]挑战模式!$A:$AS,14+U855,FALSE)="","",INT(VLOOKUP(R855&amp;"_"&amp;S855&amp;"_"&amp;T855,[1]挑战模式!$A:$AS,20+U855,FALSE))))</f>
        <v/>
      </c>
      <c r="L855" s="10" t="str">
        <f>IF(ISNA(VLOOKUP(R855&amp;"_"&amp;S855&amp;"_"&amp;T855,[1]挑战模式!$A:$AS,1,FALSE)),"",IF(VLOOKUP(R855&amp;"_"&amp;S855&amp;"_"&amp;T855,[1]挑战模式!$A:$AS,14+U855,FALSE)="","",ROUND(VLOOKUP(R855&amp;"_"&amp;S855&amp;"_"&amp;T855,[1]挑战模式!$A:$AS,5,FALSE)/K855,2)))</f>
        <v/>
      </c>
      <c r="M855" s="10" t="str">
        <f t="shared" si="76"/>
        <v/>
      </c>
      <c r="N855" s="10" t="str">
        <f t="shared" si="77"/>
        <v/>
      </c>
      <c r="O855" s="10" t="str">
        <f t="shared" si="78"/>
        <v/>
      </c>
      <c r="Q855" s="10" t="str">
        <f>IF(L855="","",VLOOKUP(R855&amp;"_"&amp;S855&amp;"_"&amp;T855,[1]挑战模式!$A:$AS,38+U855,FALSE))</f>
        <v/>
      </c>
      <c r="R855" s="10">
        <v>0</v>
      </c>
      <c r="S855" s="10">
        <v>18</v>
      </c>
      <c r="T855" s="10">
        <v>7</v>
      </c>
      <c r="U855" s="10">
        <v>2</v>
      </c>
    </row>
    <row r="856" spans="2:21" s="10" customFormat="1" x14ac:dyDescent="0.2">
      <c r="B856" s="10" t="str">
        <f t="shared" si="73"/>
        <v/>
      </c>
      <c r="C856" s="10" t="str">
        <f>IF(ISNA(VLOOKUP(R856&amp;"_"&amp;S856&amp;"_"&amp;T856,[1]挑战模式!$A:$AS,1,FALSE)),"",IF(T856-T855=0,"",T856))</f>
        <v/>
      </c>
      <c r="D856" s="10" t="str">
        <f t="shared" si="74"/>
        <v/>
      </c>
      <c r="E856" s="10" t="str">
        <f>""</f>
        <v/>
      </c>
      <c r="F856" s="10" t="str">
        <f>IF(C856="","",VLOOKUP(R856&amp;"_"&amp;S856&amp;"_"&amp;T856,[1]挑战模式!$A:$AS,13,FALSE)-VLOOKUP(R856&amp;"_"&amp;S856&amp;"_"&amp;T856,[1]挑战模式!$A:$AS,14,FALSE))</f>
        <v/>
      </c>
      <c r="G856" s="10" t="str">
        <f t="shared" si="75"/>
        <v/>
      </c>
      <c r="H856" s="10" t="str">
        <f>IF(C856="","",VLOOKUP(R856&amp;"_"&amp;S856&amp;"_"&amp;T856,[1]挑战模式!$A:$BG,58,FALSE))</f>
        <v/>
      </c>
      <c r="I856" s="10" t="str">
        <f>IF(C856="","",VLOOKUP(R856&amp;"_"&amp;S856&amp;"_"&amp;T856,[1]挑战模式!$A:$BG,59,FALSE))</f>
        <v/>
      </c>
      <c r="J856" s="10" t="str">
        <f t="shared" si="79"/>
        <v/>
      </c>
      <c r="K856" s="10" t="str">
        <f>IF(ISNA(VLOOKUP(R856&amp;"_"&amp;S856&amp;"_"&amp;T856,[1]挑战模式!$A:$AS,1,FALSE)),"",IF(VLOOKUP(R856&amp;"_"&amp;S856&amp;"_"&amp;T856,[1]挑战模式!$A:$AS,14+U856,FALSE)="","",INT(VLOOKUP(R856&amp;"_"&amp;S856&amp;"_"&amp;T856,[1]挑战模式!$A:$AS,20+U856,FALSE))))</f>
        <v/>
      </c>
      <c r="L856" s="10" t="str">
        <f>IF(ISNA(VLOOKUP(R856&amp;"_"&amp;S856&amp;"_"&amp;T856,[1]挑战模式!$A:$AS,1,FALSE)),"",IF(VLOOKUP(R856&amp;"_"&amp;S856&amp;"_"&amp;T856,[1]挑战模式!$A:$AS,14+U856,FALSE)="","",ROUND(VLOOKUP(R856&amp;"_"&amp;S856&amp;"_"&amp;T856,[1]挑战模式!$A:$AS,5,FALSE)/K856,2)))</f>
        <v/>
      </c>
      <c r="M856" s="10" t="str">
        <f t="shared" si="76"/>
        <v/>
      </c>
      <c r="N856" s="10" t="str">
        <f t="shared" si="77"/>
        <v/>
      </c>
      <c r="O856" s="10" t="str">
        <f t="shared" si="78"/>
        <v/>
      </c>
      <c r="Q856" s="10" t="str">
        <f>IF(L856="","",VLOOKUP(R856&amp;"_"&amp;S856&amp;"_"&amp;T856,[1]挑战模式!$A:$AS,38+U856,FALSE))</f>
        <v/>
      </c>
      <c r="R856" s="10">
        <v>0</v>
      </c>
      <c r="S856" s="10">
        <v>18</v>
      </c>
      <c r="T856" s="10">
        <v>7</v>
      </c>
      <c r="U856" s="10">
        <v>3</v>
      </c>
    </row>
    <row r="857" spans="2:21" s="10" customFormat="1" x14ac:dyDescent="0.2">
      <c r="B857" s="10" t="str">
        <f t="shared" si="73"/>
        <v/>
      </c>
      <c r="C857" s="10" t="str">
        <f>IF(ISNA(VLOOKUP(R857&amp;"_"&amp;S857&amp;"_"&amp;T857,[1]挑战模式!$A:$AS,1,FALSE)),"",IF(T857-T856=0,"",T857))</f>
        <v/>
      </c>
      <c r="D857" s="10" t="str">
        <f t="shared" si="74"/>
        <v/>
      </c>
      <c r="E857" s="10" t="str">
        <f>""</f>
        <v/>
      </c>
      <c r="F857" s="10" t="str">
        <f>IF(C857="","",VLOOKUP(R857&amp;"_"&amp;S857&amp;"_"&amp;T857,[1]挑战模式!$A:$AS,13,FALSE)-VLOOKUP(R857&amp;"_"&amp;S857&amp;"_"&amp;T857,[1]挑战模式!$A:$AS,14,FALSE))</f>
        <v/>
      </c>
      <c r="G857" s="10" t="str">
        <f t="shared" si="75"/>
        <v/>
      </c>
      <c r="H857" s="10" t="str">
        <f>IF(C857="","",VLOOKUP(R857&amp;"_"&amp;S857&amp;"_"&amp;T857,[1]挑战模式!$A:$BG,58,FALSE))</f>
        <v/>
      </c>
      <c r="I857" s="10" t="str">
        <f>IF(C857="","",VLOOKUP(R857&amp;"_"&amp;S857&amp;"_"&amp;T857,[1]挑战模式!$A:$BG,59,FALSE))</f>
        <v/>
      </c>
      <c r="J857" s="10" t="str">
        <f t="shared" si="79"/>
        <v/>
      </c>
      <c r="K857" s="10" t="str">
        <f>IF(ISNA(VLOOKUP(R857&amp;"_"&amp;S857&amp;"_"&amp;T857,[1]挑战模式!$A:$AS,1,FALSE)),"",IF(VLOOKUP(R857&amp;"_"&amp;S857&amp;"_"&amp;T857,[1]挑战模式!$A:$AS,14+U857,FALSE)="","",INT(VLOOKUP(R857&amp;"_"&amp;S857&amp;"_"&amp;T857,[1]挑战模式!$A:$AS,20+U857,FALSE))))</f>
        <v/>
      </c>
      <c r="L857" s="10" t="str">
        <f>IF(ISNA(VLOOKUP(R857&amp;"_"&amp;S857&amp;"_"&amp;T857,[1]挑战模式!$A:$AS,1,FALSE)),"",IF(VLOOKUP(R857&amp;"_"&amp;S857&amp;"_"&amp;T857,[1]挑战模式!$A:$AS,14+U857,FALSE)="","",ROUND(VLOOKUP(R857&amp;"_"&amp;S857&amp;"_"&amp;T857,[1]挑战模式!$A:$AS,5,FALSE)/K857,2)))</f>
        <v/>
      </c>
      <c r="M857" s="10" t="str">
        <f t="shared" si="76"/>
        <v/>
      </c>
      <c r="N857" s="10" t="str">
        <f t="shared" si="77"/>
        <v/>
      </c>
      <c r="O857" s="10" t="str">
        <f t="shared" si="78"/>
        <v/>
      </c>
      <c r="Q857" s="10" t="str">
        <f>IF(L857="","",VLOOKUP(R857&amp;"_"&amp;S857&amp;"_"&amp;T857,[1]挑战模式!$A:$AS,38+U857,FALSE))</f>
        <v/>
      </c>
      <c r="R857" s="10">
        <v>0</v>
      </c>
      <c r="S857" s="10">
        <v>18</v>
      </c>
      <c r="T857" s="10">
        <v>7</v>
      </c>
      <c r="U857" s="10">
        <v>4</v>
      </c>
    </row>
    <row r="858" spans="2:21" s="10" customFormat="1" x14ac:dyDescent="0.2">
      <c r="B858" s="10" t="str">
        <f t="shared" si="73"/>
        <v/>
      </c>
      <c r="C858" s="10" t="str">
        <f>IF(ISNA(VLOOKUP(R858&amp;"_"&amp;S858&amp;"_"&amp;T858,[1]挑战模式!$A:$AS,1,FALSE)),"",IF(T858-T857=0,"",T858))</f>
        <v/>
      </c>
      <c r="D858" s="10" t="str">
        <f t="shared" si="74"/>
        <v/>
      </c>
      <c r="E858" s="10" t="str">
        <f>""</f>
        <v/>
      </c>
      <c r="F858" s="10" t="str">
        <f>IF(C858="","",VLOOKUP(R858&amp;"_"&amp;S858&amp;"_"&amp;T858,[1]挑战模式!$A:$AS,13,FALSE)-VLOOKUP(R858&amp;"_"&amp;S858&amp;"_"&amp;T858,[1]挑战模式!$A:$AS,14,FALSE))</f>
        <v/>
      </c>
      <c r="G858" s="10" t="str">
        <f t="shared" si="75"/>
        <v/>
      </c>
      <c r="H858" s="10" t="str">
        <f>IF(C858="","",VLOOKUP(R858&amp;"_"&amp;S858&amp;"_"&amp;T858,[1]挑战模式!$A:$BG,58,FALSE))</f>
        <v/>
      </c>
      <c r="I858" s="10" t="str">
        <f>IF(C858="","",VLOOKUP(R858&amp;"_"&amp;S858&amp;"_"&amp;T858,[1]挑战模式!$A:$BG,59,FALSE))</f>
        <v/>
      </c>
      <c r="J858" s="10" t="str">
        <f t="shared" si="79"/>
        <v/>
      </c>
      <c r="K858" s="10" t="str">
        <f>IF(ISNA(VLOOKUP(R858&amp;"_"&amp;S858&amp;"_"&amp;T858,[1]挑战模式!$A:$AS,1,FALSE)),"",IF(VLOOKUP(R858&amp;"_"&amp;S858&amp;"_"&amp;T858,[1]挑战模式!$A:$AS,14+U858,FALSE)="","",INT(VLOOKUP(R858&amp;"_"&amp;S858&amp;"_"&amp;T858,[1]挑战模式!$A:$AS,20+U858,FALSE))))</f>
        <v/>
      </c>
      <c r="L858" s="10" t="str">
        <f>IF(ISNA(VLOOKUP(R858&amp;"_"&amp;S858&amp;"_"&amp;T858,[1]挑战模式!$A:$AS,1,FALSE)),"",IF(VLOOKUP(R858&amp;"_"&amp;S858&amp;"_"&amp;T858,[1]挑战模式!$A:$AS,14+U858,FALSE)="","",ROUND(VLOOKUP(R858&amp;"_"&amp;S858&amp;"_"&amp;T858,[1]挑战模式!$A:$AS,5,FALSE)/K858,2)))</f>
        <v/>
      </c>
      <c r="M858" s="10" t="str">
        <f t="shared" si="76"/>
        <v/>
      </c>
      <c r="N858" s="10" t="str">
        <f t="shared" si="77"/>
        <v/>
      </c>
      <c r="O858" s="10" t="str">
        <f t="shared" si="78"/>
        <v/>
      </c>
      <c r="Q858" s="10" t="str">
        <f>IF(L858="","",VLOOKUP(R858&amp;"_"&amp;S858&amp;"_"&amp;T858,[1]挑战模式!$A:$AS,38+U858,FALSE))</f>
        <v/>
      </c>
      <c r="R858" s="10">
        <v>0</v>
      </c>
      <c r="S858" s="10">
        <v>18</v>
      </c>
      <c r="T858" s="10">
        <v>7</v>
      </c>
      <c r="U858" s="10">
        <v>5</v>
      </c>
    </row>
    <row r="859" spans="2:21" s="10" customFormat="1" x14ac:dyDescent="0.2">
      <c r="B859" s="10" t="str">
        <f t="shared" si="73"/>
        <v/>
      </c>
      <c r="C859" s="10" t="str">
        <f>IF(ISNA(VLOOKUP(R859&amp;"_"&amp;S859&amp;"_"&amp;T859,[1]挑战模式!$A:$AS,1,FALSE)),"",IF(T859-T858=0,"",T859))</f>
        <v/>
      </c>
      <c r="D859" s="10" t="str">
        <f t="shared" si="74"/>
        <v/>
      </c>
      <c r="E859" s="10" t="str">
        <f>""</f>
        <v/>
      </c>
      <c r="F859" s="10" t="str">
        <f>IF(C859="","",VLOOKUP(R859&amp;"_"&amp;S859&amp;"_"&amp;T859,[1]挑战模式!$A:$AS,13,FALSE)-VLOOKUP(R859&amp;"_"&amp;S859&amp;"_"&amp;T859,[1]挑战模式!$A:$AS,14,FALSE))</f>
        <v/>
      </c>
      <c r="G859" s="10" t="str">
        <f t="shared" si="75"/>
        <v/>
      </c>
      <c r="H859" s="10" t="str">
        <f>IF(C859="","",VLOOKUP(R859&amp;"_"&amp;S859&amp;"_"&amp;T859,[1]挑战模式!$A:$BG,58,FALSE))</f>
        <v/>
      </c>
      <c r="I859" s="10" t="str">
        <f>IF(C859="","",VLOOKUP(R859&amp;"_"&amp;S859&amp;"_"&amp;T859,[1]挑战模式!$A:$BG,59,FALSE))</f>
        <v/>
      </c>
      <c r="J859" s="10" t="str">
        <f t="shared" si="79"/>
        <v/>
      </c>
      <c r="K859" s="10" t="str">
        <f>IF(ISNA(VLOOKUP(R859&amp;"_"&amp;S859&amp;"_"&amp;T859,[1]挑战模式!$A:$AS,1,FALSE)),"",IF(VLOOKUP(R859&amp;"_"&amp;S859&amp;"_"&amp;T859,[1]挑战模式!$A:$AS,14+U859,FALSE)="","",INT(VLOOKUP(R859&amp;"_"&amp;S859&amp;"_"&amp;T859,[1]挑战模式!$A:$AS,20+U859,FALSE))))</f>
        <v/>
      </c>
      <c r="L859" s="10" t="str">
        <f>IF(ISNA(VLOOKUP(R859&amp;"_"&amp;S859&amp;"_"&amp;T859,[1]挑战模式!$A:$AS,1,FALSE)),"",IF(VLOOKUP(R859&amp;"_"&amp;S859&amp;"_"&amp;T859,[1]挑战模式!$A:$AS,14+U859,FALSE)="","",ROUND(VLOOKUP(R859&amp;"_"&amp;S859&amp;"_"&amp;T859,[1]挑战模式!$A:$AS,5,FALSE)/K859,2)))</f>
        <v/>
      </c>
      <c r="M859" s="10" t="str">
        <f t="shared" si="76"/>
        <v/>
      </c>
      <c r="N859" s="10" t="str">
        <f t="shared" si="77"/>
        <v/>
      </c>
      <c r="O859" s="10" t="str">
        <f t="shared" si="78"/>
        <v/>
      </c>
      <c r="Q859" s="10" t="str">
        <f>IF(L859="","",VLOOKUP(R859&amp;"_"&amp;S859&amp;"_"&amp;T859,[1]挑战模式!$A:$AS,38+U859,FALSE))</f>
        <v/>
      </c>
      <c r="R859" s="10">
        <v>0</v>
      </c>
      <c r="S859" s="10">
        <v>18</v>
      </c>
      <c r="T859" s="10">
        <v>7</v>
      </c>
      <c r="U859" s="10">
        <v>6</v>
      </c>
    </row>
    <row r="860" spans="2:21" s="10" customFormat="1" x14ac:dyDescent="0.2">
      <c r="B860" s="10" t="str">
        <f t="shared" si="73"/>
        <v/>
      </c>
      <c r="C860" s="10" t="str">
        <f>IF(ISNA(VLOOKUP(R860&amp;"_"&amp;S860&amp;"_"&amp;T860,[1]挑战模式!$A:$AS,1,FALSE)),"",IF(T860-T859=0,"",T860))</f>
        <v/>
      </c>
      <c r="D860" s="10" t="str">
        <f t="shared" si="74"/>
        <v/>
      </c>
      <c r="E860" s="10" t="str">
        <f>""</f>
        <v/>
      </c>
      <c r="F860" s="10" t="str">
        <f>IF(C860="","",VLOOKUP(R860&amp;"_"&amp;S860&amp;"_"&amp;T860,[1]挑战模式!$A:$AS,13,FALSE)-VLOOKUP(R860&amp;"_"&amp;S860&amp;"_"&amp;T860,[1]挑战模式!$A:$AS,14,FALSE))</f>
        <v/>
      </c>
      <c r="G860" s="10" t="str">
        <f t="shared" si="75"/>
        <v/>
      </c>
      <c r="H860" s="10" t="str">
        <f>IF(C860="","",VLOOKUP(R860&amp;"_"&amp;S860&amp;"_"&amp;T860,[1]挑战模式!$A:$BG,58,FALSE))</f>
        <v/>
      </c>
      <c r="I860" s="10" t="str">
        <f>IF(C860="","",VLOOKUP(R860&amp;"_"&amp;S860&amp;"_"&amp;T860,[1]挑战模式!$A:$BG,59,FALSE))</f>
        <v/>
      </c>
      <c r="J860" s="10" t="str">
        <f t="shared" si="79"/>
        <v/>
      </c>
      <c r="K860" s="10" t="str">
        <f>IF(ISNA(VLOOKUP(R860&amp;"_"&amp;S860&amp;"_"&amp;T860,[1]挑战模式!$A:$AS,1,FALSE)),"",IF(VLOOKUP(R860&amp;"_"&amp;S860&amp;"_"&amp;T860,[1]挑战模式!$A:$AS,14+U860,FALSE)="","",INT(VLOOKUP(R860&amp;"_"&amp;S860&amp;"_"&amp;T860,[1]挑战模式!$A:$AS,20+U860,FALSE))))</f>
        <v/>
      </c>
      <c r="L860" s="10" t="str">
        <f>IF(ISNA(VLOOKUP(R860&amp;"_"&amp;S860&amp;"_"&amp;T860,[1]挑战模式!$A:$AS,1,FALSE)),"",IF(VLOOKUP(R860&amp;"_"&amp;S860&amp;"_"&amp;T860,[1]挑战模式!$A:$AS,14+U860,FALSE)="","",ROUND(VLOOKUP(R860&amp;"_"&amp;S860&amp;"_"&amp;T860,[1]挑战模式!$A:$AS,5,FALSE)/K860,2)))</f>
        <v/>
      </c>
      <c r="M860" s="10" t="str">
        <f t="shared" si="76"/>
        <v/>
      </c>
      <c r="N860" s="10" t="str">
        <f t="shared" si="77"/>
        <v/>
      </c>
      <c r="O860" s="10" t="str">
        <f t="shared" si="78"/>
        <v/>
      </c>
      <c r="Q860" s="10" t="str">
        <f>IF(L860="","",VLOOKUP(R860&amp;"_"&amp;S860&amp;"_"&amp;T860,[1]挑战模式!$A:$AS,38+U860,FALSE))</f>
        <v/>
      </c>
      <c r="R860" s="10">
        <v>0</v>
      </c>
      <c r="S860" s="10">
        <v>18</v>
      </c>
      <c r="T860" s="10">
        <v>8</v>
      </c>
      <c r="U860" s="10">
        <v>1</v>
      </c>
    </row>
    <row r="861" spans="2:21" s="10" customFormat="1" x14ac:dyDescent="0.2">
      <c r="B861" s="10" t="str">
        <f t="shared" si="73"/>
        <v/>
      </c>
      <c r="C861" s="10" t="str">
        <f>IF(ISNA(VLOOKUP(R861&amp;"_"&amp;S861&amp;"_"&amp;T861,[1]挑战模式!$A:$AS,1,FALSE)),"",IF(T861-T860=0,"",T861))</f>
        <v/>
      </c>
      <c r="D861" s="10" t="str">
        <f t="shared" si="74"/>
        <v/>
      </c>
      <c r="E861" s="10" t="str">
        <f>""</f>
        <v/>
      </c>
      <c r="F861" s="10" t="str">
        <f>IF(C861="","",VLOOKUP(R861&amp;"_"&amp;S861&amp;"_"&amp;T861,[1]挑战模式!$A:$AS,13,FALSE)-VLOOKUP(R861&amp;"_"&amp;S861&amp;"_"&amp;T861,[1]挑战模式!$A:$AS,14,FALSE))</f>
        <v/>
      </c>
      <c r="G861" s="10" t="str">
        <f t="shared" si="75"/>
        <v/>
      </c>
      <c r="H861" s="10" t="str">
        <f>IF(C861="","",VLOOKUP(R861&amp;"_"&amp;S861&amp;"_"&amp;T861,[1]挑战模式!$A:$BG,58,FALSE))</f>
        <v/>
      </c>
      <c r="I861" s="10" t="str">
        <f>IF(C861="","",VLOOKUP(R861&amp;"_"&amp;S861&amp;"_"&amp;T861,[1]挑战模式!$A:$BG,59,FALSE))</f>
        <v/>
      </c>
      <c r="J861" s="10" t="str">
        <f t="shared" si="79"/>
        <v/>
      </c>
      <c r="K861" s="10" t="str">
        <f>IF(ISNA(VLOOKUP(R861&amp;"_"&amp;S861&amp;"_"&amp;T861,[1]挑战模式!$A:$AS,1,FALSE)),"",IF(VLOOKUP(R861&amp;"_"&amp;S861&amp;"_"&amp;T861,[1]挑战模式!$A:$AS,14+U861,FALSE)="","",INT(VLOOKUP(R861&amp;"_"&amp;S861&amp;"_"&amp;T861,[1]挑战模式!$A:$AS,20+U861,FALSE))))</f>
        <v/>
      </c>
      <c r="L861" s="10" t="str">
        <f>IF(ISNA(VLOOKUP(R861&amp;"_"&amp;S861&amp;"_"&amp;T861,[1]挑战模式!$A:$AS,1,FALSE)),"",IF(VLOOKUP(R861&amp;"_"&amp;S861&amp;"_"&amp;T861,[1]挑战模式!$A:$AS,14+U861,FALSE)="","",ROUND(VLOOKUP(R861&amp;"_"&amp;S861&amp;"_"&amp;T861,[1]挑战模式!$A:$AS,5,FALSE)/K861,2)))</f>
        <v/>
      </c>
      <c r="M861" s="10" t="str">
        <f t="shared" si="76"/>
        <v/>
      </c>
      <c r="N861" s="10" t="str">
        <f t="shared" si="77"/>
        <v/>
      </c>
      <c r="O861" s="10" t="str">
        <f t="shared" si="78"/>
        <v/>
      </c>
      <c r="Q861" s="10" t="str">
        <f>IF(L861="","",VLOOKUP(R861&amp;"_"&amp;S861&amp;"_"&amp;T861,[1]挑战模式!$A:$AS,38+U861,FALSE))</f>
        <v/>
      </c>
      <c r="R861" s="10">
        <v>0</v>
      </c>
      <c r="S861" s="10">
        <v>18</v>
      </c>
      <c r="T861" s="10">
        <v>8</v>
      </c>
      <c r="U861" s="10">
        <v>2</v>
      </c>
    </row>
    <row r="862" spans="2:21" s="10" customFormat="1" x14ac:dyDescent="0.2">
      <c r="B862" s="10" t="str">
        <f t="shared" si="73"/>
        <v/>
      </c>
      <c r="C862" s="10" t="str">
        <f>IF(ISNA(VLOOKUP(R862&amp;"_"&amp;S862&amp;"_"&amp;T862,[1]挑战模式!$A:$AS,1,FALSE)),"",IF(T862-T861=0,"",T862))</f>
        <v/>
      </c>
      <c r="D862" s="10" t="str">
        <f t="shared" si="74"/>
        <v/>
      </c>
      <c r="E862" s="10" t="str">
        <f>""</f>
        <v/>
      </c>
      <c r="F862" s="10" t="str">
        <f>IF(C862="","",VLOOKUP(R862&amp;"_"&amp;S862&amp;"_"&amp;T862,[1]挑战模式!$A:$AS,13,FALSE)-VLOOKUP(R862&amp;"_"&amp;S862&amp;"_"&amp;T862,[1]挑战模式!$A:$AS,14,FALSE))</f>
        <v/>
      </c>
      <c r="G862" s="10" t="str">
        <f t="shared" si="75"/>
        <v/>
      </c>
      <c r="H862" s="10" t="str">
        <f>IF(C862="","",VLOOKUP(R862&amp;"_"&amp;S862&amp;"_"&amp;T862,[1]挑战模式!$A:$BG,58,FALSE))</f>
        <v/>
      </c>
      <c r="I862" s="10" t="str">
        <f>IF(C862="","",VLOOKUP(R862&amp;"_"&amp;S862&amp;"_"&amp;T862,[1]挑战模式!$A:$BG,59,FALSE))</f>
        <v/>
      </c>
      <c r="J862" s="10" t="str">
        <f t="shared" si="79"/>
        <v/>
      </c>
      <c r="K862" s="10" t="str">
        <f>IF(ISNA(VLOOKUP(R862&amp;"_"&amp;S862&amp;"_"&amp;T862,[1]挑战模式!$A:$AS,1,FALSE)),"",IF(VLOOKUP(R862&amp;"_"&amp;S862&amp;"_"&amp;T862,[1]挑战模式!$A:$AS,14+U862,FALSE)="","",INT(VLOOKUP(R862&amp;"_"&amp;S862&amp;"_"&amp;T862,[1]挑战模式!$A:$AS,20+U862,FALSE))))</f>
        <v/>
      </c>
      <c r="L862" s="10" t="str">
        <f>IF(ISNA(VLOOKUP(R862&amp;"_"&amp;S862&amp;"_"&amp;T862,[1]挑战模式!$A:$AS,1,FALSE)),"",IF(VLOOKUP(R862&amp;"_"&amp;S862&amp;"_"&amp;T862,[1]挑战模式!$A:$AS,14+U862,FALSE)="","",ROUND(VLOOKUP(R862&amp;"_"&amp;S862&amp;"_"&amp;T862,[1]挑战模式!$A:$AS,5,FALSE)/K862,2)))</f>
        <v/>
      </c>
      <c r="M862" s="10" t="str">
        <f t="shared" si="76"/>
        <v/>
      </c>
      <c r="N862" s="10" t="str">
        <f t="shared" si="77"/>
        <v/>
      </c>
      <c r="O862" s="10" t="str">
        <f t="shared" si="78"/>
        <v/>
      </c>
      <c r="Q862" s="10" t="str">
        <f>IF(L862="","",VLOOKUP(R862&amp;"_"&amp;S862&amp;"_"&amp;T862,[1]挑战模式!$A:$AS,38+U862,FALSE))</f>
        <v/>
      </c>
      <c r="R862" s="10">
        <v>0</v>
      </c>
      <c r="S862" s="10">
        <v>18</v>
      </c>
      <c r="T862" s="10">
        <v>8</v>
      </c>
      <c r="U862" s="10">
        <v>3</v>
      </c>
    </row>
    <row r="863" spans="2:21" s="10" customFormat="1" x14ac:dyDescent="0.2">
      <c r="B863" s="10" t="str">
        <f t="shared" si="73"/>
        <v/>
      </c>
      <c r="C863" s="10" t="str">
        <f>IF(ISNA(VLOOKUP(R863&amp;"_"&amp;S863&amp;"_"&amp;T863,[1]挑战模式!$A:$AS,1,FALSE)),"",IF(T863-T862=0,"",T863))</f>
        <v/>
      </c>
      <c r="D863" s="10" t="str">
        <f t="shared" si="74"/>
        <v/>
      </c>
      <c r="E863" s="10" t="str">
        <f>""</f>
        <v/>
      </c>
      <c r="F863" s="10" t="str">
        <f>IF(C863="","",VLOOKUP(R863&amp;"_"&amp;S863&amp;"_"&amp;T863,[1]挑战模式!$A:$AS,13,FALSE)-VLOOKUP(R863&amp;"_"&amp;S863&amp;"_"&amp;T863,[1]挑战模式!$A:$AS,14,FALSE))</f>
        <v/>
      </c>
      <c r="G863" s="10" t="str">
        <f t="shared" si="75"/>
        <v/>
      </c>
      <c r="H863" s="10" t="str">
        <f>IF(C863="","",VLOOKUP(R863&amp;"_"&amp;S863&amp;"_"&amp;T863,[1]挑战模式!$A:$BG,58,FALSE))</f>
        <v/>
      </c>
      <c r="I863" s="10" t="str">
        <f>IF(C863="","",VLOOKUP(R863&amp;"_"&amp;S863&amp;"_"&amp;T863,[1]挑战模式!$A:$BG,59,FALSE))</f>
        <v/>
      </c>
      <c r="J863" s="10" t="str">
        <f t="shared" si="79"/>
        <v/>
      </c>
      <c r="K863" s="10" t="str">
        <f>IF(ISNA(VLOOKUP(R863&amp;"_"&amp;S863&amp;"_"&amp;T863,[1]挑战模式!$A:$AS,1,FALSE)),"",IF(VLOOKUP(R863&amp;"_"&amp;S863&amp;"_"&amp;T863,[1]挑战模式!$A:$AS,14+U863,FALSE)="","",INT(VLOOKUP(R863&amp;"_"&amp;S863&amp;"_"&amp;T863,[1]挑战模式!$A:$AS,20+U863,FALSE))))</f>
        <v/>
      </c>
      <c r="L863" s="10" t="str">
        <f>IF(ISNA(VLOOKUP(R863&amp;"_"&amp;S863&amp;"_"&amp;T863,[1]挑战模式!$A:$AS,1,FALSE)),"",IF(VLOOKUP(R863&amp;"_"&amp;S863&amp;"_"&amp;T863,[1]挑战模式!$A:$AS,14+U863,FALSE)="","",ROUND(VLOOKUP(R863&amp;"_"&amp;S863&amp;"_"&amp;T863,[1]挑战模式!$A:$AS,5,FALSE)/K863,2)))</f>
        <v/>
      </c>
      <c r="M863" s="10" t="str">
        <f t="shared" si="76"/>
        <v/>
      </c>
      <c r="N863" s="10" t="str">
        <f t="shared" si="77"/>
        <v/>
      </c>
      <c r="O863" s="10" t="str">
        <f t="shared" si="78"/>
        <v/>
      </c>
      <c r="Q863" s="10" t="str">
        <f>IF(L863="","",VLOOKUP(R863&amp;"_"&amp;S863&amp;"_"&amp;T863,[1]挑战模式!$A:$AS,38+U863,FALSE))</f>
        <v/>
      </c>
      <c r="R863" s="10">
        <v>0</v>
      </c>
      <c r="S863" s="10">
        <v>18</v>
      </c>
      <c r="T863" s="10">
        <v>8</v>
      </c>
      <c r="U863" s="10">
        <v>4</v>
      </c>
    </row>
    <row r="864" spans="2:21" s="10" customFormat="1" x14ac:dyDescent="0.2">
      <c r="B864" s="10" t="str">
        <f t="shared" si="73"/>
        <v/>
      </c>
      <c r="C864" s="10" t="str">
        <f>IF(ISNA(VLOOKUP(R864&amp;"_"&amp;S864&amp;"_"&amp;T864,[1]挑战模式!$A:$AS,1,FALSE)),"",IF(T864-T863=0,"",T864))</f>
        <v/>
      </c>
      <c r="D864" s="10" t="str">
        <f t="shared" si="74"/>
        <v/>
      </c>
      <c r="E864" s="10" t="str">
        <f>""</f>
        <v/>
      </c>
      <c r="F864" s="10" t="str">
        <f>IF(C864="","",VLOOKUP(R864&amp;"_"&amp;S864&amp;"_"&amp;T864,[1]挑战模式!$A:$AS,13,FALSE)-VLOOKUP(R864&amp;"_"&amp;S864&amp;"_"&amp;T864,[1]挑战模式!$A:$AS,14,FALSE))</f>
        <v/>
      </c>
      <c r="G864" s="10" t="str">
        <f t="shared" si="75"/>
        <v/>
      </c>
      <c r="H864" s="10" t="str">
        <f>IF(C864="","",VLOOKUP(R864&amp;"_"&amp;S864&amp;"_"&amp;T864,[1]挑战模式!$A:$BG,58,FALSE))</f>
        <v/>
      </c>
      <c r="I864" s="10" t="str">
        <f>IF(C864="","",VLOOKUP(R864&amp;"_"&amp;S864&amp;"_"&amp;T864,[1]挑战模式!$A:$BG,59,FALSE))</f>
        <v/>
      </c>
      <c r="J864" s="10" t="str">
        <f t="shared" si="79"/>
        <v/>
      </c>
      <c r="K864" s="10" t="str">
        <f>IF(ISNA(VLOOKUP(R864&amp;"_"&amp;S864&amp;"_"&amp;T864,[1]挑战模式!$A:$AS,1,FALSE)),"",IF(VLOOKUP(R864&amp;"_"&amp;S864&amp;"_"&amp;T864,[1]挑战模式!$A:$AS,14+U864,FALSE)="","",INT(VLOOKUP(R864&amp;"_"&amp;S864&amp;"_"&amp;T864,[1]挑战模式!$A:$AS,20+U864,FALSE))))</f>
        <v/>
      </c>
      <c r="L864" s="10" t="str">
        <f>IF(ISNA(VLOOKUP(R864&amp;"_"&amp;S864&amp;"_"&amp;T864,[1]挑战模式!$A:$AS,1,FALSE)),"",IF(VLOOKUP(R864&amp;"_"&amp;S864&amp;"_"&amp;T864,[1]挑战模式!$A:$AS,14+U864,FALSE)="","",ROUND(VLOOKUP(R864&amp;"_"&amp;S864&amp;"_"&amp;T864,[1]挑战模式!$A:$AS,5,FALSE)/K864,2)))</f>
        <v/>
      </c>
      <c r="M864" s="10" t="str">
        <f t="shared" si="76"/>
        <v/>
      </c>
      <c r="N864" s="10" t="str">
        <f t="shared" si="77"/>
        <v/>
      </c>
      <c r="O864" s="10" t="str">
        <f t="shared" si="78"/>
        <v/>
      </c>
      <c r="Q864" s="10" t="str">
        <f>IF(L864="","",VLOOKUP(R864&amp;"_"&amp;S864&amp;"_"&amp;T864,[1]挑战模式!$A:$AS,38+U864,FALSE))</f>
        <v/>
      </c>
      <c r="R864" s="10">
        <v>0</v>
      </c>
      <c r="S864" s="10">
        <v>18</v>
      </c>
      <c r="T864" s="10">
        <v>8</v>
      </c>
      <c r="U864" s="10">
        <v>5</v>
      </c>
    </row>
    <row r="865" spans="2:21" s="10" customFormat="1" x14ac:dyDescent="0.2">
      <c r="B865" s="10" t="str">
        <f t="shared" si="73"/>
        <v/>
      </c>
      <c r="C865" s="10" t="str">
        <f>IF(ISNA(VLOOKUP(R865&amp;"_"&amp;S865&amp;"_"&amp;T865,[1]挑战模式!$A:$AS,1,FALSE)),"",IF(T865-T864=0,"",T865))</f>
        <v/>
      </c>
      <c r="D865" s="10" t="str">
        <f t="shared" si="74"/>
        <v/>
      </c>
      <c r="E865" s="10" t="str">
        <f>""</f>
        <v/>
      </c>
      <c r="F865" s="10" t="str">
        <f>IF(C865="","",VLOOKUP(R865&amp;"_"&amp;S865&amp;"_"&amp;T865,[1]挑战模式!$A:$AS,13,FALSE)-VLOOKUP(R865&amp;"_"&amp;S865&amp;"_"&amp;T865,[1]挑战模式!$A:$AS,14,FALSE))</f>
        <v/>
      </c>
      <c r="G865" s="10" t="str">
        <f t="shared" si="75"/>
        <v/>
      </c>
      <c r="H865" s="10" t="str">
        <f>IF(C865="","",VLOOKUP(R865&amp;"_"&amp;S865&amp;"_"&amp;T865,[1]挑战模式!$A:$BG,58,FALSE))</f>
        <v/>
      </c>
      <c r="I865" s="10" t="str">
        <f>IF(C865="","",VLOOKUP(R865&amp;"_"&amp;S865&amp;"_"&amp;T865,[1]挑战模式!$A:$BG,59,FALSE))</f>
        <v/>
      </c>
      <c r="J865" s="10" t="str">
        <f t="shared" si="79"/>
        <v/>
      </c>
      <c r="K865" s="10" t="str">
        <f>IF(ISNA(VLOOKUP(R865&amp;"_"&amp;S865&amp;"_"&amp;T865,[1]挑战模式!$A:$AS,1,FALSE)),"",IF(VLOOKUP(R865&amp;"_"&amp;S865&amp;"_"&amp;T865,[1]挑战模式!$A:$AS,14+U865,FALSE)="","",INT(VLOOKUP(R865&amp;"_"&amp;S865&amp;"_"&amp;T865,[1]挑战模式!$A:$AS,20+U865,FALSE))))</f>
        <v/>
      </c>
      <c r="L865" s="10" t="str">
        <f>IF(ISNA(VLOOKUP(R865&amp;"_"&amp;S865&amp;"_"&amp;T865,[1]挑战模式!$A:$AS,1,FALSE)),"",IF(VLOOKUP(R865&amp;"_"&amp;S865&amp;"_"&amp;T865,[1]挑战模式!$A:$AS,14+U865,FALSE)="","",ROUND(VLOOKUP(R865&amp;"_"&amp;S865&amp;"_"&amp;T865,[1]挑战模式!$A:$AS,5,FALSE)/K865,2)))</f>
        <v/>
      </c>
      <c r="M865" s="10" t="str">
        <f t="shared" si="76"/>
        <v/>
      </c>
      <c r="N865" s="10" t="str">
        <f t="shared" si="77"/>
        <v/>
      </c>
      <c r="O865" s="10" t="str">
        <f t="shared" si="78"/>
        <v/>
      </c>
      <c r="Q865" s="10" t="str">
        <f>IF(L865="","",VLOOKUP(R865&amp;"_"&amp;S865&amp;"_"&amp;T865,[1]挑战模式!$A:$AS,38+U865,FALSE))</f>
        <v/>
      </c>
      <c r="R865" s="10">
        <v>0</v>
      </c>
      <c r="S865" s="10">
        <v>18</v>
      </c>
      <c r="T865" s="10">
        <v>8</v>
      </c>
      <c r="U865" s="10">
        <v>6</v>
      </c>
    </row>
    <row r="866" spans="2:21" s="10" customFormat="1" x14ac:dyDescent="0.2">
      <c r="B866" s="10" t="str">
        <f t="shared" si="73"/>
        <v>MonsterWaveCallRule_Season0_Challenge19</v>
      </c>
      <c r="C866" s="10">
        <f>IF(ISNA(VLOOKUP(R866&amp;"_"&amp;S866&amp;"_"&amp;T866,[1]挑战模式!$A:$AS,1,FALSE)),"",IF(T866-T865=0,"",T866))</f>
        <v>1</v>
      </c>
      <c r="D866" s="10" t="str">
        <f t="shared" si="74"/>
        <v>赛季0挑战关卡19波次1</v>
      </c>
      <c r="E866" s="10" t="str">
        <f>""</f>
        <v/>
      </c>
      <c r="F866" s="10">
        <f>IF(C866="","",VLOOKUP(R866&amp;"_"&amp;S866&amp;"_"&amp;T866,[1]挑战模式!$A:$AS,13,FALSE)-VLOOKUP(R866&amp;"_"&amp;S866&amp;"_"&amp;T866,[1]挑战模式!$A:$AS,14,FALSE))</f>
        <v>100</v>
      </c>
      <c r="G866" s="10">
        <f t="shared" si="75"/>
        <v>180</v>
      </c>
      <c r="H866" s="10" t="str">
        <f>IF(C866="","",VLOOKUP(R866&amp;"_"&amp;S866&amp;"_"&amp;T866,[1]挑战模式!$A:$BG,58,FALSE))</f>
        <v>ResAudio_Music_game3;0.9</v>
      </c>
      <c r="I866" s="10" t="str">
        <f>IF(C866="","",VLOOKUP(R866&amp;"_"&amp;S866&amp;"_"&amp;T866,[1]挑战模式!$A:$BG,59,FALSE))</f>
        <v>ResAudio_Music_game3;1.1</v>
      </c>
      <c r="J866" s="10">
        <f t="shared" si="79"/>
        <v>0</v>
      </c>
      <c r="K866" s="10">
        <f ca="1">IF(ISNA(VLOOKUP(R866&amp;"_"&amp;S866&amp;"_"&amp;T866,[1]挑战模式!$A:$AS,1,FALSE)),"",IF(VLOOKUP(R866&amp;"_"&amp;S866&amp;"_"&amp;T866,[1]挑战模式!$A:$AS,14+U866,FALSE)="","",INT(VLOOKUP(R866&amp;"_"&amp;S866&amp;"_"&amp;T866,[1]挑战模式!$A:$AS,20+U866,FALSE))))</f>
        <v>6</v>
      </c>
      <c r="L866" s="10">
        <f ca="1">IF(ISNA(VLOOKUP(R866&amp;"_"&amp;S866&amp;"_"&amp;T866,[1]挑战模式!$A:$AS,1,FALSE)),"",IF(VLOOKUP(R866&amp;"_"&amp;S866&amp;"_"&amp;T866,[1]挑战模式!$A:$AS,14+U866,FALSE)="","",ROUND(VLOOKUP(R866&amp;"_"&amp;S866&amp;"_"&amp;T866,[1]挑战模式!$A:$AS,5,FALSE)/K866,2)))</f>
        <v>1.67</v>
      </c>
      <c r="M866" s="10">
        <f t="shared" ca="1" si="76"/>
        <v>1</v>
      </c>
      <c r="N866" s="10" t="str">
        <f t="shared" ca="1" si="77"/>
        <v>Monster_Season0_Challenge19_1_1</v>
      </c>
      <c r="O866" s="10">
        <f t="shared" ca="1" si="78"/>
        <v>1</v>
      </c>
      <c r="Q866" s="10">
        <f ca="1">IF(L866="","",VLOOKUP(R866&amp;"_"&amp;S866&amp;"_"&amp;T866,[1]挑战模式!$A:$AS,38+U866,FALSE))</f>
        <v>33</v>
      </c>
      <c r="R866" s="10">
        <v>0</v>
      </c>
      <c r="S866" s="10">
        <v>19</v>
      </c>
      <c r="T866" s="10">
        <v>1</v>
      </c>
      <c r="U866" s="10">
        <v>1</v>
      </c>
    </row>
    <row r="867" spans="2:21" s="10" customFormat="1" x14ac:dyDescent="0.2">
      <c r="B867" s="10" t="str">
        <f t="shared" si="73"/>
        <v/>
      </c>
      <c r="C867" s="10" t="str">
        <f>IF(ISNA(VLOOKUP(R867&amp;"_"&amp;S867&amp;"_"&amp;T867,[1]挑战模式!$A:$AS,1,FALSE)),"",IF(T867-T866=0,"",T867))</f>
        <v/>
      </c>
      <c r="D867" s="10" t="str">
        <f t="shared" si="74"/>
        <v/>
      </c>
      <c r="E867" s="10" t="str">
        <f>""</f>
        <v/>
      </c>
      <c r="F867" s="10" t="str">
        <f>IF(C867="","",VLOOKUP(R867&amp;"_"&amp;S867&amp;"_"&amp;T867,[1]挑战模式!$A:$AS,13,FALSE)-VLOOKUP(R867&amp;"_"&amp;S867&amp;"_"&amp;T867,[1]挑战模式!$A:$AS,14,FALSE))</f>
        <v/>
      </c>
      <c r="G867" s="10" t="str">
        <f t="shared" si="75"/>
        <v/>
      </c>
      <c r="H867" s="10" t="str">
        <f>IF(C867="","",VLOOKUP(R867&amp;"_"&amp;S867&amp;"_"&amp;T867,[1]挑战模式!$A:$BG,58,FALSE))</f>
        <v/>
      </c>
      <c r="I867" s="10" t="str">
        <f>IF(C867="","",VLOOKUP(R867&amp;"_"&amp;S867&amp;"_"&amp;T867,[1]挑战模式!$A:$BG,59,FALSE))</f>
        <v/>
      </c>
      <c r="J867" s="10" t="str">
        <f t="shared" si="79"/>
        <v/>
      </c>
      <c r="K867" s="10" t="str">
        <f ca="1">IF(ISNA(VLOOKUP(R867&amp;"_"&amp;S867&amp;"_"&amp;T867,[1]挑战模式!$A:$AS,1,FALSE)),"",IF(VLOOKUP(R867&amp;"_"&amp;S867&amp;"_"&amp;T867,[1]挑战模式!$A:$AS,14+U867,FALSE)="","",INT(VLOOKUP(R867&amp;"_"&amp;S867&amp;"_"&amp;T867,[1]挑战模式!$A:$AS,20+U867,FALSE))))</f>
        <v/>
      </c>
      <c r="L867" s="10" t="str">
        <f ca="1">IF(ISNA(VLOOKUP(R867&amp;"_"&amp;S867&amp;"_"&amp;T867,[1]挑战模式!$A:$AS,1,FALSE)),"",IF(VLOOKUP(R867&amp;"_"&amp;S867&amp;"_"&amp;T867,[1]挑战模式!$A:$AS,14+U867,FALSE)="","",ROUND(VLOOKUP(R867&amp;"_"&amp;S867&amp;"_"&amp;T867,[1]挑战模式!$A:$AS,5,FALSE)/K867,2)))</f>
        <v/>
      </c>
      <c r="M867" s="10" t="str">
        <f t="shared" ca="1" si="76"/>
        <v/>
      </c>
      <c r="N867" s="10" t="str">
        <f t="shared" ca="1" si="77"/>
        <v/>
      </c>
      <c r="O867" s="10" t="str">
        <f t="shared" ca="1" si="78"/>
        <v/>
      </c>
      <c r="Q867" s="10" t="str">
        <f ca="1">IF(L867="","",VLOOKUP(R867&amp;"_"&amp;S867&amp;"_"&amp;T867,[1]挑战模式!$A:$AS,38+U867,FALSE))</f>
        <v/>
      </c>
      <c r="R867" s="10">
        <v>0</v>
      </c>
      <c r="S867" s="10">
        <v>19</v>
      </c>
      <c r="T867" s="10">
        <v>1</v>
      </c>
      <c r="U867" s="10">
        <v>2</v>
      </c>
    </row>
    <row r="868" spans="2:21" s="10" customFormat="1" x14ac:dyDescent="0.2">
      <c r="B868" s="10" t="str">
        <f t="shared" si="73"/>
        <v/>
      </c>
      <c r="C868" s="10" t="str">
        <f>IF(ISNA(VLOOKUP(R868&amp;"_"&amp;S868&amp;"_"&amp;T868,[1]挑战模式!$A:$AS,1,FALSE)),"",IF(T868-T867=0,"",T868))</f>
        <v/>
      </c>
      <c r="D868" s="10" t="str">
        <f t="shared" si="74"/>
        <v/>
      </c>
      <c r="E868" s="10" t="str">
        <f>""</f>
        <v/>
      </c>
      <c r="F868" s="10" t="str">
        <f>IF(C868="","",VLOOKUP(R868&amp;"_"&amp;S868&amp;"_"&amp;T868,[1]挑战模式!$A:$AS,13,FALSE)-VLOOKUP(R868&amp;"_"&amp;S868&amp;"_"&amp;T868,[1]挑战模式!$A:$AS,14,FALSE))</f>
        <v/>
      </c>
      <c r="G868" s="10" t="str">
        <f t="shared" si="75"/>
        <v/>
      </c>
      <c r="H868" s="10" t="str">
        <f>IF(C868="","",VLOOKUP(R868&amp;"_"&amp;S868&amp;"_"&amp;T868,[1]挑战模式!$A:$BG,58,FALSE))</f>
        <v/>
      </c>
      <c r="I868" s="10" t="str">
        <f>IF(C868="","",VLOOKUP(R868&amp;"_"&amp;S868&amp;"_"&amp;T868,[1]挑战模式!$A:$BG,59,FALSE))</f>
        <v/>
      </c>
      <c r="J868" s="10" t="str">
        <f t="shared" si="79"/>
        <v/>
      </c>
      <c r="K868" s="10" t="str">
        <f ca="1">IF(ISNA(VLOOKUP(R868&amp;"_"&amp;S868&amp;"_"&amp;T868,[1]挑战模式!$A:$AS,1,FALSE)),"",IF(VLOOKUP(R868&amp;"_"&amp;S868&amp;"_"&amp;T868,[1]挑战模式!$A:$AS,14+U868,FALSE)="","",INT(VLOOKUP(R868&amp;"_"&amp;S868&amp;"_"&amp;T868,[1]挑战模式!$A:$AS,20+U868,FALSE))))</f>
        <v/>
      </c>
      <c r="L868" s="10" t="str">
        <f ca="1">IF(ISNA(VLOOKUP(R868&amp;"_"&amp;S868&amp;"_"&amp;T868,[1]挑战模式!$A:$AS,1,FALSE)),"",IF(VLOOKUP(R868&amp;"_"&amp;S868&amp;"_"&amp;T868,[1]挑战模式!$A:$AS,14+U868,FALSE)="","",ROUND(VLOOKUP(R868&amp;"_"&amp;S868&amp;"_"&amp;T868,[1]挑战模式!$A:$AS,5,FALSE)/K868,2)))</f>
        <v/>
      </c>
      <c r="M868" s="10" t="str">
        <f t="shared" ca="1" si="76"/>
        <v/>
      </c>
      <c r="N868" s="10" t="str">
        <f t="shared" ca="1" si="77"/>
        <v/>
      </c>
      <c r="O868" s="10" t="str">
        <f t="shared" ca="1" si="78"/>
        <v/>
      </c>
      <c r="Q868" s="10" t="str">
        <f ca="1">IF(L868="","",VLOOKUP(R868&amp;"_"&amp;S868&amp;"_"&amp;T868,[1]挑战模式!$A:$AS,38+U868,FALSE))</f>
        <v/>
      </c>
      <c r="R868" s="10">
        <v>0</v>
      </c>
      <c r="S868" s="10">
        <v>19</v>
      </c>
      <c r="T868" s="10">
        <v>1</v>
      </c>
      <c r="U868" s="10">
        <v>3</v>
      </c>
    </row>
    <row r="869" spans="2:21" s="10" customFormat="1" x14ac:dyDescent="0.2">
      <c r="B869" s="10" t="str">
        <f t="shared" si="73"/>
        <v/>
      </c>
      <c r="C869" s="10" t="str">
        <f>IF(ISNA(VLOOKUP(R869&amp;"_"&amp;S869&amp;"_"&amp;T869,[1]挑战模式!$A:$AS,1,FALSE)),"",IF(T869-T868=0,"",T869))</f>
        <v/>
      </c>
      <c r="D869" s="10" t="str">
        <f t="shared" si="74"/>
        <v/>
      </c>
      <c r="E869" s="10" t="str">
        <f>""</f>
        <v/>
      </c>
      <c r="F869" s="10" t="str">
        <f>IF(C869="","",VLOOKUP(R869&amp;"_"&amp;S869&amp;"_"&amp;T869,[1]挑战模式!$A:$AS,13,FALSE)-VLOOKUP(R869&amp;"_"&amp;S869&amp;"_"&amp;T869,[1]挑战模式!$A:$AS,14,FALSE))</f>
        <v/>
      </c>
      <c r="G869" s="10" t="str">
        <f t="shared" si="75"/>
        <v/>
      </c>
      <c r="H869" s="10" t="str">
        <f>IF(C869="","",VLOOKUP(R869&amp;"_"&amp;S869&amp;"_"&amp;T869,[1]挑战模式!$A:$BG,58,FALSE))</f>
        <v/>
      </c>
      <c r="I869" s="10" t="str">
        <f>IF(C869="","",VLOOKUP(R869&amp;"_"&amp;S869&amp;"_"&amp;T869,[1]挑战模式!$A:$BG,59,FALSE))</f>
        <v/>
      </c>
      <c r="J869" s="10" t="str">
        <f t="shared" si="79"/>
        <v/>
      </c>
      <c r="K869" s="10" t="str">
        <f ca="1">IF(ISNA(VLOOKUP(R869&amp;"_"&amp;S869&amp;"_"&amp;T869,[1]挑战模式!$A:$AS,1,FALSE)),"",IF(VLOOKUP(R869&amp;"_"&amp;S869&amp;"_"&amp;T869,[1]挑战模式!$A:$AS,14+U869,FALSE)="","",INT(VLOOKUP(R869&amp;"_"&amp;S869&amp;"_"&amp;T869,[1]挑战模式!$A:$AS,20+U869,FALSE))))</f>
        <v/>
      </c>
      <c r="L869" s="10" t="str">
        <f ca="1">IF(ISNA(VLOOKUP(R869&amp;"_"&amp;S869&amp;"_"&amp;T869,[1]挑战模式!$A:$AS,1,FALSE)),"",IF(VLOOKUP(R869&amp;"_"&amp;S869&amp;"_"&amp;T869,[1]挑战模式!$A:$AS,14+U869,FALSE)="","",ROUND(VLOOKUP(R869&amp;"_"&amp;S869&amp;"_"&amp;T869,[1]挑战模式!$A:$AS,5,FALSE)/K869,2)))</f>
        <v/>
      </c>
      <c r="M869" s="10" t="str">
        <f t="shared" ca="1" si="76"/>
        <v/>
      </c>
      <c r="N869" s="10" t="str">
        <f t="shared" ca="1" si="77"/>
        <v/>
      </c>
      <c r="O869" s="10" t="str">
        <f t="shared" ca="1" si="78"/>
        <v/>
      </c>
      <c r="Q869" s="10" t="str">
        <f ca="1">IF(L869="","",VLOOKUP(R869&amp;"_"&amp;S869&amp;"_"&amp;T869,[1]挑战模式!$A:$AS,38+U869,FALSE))</f>
        <v/>
      </c>
      <c r="R869" s="10">
        <v>0</v>
      </c>
      <c r="S869" s="10">
        <v>19</v>
      </c>
      <c r="T869" s="10">
        <v>1</v>
      </c>
      <c r="U869" s="10">
        <v>4</v>
      </c>
    </row>
    <row r="870" spans="2:21" s="10" customFormat="1" x14ac:dyDescent="0.2">
      <c r="B870" s="10" t="str">
        <f t="shared" si="73"/>
        <v/>
      </c>
      <c r="C870" s="10" t="str">
        <f>IF(ISNA(VLOOKUP(R870&amp;"_"&amp;S870&amp;"_"&amp;T870,[1]挑战模式!$A:$AS,1,FALSE)),"",IF(T870-T869=0,"",T870))</f>
        <v/>
      </c>
      <c r="D870" s="10" t="str">
        <f t="shared" si="74"/>
        <v/>
      </c>
      <c r="E870" s="10" t="str">
        <f>""</f>
        <v/>
      </c>
      <c r="F870" s="10" t="str">
        <f>IF(C870="","",VLOOKUP(R870&amp;"_"&amp;S870&amp;"_"&amp;T870,[1]挑战模式!$A:$AS,13,FALSE)-VLOOKUP(R870&amp;"_"&amp;S870&amp;"_"&amp;T870,[1]挑战模式!$A:$AS,14,FALSE))</f>
        <v/>
      </c>
      <c r="G870" s="10" t="str">
        <f t="shared" si="75"/>
        <v/>
      </c>
      <c r="H870" s="10" t="str">
        <f>IF(C870="","",VLOOKUP(R870&amp;"_"&amp;S870&amp;"_"&amp;T870,[1]挑战模式!$A:$BG,58,FALSE))</f>
        <v/>
      </c>
      <c r="I870" s="10" t="str">
        <f>IF(C870="","",VLOOKUP(R870&amp;"_"&amp;S870&amp;"_"&amp;T870,[1]挑战模式!$A:$BG,59,FALSE))</f>
        <v/>
      </c>
      <c r="J870" s="10" t="str">
        <f t="shared" si="79"/>
        <v/>
      </c>
      <c r="K870" s="10" t="str">
        <f ca="1">IF(ISNA(VLOOKUP(R870&amp;"_"&amp;S870&amp;"_"&amp;T870,[1]挑战模式!$A:$AS,1,FALSE)),"",IF(VLOOKUP(R870&amp;"_"&amp;S870&amp;"_"&amp;T870,[1]挑战模式!$A:$AS,14+U870,FALSE)="","",INT(VLOOKUP(R870&amp;"_"&amp;S870&amp;"_"&amp;T870,[1]挑战模式!$A:$AS,20+U870,FALSE))))</f>
        <v/>
      </c>
      <c r="L870" s="10" t="str">
        <f ca="1">IF(ISNA(VLOOKUP(R870&amp;"_"&amp;S870&amp;"_"&amp;T870,[1]挑战模式!$A:$AS,1,FALSE)),"",IF(VLOOKUP(R870&amp;"_"&amp;S870&amp;"_"&amp;T870,[1]挑战模式!$A:$AS,14+U870,FALSE)="","",ROUND(VLOOKUP(R870&amp;"_"&amp;S870&amp;"_"&amp;T870,[1]挑战模式!$A:$AS,5,FALSE)/K870,2)))</f>
        <v/>
      </c>
      <c r="M870" s="10" t="str">
        <f t="shared" ca="1" si="76"/>
        <v/>
      </c>
      <c r="N870" s="10" t="str">
        <f t="shared" ca="1" si="77"/>
        <v/>
      </c>
      <c r="O870" s="10" t="str">
        <f t="shared" ca="1" si="78"/>
        <v/>
      </c>
      <c r="Q870" s="10" t="str">
        <f ca="1">IF(L870="","",VLOOKUP(R870&amp;"_"&amp;S870&amp;"_"&amp;T870,[1]挑战模式!$A:$AS,38+U870,FALSE))</f>
        <v/>
      </c>
      <c r="R870" s="10">
        <v>0</v>
      </c>
      <c r="S870" s="10">
        <v>19</v>
      </c>
      <c r="T870" s="10">
        <v>1</v>
      </c>
      <c r="U870" s="10">
        <v>5</v>
      </c>
    </row>
    <row r="871" spans="2:21" s="10" customFormat="1" x14ac:dyDescent="0.2">
      <c r="B871" s="10" t="str">
        <f t="shared" ref="B871:B934" si="80">IF(C871="","","MonsterWaveCallRule_Season"&amp;R871&amp;"_Challenge"&amp;S871)</f>
        <v/>
      </c>
      <c r="C871" s="10" t="str">
        <f>IF(ISNA(VLOOKUP(R871&amp;"_"&amp;S871&amp;"_"&amp;T871,[1]挑战模式!$A:$AS,1,FALSE)),"",IF(T871-T870=0,"",T871))</f>
        <v/>
      </c>
      <c r="D871" s="10" t="str">
        <f t="shared" ref="D871:D934" si="81">IF(C871="","","赛季"&amp;R871&amp;"挑战关卡"&amp;S871&amp;"波次"&amp;T871)</f>
        <v/>
      </c>
      <c r="E871" s="10" t="str">
        <f>""</f>
        <v/>
      </c>
      <c r="F871" s="10" t="str">
        <f>IF(C871="","",VLOOKUP(R871&amp;"_"&amp;S871&amp;"_"&amp;T871,[1]挑战模式!$A:$AS,13,FALSE)-VLOOKUP(R871&amp;"_"&amp;S871&amp;"_"&amp;T871,[1]挑战模式!$A:$AS,14,FALSE))</f>
        <v/>
      </c>
      <c r="G871" s="10" t="str">
        <f t="shared" ref="G871:G934" si="82">IF(C871="","",180)</f>
        <v/>
      </c>
      <c r="H871" s="10" t="str">
        <f>IF(C871="","",VLOOKUP(R871&amp;"_"&amp;S871&amp;"_"&amp;T871,[1]挑战模式!$A:$BG,58,FALSE))</f>
        <v/>
      </c>
      <c r="I871" s="10" t="str">
        <f>IF(C871="","",VLOOKUP(R871&amp;"_"&amp;S871&amp;"_"&amp;T871,[1]挑战模式!$A:$BG,59,FALSE))</f>
        <v/>
      </c>
      <c r="J871" s="10" t="str">
        <f t="shared" si="79"/>
        <v/>
      </c>
      <c r="K871" s="10" t="str">
        <f ca="1">IF(ISNA(VLOOKUP(R871&amp;"_"&amp;S871&amp;"_"&amp;T871,[1]挑战模式!$A:$AS,1,FALSE)),"",IF(VLOOKUP(R871&amp;"_"&amp;S871&amp;"_"&amp;T871,[1]挑战模式!$A:$AS,14+U871,FALSE)="","",INT(VLOOKUP(R871&amp;"_"&amp;S871&amp;"_"&amp;T871,[1]挑战模式!$A:$AS,20+U871,FALSE))))</f>
        <v/>
      </c>
      <c r="L871" s="10" t="str">
        <f ca="1">IF(ISNA(VLOOKUP(R871&amp;"_"&amp;S871&amp;"_"&amp;T871,[1]挑战模式!$A:$AS,1,FALSE)),"",IF(VLOOKUP(R871&amp;"_"&amp;S871&amp;"_"&amp;T871,[1]挑战模式!$A:$AS,14+U871,FALSE)="","",ROUND(VLOOKUP(R871&amp;"_"&amp;S871&amp;"_"&amp;T871,[1]挑战模式!$A:$AS,5,FALSE)/K871,2)))</f>
        <v/>
      </c>
      <c r="M871" s="10" t="str">
        <f t="shared" ref="M871:M934" ca="1" si="83">IF(L871="","",1)</f>
        <v/>
      </c>
      <c r="N871" s="10" t="str">
        <f t="shared" ref="N871:N934" ca="1" si="84">IF(L871="","","Monster_Season"&amp;R871&amp;"_Challenge"&amp;S871&amp;"_"&amp;T871&amp;"_"&amp;U871)</f>
        <v/>
      </c>
      <c r="O871" s="10" t="str">
        <f t="shared" ref="O871:O934" ca="1" si="85">IF(L871="","",1)</f>
        <v/>
      </c>
      <c r="Q871" s="10" t="str">
        <f ca="1">IF(L871="","",VLOOKUP(R871&amp;"_"&amp;S871&amp;"_"&amp;T871,[1]挑战模式!$A:$AS,38+U871,FALSE))</f>
        <v/>
      </c>
      <c r="R871" s="10">
        <v>0</v>
      </c>
      <c r="S871" s="10">
        <v>19</v>
      </c>
      <c r="T871" s="10">
        <v>1</v>
      </c>
      <c r="U871" s="10">
        <v>6</v>
      </c>
    </row>
    <row r="872" spans="2:21" s="10" customFormat="1" x14ac:dyDescent="0.2">
      <c r="B872" s="10" t="str">
        <f t="shared" si="80"/>
        <v>MonsterWaveCallRule_Season0_Challenge19</v>
      </c>
      <c r="C872" s="10">
        <f>IF(ISNA(VLOOKUP(R872&amp;"_"&amp;S872&amp;"_"&amp;T872,[1]挑战模式!$A:$AS,1,FALSE)),"",IF(T872-T871=0,"",T872))</f>
        <v>2</v>
      </c>
      <c r="D872" s="10" t="str">
        <f t="shared" si="81"/>
        <v>赛季0挑战关卡19波次2</v>
      </c>
      <c r="E872" s="10" t="str">
        <f>""</f>
        <v/>
      </c>
      <c r="F872" s="10">
        <f>IF(C872="","",VLOOKUP(R872&amp;"_"&amp;S872&amp;"_"&amp;T872,[1]挑战模式!$A:$AS,13,FALSE)-VLOOKUP(R872&amp;"_"&amp;S872&amp;"_"&amp;T872,[1]挑战模式!$A:$AS,14,FALSE))</f>
        <v>100</v>
      </c>
      <c r="G872" s="10">
        <f t="shared" si="82"/>
        <v>180</v>
      </c>
      <c r="H872" s="10" t="str">
        <f>IF(C872="","",VLOOKUP(R872&amp;"_"&amp;S872&amp;"_"&amp;T872,[1]挑战模式!$A:$BG,58,FALSE))</f>
        <v>ResAudio_Music_game3;0.9</v>
      </c>
      <c r="I872" s="10" t="str">
        <f>IF(C872="","",VLOOKUP(R872&amp;"_"&amp;S872&amp;"_"&amp;T872,[1]挑战模式!$A:$BG,59,FALSE))</f>
        <v>ResAudio_Music_game3;1.1</v>
      </c>
      <c r="J872" s="10">
        <f t="shared" si="79"/>
        <v>0</v>
      </c>
      <c r="K872" s="10">
        <f ca="1">IF(ISNA(VLOOKUP(R872&amp;"_"&amp;S872&amp;"_"&amp;T872,[1]挑战模式!$A:$AS,1,FALSE)),"",IF(VLOOKUP(R872&amp;"_"&amp;S872&amp;"_"&amp;T872,[1]挑战模式!$A:$AS,14+U872,FALSE)="","",INT(VLOOKUP(R872&amp;"_"&amp;S872&amp;"_"&amp;T872,[1]挑战模式!$A:$AS,20+U872,FALSE))))</f>
        <v>6</v>
      </c>
      <c r="L872" s="10">
        <f ca="1">IF(ISNA(VLOOKUP(R872&amp;"_"&amp;S872&amp;"_"&amp;T872,[1]挑战模式!$A:$AS,1,FALSE)),"",IF(VLOOKUP(R872&amp;"_"&amp;S872&amp;"_"&amp;T872,[1]挑战模式!$A:$AS,14+U872,FALSE)="","",ROUND(VLOOKUP(R872&amp;"_"&amp;S872&amp;"_"&amp;T872,[1]挑战模式!$A:$AS,5,FALSE)/K872,2)))</f>
        <v>2.5</v>
      </c>
      <c r="M872" s="10">
        <f t="shared" ca="1" si="83"/>
        <v>1</v>
      </c>
      <c r="N872" s="10" t="str">
        <f t="shared" ca="1" si="84"/>
        <v>Monster_Season0_Challenge19_2_1</v>
      </c>
      <c r="O872" s="10">
        <f t="shared" ca="1" si="85"/>
        <v>1</v>
      </c>
      <c r="Q872" s="10">
        <f ca="1">IF(L872="","",VLOOKUP(R872&amp;"_"&amp;S872&amp;"_"&amp;T872,[1]挑战模式!$A:$AS,38+U872,FALSE))</f>
        <v>17</v>
      </c>
      <c r="R872" s="10">
        <v>0</v>
      </c>
      <c r="S872" s="10">
        <v>19</v>
      </c>
      <c r="T872" s="10">
        <v>2</v>
      </c>
      <c r="U872" s="10">
        <v>1</v>
      </c>
    </row>
    <row r="873" spans="2:21" s="10" customFormat="1" x14ac:dyDescent="0.2">
      <c r="B873" s="10" t="str">
        <f t="shared" si="80"/>
        <v/>
      </c>
      <c r="C873" s="10" t="str">
        <f>IF(ISNA(VLOOKUP(R873&amp;"_"&amp;S873&amp;"_"&amp;T873,[1]挑战模式!$A:$AS,1,FALSE)),"",IF(T873-T872=0,"",T873))</f>
        <v/>
      </c>
      <c r="D873" s="10" t="str">
        <f t="shared" si="81"/>
        <v/>
      </c>
      <c r="E873" s="10" t="str">
        <f>""</f>
        <v/>
      </c>
      <c r="F873" s="10" t="str">
        <f>IF(C873="","",VLOOKUP(R873&amp;"_"&amp;S873&amp;"_"&amp;T873,[1]挑战模式!$A:$AS,13,FALSE)-VLOOKUP(R873&amp;"_"&amp;S873&amp;"_"&amp;T873,[1]挑战模式!$A:$AS,14,FALSE))</f>
        <v/>
      </c>
      <c r="G873" s="10" t="str">
        <f t="shared" si="82"/>
        <v/>
      </c>
      <c r="H873" s="10" t="str">
        <f>IF(C873="","",VLOOKUP(R873&amp;"_"&amp;S873&amp;"_"&amp;T873,[1]挑战模式!$A:$BG,58,FALSE))</f>
        <v/>
      </c>
      <c r="I873" s="10" t="str">
        <f>IF(C873="","",VLOOKUP(R873&amp;"_"&amp;S873&amp;"_"&amp;T873,[1]挑战模式!$A:$BG,59,FALSE))</f>
        <v/>
      </c>
      <c r="J873" s="10" t="str">
        <f t="shared" si="79"/>
        <v/>
      </c>
      <c r="K873" s="10">
        <f ca="1">IF(ISNA(VLOOKUP(R873&amp;"_"&amp;S873&amp;"_"&amp;T873,[1]挑战模式!$A:$AS,1,FALSE)),"",IF(VLOOKUP(R873&amp;"_"&amp;S873&amp;"_"&amp;T873,[1]挑战模式!$A:$AS,14+U873,FALSE)="","",INT(VLOOKUP(R873&amp;"_"&amp;S873&amp;"_"&amp;T873,[1]挑战模式!$A:$AS,20+U873,FALSE))))</f>
        <v>6</v>
      </c>
      <c r="L873" s="10">
        <f ca="1">IF(ISNA(VLOOKUP(R873&amp;"_"&amp;S873&amp;"_"&amp;T873,[1]挑战模式!$A:$AS,1,FALSE)),"",IF(VLOOKUP(R873&amp;"_"&amp;S873&amp;"_"&amp;T873,[1]挑战模式!$A:$AS,14+U873,FALSE)="","",ROUND(VLOOKUP(R873&amp;"_"&amp;S873&amp;"_"&amp;T873,[1]挑战模式!$A:$AS,5,FALSE)/K873,2)))</f>
        <v>2.5</v>
      </c>
      <c r="M873" s="10">
        <f t="shared" ca="1" si="83"/>
        <v>1</v>
      </c>
      <c r="N873" s="10" t="str">
        <f t="shared" ca="1" si="84"/>
        <v>Monster_Season0_Challenge19_2_2</v>
      </c>
      <c r="O873" s="10">
        <f t="shared" ca="1" si="85"/>
        <v>1</v>
      </c>
      <c r="Q873" s="10">
        <f ca="1">IF(L873="","",VLOOKUP(R873&amp;"_"&amp;S873&amp;"_"&amp;T873,[1]挑战模式!$A:$AS,38+U873,FALSE))</f>
        <v>17</v>
      </c>
      <c r="R873" s="10">
        <v>0</v>
      </c>
      <c r="S873" s="10">
        <v>19</v>
      </c>
      <c r="T873" s="10">
        <v>2</v>
      </c>
      <c r="U873" s="10">
        <v>2</v>
      </c>
    </row>
    <row r="874" spans="2:21" s="10" customFormat="1" x14ac:dyDescent="0.2">
      <c r="B874" s="10" t="str">
        <f t="shared" si="80"/>
        <v/>
      </c>
      <c r="C874" s="10" t="str">
        <f>IF(ISNA(VLOOKUP(R874&amp;"_"&amp;S874&amp;"_"&amp;T874,[1]挑战模式!$A:$AS,1,FALSE)),"",IF(T874-T873=0,"",T874))</f>
        <v/>
      </c>
      <c r="D874" s="10" t="str">
        <f t="shared" si="81"/>
        <v/>
      </c>
      <c r="E874" s="10" t="str">
        <f>""</f>
        <v/>
      </c>
      <c r="F874" s="10" t="str">
        <f>IF(C874="","",VLOOKUP(R874&amp;"_"&amp;S874&amp;"_"&amp;T874,[1]挑战模式!$A:$AS,13,FALSE)-VLOOKUP(R874&amp;"_"&amp;S874&amp;"_"&amp;T874,[1]挑战模式!$A:$AS,14,FALSE))</f>
        <v/>
      </c>
      <c r="G874" s="10" t="str">
        <f t="shared" si="82"/>
        <v/>
      </c>
      <c r="H874" s="10" t="str">
        <f>IF(C874="","",VLOOKUP(R874&amp;"_"&amp;S874&amp;"_"&amp;T874,[1]挑战模式!$A:$BG,58,FALSE))</f>
        <v/>
      </c>
      <c r="I874" s="10" t="str">
        <f>IF(C874="","",VLOOKUP(R874&amp;"_"&amp;S874&amp;"_"&amp;T874,[1]挑战模式!$A:$BG,59,FALSE))</f>
        <v/>
      </c>
      <c r="J874" s="10" t="str">
        <f t="shared" si="79"/>
        <v/>
      </c>
      <c r="K874" s="10" t="str">
        <f ca="1">IF(ISNA(VLOOKUP(R874&amp;"_"&amp;S874&amp;"_"&amp;T874,[1]挑战模式!$A:$AS,1,FALSE)),"",IF(VLOOKUP(R874&amp;"_"&amp;S874&amp;"_"&amp;T874,[1]挑战模式!$A:$AS,14+U874,FALSE)="","",INT(VLOOKUP(R874&amp;"_"&amp;S874&amp;"_"&amp;T874,[1]挑战模式!$A:$AS,20+U874,FALSE))))</f>
        <v/>
      </c>
      <c r="L874" s="10" t="str">
        <f ca="1">IF(ISNA(VLOOKUP(R874&amp;"_"&amp;S874&amp;"_"&amp;T874,[1]挑战模式!$A:$AS,1,FALSE)),"",IF(VLOOKUP(R874&amp;"_"&amp;S874&amp;"_"&amp;T874,[1]挑战模式!$A:$AS,14+U874,FALSE)="","",ROUND(VLOOKUP(R874&amp;"_"&amp;S874&amp;"_"&amp;T874,[1]挑战模式!$A:$AS,5,FALSE)/K874,2)))</f>
        <v/>
      </c>
      <c r="M874" s="10" t="str">
        <f t="shared" ca="1" si="83"/>
        <v/>
      </c>
      <c r="N874" s="10" t="str">
        <f t="shared" ca="1" si="84"/>
        <v/>
      </c>
      <c r="O874" s="10" t="str">
        <f t="shared" ca="1" si="85"/>
        <v/>
      </c>
      <c r="Q874" s="10" t="str">
        <f ca="1">IF(L874="","",VLOOKUP(R874&amp;"_"&amp;S874&amp;"_"&amp;T874,[1]挑战模式!$A:$AS,38+U874,FALSE))</f>
        <v/>
      </c>
      <c r="R874" s="10">
        <v>0</v>
      </c>
      <c r="S874" s="10">
        <v>19</v>
      </c>
      <c r="T874" s="10">
        <v>2</v>
      </c>
      <c r="U874" s="10">
        <v>3</v>
      </c>
    </row>
    <row r="875" spans="2:21" s="10" customFormat="1" x14ac:dyDescent="0.2">
      <c r="B875" s="10" t="str">
        <f t="shared" si="80"/>
        <v/>
      </c>
      <c r="C875" s="10" t="str">
        <f>IF(ISNA(VLOOKUP(R875&amp;"_"&amp;S875&amp;"_"&amp;T875,[1]挑战模式!$A:$AS,1,FALSE)),"",IF(T875-T874=0,"",T875))</f>
        <v/>
      </c>
      <c r="D875" s="10" t="str">
        <f t="shared" si="81"/>
        <v/>
      </c>
      <c r="E875" s="10" t="str">
        <f>""</f>
        <v/>
      </c>
      <c r="F875" s="10" t="str">
        <f>IF(C875="","",VLOOKUP(R875&amp;"_"&amp;S875&amp;"_"&amp;T875,[1]挑战模式!$A:$AS,13,FALSE)-VLOOKUP(R875&amp;"_"&amp;S875&amp;"_"&amp;T875,[1]挑战模式!$A:$AS,14,FALSE))</f>
        <v/>
      </c>
      <c r="G875" s="10" t="str">
        <f t="shared" si="82"/>
        <v/>
      </c>
      <c r="H875" s="10" t="str">
        <f>IF(C875="","",VLOOKUP(R875&amp;"_"&amp;S875&amp;"_"&amp;T875,[1]挑战模式!$A:$BG,58,FALSE))</f>
        <v/>
      </c>
      <c r="I875" s="10" t="str">
        <f>IF(C875="","",VLOOKUP(R875&amp;"_"&amp;S875&amp;"_"&amp;T875,[1]挑战模式!$A:$BG,59,FALSE))</f>
        <v/>
      </c>
      <c r="J875" s="10" t="str">
        <f t="shared" si="79"/>
        <v/>
      </c>
      <c r="K875" s="10" t="str">
        <f ca="1">IF(ISNA(VLOOKUP(R875&amp;"_"&amp;S875&amp;"_"&amp;T875,[1]挑战模式!$A:$AS,1,FALSE)),"",IF(VLOOKUP(R875&amp;"_"&amp;S875&amp;"_"&amp;T875,[1]挑战模式!$A:$AS,14+U875,FALSE)="","",INT(VLOOKUP(R875&amp;"_"&amp;S875&amp;"_"&amp;T875,[1]挑战模式!$A:$AS,20+U875,FALSE))))</f>
        <v/>
      </c>
      <c r="L875" s="10" t="str">
        <f ca="1">IF(ISNA(VLOOKUP(R875&amp;"_"&amp;S875&amp;"_"&amp;T875,[1]挑战模式!$A:$AS,1,FALSE)),"",IF(VLOOKUP(R875&amp;"_"&amp;S875&amp;"_"&amp;T875,[1]挑战模式!$A:$AS,14+U875,FALSE)="","",ROUND(VLOOKUP(R875&amp;"_"&amp;S875&amp;"_"&amp;T875,[1]挑战模式!$A:$AS,5,FALSE)/K875,2)))</f>
        <v/>
      </c>
      <c r="M875" s="10" t="str">
        <f t="shared" ca="1" si="83"/>
        <v/>
      </c>
      <c r="N875" s="10" t="str">
        <f t="shared" ca="1" si="84"/>
        <v/>
      </c>
      <c r="O875" s="10" t="str">
        <f t="shared" ca="1" si="85"/>
        <v/>
      </c>
      <c r="Q875" s="10" t="str">
        <f ca="1">IF(L875="","",VLOOKUP(R875&amp;"_"&amp;S875&amp;"_"&amp;T875,[1]挑战模式!$A:$AS,38+U875,FALSE))</f>
        <v/>
      </c>
      <c r="R875" s="10">
        <v>0</v>
      </c>
      <c r="S875" s="10">
        <v>19</v>
      </c>
      <c r="T875" s="10">
        <v>2</v>
      </c>
      <c r="U875" s="10">
        <v>4</v>
      </c>
    </row>
    <row r="876" spans="2:21" s="10" customFormat="1" x14ac:dyDescent="0.2">
      <c r="B876" s="10" t="str">
        <f t="shared" si="80"/>
        <v/>
      </c>
      <c r="C876" s="10" t="str">
        <f>IF(ISNA(VLOOKUP(R876&amp;"_"&amp;S876&amp;"_"&amp;T876,[1]挑战模式!$A:$AS,1,FALSE)),"",IF(T876-T875=0,"",T876))</f>
        <v/>
      </c>
      <c r="D876" s="10" t="str">
        <f t="shared" si="81"/>
        <v/>
      </c>
      <c r="E876" s="10" t="str">
        <f>""</f>
        <v/>
      </c>
      <c r="F876" s="10" t="str">
        <f>IF(C876="","",VLOOKUP(R876&amp;"_"&amp;S876&amp;"_"&amp;T876,[1]挑战模式!$A:$AS,13,FALSE)-VLOOKUP(R876&amp;"_"&amp;S876&amp;"_"&amp;T876,[1]挑战模式!$A:$AS,14,FALSE))</f>
        <v/>
      </c>
      <c r="G876" s="10" t="str">
        <f t="shared" si="82"/>
        <v/>
      </c>
      <c r="H876" s="10" t="str">
        <f>IF(C876="","",VLOOKUP(R876&amp;"_"&amp;S876&amp;"_"&amp;T876,[1]挑战模式!$A:$BG,58,FALSE))</f>
        <v/>
      </c>
      <c r="I876" s="10" t="str">
        <f>IF(C876="","",VLOOKUP(R876&amp;"_"&amp;S876&amp;"_"&amp;T876,[1]挑战模式!$A:$BG,59,FALSE))</f>
        <v/>
      </c>
      <c r="J876" s="10" t="str">
        <f t="shared" si="79"/>
        <v/>
      </c>
      <c r="K876" s="10" t="str">
        <f ca="1">IF(ISNA(VLOOKUP(R876&amp;"_"&amp;S876&amp;"_"&amp;T876,[1]挑战模式!$A:$AS,1,FALSE)),"",IF(VLOOKUP(R876&amp;"_"&amp;S876&amp;"_"&amp;T876,[1]挑战模式!$A:$AS,14+U876,FALSE)="","",INT(VLOOKUP(R876&amp;"_"&amp;S876&amp;"_"&amp;T876,[1]挑战模式!$A:$AS,20+U876,FALSE))))</f>
        <v/>
      </c>
      <c r="L876" s="10" t="str">
        <f ca="1">IF(ISNA(VLOOKUP(R876&amp;"_"&amp;S876&amp;"_"&amp;T876,[1]挑战模式!$A:$AS,1,FALSE)),"",IF(VLOOKUP(R876&amp;"_"&amp;S876&amp;"_"&amp;T876,[1]挑战模式!$A:$AS,14+U876,FALSE)="","",ROUND(VLOOKUP(R876&amp;"_"&amp;S876&amp;"_"&amp;T876,[1]挑战模式!$A:$AS,5,FALSE)/K876,2)))</f>
        <v/>
      </c>
      <c r="M876" s="10" t="str">
        <f t="shared" ca="1" si="83"/>
        <v/>
      </c>
      <c r="N876" s="10" t="str">
        <f t="shared" ca="1" si="84"/>
        <v/>
      </c>
      <c r="O876" s="10" t="str">
        <f t="shared" ca="1" si="85"/>
        <v/>
      </c>
      <c r="Q876" s="10" t="str">
        <f ca="1">IF(L876="","",VLOOKUP(R876&amp;"_"&amp;S876&amp;"_"&amp;T876,[1]挑战模式!$A:$AS,38+U876,FALSE))</f>
        <v/>
      </c>
      <c r="R876" s="10">
        <v>0</v>
      </c>
      <c r="S876" s="10">
        <v>19</v>
      </c>
      <c r="T876" s="10">
        <v>2</v>
      </c>
      <c r="U876" s="10">
        <v>5</v>
      </c>
    </row>
    <row r="877" spans="2:21" s="10" customFormat="1" x14ac:dyDescent="0.2">
      <c r="B877" s="10" t="str">
        <f t="shared" si="80"/>
        <v/>
      </c>
      <c r="C877" s="10" t="str">
        <f>IF(ISNA(VLOOKUP(R877&amp;"_"&amp;S877&amp;"_"&amp;T877,[1]挑战模式!$A:$AS,1,FALSE)),"",IF(T877-T876=0,"",T877))</f>
        <v/>
      </c>
      <c r="D877" s="10" t="str">
        <f t="shared" si="81"/>
        <v/>
      </c>
      <c r="E877" s="10" t="str">
        <f>""</f>
        <v/>
      </c>
      <c r="F877" s="10" t="str">
        <f>IF(C877="","",VLOOKUP(R877&amp;"_"&amp;S877&amp;"_"&amp;T877,[1]挑战模式!$A:$AS,13,FALSE)-VLOOKUP(R877&amp;"_"&amp;S877&amp;"_"&amp;T877,[1]挑战模式!$A:$AS,14,FALSE))</f>
        <v/>
      </c>
      <c r="G877" s="10" t="str">
        <f t="shared" si="82"/>
        <v/>
      </c>
      <c r="H877" s="10" t="str">
        <f>IF(C877="","",VLOOKUP(R877&amp;"_"&amp;S877&amp;"_"&amp;T877,[1]挑战模式!$A:$BG,58,FALSE))</f>
        <v/>
      </c>
      <c r="I877" s="10" t="str">
        <f>IF(C877="","",VLOOKUP(R877&amp;"_"&amp;S877&amp;"_"&amp;T877,[1]挑战模式!$A:$BG,59,FALSE))</f>
        <v/>
      </c>
      <c r="J877" s="10" t="str">
        <f t="shared" si="79"/>
        <v/>
      </c>
      <c r="K877" s="10" t="str">
        <f ca="1">IF(ISNA(VLOOKUP(R877&amp;"_"&amp;S877&amp;"_"&amp;T877,[1]挑战模式!$A:$AS,1,FALSE)),"",IF(VLOOKUP(R877&amp;"_"&amp;S877&amp;"_"&amp;T877,[1]挑战模式!$A:$AS,14+U877,FALSE)="","",INT(VLOOKUP(R877&amp;"_"&amp;S877&amp;"_"&amp;T877,[1]挑战模式!$A:$AS,20+U877,FALSE))))</f>
        <v/>
      </c>
      <c r="L877" s="10" t="str">
        <f ca="1">IF(ISNA(VLOOKUP(R877&amp;"_"&amp;S877&amp;"_"&amp;T877,[1]挑战模式!$A:$AS,1,FALSE)),"",IF(VLOOKUP(R877&amp;"_"&amp;S877&amp;"_"&amp;T877,[1]挑战模式!$A:$AS,14+U877,FALSE)="","",ROUND(VLOOKUP(R877&amp;"_"&amp;S877&amp;"_"&amp;T877,[1]挑战模式!$A:$AS,5,FALSE)/K877,2)))</f>
        <v/>
      </c>
      <c r="M877" s="10" t="str">
        <f t="shared" ca="1" si="83"/>
        <v/>
      </c>
      <c r="N877" s="10" t="str">
        <f t="shared" ca="1" si="84"/>
        <v/>
      </c>
      <c r="O877" s="10" t="str">
        <f t="shared" ca="1" si="85"/>
        <v/>
      </c>
      <c r="Q877" s="10" t="str">
        <f ca="1">IF(L877="","",VLOOKUP(R877&amp;"_"&amp;S877&amp;"_"&amp;T877,[1]挑战模式!$A:$AS,38+U877,FALSE))</f>
        <v/>
      </c>
      <c r="R877" s="10">
        <v>0</v>
      </c>
      <c r="S877" s="10">
        <v>19</v>
      </c>
      <c r="T877" s="10">
        <v>2</v>
      </c>
      <c r="U877" s="10">
        <v>6</v>
      </c>
    </row>
    <row r="878" spans="2:21" s="10" customFormat="1" x14ac:dyDescent="0.2">
      <c r="B878" s="10" t="str">
        <f t="shared" si="80"/>
        <v>MonsterWaveCallRule_Season0_Challenge19</v>
      </c>
      <c r="C878" s="10">
        <f>IF(ISNA(VLOOKUP(R878&amp;"_"&amp;S878&amp;"_"&amp;T878,[1]挑战模式!$A:$AS,1,FALSE)),"",IF(T878-T877=0,"",T878))</f>
        <v>3</v>
      </c>
      <c r="D878" s="10" t="str">
        <f t="shared" si="81"/>
        <v>赛季0挑战关卡19波次3</v>
      </c>
      <c r="E878" s="10" t="str">
        <f>""</f>
        <v/>
      </c>
      <c r="F878" s="10">
        <f>IF(C878="","",VLOOKUP(R878&amp;"_"&amp;S878&amp;"_"&amp;T878,[1]挑战模式!$A:$AS,13,FALSE)-VLOOKUP(R878&amp;"_"&amp;S878&amp;"_"&amp;T878,[1]挑战模式!$A:$AS,14,FALSE))</f>
        <v>100</v>
      </c>
      <c r="G878" s="10">
        <f t="shared" si="82"/>
        <v>180</v>
      </c>
      <c r="H878" s="10" t="str">
        <f>IF(C878="","",VLOOKUP(R878&amp;"_"&amp;S878&amp;"_"&amp;T878,[1]挑战模式!$A:$BG,58,FALSE))</f>
        <v>ResAudio_Music_game3;0.9</v>
      </c>
      <c r="I878" s="10" t="str">
        <f>IF(C878="","",VLOOKUP(R878&amp;"_"&amp;S878&amp;"_"&amp;T878,[1]挑战模式!$A:$BG,59,FALSE))</f>
        <v>ResAudio_Music_game3;1.1</v>
      </c>
      <c r="J878" s="10">
        <f t="shared" si="79"/>
        <v>0</v>
      </c>
      <c r="K878" s="10">
        <f ca="1">IF(ISNA(VLOOKUP(R878&amp;"_"&amp;S878&amp;"_"&amp;T878,[1]挑战模式!$A:$AS,1,FALSE)),"",IF(VLOOKUP(R878&amp;"_"&amp;S878&amp;"_"&amp;T878,[1]挑战模式!$A:$AS,14+U878,FALSE)="","",INT(VLOOKUP(R878&amp;"_"&amp;S878&amp;"_"&amp;T878,[1]挑战模式!$A:$AS,20+U878,FALSE))))</f>
        <v>9</v>
      </c>
      <c r="L878" s="10">
        <f ca="1">IF(ISNA(VLOOKUP(R878&amp;"_"&amp;S878&amp;"_"&amp;T878,[1]挑战模式!$A:$AS,1,FALSE)),"",IF(VLOOKUP(R878&amp;"_"&amp;S878&amp;"_"&amp;T878,[1]挑战模式!$A:$AS,14+U878,FALSE)="","",ROUND(VLOOKUP(R878&amp;"_"&amp;S878&amp;"_"&amp;T878,[1]挑战模式!$A:$AS,5,FALSE)/K878,2)))</f>
        <v>2.2200000000000002</v>
      </c>
      <c r="M878" s="10">
        <f t="shared" ca="1" si="83"/>
        <v>1</v>
      </c>
      <c r="N878" s="10" t="str">
        <f t="shared" ca="1" si="84"/>
        <v>Monster_Season0_Challenge19_3_1</v>
      </c>
      <c r="O878" s="10">
        <f t="shared" ca="1" si="85"/>
        <v>1</v>
      </c>
      <c r="Q878" s="10">
        <f ca="1">IF(L878="","",VLOOKUP(R878&amp;"_"&amp;S878&amp;"_"&amp;T878,[1]挑战模式!$A:$AS,38+U878,FALSE))</f>
        <v>15</v>
      </c>
      <c r="R878" s="10">
        <v>0</v>
      </c>
      <c r="S878" s="10">
        <v>19</v>
      </c>
      <c r="T878" s="10">
        <v>3</v>
      </c>
      <c r="U878" s="10">
        <v>1</v>
      </c>
    </row>
    <row r="879" spans="2:21" s="10" customFormat="1" x14ac:dyDescent="0.2">
      <c r="B879" s="10" t="str">
        <f t="shared" si="80"/>
        <v/>
      </c>
      <c r="C879" s="10" t="str">
        <f>IF(ISNA(VLOOKUP(R879&amp;"_"&amp;S879&amp;"_"&amp;T879,[1]挑战模式!$A:$AS,1,FALSE)),"",IF(T879-T878=0,"",T879))</f>
        <v/>
      </c>
      <c r="D879" s="10" t="str">
        <f t="shared" si="81"/>
        <v/>
      </c>
      <c r="E879" s="10" t="str">
        <f>""</f>
        <v/>
      </c>
      <c r="F879" s="10" t="str">
        <f>IF(C879="","",VLOOKUP(R879&amp;"_"&amp;S879&amp;"_"&amp;T879,[1]挑战模式!$A:$AS,13,FALSE)-VLOOKUP(R879&amp;"_"&amp;S879&amp;"_"&amp;T879,[1]挑战模式!$A:$AS,14,FALSE))</f>
        <v/>
      </c>
      <c r="G879" s="10" t="str">
        <f t="shared" si="82"/>
        <v/>
      </c>
      <c r="H879" s="10" t="str">
        <f>IF(C879="","",VLOOKUP(R879&amp;"_"&amp;S879&amp;"_"&amp;T879,[1]挑战模式!$A:$BG,58,FALSE))</f>
        <v/>
      </c>
      <c r="I879" s="10" t="str">
        <f>IF(C879="","",VLOOKUP(R879&amp;"_"&amp;S879&amp;"_"&amp;T879,[1]挑战模式!$A:$BG,59,FALSE))</f>
        <v/>
      </c>
      <c r="J879" s="10" t="str">
        <f t="shared" si="79"/>
        <v/>
      </c>
      <c r="K879" s="10">
        <f ca="1">IF(ISNA(VLOOKUP(R879&amp;"_"&amp;S879&amp;"_"&amp;T879,[1]挑战模式!$A:$AS,1,FALSE)),"",IF(VLOOKUP(R879&amp;"_"&amp;S879&amp;"_"&amp;T879,[1]挑战模式!$A:$AS,14+U879,FALSE)="","",INT(VLOOKUP(R879&amp;"_"&amp;S879&amp;"_"&amp;T879,[1]挑战模式!$A:$AS,20+U879,FALSE))))</f>
        <v>9</v>
      </c>
      <c r="L879" s="10">
        <f ca="1">IF(ISNA(VLOOKUP(R879&amp;"_"&amp;S879&amp;"_"&amp;T879,[1]挑战模式!$A:$AS,1,FALSE)),"",IF(VLOOKUP(R879&amp;"_"&amp;S879&amp;"_"&amp;T879,[1]挑战模式!$A:$AS,14+U879,FALSE)="","",ROUND(VLOOKUP(R879&amp;"_"&amp;S879&amp;"_"&amp;T879,[1]挑战模式!$A:$AS,5,FALSE)/K879,2)))</f>
        <v>2.2200000000000002</v>
      </c>
      <c r="M879" s="10">
        <f t="shared" ca="1" si="83"/>
        <v>1</v>
      </c>
      <c r="N879" s="10" t="str">
        <f t="shared" ca="1" si="84"/>
        <v>Monster_Season0_Challenge19_3_2</v>
      </c>
      <c r="O879" s="10">
        <f t="shared" ca="1" si="85"/>
        <v>1</v>
      </c>
      <c r="Q879" s="10">
        <f ca="1">IF(L879="","",VLOOKUP(R879&amp;"_"&amp;S879&amp;"_"&amp;T879,[1]挑战模式!$A:$AS,38+U879,FALSE))</f>
        <v>7</v>
      </c>
      <c r="R879" s="10">
        <v>0</v>
      </c>
      <c r="S879" s="10">
        <v>19</v>
      </c>
      <c r="T879" s="10">
        <v>3</v>
      </c>
      <c r="U879" s="10">
        <v>2</v>
      </c>
    </row>
    <row r="880" spans="2:21" s="10" customFormat="1" x14ac:dyDescent="0.2">
      <c r="B880" s="10" t="str">
        <f t="shared" si="80"/>
        <v/>
      </c>
      <c r="C880" s="10" t="str">
        <f>IF(ISNA(VLOOKUP(R880&amp;"_"&amp;S880&amp;"_"&amp;T880,[1]挑战模式!$A:$AS,1,FALSE)),"",IF(T880-T879=0,"",T880))</f>
        <v/>
      </c>
      <c r="D880" s="10" t="str">
        <f t="shared" si="81"/>
        <v/>
      </c>
      <c r="E880" s="10" t="str">
        <f>""</f>
        <v/>
      </c>
      <c r="F880" s="10" t="str">
        <f>IF(C880="","",VLOOKUP(R880&amp;"_"&amp;S880&amp;"_"&amp;T880,[1]挑战模式!$A:$AS,13,FALSE)-VLOOKUP(R880&amp;"_"&amp;S880&amp;"_"&amp;T880,[1]挑战模式!$A:$AS,14,FALSE))</f>
        <v/>
      </c>
      <c r="G880" s="10" t="str">
        <f t="shared" si="82"/>
        <v/>
      </c>
      <c r="H880" s="10" t="str">
        <f>IF(C880="","",VLOOKUP(R880&amp;"_"&amp;S880&amp;"_"&amp;T880,[1]挑战模式!$A:$BG,58,FALSE))</f>
        <v/>
      </c>
      <c r="I880" s="10" t="str">
        <f>IF(C880="","",VLOOKUP(R880&amp;"_"&amp;S880&amp;"_"&amp;T880,[1]挑战模式!$A:$BG,59,FALSE))</f>
        <v/>
      </c>
      <c r="J880" s="10" t="str">
        <f t="shared" si="79"/>
        <v/>
      </c>
      <c r="K880" s="10" t="str">
        <f ca="1">IF(ISNA(VLOOKUP(R880&amp;"_"&amp;S880&amp;"_"&amp;T880,[1]挑战模式!$A:$AS,1,FALSE)),"",IF(VLOOKUP(R880&amp;"_"&amp;S880&amp;"_"&amp;T880,[1]挑战模式!$A:$AS,14+U880,FALSE)="","",INT(VLOOKUP(R880&amp;"_"&amp;S880&amp;"_"&amp;T880,[1]挑战模式!$A:$AS,20+U880,FALSE))))</f>
        <v/>
      </c>
      <c r="L880" s="10" t="str">
        <f ca="1">IF(ISNA(VLOOKUP(R880&amp;"_"&amp;S880&amp;"_"&amp;T880,[1]挑战模式!$A:$AS,1,FALSE)),"",IF(VLOOKUP(R880&amp;"_"&amp;S880&amp;"_"&amp;T880,[1]挑战模式!$A:$AS,14+U880,FALSE)="","",ROUND(VLOOKUP(R880&amp;"_"&amp;S880&amp;"_"&amp;T880,[1]挑战模式!$A:$AS,5,FALSE)/K880,2)))</f>
        <v/>
      </c>
      <c r="M880" s="10" t="str">
        <f t="shared" ca="1" si="83"/>
        <v/>
      </c>
      <c r="N880" s="10" t="str">
        <f t="shared" ca="1" si="84"/>
        <v/>
      </c>
      <c r="O880" s="10" t="str">
        <f t="shared" ca="1" si="85"/>
        <v/>
      </c>
      <c r="Q880" s="10" t="str">
        <f ca="1">IF(L880="","",VLOOKUP(R880&amp;"_"&amp;S880&amp;"_"&amp;T880,[1]挑战模式!$A:$AS,38+U880,FALSE))</f>
        <v/>
      </c>
      <c r="R880" s="10">
        <v>0</v>
      </c>
      <c r="S880" s="10">
        <v>19</v>
      </c>
      <c r="T880" s="10">
        <v>3</v>
      </c>
      <c r="U880" s="10">
        <v>3</v>
      </c>
    </row>
    <row r="881" spans="2:21" s="10" customFormat="1" x14ac:dyDescent="0.2">
      <c r="B881" s="10" t="str">
        <f t="shared" si="80"/>
        <v/>
      </c>
      <c r="C881" s="10" t="str">
        <f>IF(ISNA(VLOOKUP(R881&amp;"_"&amp;S881&amp;"_"&amp;T881,[1]挑战模式!$A:$AS,1,FALSE)),"",IF(T881-T880=0,"",T881))</f>
        <v/>
      </c>
      <c r="D881" s="10" t="str">
        <f t="shared" si="81"/>
        <v/>
      </c>
      <c r="E881" s="10" t="str">
        <f>""</f>
        <v/>
      </c>
      <c r="F881" s="10" t="str">
        <f>IF(C881="","",VLOOKUP(R881&amp;"_"&amp;S881&amp;"_"&amp;T881,[1]挑战模式!$A:$AS,13,FALSE)-VLOOKUP(R881&amp;"_"&amp;S881&amp;"_"&amp;T881,[1]挑战模式!$A:$AS,14,FALSE))</f>
        <v/>
      </c>
      <c r="G881" s="10" t="str">
        <f t="shared" si="82"/>
        <v/>
      </c>
      <c r="H881" s="10" t="str">
        <f>IF(C881="","",VLOOKUP(R881&amp;"_"&amp;S881&amp;"_"&amp;T881,[1]挑战模式!$A:$BG,58,FALSE))</f>
        <v/>
      </c>
      <c r="I881" s="10" t="str">
        <f>IF(C881="","",VLOOKUP(R881&amp;"_"&amp;S881&amp;"_"&amp;T881,[1]挑战模式!$A:$BG,59,FALSE))</f>
        <v/>
      </c>
      <c r="J881" s="10" t="str">
        <f t="shared" si="79"/>
        <v/>
      </c>
      <c r="K881" s="10" t="str">
        <f ca="1">IF(ISNA(VLOOKUP(R881&amp;"_"&amp;S881&amp;"_"&amp;T881,[1]挑战模式!$A:$AS,1,FALSE)),"",IF(VLOOKUP(R881&amp;"_"&amp;S881&amp;"_"&amp;T881,[1]挑战模式!$A:$AS,14+U881,FALSE)="","",INT(VLOOKUP(R881&amp;"_"&amp;S881&amp;"_"&amp;T881,[1]挑战模式!$A:$AS,20+U881,FALSE))))</f>
        <v/>
      </c>
      <c r="L881" s="10" t="str">
        <f ca="1">IF(ISNA(VLOOKUP(R881&amp;"_"&amp;S881&amp;"_"&amp;T881,[1]挑战模式!$A:$AS,1,FALSE)),"",IF(VLOOKUP(R881&amp;"_"&amp;S881&amp;"_"&amp;T881,[1]挑战模式!$A:$AS,14+U881,FALSE)="","",ROUND(VLOOKUP(R881&amp;"_"&amp;S881&amp;"_"&amp;T881,[1]挑战模式!$A:$AS,5,FALSE)/K881,2)))</f>
        <v/>
      </c>
      <c r="M881" s="10" t="str">
        <f t="shared" ca="1" si="83"/>
        <v/>
      </c>
      <c r="N881" s="10" t="str">
        <f t="shared" ca="1" si="84"/>
        <v/>
      </c>
      <c r="O881" s="10" t="str">
        <f t="shared" ca="1" si="85"/>
        <v/>
      </c>
      <c r="Q881" s="10" t="str">
        <f ca="1">IF(L881="","",VLOOKUP(R881&amp;"_"&amp;S881&amp;"_"&amp;T881,[1]挑战模式!$A:$AS,38+U881,FALSE))</f>
        <v/>
      </c>
      <c r="R881" s="10">
        <v>0</v>
      </c>
      <c r="S881" s="10">
        <v>19</v>
      </c>
      <c r="T881" s="10">
        <v>3</v>
      </c>
      <c r="U881" s="10">
        <v>4</v>
      </c>
    </row>
    <row r="882" spans="2:21" s="10" customFormat="1" x14ac:dyDescent="0.2">
      <c r="B882" s="10" t="str">
        <f t="shared" si="80"/>
        <v/>
      </c>
      <c r="C882" s="10" t="str">
        <f>IF(ISNA(VLOOKUP(R882&amp;"_"&amp;S882&amp;"_"&amp;T882,[1]挑战模式!$A:$AS,1,FALSE)),"",IF(T882-T881=0,"",T882))</f>
        <v/>
      </c>
      <c r="D882" s="10" t="str">
        <f t="shared" si="81"/>
        <v/>
      </c>
      <c r="E882" s="10" t="str">
        <f>""</f>
        <v/>
      </c>
      <c r="F882" s="10" t="str">
        <f>IF(C882="","",VLOOKUP(R882&amp;"_"&amp;S882&amp;"_"&amp;T882,[1]挑战模式!$A:$AS,13,FALSE)-VLOOKUP(R882&amp;"_"&amp;S882&amp;"_"&amp;T882,[1]挑战模式!$A:$AS,14,FALSE))</f>
        <v/>
      </c>
      <c r="G882" s="10" t="str">
        <f t="shared" si="82"/>
        <v/>
      </c>
      <c r="H882" s="10" t="str">
        <f>IF(C882="","",VLOOKUP(R882&amp;"_"&amp;S882&amp;"_"&amp;T882,[1]挑战模式!$A:$BG,58,FALSE))</f>
        <v/>
      </c>
      <c r="I882" s="10" t="str">
        <f>IF(C882="","",VLOOKUP(R882&amp;"_"&amp;S882&amp;"_"&amp;T882,[1]挑战模式!$A:$BG,59,FALSE))</f>
        <v/>
      </c>
      <c r="J882" s="10" t="str">
        <f t="shared" si="79"/>
        <v/>
      </c>
      <c r="K882" s="10" t="str">
        <f ca="1">IF(ISNA(VLOOKUP(R882&amp;"_"&amp;S882&amp;"_"&amp;T882,[1]挑战模式!$A:$AS,1,FALSE)),"",IF(VLOOKUP(R882&amp;"_"&amp;S882&amp;"_"&amp;T882,[1]挑战模式!$A:$AS,14+U882,FALSE)="","",INT(VLOOKUP(R882&amp;"_"&amp;S882&amp;"_"&amp;T882,[1]挑战模式!$A:$AS,20+U882,FALSE))))</f>
        <v/>
      </c>
      <c r="L882" s="10" t="str">
        <f ca="1">IF(ISNA(VLOOKUP(R882&amp;"_"&amp;S882&amp;"_"&amp;T882,[1]挑战模式!$A:$AS,1,FALSE)),"",IF(VLOOKUP(R882&amp;"_"&amp;S882&amp;"_"&amp;T882,[1]挑战模式!$A:$AS,14+U882,FALSE)="","",ROUND(VLOOKUP(R882&amp;"_"&amp;S882&amp;"_"&amp;T882,[1]挑战模式!$A:$AS,5,FALSE)/K882,2)))</f>
        <v/>
      </c>
      <c r="M882" s="10" t="str">
        <f t="shared" ca="1" si="83"/>
        <v/>
      </c>
      <c r="N882" s="10" t="str">
        <f t="shared" ca="1" si="84"/>
        <v/>
      </c>
      <c r="O882" s="10" t="str">
        <f t="shared" ca="1" si="85"/>
        <v/>
      </c>
      <c r="Q882" s="10" t="str">
        <f ca="1">IF(L882="","",VLOOKUP(R882&amp;"_"&amp;S882&amp;"_"&amp;T882,[1]挑战模式!$A:$AS,38+U882,FALSE))</f>
        <v/>
      </c>
      <c r="R882" s="10">
        <v>0</v>
      </c>
      <c r="S882" s="10">
        <v>19</v>
      </c>
      <c r="T882" s="10">
        <v>3</v>
      </c>
      <c r="U882" s="10">
        <v>5</v>
      </c>
    </row>
    <row r="883" spans="2:21" s="10" customFormat="1" x14ac:dyDescent="0.2">
      <c r="B883" s="10" t="str">
        <f t="shared" si="80"/>
        <v/>
      </c>
      <c r="C883" s="10" t="str">
        <f>IF(ISNA(VLOOKUP(R883&amp;"_"&amp;S883&amp;"_"&amp;T883,[1]挑战模式!$A:$AS,1,FALSE)),"",IF(T883-T882=0,"",T883))</f>
        <v/>
      </c>
      <c r="D883" s="10" t="str">
        <f t="shared" si="81"/>
        <v/>
      </c>
      <c r="E883" s="10" t="str">
        <f>""</f>
        <v/>
      </c>
      <c r="F883" s="10" t="str">
        <f>IF(C883="","",VLOOKUP(R883&amp;"_"&amp;S883&amp;"_"&amp;T883,[1]挑战模式!$A:$AS,13,FALSE)-VLOOKUP(R883&amp;"_"&amp;S883&amp;"_"&amp;T883,[1]挑战模式!$A:$AS,14,FALSE))</f>
        <v/>
      </c>
      <c r="G883" s="10" t="str">
        <f t="shared" si="82"/>
        <v/>
      </c>
      <c r="H883" s="10" t="str">
        <f>IF(C883="","",VLOOKUP(R883&amp;"_"&amp;S883&amp;"_"&amp;T883,[1]挑战模式!$A:$BG,58,FALSE))</f>
        <v/>
      </c>
      <c r="I883" s="10" t="str">
        <f>IF(C883="","",VLOOKUP(R883&amp;"_"&amp;S883&amp;"_"&amp;T883,[1]挑战模式!$A:$BG,59,FALSE))</f>
        <v/>
      </c>
      <c r="J883" s="10" t="str">
        <f t="shared" si="79"/>
        <v/>
      </c>
      <c r="K883" s="10" t="str">
        <f ca="1">IF(ISNA(VLOOKUP(R883&amp;"_"&amp;S883&amp;"_"&amp;T883,[1]挑战模式!$A:$AS,1,FALSE)),"",IF(VLOOKUP(R883&amp;"_"&amp;S883&amp;"_"&amp;T883,[1]挑战模式!$A:$AS,14+U883,FALSE)="","",INT(VLOOKUP(R883&amp;"_"&amp;S883&amp;"_"&amp;T883,[1]挑战模式!$A:$AS,20+U883,FALSE))))</f>
        <v/>
      </c>
      <c r="L883" s="10" t="str">
        <f ca="1">IF(ISNA(VLOOKUP(R883&amp;"_"&amp;S883&amp;"_"&amp;T883,[1]挑战模式!$A:$AS,1,FALSE)),"",IF(VLOOKUP(R883&amp;"_"&amp;S883&amp;"_"&amp;T883,[1]挑战模式!$A:$AS,14+U883,FALSE)="","",ROUND(VLOOKUP(R883&amp;"_"&amp;S883&amp;"_"&amp;T883,[1]挑战模式!$A:$AS,5,FALSE)/K883,2)))</f>
        <v/>
      </c>
      <c r="M883" s="10" t="str">
        <f t="shared" ca="1" si="83"/>
        <v/>
      </c>
      <c r="N883" s="10" t="str">
        <f t="shared" ca="1" si="84"/>
        <v/>
      </c>
      <c r="O883" s="10" t="str">
        <f t="shared" ca="1" si="85"/>
        <v/>
      </c>
      <c r="Q883" s="10" t="str">
        <f ca="1">IF(L883="","",VLOOKUP(R883&amp;"_"&amp;S883&amp;"_"&amp;T883,[1]挑战模式!$A:$AS,38+U883,FALSE))</f>
        <v/>
      </c>
      <c r="R883" s="10">
        <v>0</v>
      </c>
      <c r="S883" s="10">
        <v>19</v>
      </c>
      <c r="T883" s="10">
        <v>3</v>
      </c>
      <c r="U883" s="10">
        <v>6</v>
      </c>
    </row>
    <row r="884" spans="2:21" s="10" customFormat="1" x14ac:dyDescent="0.2">
      <c r="B884" s="10" t="str">
        <f t="shared" si="80"/>
        <v>MonsterWaveCallRule_Season0_Challenge19</v>
      </c>
      <c r="C884" s="10">
        <f>IF(ISNA(VLOOKUP(R884&amp;"_"&amp;S884&amp;"_"&amp;T884,[1]挑战模式!$A:$AS,1,FALSE)),"",IF(T884-T883=0,"",T884))</f>
        <v>4</v>
      </c>
      <c r="D884" s="10" t="str">
        <f t="shared" si="81"/>
        <v>赛季0挑战关卡19波次4</v>
      </c>
      <c r="E884" s="10" t="str">
        <f>""</f>
        <v/>
      </c>
      <c r="F884" s="10">
        <f>IF(C884="","",VLOOKUP(R884&amp;"_"&amp;S884&amp;"_"&amp;T884,[1]挑战模式!$A:$AS,13,FALSE)-VLOOKUP(R884&amp;"_"&amp;S884&amp;"_"&amp;T884,[1]挑战模式!$A:$AS,14,FALSE))</f>
        <v>100</v>
      </c>
      <c r="G884" s="10">
        <f t="shared" si="82"/>
        <v>180</v>
      </c>
      <c r="H884" s="10" t="str">
        <f>IF(C884="","",VLOOKUP(R884&amp;"_"&amp;S884&amp;"_"&amp;T884,[1]挑战模式!$A:$BG,58,FALSE))</f>
        <v>ResAudio_Music_game3;0.9</v>
      </c>
      <c r="I884" s="10" t="str">
        <f>IF(C884="","",VLOOKUP(R884&amp;"_"&amp;S884&amp;"_"&amp;T884,[1]挑战模式!$A:$BG,59,FALSE))</f>
        <v>ResAudio_Music_game3;1.1</v>
      </c>
      <c r="J884" s="10">
        <f t="shared" si="79"/>
        <v>0</v>
      </c>
      <c r="K884" s="10">
        <f ca="1">IF(ISNA(VLOOKUP(R884&amp;"_"&amp;S884&amp;"_"&amp;T884,[1]挑战模式!$A:$AS,1,FALSE)),"",IF(VLOOKUP(R884&amp;"_"&amp;S884&amp;"_"&amp;T884,[1]挑战模式!$A:$AS,14+U884,FALSE)="","",INT(VLOOKUP(R884&amp;"_"&amp;S884&amp;"_"&amp;T884,[1]挑战模式!$A:$AS,20+U884,FALSE))))</f>
        <v>10</v>
      </c>
      <c r="L884" s="10">
        <f ca="1">IF(ISNA(VLOOKUP(R884&amp;"_"&amp;S884&amp;"_"&amp;T884,[1]挑战模式!$A:$AS,1,FALSE)),"",IF(VLOOKUP(R884&amp;"_"&amp;S884&amp;"_"&amp;T884,[1]挑战模式!$A:$AS,14+U884,FALSE)="","",ROUND(VLOOKUP(R884&amp;"_"&amp;S884&amp;"_"&amp;T884,[1]挑战模式!$A:$AS,5,FALSE)/K884,2)))</f>
        <v>2.5</v>
      </c>
      <c r="M884" s="10">
        <f t="shared" ca="1" si="83"/>
        <v>1</v>
      </c>
      <c r="N884" s="10" t="str">
        <f t="shared" ca="1" si="84"/>
        <v>Monster_Season0_Challenge19_4_1</v>
      </c>
      <c r="O884" s="10">
        <f t="shared" ca="1" si="85"/>
        <v>1</v>
      </c>
      <c r="Q884" s="10">
        <f ca="1">IF(L884="","",VLOOKUP(R884&amp;"_"&amp;S884&amp;"_"&amp;T884,[1]挑战模式!$A:$AS,38+U884,FALSE))</f>
        <v>10</v>
      </c>
      <c r="R884" s="10">
        <v>0</v>
      </c>
      <c r="S884" s="10">
        <v>19</v>
      </c>
      <c r="T884" s="10">
        <v>4</v>
      </c>
      <c r="U884" s="10">
        <v>1</v>
      </c>
    </row>
    <row r="885" spans="2:21" s="10" customFormat="1" x14ac:dyDescent="0.2">
      <c r="B885" s="10" t="str">
        <f t="shared" si="80"/>
        <v/>
      </c>
      <c r="C885" s="10" t="str">
        <f>IF(ISNA(VLOOKUP(R885&amp;"_"&amp;S885&amp;"_"&amp;T885,[1]挑战模式!$A:$AS,1,FALSE)),"",IF(T885-T884=0,"",T885))</f>
        <v/>
      </c>
      <c r="D885" s="10" t="str">
        <f t="shared" si="81"/>
        <v/>
      </c>
      <c r="E885" s="10" t="str">
        <f>""</f>
        <v/>
      </c>
      <c r="F885" s="10" t="str">
        <f>IF(C885="","",VLOOKUP(R885&amp;"_"&amp;S885&amp;"_"&amp;T885,[1]挑战模式!$A:$AS,13,FALSE)-VLOOKUP(R885&amp;"_"&amp;S885&amp;"_"&amp;T885,[1]挑战模式!$A:$AS,14,FALSE))</f>
        <v/>
      </c>
      <c r="G885" s="10" t="str">
        <f t="shared" si="82"/>
        <v/>
      </c>
      <c r="H885" s="10" t="str">
        <f>IF(C885="","",VLOOKUP(R885&amp;"_"&amp;S885&amp;"_"&amp;T885,[1]挑战模式!$A:$BG,58,FALSE))</f>
        <v/>
      </c>
      <c r="I885" s="10" t="str">
        <f>IF(C885="","",VLOOKUP(R885&amp;"_"&amp;S885&amp;"_"&amp;T885,[1]挑战模式!$A:$BG,59,FALSE))</f>
        <v/>
      </c>
      <c r="J885" s="10" t="str">
        <f t="shared" si="79"/>
        <v/>
      </c>
      <c r="K885" s="10">
        <f ca="1">IF(ISNA(VLOOKUP(R885&amp;"_"&amp;S885&amp;"_"&amp;T885,[1]挑战模式!$A:$AS,1,FALSE)),"",IF(VLOOKUP(R885&amp;"_"&amp;S885&amp;"_"&amp;T885,[1]挑战模式!$A:$AS,14+U885,FALSE)="","",INT(VLOOKUP(R885&amp;"_"&amp;S885&amp;"_"&amp;T885,[1]挑战模式!$A:$AS,20+U885,FALSE))))</f>
        <v>10</v>
      </c>
      <c r="L885" s="10">
        <f ca="1">IF(ISNA(VLOOKUP(R885&amp;"_"&amp;S885&amp;"_"&amp;T885,[1]挑战模式!$A:$AS,1,FALSE)),"",IF(VLOOKUP(R885&amp;"_"&amp;S885&amp;"_"&amp;T885,[1]挑战模式!$A:$AS,14+U885,FALSE)="","",ROUND(VLOOKUP(R885&amp;"_"&amp;S885&amp;"_"&amp;T885,[1]挑战模式!$A:$AS,5,FALSE)/K885,2)))</f>
        <v>2.5</v>
      </c>
      <c r="M885" s="10">
        <f t="shared" ca="1" si="83"/>
        <v>1</v>
      </c>
      <c r="N885" s="10" t="str">
        <f t="shared" ca="1" si="84"/>
        <v>Monster_Season0_Challenge19_4_2</v>
      </c>
      <c r="O885" s="10">
        <f t="shared" ca="1" si="85"/>
        <v>1</v>
      </c>
      <c r="Q885" s="10">
        <f ca="1">IF(L885="","",VLOOKUP(R885&amp;"_"&amp;S885&amp;"_"&amp;T885,[1]挑战模式!$A:$AS,38+U885,FALSE))</f>
        <v>5</v>
      </c>
      <c r="R885" s="10">
        <v>0</v>
      </c>
      <c r="S885" s="10">
        <v>19</v>
      </c>
      <c r="T885" s="10">
        <v>4</v>
      </c>
      <c r="U885" s="10">
        <v>2</v>
      </c>
    </row>
    <row r="886" spans="2:21" s="10" customFormat="1" x14ac:dyDescent="0.2">
      <c r="B886" s="10" t="str">
        <f t="shared" si="80"/>
        <v/>
      </c>
      <c r="C886" s="10" t="str">
        <f>IF(ISNA(VLOOKUP(R886&amp;"_"&amp;S886&amp;"_"&amp;T886,[1]挑战模式!$A:$AS,1,FALSE)),"",IF(T886-T885=0,"",T886))</f>
        <v/>
      </c>
      <c r="D886" s="10" t="str">
        <f t="shared" si="81"/>
        <v/>
      </c>
      <c r="E886" s="10" t="str">
        <f>""</f>
        <v/>
      </c>
      <c r="F886" s="10" t="str">
        <f>IF(C886="","",VLOOKUP(R886&amp;"_"&amp;S886&amp;"_"&amp;T886,[1]挑战模式!$A:$AS,13,FALSE)-VLOOKUP(R886&amp;"_"&amp;S886&amp;"_"&amp;T886,[1]挑战模式!$A:$AS,14,FALSE))</f>
        <v/>
      </c>
      <c r="G886" s="10" t="str">
        <f t="shared" si="82"/>
        <v/>
      </c>
      <c r="H886" s="10" t="str">
        <f>IF(C886="","",VLOOKUP(R886&amp;"_"&amp;S886&amp;"_"&amp;T886,[1]挑战模式!$A:$BG,58,FALSE))</f>
        <v/>
      </c>
      <c r="I886" s="10" t="str">
        <f>IF(C886="","",VLOOKUP(R886&amp;"_"&amp;S886&amp;"_"&amp;T886,[1]挑战模式!$A:$BG,59,FALSE))</f>
        <v/>
      </c>
      <c r="J886" s="10" t="str">
        <f t="shared" si="79"/>
        <v/>
      </c>
      <c r="K886" s="10">
        <f ca="1">IF(ISNA(VLOOKUP(R886&amp;"_"&amp;S886&amp;"_"&amp;T886,[1]挑战模式!$A:$AS,1,FALSE)),"",IF(VLOOKUP(R886&amp;"_"&amp;S886&amp;"_"&amp;T886,[1]挑战模式!$A:$AS,14+U886,FALSE)="","",INT(VLOOKUP(R886&amp;"_"&amp;S886&amp;"_"&amp;T886,[1]挑战模式!$A:$AS,20+U886,FALSE))))</f>
        <v>5</v>
      </c>
      <c r="L886" s="10">
        <f ca="1">IF(ISNA(VLOOKUP(R886&amp;"_"&amp;S886&amp;"_"&amp;T886,[1]挑战模式!$A:$AS,1,FALSE)),"",IF(VLOOKUP(R886&amp;"_"&amp;S886&amp;"_"&amp;T886,[1]挑战模式!$A:$AS,14+U886,FALSE)="","",ROUND(VLOOKUP(R886&amp;"_"&amp;S886&amp;"_"&amp;T886,[1]挑战模式!$A:$AS,5,FALSE)/K886,2)))</f>
        <v>5</v>
      </c>
      <c r="M886" s="10">
        <f t="shared" ca="1" si="83"/>
        <v>1</v>
      </c>
      <c r="N886" s="10" t="str">
        <f t="shared" ca="1" si="84"/>
        <v>Monster_Season0_Challenge19_4_3</v>
      </c>
      <c r="O886" s="10">
        <f t="shared" ca="1" si="85"/>
        <v>1</v>
      </c>
      <c r="Q886" s="10">
        <f ca="1">IF(L886="","",VLOOKUP(R886&amp;"_"&amp;S886&amp;"_"&amp;T886,[1]挑战模式!$A:$AS,38+U886,FALSE))</f>
        <v>10</v>
      </c>
      <c r="R886" s="10">
        <v>0</v>
      </c>
      <c r="S886" s="10">
        <v>19</v>
      </c>
      <c r="T886" s="10">
        <v>4</v>
      </c>
      <c r="U886" s="10">
        <v>3</v>
      </c>
    </row>
    <row r="887" spans="2:21" s="10" customFormat="1" x14ac:dyDescent="0.2">
      <c r="B887" s="10" t="str">
        <f t="shared" si="80"/>
        <v/>
      </c>
      <c r="C887" s="10" t="str">
        <f>IF(ISNA(VLOOKUP(R887&amp;"_"&amp;S887&amp;"_"&amp;T887,[1]挑战模式!$A:$AS,1,FALSE)),"",IF(T887-T886=0,"",T887))</f>
        <v/>
      </c>
      <c r="D887" s="10" t="str">
        <f t="shared" si="81"/>
        <v/>
      </c>
      <c r="E887" s="10" t="str">
        <f>""</f>
        <v/>
      </c>
      <c r="F887" s="10" t="str">
        <f>IF(C887="","",VLOOKUP(R887&amp;"_"&amp;S887&amp;"_"&amp;T887,[1]挑战模式!$A:$AS,13,FALSE)-VLOOKUP(R887&amp;"_"&amp;S887&amp;"_"&amp;T887,[1]挑战模式!$A:$AS,14,FALSE))</f>
        <v/>
      </c>
      <c r="G887" s="10" t="str">
        <f t="shared" si="82"/>
        <v/>
      </c>
      <c r="H887" s="10" t="str">
        <f>IF(C887="","",VLOOKUP(R887&amp;"_"&amp;S887&amp;"_"&amp;T887,[1]挑战模式!$A:$BG,58,FALSE))</f>
        <v/>
      </c>
      <c r="I887" s="10" t="str">
        <f>IF(C887="","",VLOOKUP(R887&amp;"_"&amp;S887&amp;"_"&amp;T887,[1]挑战模式!$A:$BG,59,FALSE))</f>
        <v/>
      </c>
      <c r="J887" s="10" t="str">
        <f t="shared" si="79"/>
        <v/>
      </c>
      <c r="K887" s="10" t="str">
        <f ca="1">IF(ISNA(VLOOKUP(R887&amp;"_"&amp;S887&amp;"_"&amp;T887,[1]挑战模式!$A:$AS,1,FALSE)),"",IF(VLOOKUP(R887&amp;"_"&amp;S887&amp;"_"&amp;T887,[1]挑战模式!$A:$AS,14+U887,FALSE)="","",INT(VLOOKUP(R887&amp;"_"&amp;S887&amp;"_"&amp;T887,[1]挑战模式!$A:$AS,20+U887,FALSE))))</f>
        <v/>
      </c>
      <c r="L887" s="10" t="str">
        <f ca="1">IF(ISNA(VLOOKUP(R887&amp;"_"&amp;S887&amp;"_"&amp;T887,[1]挑战模式!$A:$AS,1,FALSE)),"",IF(VLOOKUP(R887&amp;"_"&amp;S887&amp;"_"&amp;T887,[1]挑战模式!$A:$AS,14+U887,FALSE)="","",ROUND(VLOOKUP(R887&amp;"_"&amp;S887&amp;"_"&amp;T887,[1]挑战模式!$A:$AS,5,FALSE)/K887,2)))</f>
        <v/>
      </c>
      <c r="M887" s="10" t="str">
        <f t="shared" ca="1" si="83"/>
        <v/>
      </c>
      <c r="N887" s="10" t="str">
        <f t="shared" ca="1" si="84"/>
        <v/>
      </c>
      <c r="O887" s="10" t="str">
        <f t="shared" ca="1" si="85"/>
        <v/>
      </c>
      <c r="Q887" s="10" t="str">
        <f ca="1">IF(L887="","",VLOOKUP(R887&amp;"_"&amp;S887&amp;"_"&amp;T887,[1]挑战模式!$A:$AS,38+U887,FALSE))</f>
        <v/>
      </c>
      <c r="R887" s="10">
        <v>0</v>
      </c>
      <c r="S887" s="10">
        <v>19</v>
      </c>
      <c r="T887" s="10">
        <v>4</v>
      </c>
      <c r="U887" s="10">
        <v>4</v>
      </c>
    </row>
    <row r="888" spans="2:21" s="10" customFormat="1" x14ac:dyDescent="0.2">
      <c r="B888" s="10" t="str">
        <f t="shared" si="80"/>
        <v/>
      </c>
      <c r="C888" s="10" t="str">
        <f>IF(ISNA(VLOOKUP(R888&amp;"_"&amp;S888&amp;"_"&amp;T888,[1]挑战模式!$A:$AS,1,FALSE)),"",IF(T888-T887=0,"",T888))</f>
        <v/>
      </c>
      <c r="D888" s="10" t="str">
        <f t="shared" si="81"/>
        <v/>
      </c>
      <c r="E888" s="10" t="str">
        <f>""</f>
        <v/>
      </c>
      <c r="F888" s="10" t="str">
        <f>IF(C888="","",VLOOKUP(R888&amp;"_"&amp;S888&amp;"_"&amp;T888,[1]挑战模式!$A:$AS,13,FALSE)-VLOOKUP(R888&amp;"_"&amp;S888&amp;"_"&amp;T888,[1]挑战模式!$A:$AS,14,FALSE))</f>
        <v/>
      </c>
      <c r="G888" s="10" t="str">
        <f t="shared" si="82"/>
        <v/>
      </c>
      <c r="H888" s="10" t="str">
        <f>IF(C888="","",VLOOKUP(R888&amp;"_"&amp;S888&amp;"_"&amp;T888,[1]挑战模式!$A:$BG,58,FALSE))</f>
        <v/>
      </c>
      <c r="I888" s="10" t="str">
        <f>IF(C888="","",VLOOKUP(R888&amp;"_"&amp;S888&amp;"_"&amp;T888,[1]挑战模式!$A:$BG,59,FALSE))</f>
        <v/>
      </c>
      <c r="J888" s="10" t="str">
        <f t="shared" si="79"/>
        <v/>
      </c>
      <c r="K888" s="10" t="str">
        <f ca="1">IF(ISNA(VLOOKUP(R888&amp;"_"&amp;S888&amp;"_"&amp;T888,[1]挑战模式!$A:$AS,1,FALSE)),"",IF(VLOOKUP(R888&amp;"_"&amp;S888&amp;"_"&amp;T888,[1]挑战模式!$A:$AS,14+U888,FALSE)="","",INT(VLOOKUP(R888&amp;"_"&amp;S888&amp;"_"&amp;T888,[1]挑战模式!$A:$AS,20+U888,FALSE))))</f>
        <v/>
      </c>
      <c r="L888" s="10" t="str">
        <f ca="1">IF(ISNA(VLOOKUP(R888&amp;"_"&amp;S888&amp;"_"&amp;T888,[1]挑战模式!$A:$AS,1,FALSE)),"",IF(VLOOKUP(R888&amp;"_"&amp;S888&amp;"_"&amp;T888,[1]挑战模式!$A:$AS,14+U888,FALSE)="","",ROUND(VLOOKUP(R888&amp;"_"&amp;S888&amp;"_"&amp;T888,[1]挑战模式!$A:$AS,5,FALSE)/K888,2)))</f>
        <v/>
      </c>
      <c r="M888" s="10" t="str">
        <f t="shared" ca="1" si="83"/>
        <v/>
      </c>
      <c r="N888" s="10" t="str">
        <f t="shared" ca="1" si="84"/>
        <v/>
      </c>
      <c r="O888" s="10" t="str">
        <f t="shared" ca="1" si="85"/>
        <v/>
      </c>
      <c r="Q888" s="10" t="str">
        <f ca="1">IF(L888="","",VLOOKUP(R888&amp;"_"&amp;S888&amp;"_"&amp;T888,[1]挑战模式!$A:$AS,38+U888,FALSE))</f>
        <v/>
      </c>
      <c r="R888" s="10">
        <v>0</v>
      </c>
      <c r="S888" s="10">
        <v>19</v>
      </c>
      <c r="T888" s="10">
        <v>4</v>
      </c>
      <c r="U888" s="10">
        <v>5</v>
      </c>
    </row>
    <row r="889" spans="2:21" s="10" customFormat="1" x14ac:dyDescent="0.2">
      <c r="B889" s="10" t="str">
        <f t="shared" si="80"/>
        <v/>
      </c>
      <c r="C889" s="10" t="str">
        <f>IF(ISNA(VLOOKUP(R889&amp;"_"&amp;S889&amp;"_"&amp;T889,[1]挑战模式!$A:$AS,1,FALSE)),"",IF(T889-T888=0,"",T889))</f>
        <v/>
      </c>
      <c r="D889" s="10" t="str">
        <f t="shared" si="81"/>
        <v/>
      </c>
      <c r="E889" s="10" t="str">
        <f>""</f>
        <v/>
      </c>
      <c r="F889" s="10" t="str">
        <f>IF(C889="","",VLOOKUP(R889&amp;"_"&amp;S889&amp;"_"&amp;T889,[1]挑战模式!$A:$AS,13,FALSE)-VLOOKUP(R889&amp;"_"&amp;S889&amp;"_"&amp;T889,[1]挑战模式!$A:$AS,14,FALSE))</f>
        <v/>
      </c>
      <c r="G889" s="10" t="str">
        <f t="shared" si="82"/>
        <v/>
      </c>
      <c r="H889" s="10" t="str">
        <f>IF(C889="","",VLOOKUP(R889&amp;"_"&amp;S889&amp;"_"&amp;T889,[1]挑战模式!$A:$BG,58,FALSE))</f>
        <v/>
      </c>
      <c r="I889" s="10" t="str">
        <f>IF(C889="","",VLOOKUP(R889&amp;"_"&amp;S889&amp;"_"&amp;T889,[1]挑战模式!$A:$BG,59,FALSE))</f>
        <v/>
      </c>
      <c r="J889" s="10" t="str">
        <f t="shared" si="79"/>
        <v/>
      </c>
      <c r="K889" s="10" t="str">
        <f ca="1">IF(ISNA(VLOOKUP(R889&amp;"_"&amp;S889&amp;"_"&amp;T889,[1]挑战模式!$A:$AS,1,FALSE)),"",IF(VLOOKUP(R889&amp;"_"&amp;S889&amp;"_"&amp;T889,[1]挑战模式!$A:$AS,14+U889,FALSE)="","",INT(VLOOKUP(R889&amp;"_"&amp;S889&amp;"_"&amp;T889,[1]挑战模式!$A:$AS,20+U889,FALSE))))</f>
        <v/>
      </c>
      <c r="L889" s="10" t="str">
        <f ca="1">IF(ISNA(VLOOKUP(R889&amp;"_"&amp;S889&amp;"_"&amp;T889,[1]挑战模式!$A:$AS,1,FALSE)),"",IF(VLOOKUP(R889&amp;"_"&amp;S889&amp;"_"&amp;T889,[1]挑战模式!$A:$AS,14+U889,FALSE)="","",ROUND(VLOOKUP(R889&amp;"_"&amp;S889&amp;"_"&amp;T889,[1]挑战模式!$A:$AS,5,FALSE)/K889,2)))</f>
        <v/>
      </c>
      <c r="M889" s="10" t="str">
        <f t="shared" ca="1" si="83"/>
        <v/>
      </c>
      <c r="N889" s="10" t="str">
        <f t="shared" ca="1" si="84"/>
        <v/>
      </c>
      <c r="O889" s="10" t="str">
        <f t="shared" ca="1" si="85"/>
        <v/>
      </c>
      <c r="Q889" s="10" t="str">
        <f ca="1">IF(L889="","",VLOOKUP(R889&amp;"_"&amp;S889&amp;"_"&amp;T889,[1]挑战模式!$A:$AS,38+U889,FALSE))</f>
        <v/>
      </c>
      <c r="R889" s="10">
        <v>0</v>
      </c>
      <c r="S889" s="10">
        <v>19</v>
      </c>
      <c r="T889" s="10">
        <v>4</v>
      </c>
      <c r="U889" s="10">
        <v>6</v>
      </c>
    </row>
    <row r="890" spans="2:21" s="10" customFormat="1" x14ac:dyDescent="0.2">
      <c r="B890" s="10" t="str">
        <f t="shared" si="80"/>
        <v>MonsterWaveCallRule_Season0_Challenge19</v>
      </c>
      <c r="C890" s="10">
        <f>IF(ISNA(VLOOKUP(R890&amp;"_"&amp;S890&amp;"_"&amp;T890,[1]挑战模式!$A:$AS,1,FALSE)),"",IF(T890-T889=0,"",T890))</f>
        <v>5</v>
      </c>
      <c r="D890" s="10" t="str">
        <f t="shared" si="81"/>
        <v>赛季0挑战关卡19波次5</v>
      </c>
      <c r="E890" s="10" t="str">
        <f>""</f>
        <v/>
      </c>
      <c r="F890" s="10">
        <f>IF(C890="","",VLOOKUP(R890&amp;"_"&amp;S890&amp;"_"&amp;T890,[1]挑战模式!$A:$AS,13,FALSE)-VLOOKUP(R890&amp;"_"&amp;S890&amp;"_"&amp;T890,[1]挑战模式!$A:$AS,14,FALSE))</f>
        <v>100</v>
      </c>
      <c r="G890" s="10">
        <f t="shared" si="82"/>
        <v>180</v>
      </c>
      <c r="H890" s="10" t="str">
        <f>IF(C890="","",VLOOKUP(R890&amp;"_"&amp;S890&amp;"_"&amp;T890,[1]挑战模式!$A:$BG,58,FALSE))</f>
        <v>ResAudio_Music_game3;0.9</v>
      </c>
      <c r="I890" s="10" t="str">
        <f>IF(C890="","",VLOOKUP(R890&amp;"_"&amp;S890&amp;"_"&amp;T890,[1]挑战模式!$A:$BG,59,FALSE))</f>
        <v>ResAudio_Music_game3;1.1</v>
      </c>
      <c r="J890" s="10">
        <f t="shared" si="79"/>
        <v>0</v>
      </c>
      <c r="K890" s="10">
        <f ca="1">IF(ISNA(VLOOKUP(R890&amp;"_"&amp;S890&amp;"_"&amp;T890,[1]挑战模式!$A:$AS,1,FALSE)),"",IF(VLOOKUP(R890&amp;"_"&amp;S890&amp;"_"&amp;T890,[1]挑战模式!$A:$AS,14+U890,FALSE)="","",INT(VLOOKUP(R890&amp;"_"&amp;S890&amp;"_"&amp;T890,[1]挑战模式!$A:$AS,20+U890,FALSE))))</f>
        <v>14</v>
      </c>
      <c r="L890" s="10">
        <f ca="1">IF(ISNA(VLOOKUP(R890&amp;"_"&amp;S890&amp;"_"&amp;T890,[1]挑战模式!$A:$AS,1,FALSE)),"",IF(VLOOKUP(R890&amp;"_"&amp;S890&amp;"_"&amp;T890,[1]挑战模式!$A:$AS,14+U890,FALSE)="","",ROUND(VLOOKUP(R890&amp;"_"&amp;S890&amp;"_"&amp;T890,[1]挑战模式!$A:$AS,5,FALSE)/K890,2)))</f>
        <v>2.14</v>
      </c>
      <c r="M890" s="10">
        <f t="shared" ca="1" si="83"/>
        <v>1</v>
      </c>
      <c r="N890" s="10" t="str">
        <f t="shared" ca="1" si="84"/>
        <v>Monster_Season0_Challenge19_5_1</v>
      </c>
      <c r="O890" s="10">
        <f t="shared" ca="1" si="85"/>
        <v>1</v>
      </c>
      <c r="Q890" s="10">
        <f ca="1">IF(L890="","",VLOOKUP(R890&amp;"_"&amp;S890&amp;"_"&amp;T890,[1]挑战模式!$A:$AS,38+U890,FALSE))</f>
        <v>4</v>
      </c>
      <c r="R890" s="10">
        <v>0</v>
      </c>
      <c r="S890" s="10">
        <v>19</v>
      </c>
      <c r="T890" s="10">
        <v>5</v>
      </c>
      <c r="U890" s="10">
        <v>1</v>
      </c>
    </row>
    <row r="891" spans="2:21" s="10" customFormat="1" x14ac:dyDescent="0.2">
      <c r="B891" s="10" t="str">
        <f t="shared" si="80"/>
        <v/>
      </c>
      <c r="C891" s="10" t="str">
        <f>IF(ISNA(VLOOKUP(R891&amp;"_"&amp;S891&amp;"_"&amp;T891,[1]挑战模式!$A:$AS,1,FALSE)),"",IF(T891-T890=0,"",T891))</f>
        <v/>
      </c>
      <c r="D891" s="10" t="str">
        <f t="shared" si="81"/>
        <v/>
      </c>
      <c r="E891" s="10" t="str">
        <f>""</f>
        <v/>
      </c>
      <c r="F891" s="10" t="str">
        <f>IF(C891="","",VLOOKUP(R891&amp;"_"&amp;S891&amp;"_"&amp;T891,[1]挑战模式!$A:$AS,13,FALSE)-VLOOKUP(R891&amp;"_"&amp;S891&amp;"_"&amp;T891,[1]挑战模式!$A:$AS,14,FALSE))</f>
        <v/>
      </c>
      <c r="G891" s="10" t="str">
        <f t="shared" si="82"/>
        <v/>
      </c>
      <c r="H891" s="10" t="str">
        <f>IF(C891="","",VLOOKUP(R891&amp;"_"&amp;S891&amp;"_"&amp;T891,[1]挑战模式!$A:$BG,58,FALSE))</f>
        <v/>
      </c>
      <c r="I891" s="10" t="str">
        <f>IF(C891="","",VLOOKUP(R891&amp;"_"&amp;S891&amp;"_"&amp;T891,[1]挑战模式!$A:$BG,59,FALSE))</f>
        <v/>
      </c>
      <c r="J891" s="10" t="str">
        <f t="shared" si="79"/>
        <v/>
      </c>
      <c r="K891" s="10">
        <f ca="1">IF(ISNA(VLOOKUP(R891&amp;"_"&amp;S891&amp;"_"&amp;T891,[1]挑战模式!$A:$AS,1,FALSE)),"",IF(VLOOKUP(R891&amp;"_"&amp;S891&amp;"_"&amp;T891,[1]挑战模式!$A:$AS,14+U891,FALSE)="","",INT(VLOOKUP(R891&amp;"_"&amp;S891&amp;"_"&amp;T891,[1]挑战模式!$A:$AS,20+U891,FALSE))))</f>
        <v>14</v>
      </c>
      <c r="L891" s="10">
        <f ca="1">IF(ISNA(VLOOKUP(R891&amp;"_"&amp;S891&amp;"_"&amp;T891,[1]挑战模式!$A:$AS,1,FALSE)),"",IF(VLOOKUP(R891&amp;"_"&amp;S891&amp;"_"&amp;T891,[1]挑战模式!$A:$AS,14+U891,FALSE)="","",ROUND(VLOOKUP(R891&amp;"_"&amp;S891&amp;"_"&amp;T891,[1]挑战模式!$A:$AS,5,FALSE)/K891,2)))</f>
        <v>2.14</v>
      </c>
      <c r="M891" s="10">
        <f t="shared" ca="1" si="83"/>
        <v>1</v>
      </c>
      <c r="N891" s="10" t="str">
        <f t="shared" ca="1" si="84"/>
        <v>Monster_Season0_Challenge19_5_2</v>
      </c>
      <c r="O891" s="10">
        <f t="shared" ca="1" si="85"/>
        <v>1</v>
      </c>
      <c r="Q891" s="10">
        <f ca="1">IF(L891="","",VLOOKUP(R891&amp;"_"&amp;S891&amp;"_"&amp;T891,[1]挑战模式!$A:$AS,38+U891,FALSE))</f>
        <v>7</v>
      </c>
      <c r="R891" s="10">
        <v>0</v>
      </c>
      <c r="S891" s="10">
        <v>19</v>
      </c>
      <c r="T891" s="10">
        <v>5</v>
      </c>
      <c r="U891" s="10">
        <v>2</v>
      </c>
    </row>
    <row r="892" spans="2:21" s="10" customFormat="1" x14ac:dyDescent="0.2">
      <c r="B892" s="10" t="str">
        <f t="shared" si="80"/>
        <v/>
      </c>
      <c r="C892" s="10" t="str">
        <f>IF(ISNA(VLOOKUP(R892&amp;"_"&amp;S892&amp;"_"&amp;T892,[1]挑战模式!$A:$AS,1,FALSE)),"",IF(T892-T891=0,"",T892))</f>
        <v/>
      </c>
      <c r="D892" s="10" t="str">
        <f t="shared" si="81"/>
        <v/>
      </c>
      <c r="E892" s="10" t="str">
        <f>""</f>
        <v/>
      </c>
      <c r="F892" s="10" t="str">
        <f>IF(C892="","",VLOOKUP(R892&amp;"_"&amp;S892&amp;"_"&amp;T892,[1]挑战模式!$A:$AS,13,FALSE)-VLOOKUP(R892&amp;"_"&amp;S892&amp;"_"&amp;T892,[1]挑战模式!$A:$AS,14,FALSE))</f>
        <v/>
      </c>
      <c r="G892" s="10" t="str">
        <f t="shared" si="82"/>
        <v/>
      </c>
      <c r="H892" s="10" t="str">
        <f>IF(C892="","",VLOOKUP(R892&amp;"_"&amp;S892&amp;"_"&amp;T892,[1]挑战模式!$A:$BG,58,FALSE))</f>
        <v/>
      </c>
      <c r="I892" s="10" t="str">
        <f>IF(C892="","",VLOOKUP(R892&amp;"_"&amp;S892&amp;"_"&amp;T892,[1]挑战模式!$A:$BG,59,FALSE))</f>
        <v/>
      </c>
      <c r="J892" s="10" t="str">
        <f t="shared" si="79"/>
        <v/>
      </c>
      <c r="K892" s="10">
        <f ca="1">IF(ISNA(VLOOKUP(R892&amp;"_"&amp;S892&amp;"_"&amp;T892,[1]挑战模式!$A:$AS,1,FALSE)),"",IF(VLOOKUP(R892&amp;"_"&amp;S892&amp;"_"&amp;T892,[1]挑战模式!$A:$AS,14+U892,FALSE)="","",INT(VLOOKUP(R892&amp;"_"&amp;S892&amp;"_"&amp;T892,[1]挑战模式!$A:$AS,20+U892,FALSE))))</f>
        <v>7</v>
      </c>
      <c r="L892" s="10">
        <f ca="1">IF(ISNA(VLOOKUP(R892&amp;"_"&amp;S892&amp;"_"&amp;T892,[1]挑战模式!$A:$AS,1,FALSE)),"",IF(VLOOKUP(R892&amp;"_"&amp;S892&amp;"_"&amp;T892,[1]挑战模式!$A:$AS,14+U892,FALSE)="","",ROUND(VLOOKUP(R892&amp;"_"&amp;S892&amp;"_"&amp;T892,[1]挑战模式!$A:$AS,5,FALSE)/K892,2)))</f>
        <v>4.29</v>
      </c>
      <c r="M892" s="10">
        <f t="shared" ca="1" si="83"/>
        <v>1</v>
      </c>
      <c r="N892" s="10" t="str">
        <f t="shared" ca="1" si="84"/>
        <v>Monster_Season0_Challenge19_5_3</v>
      </c>
      <c r="O892" s="10">
        <f t="shared" ca="1" si="85"/>
        <v>1</v>
      </c>
      <c r="Q892" s="10">
        <f ca="1">IF(L892="","",VLOOKUP(R892&amp;"_"&amp;S892&amp;"_"&amp;T892,[1]挑战模式!$A:$AS,38+U892,FALSE))</f>
        <v>7</v>
      </c>
      <c r="R892" s="10">
        <v>0</v>
      </c>
      <c r="S892" s="10">
        <v>19</v>
      </c>
      <c r="T892" s="10">
        <v>5</v>
      </c>
      <c r="U892" s="10">
        <v>3</v>
      </c>
    </row>
    <row r="893" spans="2:21" s="10" customFormat="1" x14ac:dyDescent="0.2">
      <c r="B893" s="10" t="str">
        <f t="shared" si="80"/>
        <v/>
      </c>
      <c r="C893" s="10" t="str">
        <f>IF(ISNA(VLOOKUP(R893&amp;"_"&amp;S893&amp;"_"&amp;T893,[1]挑战模式!$A:$AS,1,FALSE)),"",IF(T893-T892=0,"",T893))</f>
        <v/>
      </c>
      <c r="D893" s="10" t="str">
        <f t="shared" si="81"/>
        <v/>
      </c>
      <c r="E893" s="10" t="str">
        <f>""</f>
        <v/>
      </c>
      <c r="F893" s="10" t="str">
        <f>IF(C893="","",VLOOKUP(R893&amp;"_"&amp;S893&amp;"_"&amp;T893,[1]挑战模式!$A:$AS,13,FALSE)-VLOOKUP(R893&amp;"_"&amp;S893&amp;"_"&amp;T893,[1]挑战模式!$A:$AS,14,FALSE))</f>
        <v/>
      </c>
      <c r="G893" s="10" t="str">
        <f t="shared" si="82"/>
        <v/>
      </c>
      <c r="H893" s="10" t="str">
        <f>IF(C893="","",VLOOKUP(R893&amp;"_"&amp;S893&amp;"_"&amp;T893,[1]挑战模式!$A:$BG,58,FALSE))</f>
        <v/>
      </c>
      <c r="I893" s="10" t="str">
        <f>IF(C893="","",VLOOKUP(R893&amp;"_"&amp;S893&amp;"_"&amp;T893,[1]挑战模式!$A:$BG,59,FALSE))</f>
        <v/>
      </c>
      <c r="J893" s="10" t="str">
        <f t="shared" si="79"/>
        <v/>
      </c>
      <c r="K893" s="10" t="str">
        <f ca="1">IF(ISNA(VLOOKUP(R893&amp;"_"&amp;S893&amp;"_"&amp;T893,[1]挑战模式!$A:$AS,1,FALSE)),"",IF(VLOOKUP(R893&amp;"_"&amp;S893&amp;"_"&amp;T893,[1]挑战模式!$A:$AS,14+U893,FALSE)="","",INT(VLOOKUP(R893&amp;"_"&amp;S893&amp;"_"&amp;T893,[1]挑战模式!$A:$AS,20+U893,FALSE))))</f>
        <v/>
      </c>
      <c r="L893" s="10" t="str">
        <f ca="1">IF(ISNA(VLOOKUP(R893&amp;"_"&amp;S893&amp;"_"&amp;T893,[1]挑战模式!$A:$AS,1,FALSE)),"",IF(VLOOKUP(R893&amp;"_"&amp;S893&amp;"_"&amp;T893,[1]挑战模式!$A:$AS,14+U893,FALSE)="","",ROUND(VLOOKUP(R893&amp;"_"&amp;S893&amp;"_"&amp;T893,[1]挑战模式!$A:$AS,5,FALSE)/K893,2)))</f>
        <v/>
      </c>
      <c r="M893" s="10" t="str">
        <f t="shared" ca="1" si="83"/>
        <v/>
      </c>
      <c r="N893" s="10" t="str">
        <f t="shared" ca="1" si="84"/>
        <v/>
      </c>
      <c r="O893" s="10" t="str">
        <f t="shared" ca="1" si="85"/>
        <v/>
      </c>
      <c r="Q893" s="10" t="str">
        <f ca="1">IF(L893="","",VLOOKUP(R893&amp;"_"&amp;S893&amp;"_"&amp;T893,[1]挑战模式!$A:$AS,38+U893,FALSE))</f>
        <v/>
      </c>
      <c r="R893" s="10">
        <v>0</v>
      </c>
      <c r="S893" s="10">
        <v>19</v>
      </c>
      <c r="T893" s="10">
        <v>5</v>
      </c>
      <c r="U893" s="10">
        <v>4</v>
      </c>
    </row>
    <row r="894" spans="2:21" s="10" customFormat="1" x14ac:dyDescent="0.2">
      <c r="B894" s="10" t="str">
        <f t="shared" si="80"/>
        <v/>
      </c>
      <c r="C894" s="10" t="str">
        <f>IF(ISNA(VLOOKUP(R894&amp;"_"&amp;S894&amp;"_"&amp;T894,[1]挑战模式!$A:$AS,1,FALSE)),"",IF(T894-T893=0,"",T894))</f>
        <v/>
      </c>
      <c r="D894" s="10" t="str">
        <f t="shared" si="81"/>
        <v/>
      </c>
      <c r="E894" s="10" t="str">
        <f>""</f>
        <v/>
      </c>
      <c r="F894" s="10" t="str">
        <f>IF(C894="","",VLOOKUP(R894&amp;"_"&amp;S894&amp;"_"&amp;T894,[1]挑战模式!$A:$AS,13,FALSE)-VLOOKUP(R894&amp;"_"&amp;S894&amp;"_"&amp;T894,[1]挑战模式!$A:$AS,14,FALSE))</f>
        <v/>
      </c>
      <c r="G894" s="10" t="str">
        <f t="shared" si="82"/>
        <v/>
      </c>
      <c r="H894" s="10" t="str">
        <f>IF(C894="","",VLOOKUP(R894&amp;"_"&amp;S894&amp;"_"&amp;T894,[1]挑战模式!$A:$BG,58,FALSE))</f>
        <v/>
      </c>
      <c r="I894" s="10" t="str">
        <f>IF(C894="","",VLOOKUP(R894&amp;"_"&amp;S894&amp;"_"&amp;T894,[1]挑战模式!$A:$BG,59,FALSE))</f>
        <v/>
      </c>
      <c r="J894" s="10" t="str">
        <f t="shared" si="79"/>
        <v/>
      </c>
      <c r="K894" s="10" t="str">
        <f ca="1">IF(ISNA(VLOOKUP(R894&amp;"_"&amp;S894&amp;"_"&amp;T894,[1]挑战模式!$A:$AS,1,FALSE)),"",IF(VLOOKUP(R894&amp;"_"&amp;S894&amp;"_"&amp;T894,[1]挑战模式!$A:$AS,14+U894,FALSE)="","",INT(VLOOKUP(R894&amp;"_"&amp;S894&amp;"_"&amp;T894,[1]挑战模式!$A:$AS,20+U894,FALSE))))</f>
        <v/>
      </c>
      <c r="L894" s="10" t="str">
        <f ca="1">IF(ISNA(VLOOKUP(R894&amp;"_"&amp;S894&amp;"_"&amp;T894,[1]挑战模式!$A:$AS,1,FALSE)),"",IF(VLOOKUP(R894&amp;"_"&amp;S894&amp;"_"&amp;T894,[1]挑战模式!$A:$AS,14+U894,FALSE)="","",ROUND(VLOOKUP(R894&amp;"_"&amp;S894&amp;"_"&amp;T894,[1]挑战模式!$A:$AS,5,FALSE)/K894,2)))</f>
        <v/>
      </c>
      <c r="M894" s="10" t="str">
        <f t="shared" ca="1" si="83"/>
        <v/>
      </c>
      <c r="N894" s="10" t="str">
        <f t="shared" ca="1" si="84"/>
        <v/>
      </c>
      <c r="O894" s="10" t="str">
        <f t="shared" ca="1" si="85"/>
        <v/>
      </c>
      <c r="Q894" s="10" t="str">
        <f ca="1">IF(L894="","",VLOOKUP(R894&amp;"_"&amp;S894&amp;"_"&amp;T894,[1]挑战模式!$A:$AS,38+U894,FALSE))</f>
        <v/>
      </c>
      <c r="R894" s="10">
        <v>0</v>
      </c>
      <c r="S894" s="10">
        <v>19</v>
      </c>
      <c r="T894" s="10">
        <v>5</v>
      </c>
      <c r="U894" s="10">
        <v>5</v>
      </c>
    </row>
    <row r="895" spans="2:21" s="10" customFormat="1" x14ac:dyDescent="0.2">
      <c r="B895" s="10" t="str">
        <f t="shared" si="80"/>
        <v/>
      </c>
      <c r="C895" s="10" t="str">
        <f>IF(ISNA(VLOOKUP(R895&amp;"_"&amp;S895&amp;"_"&amp;T895,[1]挑战模式!$A:$AS,1,FALSE)),"",IF(T895-T894=0,"",T895))</f>
        <v/>
      </c>
      <c r="D895" s="10" t="str">
        <f t="shared" si="81"/>
        <v/>
      </c>
      <c r="E895" s="10" t="str">
        <f>""</f>
        <v/>
      </c>
      <c r="F895" s="10" t="str">
        <f>IF(C895="","",VLOOKUP(R895&amp;"_"&amp;S895&amp;"_"&amp;T895,[1]挑战模式!$A:$AS,13,FALSE)-VLOOKUP(R895&amp;"_"&amp;S895&amp;"_"&amp;T895,[1]挑战模式!$A:$AS,14,FALSE))</f>
        <v/>
      </c>
      <c r="G895" s="10" t="str">
        <f t="shared" si="82"/>
        <v/>
      </c>
      <c r="H895" s="10" t="str">
        <f>IF(C895="","",VLOOKUP(R895&amp;"_"&amp;S895&amp;"_"&amp;T895,[1]挑战模式!$A:$BG,58,FALSE))</f>
        <v/>
      </c>
      <c r="I895" s="10" t="str">
        <f>IF(C895="","",VLOOKUP(R895&amp;"_"&amp;S895&amp;"_"&amp;T895,[1]挑战模式!$A:$BG,59,FALSE))</f>
        <v/>
      </c>
      <c r="J895" s="10" t="str">
        <f t="shared" si="79"/>
        <v/>
      </c>
      <c r="K895" s="10" t="str">
        <f ca="1">IF(ISNA(VLOOKUP(R895&amp;"_"&amp;S895&amp;"_"&amp;T895,[1]挑战模式!$A:$AS,1,FALSE)),"",IF(VLOOKUP(R895&amp;"_"&amp;S895&amp;"_"&amp;T895,[1]挑战模式!$A:$AS,14+U895,FALSE)="","",INT(VLOOKUP(R895&amp;"_"&amp;S895&amp;"_"&amp;T895,[1]挑战模式!$A:$AS,20+U895,FALSE))))</f>
        <v/>
      </c>
      <c r="L895" s="10" t="str">
        <f ca="1">IF(ISNA(VLOOKUP(R895&amp;"_"&amp;S895&amp;"_"&amp;T895,[1]挑战模式!$A:$AS,1,FALSE)),"",IF(VLOOKUP(R895&amp;"_"&amp;S895&amp;"_"&amp;T895,[1]挑战模式!$A:$AS,14+U895,FALSE)="","",ROUND(VLOOKUP(R895&amp;"_"&amp;S895&amp;"_"&amp;T895,[1]挑战模式!$A:$AS,5,FALSE)/K895,2)))</f>
        <v/>
      </c>
      <c r="M895" s="10" t="str">
        <f t="shared" ca="1" si="83"/>
        <v/>
      </c>
      <c r="N895" s="10" t="str">
        <f t="shared" ca="1" si="84"/>
        <v/>
      </c>
      <c r="O895" s="10" t="str">
        <f t="shared" ca="1" si="85"/>
        <v/>
      </c>
      <c r="Q895" s="10" t="str">
        <f ca="1">IF(L895="","",VLOOKUP(R895&amp;"_"&amp;S895&amp;"_"&amp;T895,[1]挑战模式!$A:$AS,38+U895,FALSE))</f>
        <v/>
      </c>
      <c r="R895" s="10">
        <v>0</v>
      </c>
      <c r="S895" s="10">
        <v>19</v>
      </c>
      <c r="T895" s="10">
        <v>5</v>
      </c>
      <c r="U895" s="10">
        <v>6</v>
      </c>
    </row>
    <row r="896" spans="2:21" s="10" customFormat="1" x14ac:dyDescent="0.2">
      <c r="B896" s="10" t="str">
        <f t="shared" si="80"/>
        <v>MonsterWaveCallRule_Season0_Challenge19</v>
      </c>
      <c r="C896" s="10">
        <f>IF(ISNA(VLOOKUP(R896&amp;"_"&amp;S896&amp;"_"&amp;T896,[1]挑战模式!$A:$AS,1,FALSE)),"",IF(T896-T895=0,"",T896))</f>
        <v>6</v>
      </c>
      <c r="D896" s="10" t="str">
        <f t="shared" si="81"/>
        <v>赛季0挑战关卡19波次6</v>
      </c>
      <c r="E896" s="10" t="str">
        <f>""</f>
        <v/>
      </c>
      <c r="F896" s="10">
        <f>IF(C896="","",VLOOKUP(R896&amp;"_"&amp;S896&amp;"_"&amp;T896,[1]挑战模式!$A:$AS,13,FALSE)-VLOOKUP(R896&amp;"_"&amp;S896&amp;"_"&amp;T896,[1]挑战模式!$A:$AS,14,FALSE))</f>
        <v>100</v>
      </c>
      <c r="G896" s="10">
        <f t="shared" si="82"/>
        <v>180</v>
      </c>
      <c r="H896" s="10" t="str">
        <f>IF(C896="","",VLOOKUP(R896&amp;"_"&amp;S896&amp;"_"&amp;T896,[1]挑战模式!$A:$BG,58,FALSE))</f>
        <v>ResAudio_Music_game3;0.9</v>
      </c>
      <c r="I896" s="10" t="str">
        <f>IF(C896="","",VLOOKUP(R896&amp;"_"&amp;S896&amp;"_"&amp;T896,[1]挑战模式!$A:$BG,59,FALSE))</f>
        <v>ResAudio_Music_battle_danger1;1</v>
      </c>
      <c r="J896" s="10">
        <f t="shared" si="79"/>
        <v>0</v>
      </c>
      <c r="K896" s="10">
        <f ca="1">IF(ISNA(VLOOKUP(R896&amp;"_"&amp;S896&amp;"_"&amp;T896,[1]挑战模式!$A:$AS,1,FALSE)),"",IF(VLOOKUP(R896&amp;"_"&amp;S896&amp;"_"&amp;T896,[1]挑战模式!$A:$AS,14+U896,FALSE)="","",INT(VLOOKUP(R896&amp;"_"&amp;S896&amp;"_"&amp;T896,[1]挑战模式!$A:$AS,20+U896,FALSE))))</f>
        <v>13</v>
      </c>
      <c r="L896" s="10">
        <f ca="1">IF(ISNA(VLOOKUP(R896&amp;"_"&amp;S896&amp;"_"&amp;T896,[1]挑战模式!$A:$AS,1,FALSE)),"",IF(VLOOKUP(R896&amp;"_"&amp;S896&amp;"_"&amp;T896,[1]挑战模式!$A:$AS,14+U896,FALSE)="","",ROUND(VLOOKUP(R896&amp;"_"&amp;S896&amp;"_"&amp;T896,[1]挑战模式!$A:$AS,5,FALSE)/K896,2)))</f>
        <v>2.31</v>
      </c>
      <c r="M896" s="10">
        <f t="shared" ca="1" si="83"/>
        <v>1</v>
      </c>
      <c r="N896" s="10" t="str">
        <f t="shared" ca="1" si="84"/>
        <v>Monster_Season0_Challenge19_6_1</v>
      </c>
      <c r="O896" s="10">
        <f t="shared" ca="1" si="85"/>
        <v>1</v>
      </c>
      <c r="Q896" s="10">
        <f ca="1">IF(L896="","",VLOOKUP(R896&amp;"_"&amp;S896&amp;"_"&amp;T896,[1]挑战模式!$A:$AS,38+U896,FALSE))</f>
        <v>6</v>
      </c>
      <c r="R896" s="10">
        <v>0</v>
      </c>
      <c r="S896" s="10">
        <v>19</v>
      </c>
      <c r="T896" s="10">
        <v>6</v>
      </c>
      <c r="U896" s="10">
        <v>1</v>
      </c>
    </row>
    <row r="897" spans="2:21" s="10" customFormat="1" x14ac:dyDescent="0.2">
      <c r="B897" s="10" t="str">
        <f t="shared" si="80"/>
        <v/>
      </c>
      <c r="C897" s="10" t="str">
        <f>IF(ISNA(VLOOKUP(R897&amp;"_"&amp;S897&amp;"_"&amp;T897,[1]挑战模式!$A:$AS,1,FALSE)),"",IF(T897-T896=0,"",T897))</f>
        <v/>
      </c>
      <c r="D897" s="10" t="str">
        <f t="shared" si="81"/>
        <v/>
      </c>
      <c r="E897" s="10" t="str">
        <f>""</f>
        <v/>
      </c>
      <c r="F897" s="10" t="str">
        <f>IF(C897="","",VLOOKUP(R897&amp;"_"&amp;S897&amp;"_"&amp;T897,[1]挑战模式!$A:$AS,13,FALSE)-VLOOKUP(R897&amp;"_"&amp;S897&amp;"_"&amp;T897,[1]挑战模式!$A:$AS,14,FALSE))</f>
        <v/>
      </c>
      <c r="G897" s="10" t="str">
        <f t="shared" si="82"/>
        <v/>
      </c>
      <c r="H897" s="10" t="str">
        <f>IF(C897="","",VLOOKUP(R897&amp;"_"&amp;S897&amp;"_"&amp;T897,[1]挑战模式!$A:$BG,58,FALSE))</f>
        <v/>
      </c>
      <c r="I897" s="10" t="str">
        <f>IF(C897="","",VLOOKUP(R897&amp;"_"&amp;S897&amp;"_"&amp;T897,[1]挑战模式!$A:$BG,59,FALSE))</f>
        <v/>
      </c>
      <c r="J897" s="10" t="str">
        <f t="shared" si="79"/>
        <v/>
      </c>
      <c r="K897" s="10">
        <f ca="1">IF(ISNA(VLOOKUP(R897&amp;"_"&amp;S897&amp;"_"&amp;T897,[1]挑战模式!$A:$AS,1,FALSE)),"",IF(VLOOKUP(R897&amp;"_"&amp;S897&amp;"_"&amp;T897,[1]挑战模式!$A:$AS,14+U897,FALSE)="","",INT(VLOOKUP(R897&amp;"_"&amp;S897&amp;"_"&amp;T897,[1]挑战模式!$A:$AS,20+U897,FALSE))))</f>
        <v>9</v>
      </c>
      <c r="L897" s="10">
        <f ca="1">IF(ISNA(VLOOKUP(R897&amp;"_"&amp;S897&amp;"_"&amp;T897,[1]挑战模式!$A:$AS,1,FALSE)),"",IF(VLOOKUP(R897&amp;"_"&amp;S897&amp;"_"&amp;T897,[1]挑战模式!$A:$AS,14+U897,FALSE)="","",ROUND(VLOOKUP(R897&amp;"_"&amp;S897&amp;"_"&amp;T897,[1]挑战模式!$A:$AS,5,FALSE)/K897,2)))</f>
        <v>3.33</v>
      </c>
      <c r="M897" s="10">
        <f t="shared" ca="1" si="83"/>
        <v>1</v>
      </c>
      <c r="N897" s="10" t="str">
        <f t="shared" ca="1" si="84"/>
        <v>Monster_Season0_Challenge19_6_2</v>
      </c>
      <c r="O897" s="10">
        <f t="shared" ca="1" si="85"/>
        <v>1</v>
      </c>
      <c r="Q897" s="10">
        <f ca="1">IF(L897="","",VLOOKUP(R897&amp;"_"&amp;S897&amp;"_"&amp;T897,[1]挑战模式!$A:$AS,38+U897,FALSE))</f>
        <v>3</v>
      </c>
      <c r="R897" s="10">
        <v>0</v>
      </c>
      <c r="S897" s="10">
        <v>19</v>
      </c>
      <c r="T897" s="10">
        <v>6</v>
      </c>
      <c r="U897" s="10">
        <v>2</v>
      </c>
    </row>
    <row r="898" spans="2:21" s="10" customFormat="1" x14ac:dyDescent="0.2">
      <c r="B898" s="10" t="str">
        <f t="shared" si="80"/>
        <v/>
      </c>
      <c r="C898" s="10" t="str">
        <f>IF(ISNA(VLOOKUP(R898&amp;"_"&amp;S898&amp;"_"&amp;T898,[1]挑战模式!$A:$AS,1,FALSE)),"",IF(T898-T897=0,"",T898))</f>
        <v/>
      </c>
      <c r="D898" s="10" t="str">
        <f t="shared" si="81"/>
        <v/>
      </c>
      <c r="E898" s="10" t="str">
        <f>""</f>
        <v/>
      </c>
      <c r="F898" s="10" t="str">
        <f>IF(C898="","",VLOOKUP(R898&amp;"_"&amp;S898&amp;"_"&amp;T898,[1]挑战模式!$A:$AS,13,FALSE)-VLOOKUP(R898&amp;"_"&amp;S898&amp;"_"&amp;T898,[1]挑战模式!$A:$AS,14,FALSE))</f>
        <v/>
      </c>
      <c r="G898" s="10" t="str">
        <f t="shared" si="82"/>
        <v/>
      </c>
      <c r="H898" s="10" t="str">
        <f>IF(C898="","",VLOOKUP(R898&amp;"_"&amp;S898&amp;"_"&amp;T898,[1]挑战模式!$A:$BG,58,FALSE))</f>
        <v/>
      </c>
      <c r="I898" s="10" t="str">
        <f>IF(C898="","",VLOOKUP(R898&amp;"_"&amp;S898&amp;"_"&amp;T898,[1]挑战模式!$A:$BG,59,FALSE))</f>
        <v/>
      </c>
      <c r="J898" s="10" t="str">
        <f t="shared" si="79"/>
        <v/>
      </c>
      <c r="K898" s="10">
        <f ca="1">IF(ISNA(VLOOKUP(R898&amp;"_"&amp;S898&amp;"_"&amp;T898,[1]挑战模式!$A:$AS,1,FALSE)),"",IF(VLOOKUP(R898&amp;"_"&amp;S898&amp;"_"&amp;T898,[1]挑战模式!$A:$AS,14+U898,FALSE)="","",INT(VLOOKUP(R898&amp;"_"&amp;S898&amp;"_"&amp;T898,[1]挑战模式!$A:$AS,20+U898,FALSE))))</f>
        <v>9</v>
      </c>
      <c r="L898" s="10">
        <f ca="1">IF(ISNA(VLOOKUP(R898&amp;"_"&amp;S898&amp;"_"&amp;T898,[1]挑战模式!$A:$AS,1,FALSE)),"",IF(VLOOKUP(R898&amp;"_"&amp;S898&amp;"_"&amp;T898,[1]挑战模式!$A:$AS,14+U898,FALSE)="","",ROUND(VLOOKUP(R898&amp;"_"&amp;S898&amp;"_"&amp;T898,[1]挑战模式!$A:$AS,5,FALSE)/K898,2)))</f>
        <v>3.33</v>
      </c>
      <c r="M898" s="10">
        <f t="shared" ca="1" si="83"/>
        <v>1</v>
      </c>
      <c r="N898" s="10" t="str">
        <f t="shared" ca="1" si="84"/>
        <v>Monster_Season0_Challenge19_6_3</v>
      </c>
      <c r="O898" s="10">
        <f t="shared" ca="1" si="85"/>
        <v>1</v>
      </c>
      <c r="Q898" s="10">
        <f ca="1">IF(L898="","",VLOOKUP(R898&amp;"_"&amp;S898&amp;"_"&amp;T898,[1]挑战模式!$A:$AS,38+U898,FALSE))</f>
        <v>6</v>
      </c>
      <c r="R898" s="10">
        <v>0</v>
      </c>
      <c r="S898" s="10">
        <v>19</v>
      </c>
      <c r="T898" s="10">
        <v>6</v>
      </c>
      <c r="U898" s="10">
        <v>3</v>
      </c>
    </row>
    <row r="899" spans="2:21" s="10" customFormat="1" x14ac:dyDescent="0.2">
      <c r="B899" s="10" t="str">
        <f t="shared" si="80"/>
        <v/>
      </c>
      <c r="C899" s="10" t="str">
        <f>IF(ISNA(VLOOKUP(R899&amp;"_"&amp;S899&amp;"_"&amp;T899,[1]挑战模式!$A:$AS,1,FALSE)),"",IF(T899-T898=0,"",T899))</f>
        <v/>
      </c>
      <c r="D899" s="10" t="str">
        <f t="shared" si="81"/>
        <v/>
      </c>
      <c r="E899" s="10" t="str">
        <f>""</f>
        <v/>
      </c>
      <c r="F899" s="10" t="str">
        <f>IF(C899="","",VLOOKUP(R899&amp;"_"&amp;S899&amp;"_"&amp;T899,[1]挑战模式!$A:$AS,13,FALSE)-VLOOKUP(R899&amp;"_"&amp;S899&amp;"_"&amp;T899,[1]挑战模式!$A:$AS,14,FALSE))</f>
        <v/>
      </c>
      <c r="G899" s="10" t="str">
        <f t="shared" si="82"/>
        <v/>
      </c>
      <c r="H899" s="10" t="str">
        <f>IF(C899="","",VLOOKUP(R899&amp;"_"&amp;S899&amp;"_"&amp;T899,[1]挑战模式!$A:$BG,58,FALSE))</f>
        <v/>
      </c>
      <c r="I899" s="10" t="str">
        <f>IF(C899="","",VLOOKUP(R899&amp;"_"&amp;S899&amp;"_"&amp;T899,[1]挑战模式!$A:$BG,59,FALSE))</f>
        <v/>
      </c>
      <c r="J899" s="10" t="str">
        <f t="shared" si="79"/>
        <v/>
      </c>
      <c r="K899" s="10">
        <f ca="1">IF(ISNA(VLOOKUP(R899&amp;"_"&amp;S899&amp;"_"&amp;T899,[1]挑战模式!$A:$AS,1,FALSE)),"",IF(VLOOKUP(R899&amp;"_"&amp;S899&amp;"_"&amp;T899,[1]挑战模式!$A:$AS,14+U899,FALSE)="","",INT(VLOOKUP(R899&amp;"_"&amp;S899&amp;"_"&amp;T899,[1]挑战模式!$A:$AS,20+U899,FALSE))))</f>
        <v>6</v>
      </c>
      <c r="L899" s="10">
        <f ca="1">IF(ISNA(VLOOKUP(R899&amp;"_"&amp;S899&amp;"_"&amp;T899,[1]挑战模式!$A:$AS,1,FALSE)),"",IF(VLOOKUP(R899&amp;"_"&amp;S899&amp;"_"&amp;T899,[1]挑战模式!$A:$AS,14+U899,FALSE)="","",ROUND(VLOOKUP(R899&amp;"_"&amp;S899&amp;"_"&amp;T899,[1]挑战模式!$A:$AS,5,FALSE)/K899,2)))</f>
        <v>5</v>
      </c>
      <c r="M899" s="10">
        <f t="shared" ca="1" si="83"/>
        <v>1</v>
      </c>
      <c r="N899" s="10" t="str">
        <f t="shared" ca="1" si="84"/>
        <v>Monster_Season0_Challenge19_6_4</v>
      </c>
      <c r="O899" s="10">
        <f t="shared" ca="1" si="85"/>
        <v>1</v>
      </c>
      <c r="Q899" s="10">
        <f ca="1">IF(L899="","",VLOOKUP(R899&amp;"_"&amp;S899&amp;"_"&amp;T899,[1]挑战模式!$A:$AS,38+U899,FALSE))</f>
        <v>6</v>
      </c>
      <c r="R899" s="10">
        <v>0</v>
      </c>
      <c r="S899" s="10">
        <v>19</v>
      </c>
      <c r="T899" s="10">
        <v>6</v>
      </c>
      <c r="U899" s="10">
        <v>4</v>
      </c>
    </row>
    <row r="900" spans="2:21" s="10" customFormat="1" x14ac:dyDescent="0.2">
      <c r="B900" s="10" t="str">
        <f t="shared" si="80"/>
        <v/>
      </c>
      <c r="C900" s="10" t="str">
        <f>IF(ISNA(VLOOKUP(R900&amp;"_"&amp;S900&amp;"_"&amp;T900,[1]挑战模式!$A:$AS,1,FALSE)),"",IF(T900-T899=0,"",T900))</f>
        <v/>
      </c>
      <c r="D900" s="10" t="str">
        <f t="shared" si="81"/>
        <v/>
      </c>
      <c r="E900" s="10" t="str">
        <f>""</f>
        <v/>
      </c>
      <c r="F900" s="10" t="str">
        <f>IF(C900="","",VLOOKUP(R900&amp;"_"&amp;S900&amp;"_"&amp;T900,[1]挑战模式!$A:$AS,13,FALSE)-VLOOKUP(R900&amp;"_"&amp;S900&amp;"_"&amp;T900,[1]挑战模式!$A:$AS,14,FALSE))</f>
        <v/>
      </c>
      <c r="G900" s="10" t="str">
        <f t="shared" si="82"/>
        <v/>
      </c>
      <c r="H900" s="10" t="str">
        <f>IF(C900="","",VLOOKUP(R900&amp;"_"&amp;S900&amp;"_"&amp;T900,[1]挑战模式!$A:$BG,58,FALSE))</f>
        <v/>
      </c>
      <c r="I900" s="10" t="str">
        <f>IF(C900="","",VLOOKUP(R900&amp;"_"&amp;S900&amp;"_"&amp;T900,[1]挑战模式!$A:$BG,59,FALSE))</f>
        <v/>
      </c>
      <c r="J900" s="10" t="str">
        <f t="shared" si="79"/>
        <v/>
      </c>
      <c r="K900" s="10" t="str">
        <f ca="1">IF(ISNA(VLOOKUP(R900&amp;"_"&amp;S900&amp;"_"&amp;T900,[1]挑战模式!$A:$AS,1,FALSE)),"",IF(VLOOKUP(R900&amp;"_"&amp;S900&amp;"_"&amp;T900,[1]挑战模式!$A:$AS,14+U900,FALSE)="","",INT(VLOOKUP(R900&amp;"_"&amp;S900&amp;"_"&amp;T900,[1]挑战模式!$A:$AS,20+U900,FALSE))))</f>
        <v/>
      </c>
      <c r="L900" s="10" t="str">
        <f ca="1">IF(ISNA(VLOOKUP(R900&amp;"_"&amp;S900&amp;"_"&amp;T900,[1]挑战模式!$A:$AS,1,FALSE)),"",IF(VLOOKUP(R900&amp;"_"&amp;S900&amp;"_"&amp;T900,[1]挑战模式!$A:$AS,14+U900,FALSE)="","",ROUND(VLOOKUP(R900&amp;"_"&amp;S900&amp;"_"&amp;T900,[1]挑战模式!$A:$AS,5,FALSE)/K900,2)))</f>
        <v/>
      </c>
      <c r="M900" s="10" t="str">
        <f t="shared" ca="1" si="83"/>
        <v/>
      </c>
      <c r="N900" s="10" t="str">
        <f t="shared" ca="1" si="84"/>
        <v/>
      </c>
      <c r="O900" s="10" t="str">
        <f t="shared" ca="1" si="85"/>
        <v/>
      </c>
      <c r="Q900" s="10" t="str">
        <f ca="1">IF(L900="","",VLOOKUP(R900&amp;"_"&amp;S900&amp;"_"&amp;T900,[1]挑战模式!$A:$AS,38+U900,FALSE))</f>
        <v/>
      </c>
      <c r="R900" s="10">
        <v>0</v>
      </c>
      <c r="S900" s="10">
        <v>19</v>
      </c>
      <c r="T900" s="10">
        <v>6</v>
      </c>
      <c r="U900" s="10">
        <v>5</v>
      </c>
    </row>
    <row r="901" spans="2:21" s="10" customFormat="1" x14ac:dyDescent="0.2">
      <c r="B901" s="10" t="str">
        <f t="shared" si="80"/>
        <v/>
      </c>
      <c r="C901" s="10" t="str">
        <f>IF(ISNA(VLOOKUP(R901&amp;"_"&amp;S901&amp;"_"&amp;T901,[1]挑战模式!$A:$AS,1,FALSE)),"",IF(T901-T900=0,"",T901))</f>
        <v/>
      </c>
      <c r="D901" s="10" t="str">
        <f t="shared" si="81"/>
        <v/>
      </c>
      <c r="E901" s="10" t="str">
        <f>""</f>
        <v/>
      </c>
      <c r="F901" s="10" t="str">
        <f>IF(C901="","",VLOOKUP(R901&amp;"_"&amp;S901&amp;"_"&amp;T901,[1]挑战模式!$A:$AS,13,FALSE)-VLOOKUP(R901&amp;"_"&amp;S901&amp;"_"&amp;T901,[1]挑战模式!$A:$AS,14,FALSE))</f>
        <v/>
      </c>
      <c r="G901" s="10" t="str">
        <f t="shared" si="82"/>
        <v/>
      </c>
      <c r="H901" s="10" t="str">
        <f>IF(C901="","",VLOOKUP(R901&amp;"_"&amp;S901&amp;"_"&amp;T901,[1]挑战模式!$A:$BG,58,FALSE))</f>
        <v/>
      </c>
      <c r="I901" s="10" t="str">
        <f>IF(C901="","",VLOOKUP(R901&amp;"_"&amp;S901&amp;"_"&amp;T901,[1]挑战模式!$A:$BG,59,FALSE))</f>
        <v/>
      </c>
      <c r="J901" s="10" t="str">
        <f t="shared" si="79"/>
        <v/>
      </c>
      <c r="K901" s="10" t="str">
        <f ca="1">IF(ISNA(VLOOKUP(R901&amp;"_"&amp;S901&amp;"_"&amp;T901,[1]挑战模式!$A:$AS,1,FALSE)),"",IF(VLOOKUP(R901&amp;"_"&amp;S901&amp;"_"&amp;T901,[1]挑战模式!$A:$AS,14+U901,FALSE)="","",INT(VLOOKUP(R901&amp;"_"&amp;S901&amp;"_"&amp;T901,[1]挑战模式!$A:$AS,20+U901,FALSE))))</f>
        <v/>
      </c>
      <c r="L901" s="10" t="str">
        <f ca="1">IF(ISNA(VLOOKUP(R901&amp;"_"&amp;S901&amp;"_"&amp;T901,[1]挑战模式!$A:$AS,1,FALSE)),"",IF(VLOOKUP(R901&amp;"_"&amp;S901&amp;"_"&amp;T901,[1]挑战模式!$A:$AS,14+U901,FALSE)="","",ROUND(VLOOKUP(R901&amp;"_"&amp;S901&amp;"_"&amp;T901,[1]挑战模式!$A:$AS,5,FALSE)/K901,2)))</f>
        <v/>
      </c>
      <c r="M901" s="10" t="str">
        <f t="shared" ca="1" si="83"/>
        <v/>
      </c>
      <c r="N901" s="10" t="str">
        <f t="shared" ca="1" si="84"/>
        <v/>
      </c>
      <c r="O901" s="10" t="str">
        <f t="shared" ca="1" si="85"/>
        <v/>
      </c>
      <c r="Q901" s="10" t="str">
        <f ca="1">IF(L901="","",VLOOKUP(R901&amp;"_"&amp;S901&amp;"_"&amp;T901,[1]挑战模式!$A:$AS,38+U901,FALSE))</f>
        <v/>
      </c>
      <c r="R901" s="10">
        <v>0</v>
      </c>
      <c r="S901" s="10">
        <v>19</v>
      </c>
      <c r="T901" s="10">
        <v>6</v>
      </c>
      <c r="U901" s="10">
        <v>6</v>
      </c>
    </row>
    <row r="902" spans="2:21" s="10" customFormat="1" x14ac:dyDescent="0.2">
      <c r="B902" s="10" t="str">
        <f t="shared" si="80"/>
        <v/>
      </c>
      <c r="C902" s="10" t="str">
        <f>IF(ISNA(VLOOKUP(R902&amp;"_"&amp;S902&amp;"_"&amp;T902,[1]挑战模式!$A:$AS,1,FALSE)),"",IF(T902-T901=0,"",T902))</f>
        <v/>
      </c>
      <c r="D902" s="10" t="str">
        <f t="shared" si="81"/>
        <v/>
      </c>
      <c r="E902" s="10" t="str">
        <f>""</f>
        <v/>
      </c>
      <c r="F902" s="10" t="str">
        <f>IF(C902="","",VLOOKUP(R902&amp;"_"&amp;S902&amp;"_"&amp;T902,[1]挑战模式!$A:$AS,13,FALSE)-VLOOKUP(R902&amp;"_"&amp;S902&amp;"_"&amp;T902,[1]挑战模式!$A:$AS,14,FALSE))</f>
        <v/>
      </c>
      <c r="G902" s="10" t="str">
        <f t="shared" si="82"/>
        <v/>
      </c>
      <c r="H902" s="10" t="str">
        <f>IF(C902="","",VLOOKUP(R902&amp;"_"&amp;S902&amp;"_"&amp;T902,[1]挑战模式!$A:$BG,58,FALSE))</f>
        <v/>
      </c>
      <c r="I902" s="10" t="str">
        <f>IF(C902="","",VLOOKUP(R902&amp;"_"&amp;S902&amp;"_"&amp;T902,[1]挑战模式!$A:$BG,59,FALSE))</f>
        <v/>
      </c>
      <c r="J902" s="10" t="str">
        <f t="shared" si="79"/>
        <v/>
      </c>
      <c r="K902" s="10" t="str">
        <f>IF(ISNA(VLOOKUP(R902&amp;"_"&amp;S902&amp;"_"&amp;T902,[1]挑战模式!$A:$AS,1,FALSE)),"",IF(VLOOKUP(R902&amp;"_"&amp;S902&amp;"_"&amp;T902,[1]挑战模式!$A:$AS,14+U902,FALSE)="","",INT(VLOOKUP(R902&amp;"_"&amp;S902&amp;"_"&amp;T902,[1]挑战模式!$A:$AS,20+U902,FALSE))))</f>
        <v/>
      </c>
      <c r="L902" s="10" t="str">
        <f>IF(ISNA(VLOOKUP(R902&amp;"_"&amp;S902&amp;"_"&amp;T902,[1]挑战模式!$A:$AS,1,FALSE)),"",IF(VLOOKUP(R902&amp;"_"&amp;S902&amp;"_"&amp;T902,[1]挑战模式!$A:$AS,14+U902,FALSE)="","",ROUND(VLOOKUP(R902&amp;"_"&amp;S902&amp;"_"&amp;T902,[1]挑战模式!$A:$AS,5,FALSE)/K902,2)))</f>
        <v/>
      </c>
      <c r="M902" s="10" t="str">
        <f t="shared" si="83"/>
        <v/>
      </c>
      <c r="N902" s="10" t="str">
        <f t="shared" si="84"/>
        <v/>
      </c>
      <c r="O902" s="10" t="str">
        <f t="shared" si="85"/>
        <v/>
      </c>
      <c r="Q902" s="10" t="str">
        <f>IF(L902="","",VLOOKUP(R902&amp;"_"&amp;S902&amp;"_"&amp;T902,[1]挑战模式!$A:$AS,38+U902,FALSE))</f>
        <v/>
      </c>
      <c r="R902" s="10">
        <v>0</v>
      </c>
      <c r="S902" s="10">
        <v>19</v>
      </c>
      <c r="T902" s="10">
        <v>7</v>
      </c>
      <c r="U902" s="10">
        <v>1</v>
      </c>
    </row>
    <row r="903" spans="2:21" s="10" customFormat="1" x14ac:dyDescent="0.2">
      <c r="B903" s="10" t="str">
        <f t="shared" si="80"/>
        <v/>
      </c>
      <c r="C903" s="10" t="str">
        <f>IF(ISNA(VLOOKUP(R903&amp;"_"&amp;S903&amp;"_"&amp;T903,[1]挑战模式!$A:$AS,1,FALSE)),"",IF(T903-T902=0,"",T903))</f>
        <v/>
      </c>
      <c r="D903" s="10" t="str">
        <f t="shared" si="81"/>
        <v/>
      </c>
      <c r="E903" s="10" t="str">
        <f>""</f>
        <v/>
      </c>
      <c r="F903" s="10" t="str">
        <f>IF(C903="","",VLOOKUP(R903&amp;"_"&amp;S903&amp;"_"&amp;T903,[1]挑战模式!$A:$AS,13,FALSE)-VLOOKUP(R903&amp;"_"&amp;S903&amp;"_"&amp;T903,[1]挑战模式!$A:$AS,14,FALSE))</f>
        <v/>
      </c>
      <c r="G903" s="10" t="str">
        <f t="shared" si="82"/>
        <v/>
      </c>
      <c r="H903" s="10" t="str">
        <f>IF(C903="","",VLOOKUP(R903&amp;"_"&amp;S903&amp;"_"&amp;T903,[1]挑战模式!$A:$BG,58,FALSE))</f>
        <v/>
      </c>
      <c r="I903" s="10" t="str">
        <f>IF(C903="","",VLOOKUP(R903&amp;"_"&amp;S903&amp;"_"&amp;T903,[1]挑战模式!$A:$BG,59,FALSE))</f>
        <v/>
      </c>
      <c r="J903" s="10" t="str">
        <f t="shared" si="79"/>
        <v/>
      </c>
      <c r="K903" s="10" t="str">
        <f>IF(ISNA(VLOOKUP(R903&amp;"_"&amp;S903&amp;"_"&amp;T903,[1]挑战模式!$A:$AS,1,FALSE)),"",IF(VLOOKUP(R903&amp;"_"&amp;S903&amp;"_"&amp;T903,[1]挑战模式!$A:$AS,14+U903,FALSE)="","",INT(VLOOKUP(R903&amp;"_"&amp;S903&amp;"_"&amp;T903,[1]挑战模式!$A:$AS,20+U903,FALSE))))</f>
        <v/>
      </c>
      <c r="L903" s="10" t="str">
        <f>IF(ISNA(VLOOKUP(R903&amp;"_"&amp;S903&amp;"_"&amp;T903,[1]挑战模式!$A:$AS,1,FALSE)),"",IF(VLOOKUP(R903&amp;"_"&amp;S903&amp;"_"&amp;T903,[1]挑战模式!$A:$AS,14+U903,FALSE)="","",ROUND(VLOOKUP(R903&amp;"_"&amp;S903&amp;"_"&amp;T903,[1]挑战模式!$A:$AS,5,FALSE)/K903,2)))</f>
        <v/>
      </c>
      <c r="M903" s="10" t="str">
        <f t="shared" si="83"/>
        <v/>
      </c>
      <c r="N903" s="10" t="str">
        <f t="shared" si="84"/>
        <v/>
      </c>
      <c r="O903" s="10" t="str">
        <f t="shared" si="85"/>
        <v/>
      </c>
      <c r="Q903" s="10" t="str">
        <f>IF(L903="","",VLOOKUP(R903&amp;"_"&amp;S903&amp;"_"&amp;T903,[1]挑战模式!$A:$AS,38+U903,FALSE))</f>
        <v/>
      </c>
      <c r="R903" s="10">
        <v>0</v>
      </c>
      <c r="S903" s="10">
        <v>19</v>
      </c>
      <c r="T903" s="10">
        <v>7</v>
      </c>
      <c r="U903" s="10">
        <v>2</v>
      </c>
    </row>
    <row r="904" spans="2:21" s="10" customFormat="1" x14ac:dyDescent="0.2">
      <c r="B904" s="10" t="str">
        <f t="shared" si="80"/>
        <v/>
      </c>
      <c r="C904" s="10" t="str">
        <f>IF(ISNA(VLOOKUP(R904&amp;"_"&amp;S904&amp;"_"&amp;T904,[1]挑战模式!$A:$AS,1,FALSE)),"",IF(T904-T903=0,"",T904))</f>
        <v/>
      </c>
      <c r="D904" s="10" t="str">
        <f t="shared" si="81"/>
        <v/>
      </c>
      <c r="E904" s="10" t="str">
        <f>""</f>
        <v/>
      </c>
      <c r="F904" s="10" t="str">
        <f>IF(C904="","",VLOOKUP(R904&amp;"_"&amp;S904&amp;"_"&amp;T904,[1]挑战模式!$A:$AS,13,FALSE)-VLOOKUP(R904&amp;"_"&amp;S904&amp;"_"&amp;T904,[1]挑战模式!$A:$AS,14,FALSE))</f>
        <v/>
      </c>
      <c r="G904" s="10" t="str">
        <f t="shared" si="82"/>
        <v/>
      </c>
      <c r="H904" s="10" t="str">
        <f>IF(C904="","",VLOOKUP(R904&amp;"_"&amp;S904&amp;"_"&amp;T904,[1]挑战模式!$A:$BG,58,FALSE))</f>
        <v/>
      </c>
      <c r="I904" s="10" t="str">
        <f>IF(C904="","",VLOOKUP(R904&amp;"_"&amp;S904&amp;"_"&amp;T904,[1]挑战模式!$A:$BG,59,FALSE))</f>
        <v/>
      </c>
      <c r="J904" s="10" t="str">
        <f t="shared" si="79"/>
        <v/>
      </c>
      <c r="K904" s="10" t="str">
        <f>IF(ISNA(VLOOKUP(R904&amp;"_"&amp;S904&amp;"_"&amp;T904,[1]挑战模式!$A:$AS,1,FALSE)),"",IF(VLOOKUP(R904&amp;"_"&amp;S904&amp;"_"&amp;T904,[1]挑战模式!$A:$AS,14+U904,FALSE)="","",INT(VLOOKUP(R904&amp;"_"&amp;S904&amp;"_"&amp;T904,[1]挑战模式!$A:$AS,20+U904,FALSE))))</f>
        <v/>
      </c>
      <c r="L904" s="10" t="str">
        <f>IF(ISNA(VLOOKUP(R904&amp;"_"&amp;S904&amp;"_"&amp;T904,[1]挑战模式!$A:$AS,1,FALSE)),"",IF(VLOOKUP(R904&amp;"_"&amp;S904&amp;"_"&amp;T904,[1]挑战模式!$A:$AS,14+U904,FALSE)="","",ROUND(VLOOKUP(R904&amp;"_"&amp;S904&amp;"_"&amp;T904,[1]挑战模式!$A:$AS,5,FALSE)/K904,2)))</f>
        <v/>
      </c>
      <c r="M904" s="10" t="str">
        <f t="shared" si="83"/>
        <v/>
      </c>
      <c r="N904" s="10" t="str">
        <f t="shared" si="84"/>
        <v/>
      </c>
      <c r="O904" s="10" t="str">
        <f t="shared" si="85"/>
        <v/>
      </c>
      <c r="Q904" s="10" t="str">
        <f>IF(L904="","",VLOOKUP(R904&amp;"_"&amp;S904&amp;"_"&amp;T904,[1]挑战模式!$A:$AS,38+U904,FALSE))</f>
        <v/>
      </c>
      <c r="R904" s="10">
        <v>0</v>
      </c>
      <c r="S904" s="10">
        <v>19</v>
      </c>
      <c r="T904" s="10">
        <v>7</v>
      </c>
      <c r="U904" s="10">
        <v>3</v>
      </c>
    </row>
    <row r="905" spans="2:21" s="10" customFormat="1" x14ac:dyDescent="0.2">
      <c r="B905" s="10" t="str">
        <f t="shared" si="80"/>
        <v/>
      </c>
      <c r="C905" s="10" t="str">
        <f>IF(ISNA(VLOOKUP(R905&amp;"_"&amp;S905&amp;"_"&amp;T905,[1]挑战模式!$A:$AS,1,FALSE)),"",IF(T905-T904=0,"",T905))</f>
        <v/>
      </c>
      <c r="D905" s="10" t="str">
        <f t="shared" si="81"/>
        <v/>
      </c>
      <c r="E905" s="10" t="str">
        <f>""</f>
        <v/>
      </c>
      <c r="F905" s="10" t="str">
        <f>IF(C905="","",VLOOKUP(R905&amp;"_"&amp;S905&amp;"_"&amp;T905,[1]挑战模式!$A:$AS,13,FALSE)-VLOOKUP(R905&amp;"_"&amp;S905&amp;"_"&amp;T905,[1]挑战模式!$A:$AS,14,FALSE))</f>
        <v/>
      </c>
      <c r="G905" s="10" t="str">
        <f t="shared" si="82"/>
        <v/>
      </c>
      <c r="H905" s="10" t="str">
        <f>IF(C905="","",VLOOKUP(R905&amp;"_"&amp;S905&amp;"_"&amp;T905,[1]挑战模式!$A:$BG,58,FALSE))</f>
        <v/>
      </c>
      <c r="I905" s="10" t="str">
        <f>IF(C905="","",VLOOKUP(R905&amp;"_"&amp;S905&amp;"_"&amp;T905,[1]挑战模式!$A:$BG,59,FALSE))</f>
        <v/>
      </c>
      <c r="J905" s="10" t="str">
        <f t="shared" si="79"/>
        <v/>
      </c>
      <c r="K905" s="10" t="str">
        <f>IF(ISNA(VLOOKUP(R905&amp;"_"&amp;S905&amp;"_"&amp;T905,[1]挑战模式!$A:$AS,1,FALSE)),"",IF(VLOOKUP(R905&amp;"_"&amp;S905&amp;"_"&amp;T905,[1]挑战模式!$A:$AS,14+U905,FALSE)="","",INT(VLOOKUP(R905&amp;"_"&amp;S905&amp;"_"&amp;T905,[1]挑战模式!$A:$AS,20+U905,FALSE))))</f>
        <v/>
      </c>
      <c r="L905" s="10" t="str">
        <f>IF(ISNA(VLOOKUP(R905&amp;"_"&amp;S905&amp;"_"&amp;T905,[1]挑战模式!$A:$AS,1,FALSE)),"",IF(VLOOKUP(R905&amp;"_"&amp;S905&amp;"_"&amp;T905,[1]挑战模式!$A:$AS,14+U905,FALSE)="","",ROUND(VLOOKUP(R905&amp;"_"&amp;S905&amp;"_"&amp;T905,[1]挑战模式!$A:$AS,5,FALSE)/K905,2)))</f>
        <v/>
      </c>
      <c r="M905" s="10" t="str">
        <f t="shared" si="83"/>
        <v/>
      </c>
      <c r="N905" s="10" t="str">
        <f t="shared" si="84"/>
        <v/>
      </c>
      <c r="O905" s="10" t="str">
        <f t="shared" si="85"/>
        <v/>
      </c>
      <c r="Q905" s="10" t="str">
        <f>IF(L905="","",VLOOKUP(R905&amp;"_"&amp;S905&amp;"_"&amp;T905,[1]挑战模式!$A:$AS,38+U905,FALSE))</f>
        <v/>
      </c>
      <c r="R905" s="10">
        <v>0</v>
      </c>
      <c r="S905" s="10">
        <v>19</v>
      </c>
      <c r="T905" s="10">
        <v>7</v>
      </c>
      <c r="U905" s="10">
        <v>4</v>
      </c>
    </row>
    <row r="906" spans="2:21" s="10" customFormat="1" x14ac:dyDescent="0.2">
      <c r="B906" s="10" t="str">
        <f t="shared" si="80"/>
        <v/>
      </c>
      <c r="C906" s="10" t="str">
        <f>IF(ISNA(VLOOKUP(R906&amp;"_"&amp;S906&amp;"_"&amp;T906,[1]挑战模式!$A:$AS,1,FALSE)),"",IF(T906-T905=0,"",T906))</f>
        <v/>
      </c>
      <c r="D906" s="10" t="str">
        <f t="shared" si="81"/>
        <v/>
      </c>
      <c r="E906" s="10" t="str">
        <f>""</f>
        <v/>
      </c>
      <c r="F906" s="10" t="str">
        <f>IF(C906="","",VLOOKUP(R906&amp;"_"&amp;S906&amp;"_"&amp;T906,[1]挑战模式!$A:$AS,13,FALSE)-VLOOKUP(R906&amp;"_"&amp;S906&amp;"_"&amp;T906,[1]挑战模式!$A:$AS,14,FALSE))</f>
        <v/>
      </c>
      <c r="G906" s="10" t="str">
        <f t="shared" si="82"/>
        <v/>
      </c>
      <c r="H906" s="10" t="str">
        <f>IF(C906="","",VLOOKUP(R906&amp;"_"&amp;S906&amp;"_"&amp;T906,[1]挑战模式!$A:$BG,58,FALSE))</f>
        <v/>
      </c>
      <c r="I906" s="10" t="str">
        <f>IF(C906="","",VLOOKUP(R906&amp;"_"&amp;S906&amp;"_"&amp;T906,[1]挑战模式!$A:$BG,59,FALSE))</f>
        <v/>
      </c>
      <c r="J906" s="10" t="str">
        <f t="shared" si="79"/>
        <v/>
      </c>
      <c r="K906" s="10" t="str">
        <f>IF(ISNA(VLOOKUP(R906&amp;"_"&amp;S906&amp;"_"&amp;T906,[1]挑战模式!$A:$AS,1,FALSE)),"",IF(VLOOKUP(R906&amp;"_"&amp;S906&amp;"_"&amp;T906,[1]挑战模式!$A:$AS,14+U906,FALSE)="","",INT(VLOOKUP(R906&amp;"_"&amp;S906&amp;"_"&amp;T906,[1]挑战模式!$A:$AS,20+U906,FALSE))))</f>
        <v/>
      </c>
      <c r="L906" s="10" t="str">
        <f>IF(ISNA(VLOOKUP(R906&amp;"_"&amp;S906&amp;"_"&amp;T906,[1]挑战模式!$A:$AS,1,FALSE)),"",IF(VLOOKUP(R906&amp;"_"&amp;S906&amp;"_"&amp;T906,[1]挑战模式!$A:$AS,14+U906,FALSE)="","",ROUND(VLOOKUP(R906&amp;"_"&amp;S906&amp;"_"&amp;T906,[1]挑战模式!$A:$AS,5,FALSE)/K906,2)))</f>
        <v/>
      </c>
      <c r="M906" s="10" t="str">
        <f t="shared" si="83"/>
        <v/>
      </c>
      <c r="N906" s="10" t="str">
        <f t="shared" si="84"/>
        <v/>
      </c>
      <c r="O906" s="10" t="str">
        <f t="shared" si="85"/>
        <v/>
      </c>
      <c r="Q906" s="10" t="str">
        <f>IF(L906="","",VLOOKUP(R906&amp;"_"&amp;S906&amp;"_"&amp;T906,[1]挑战模式!$A:$AS,38+U906,FALSE))</f>
        <v/>
      </c>
      <c r="R906" s="10">
        <v>0</v>
      </c>
      <c r="S906" s="10">
        <v>19</v>
      </c>
      <c r="T906" s="10">
        <v>7</v>
      </c>
      <c r="U906" s="10">
        <v>5</v>
      </c>
    </row>
    <row r="907" spans="2:21" s="10" customFormat="1" x14ac:dyDescent="0.2">
      <c r="B907" s="10" t="str">
        <f t="shared" si="80"/>
        <v/>
      </c>
      <c r="C907" s="10" t="str">
        <f>IF(ISNA(VLOOKUP(R907&amp;"_"&amp;S907&amp;"_"&amp;T907,[1]挑战模式!$A:$AS,1,FALSE)),"",IF(T907-T906=0,"",T907))</f>
        <v/>
      </c>
      <c r="D907" s="10" t="str">
        <f t="shared" si="81"/>
        <v/>
      </c>
      <c r="E907" s="10" t="str">
        <f>""</f>
        <v/>
      </c>
      <c r="F907" s="10" t="str">
        <f>IF(C907="","",VLOOKUP(R907&amp;"_"&amp;S907&amp;"_"&amp;T907,[1]挑战模式!$A:$AS,13,FALSE)-VLOOKUP(R907&amp;"_"&amp;S907&amp;"_"&amp;T907,[1]挑战模式!$A:$AS,14,FALSE))</f>
        <v/>
      </c>
      <c r="G907" s="10" t="str">
        <f t="shared" si="82"/>
        <v/>
      </c>
      <c r="H907" s="10" t="str">
        <f>IF(C907="","",VLOOKUP(R907&amp;"_"&amp;S907&amp;"_"&amp;T907,[1]挑战模式!$A:$BG,58,FALSE))</f>
        <v/>
      </c>
      <c r="I907" s="10" t="str">
        <f>IF(C907="","",VLOOKUP(R907&amp;"_"&amp;S907&amp;"_"&amp;T907,[1]挑战模式!$A:$BG,59,FALSE))</f>
        <v/>
      </c>
      <c r="J907" s="10" t="str">
        <f t="shared" si="79"/>
        <v/>
      </c>
      <c r="K907" s="10" t="str">
        <f>IF(ISNA(VLOOKUP(R907&amp;"_"&amp;S907&amp;"_"&amp;T907,[1]挑战模式!$A:$AS,1,FALSE)),"",IF(VLOOKUP(R907&amp;"_"&amp;S907&amp;"_"&amp;T907,[1]挑战模式!$A:$AS,14+U907,FALSE)="","",INT(VLOOKUP(R907&amp;"_"&amp;S907&amp;"_"&amp;T907,[1]挑战模式!$A:$AS,20+U907,FALSE))))</f>
        <v/>
      </c>
      <c r="L907" s="10" t="str">
        <f>IF(ISNA(VLOOKUP(R907&amp;"_"&amp;S907&amp;"_"&amp;T907,[1]挑战模式!$A:$AS,1,FALSE)),"",IF(VLOOKUP(R907&amp;"_"&amp;S907&amp;"_"&amp;T907,[1]挑战模式!$A:$AS,14+U907,FALSE)="","",ROUND(VLOOKUP(R907&amp;"_"&amp;S907&amp;"_"&amp;T907,[1]挑战模式!$A:$AS,5,FALSE)/K907,2)))</f>
        <v/>
      </c>
      <c r="M907" s="10" t="str">
        <f t="shared" si="83"/>
        <v/>
      </c>
      <c r="N907" s="10" t="str">
        <f t="shared" si="84"/>
        <v/>
      </c>
      <c r="O907" s="10" t="str">
        <f t="shared" si="85"/>
        <v/>
      </c>
      <c r="Q907" s="10" t="str">
        <f>IF(L907="","",VLOOKUP(R907&amp;"_"&amp;S907&amp;"_"&amp;T907,[1]挑战模式!$A:$AS,38+U907,FALSE))</f>
        <v/>
      </c>
      <c r="R907" s="10">
        <v>0</v>
      </c>
      <c r="S907" s="10">
        <v>19</v>
      </c>
      <c r="T907" s="10">
        <v>7</v>
      </c>
      <c r="U907" s="10">
        <v>6</v>
      </c>
    </row>
    <row r="908" spans="2:21" s="10" customFormat="1" x14ac:dyDescent="0.2">
      <c r="B908" s="10" t="str">
        <f t="shared" si="80"/>
        <v/>
      </c>
      <c r="C908" s="10" t="str">
        <f>IF(ISNA(VLOOKUP(R908&amp;"_"&amp;S908&amp;"_"&amp;T908,[1]挑战模式!$A:$AS,1,FALSE)),"",IF(T908-T907=0,"",T908))</f>
        <v/>
      </c>
      <c r="D908" s="10" t="str">
        <f t="shared" si="81"/>
        <v/>
      </c>
      <c r="E908" s="10" t="str">
        <f>""</f>
        <v/>
      </c>
      <c r="F908" s="10" t="str">
        <f>IF(C908="","",VLOOKUP(R908&amp;"_"&amp;S908&amp;"_"&amp;T908,[1]挑战模式!$A:$AS,13,FALSE)-VLOOKUP(R908&amp;"_"&amp;S908&amp;"_"&amp;T908,[1]挑战模式!$A:$AS,14,FALSE))</f>
        <v/>
      </c>
      <c r="G908" s="10" t="str">
        <f t="shared" si="82"/>
        <v/>
      </c>
      <c r="H908" s="10" t="str">
        <f>IF(C908="","",VLOOKUP(R908&amp;"_"&amp;S908&amp;"_"&amp;T908,[1]挑战模式!$A:$BG,58,FALSE))</f>
        <v/>
      </c>
      <c r="I908" s="10" t="str">
        <f>IF(C908="","",VLOOKUP(R908&amp;"_"&amp;S908&amp;"_"&amp;T908,[1]挑战模式!$A:$BG,59,FALSE))</f>
        <v/>
      </c>
      <c r="J908" s="10" t="str">
        <f t="shared" si="79"/>
        <v/>
      </c>
      <c r="K908" s="10" t="str">
        <f>IF(ISNA(VLOOKUP(R908&amp;"_"&amp;S908&amp;"_"&amp;T908,[1]挑战模式!$A:$AS,1,FALSE)),"",IF(VLOOKUP(R908&amp;"_"&amp;S908&amp;"_"&amp;T908,[1]挑战模式!$A:$AS,14+U908,FALSE)="","",INT(VLOOKUP(R908&amp;"_"&amp;S908&amp;"_"&amp;T908,[1]挑战模式!$A:$AS,20+U908,FALSE))))</f>
        <v/>
      </c>
      <c r="L908" s="10" t="str">
        <f>IF(ISNA(VLOOKUP(R908&amp;"_"&amp;S908&amp;"_"&amp;T908,[1]挑战模式!$A:$AS,1,FALSE)),"",IF(VLOOKUP(R908&amp;"_"&amp;S908&amp;"_"&amp;T908,[1]挑战模式!$A:$AS,14+U908,FALSE)="","",ROUND(VLOOKUP(R908&amp;"_"&amp;S908&amp;"_"&amp;T908,[1]挑战模式!$A:$AS,5,FALSE)/K908,2)))</f>
        <v/>
      </c>
      <c r="M908" s="10" t="str">
        <f t="shared" si="83"/>
        <v/>
      </c>
      <c r="N908" s="10" t="str">
        <f t="shared" si="84"/>
        <v/>
      </c>
      <c r="O908" s="10" t="str">
        <f t="shared" si="85"/>
        <v/>
      </c>
      <c r="Q908" s="10" t="str">
        <f>IF(L908="","",VLOOKUP(R908&amp;"_"&amp;S908&amp;"_"&amp;T908,[1]挑战模式!$A:$AS,38+U908,FALSE))</f>
        <v/>
      </c>
      <c r="R908" s="10">
        <v>0</v>
      </c>
      <c r="S908" s="10">
        <v>19</v>
      </c>
      <c r="T908" s="10">
        <v>8</v>
      </c>
      <c r="U908" s="10">
        <v>1</v>
      </c>
    </row>
    <row r="909" spans="2:21" s="10" customFormat="1" x14ac:dyDescent="0.2">
      <c r="B909" s="10" t="str">
        <f t="shared" si="80"/>
        <v/>
      </c>
      <c r="C909" s="10" t="str">
        <f>IF(ISNA(VLOOKUP(R909&amp;"_"&amp;S909&amp;"_"&amp;T909,[1]挑战模式!$A:$AS,1,FALSE)),"",IF(T909-T908=0,"",T909))</f>
        <v/>
      </c>
      <c r="D909" s="10" t="str">
        <f t="shared" si="81"/>
        <v/>
      </c>
      <c r="E909" s="10" t="str">
        <f>""</f>
        <v/>
      </c>
      <c r="F909" s="10" t="str">
        <f>IF(C909="","",VLOOKUP(R909&amp;"_"&amp;S909&amp;"_"&amp;T909,[1]挑战模式!$A:$AS,13,FALSE)-VLOOKUP(R909&amp;"_"&amp;S909&amp;"_"&amp;T909,[1]挑战模式!$A:$AS,14,FALSE))</f>
        <v/>
      </c>
      <c r="G909" s="10" t="str">
        <f t="shared" si="82"/>
        <v/>
      </c>
      <c r="H909" s="10" t="str">
        <f>IF(C909="","",VLOOKUP(R909&amp;"_"&amp;S909&amp;"_"&amp;T909,[1]挑战模式!$A:$BG,58,FALSE))</f>
        <v/>
      </c>
      <c r="I909" s="10" t="str">
        <f>IF(C909="","",VLOOKUP(R909&amp;"_"&amp;S909&amp;"_"&amp;T909,[1]挑战模式!$A:$BG,59,FALSE))</f>
        <v/>
      </c>
      <c r="J909" s="10" t="str">
        <f t="shared" si="79"/>
        <v/>
      </c>
      <c r="K909" s="10" t="str">
        <f>IF(ISNA(VLOOKUP(R909&amp;"_"&amp;S909&amp;"_"&amp;T909,[1]挑战模式!$A:$AS,1,FALSE)),"",IF(VLOOKUP(R909&amp;"_"&amp;S909&amp;"_"&amp;T909,[1]挑战模式!$A:$AS,14+U909,FALSE)="","",INT(VLOOKUP(R909&amp;"_"&amp;S909&amp;"_"&amp;T909,[1]挑战模式!$A:$AS,20+U909,FALSE))))</f>
        <v/>
      </c>
      <c r="L909" s="10" t="str">
        <f>IF(ISNA(VLOOKUP(R909&amp;"_"&amp;S909&amp;"_"&amp;T909,[1]挑战模式!$A:$AS,1,FALSE)),"",IF(VLOOKUP(R909&amp;"_"&amp;S909&amp;"_"&amp;T909,[1]挑战模式!$A:$AS,14+U909,FALSE)="","",ROUND(VLOOKUP(R909&amp;"_"&amp;S909&amp;"_"&amp;T909,[1]挑战模式!$A:$AS,5,FALSE)/K909,2)))</f>
        <v/>
      </c>
      <c r="M909" s="10" t="str">
        <f t="shared" si="83"/>
        <v/>
      </c>
      <c r="N909" s="10" t="str">
        <f t="shared" si="84"/>
        <v/>
      </c>
      <c r="O909" s="10" t="str">
        <f t="shared" si="85"/>
        <v/>
      </c>
      <c r="Q909" s="10" t="str">
        <f>IF(L909="","",VLOOKUP(R909&amp;"_"&amp;S909&amp;"_"&amp;T909,[1]挑战模式!$A:$AS,38+U909,FALSE))</f>
        <v/>
      </c>
      <c r="R909" s="10">
        <v>0</v>
      </c>
      <c r="S909" s="10">
        <v>19</v>
      </c>
      <c r="T909" s="10">
        <v>8</v>
      </c>
      <c r="U909" s="10">
        <v>2</v>
      </c>
    </row>
    <row r="910" spans="2:21" s="10" customFormat="1" x14ac:dyDescent="0.2">
      <c r="B910" s="10" t="str">
        <f t="shared" si="80"/>
        <v/>
      </c>
      <c r="C910" s="10" t="str">
        <f>IF(ISNA(VLOOKUP(R910&amp;"_"&amp;S910&amp;"_"&amp;T910,[1]挑战模式!$A:$AS,1,FALSE)),"",IF(T910-T909=0,"",T910))</f>
        <v/>
      </c>
      <c r="D910" s="10" t="str">
        <f t="shared" si="81"/>
        <v/>
      </c>
      <c r="E910" s="10" t="str">
        <f>""</f>
        <v/>
      </c>
      <c r="F910" s="10" t="str">
        <f>IF(C910="","",VLOOKUP(R910&amp;"_"&amp;S910&amp;"_"&amp;T910,[1]挑战模式!$A:$AS,13,FALSE)-VLOOKUP(R910&amp;"_"&amp;S910&amp;"_"&amp;T910,[1]挑战模式!$A:$AS,14,FALSE))</f>
        <v/>
      </c>
      <c r="G910" s="10" t="str">
        <f t="shared" si="82"/>
        <v/>
      </c>
      <c r="H910" s="10" t="str">
        <f>IF(C910="","",VLOOKUP(R910&amp;"_"&amp;S910&amp;"_"&amp;T910,[1]挑战模式!$A:$BG,58,FALSE))</f>
        <v/>
      </c>
      <c r="I910" s="10" t="str">
        <f>IF(C910="","",VLOOKUP(R910&amp;"_"&amp;S910&amp;"_"&amp;T910,[1]挑战模式!$A:$BG,59,FALSE))</f>
        <v/>
      </c>
      <c r="J910" s="10" t="str">
        <f t="shared" si="79"/>
        <v/>
      </c>
      <c r="K910" s="10" t="str">
        <f>IF(ISNA(VLOOKUP(R910&amp;"_"&amp;S910&amp;"_"&amp;T910,[1]挑战模式!$A:$AS,1,FALSE)),"",IF(VLOOKUP(R910&amp;"_"&amp;S910&amp;"_"&amp;T910,[1]挑战模式!$A:$AS,14+U910,FALSE)="","",INT(VLOOKUP(R910&amp;"_"&amp;S910&amp;"_"&amp;T910,[1]挑战模式!$A:$AS,20+U910,FALSE))))</f>
        <v/>
      </c>
      <c r="L910" s="10" t="str">
        <f>IF(ISNA(VLOOKUP(R910&amp;"_"&amp;S910&amp;"_"&amp;T910,[1]挑战模式!$A:$AS,1,FALSE)),"",IF(VLOOKUP(R910&amp;"_"&amp;S910&amp;"_"&amp;T910,[1]挑战模式!$A:$AS,14+U910,FALSE)="","",ROUND(VLOOKUP(R910&amp;"_"&amp;S910&amp;"_"&amp;T910,[1]挑战模式!$A:$AS,5,FALSE)/K910,2)))</f>
        <v/>
      </c>
      <c r="M910" s="10" t="str">
        <f t="shared" si="83"/>
        <v/>
      </c>
      <c r="N910" s="10" t="str">
        <f t="shared" si="84"/>
        <v/>
      </c>
      <c r="O910" s="10" t="str">
        <f t="shared" si="85"/>
        <v/>
      </c>
      <c r="Q910" s="10" t="str">
        <f>IF(L910="","",VLOOKUP(R910&amp;"_"&amp;S910&amp;"_"&amp;T910,[1]挑战模式!$A:$AS,38+U910,FALSE))</f>
        <v/>
      </c>
      <c r="R910" s="10">
        <v>0</v>
      </c>
      <c r="S910" s="10">
        <v>19</v>
      </c>
      <c r="T910" s="10">
        <v>8</v>
      </c>
      <c r="U910" s="10">
        <v>3</v>
      </c>
    </row>
    <row r="911" spans="2:21" s="10" customFormat="1" x14ac:dyDescent="0.2">
      <c r="B911" s="10" t="str">
        <f t="shared" si="80"/>
        <v/>
      </c>
      <c r="C911" s="10" t="str">
        <f>IF(ISNA(VLOOKUP(R911&amp;"_"&amp;S911&amp;"_"&amp;T911,[1]挑战模式!$A:$AS,1,FALSE)),"",IF(T911-T910=0,"",T911))</f>
        <v/>
      </c>
      <c r="D911" s="10" t="str">
        <f t="shared" si="81"/>
        <v/>
      </c>
      <c r="E911" s="10" t="str">
        <f>""</f>
        <v/>
      </c>
      <c r="F911" s="10" t="str">
        <f>IF(C911="","",VLOOKUP(R911&amp;"_"&amp;S911&amp;"_"&amp;T911,[1]挑战模式!$A:$AS,13,FALSE)-VLOOKUP(R911&amp;"_"&amp;S911&amp;"_"&amp;T911,[1]挑战模式!$A:$AS,14,FALSE))</f>
        <v/>
      </c>
      <c r="G911" s="10" t="str">
        <f t="shared" si="82"/>
        <v/>
      </c>
      <c r="H911" s="10" t="str">
        <f>IF(C911="","",VLOOKUP(R911&amp;"_"&amp;S911&amp;"_"&amp;T911,[1]挑战模式!$A:$BG,58,FALSE))</f>
        <v/>
      </c>
      <c r="I911" s="10" t="str">
        <f>IF(C911="","",VLOOKUP(R911&amp;"_"&amp;S911&amp;"_"&amp;T911,[1]挑战模式!$A:$BG,59,FALSE))</f>
        <v/>
      </c>
      <c r="J911" s="10" t="str">
        <f t="shared" si="79"/>
        <v/>
      </c>
      <c r="K911" s="10" t="str">
        <f>IF(ISNA(VLOOKUP(R911&amp;"_"&amp;S911&amp;"_"&amp;T911,[1]挑战模式!$A:$AS,1,FALSE)),"",IF(VLOOKUP(R911&amp;"_"&amp;S911&amp;"_"&amp;T911,[1]挑战模式!$A:$AS,14+U911,FALSE)="","",INT(VLOOKUP(R911&amp;"_"&amp;S911&amp;"_"&amp;T911,[1]挑战模式!$A:$AS,20+U911,FALSE))))</f>
        <v/>
      </c>
      <c r="L911" s="10" t="str">
        <f>IF(ISNA(VLOOKUP(R911&amp;"_"&amp;S911&amp;"_"&amp;T911,[1]挑战模式!$A:$AS,1,FALSE)),"",IF(VLOOKUP(R911&amp;"_"&amp;S911&amp;"_"&amp;T911,[1]挑战模式!$A:$AS,14+U911,FALSE)="","",ROUND(VLOOKUP(R911&amp;"_"&amp;S911&amp;"_"&amp;T911,[1]挑战模式!$A:$AS,5,FALSE)/K911,2)))</f>
        <v/>
      </c>
      <c r="M911" s="10" t="str">
        <f t="shared" si="83"/>
        <v/>
      </c>
      <c r="N911" s="10" t="str">
        <f t="shared" si="84"/>
        <v/>
      </c>
      <c r="O911" s="10" t="str">
        <f t="shared" si="85"/>
        <v/>
      </c>
      <c r="Q911" s="10" t="str">
        <f>IF(L911="","",VLOOKUP(R911&amp;"_"&amp;S911&amp;"_"&amp;T911,[1]挑战模式!$A:$AS,38+U911,FALSE))</f>
        <v/>
      </c>
      <c r="R911" s="10">
        <v>0</v>
      </c>
      <c r="S911" s="10">
        <v>19</v>
      </c>
      <c r="T911" s="10">
        <v>8</v>
      </c>
      <c r="U911" s="10">
        <v>4</v>
      </c>
    </row>
    <row r="912" spans="2:21" s="10" customFormat="1" x14ac:dyDescent="0.2">
      <c r="B912" s="10" t="str">
        <f t="shared" si="80"/>
        <v/>
      </c>
      <c r="C912" s="10" t="str">
        <f>IF(ISNA(VLOOKUP(R912&amp;"_"&amp;S912&amp;"_"&amp;T912,[1]挑战模式!$A:$AS,1,FALSE)),"",IF(T912-T911=0,"",T912))</f>
        <v/>
      </c>
      <c r="D912" s="10" t="str">
        <f t="shared" si="81"/>
        <v/>
      </c>
      <c r="E912" s="10" t="str">
        <f>""</f>
        <v/>
      </c>
      <c r="F912" s="10" t="str">
        <f>IF(C912="","",VLOOKUP(R912&amp;"_"&amp;S912&amp;"_"&amp;T912,[1]挑战模式!$A:$AS,13,FALSE)-VLOOKUP(R912&amp;"_"&amp;S912&amp;"_"&amp;T912,[1]挑战模式!$A:$AS,14,FALSE))</f>
        <v/>
      </c>
      <c r="G912" s="10" t="str">
        <f t="shared" si="82"/>
        <v/>
      </c>
      <c r="H912" s="10" t="str">
        <f>IF(C912="","",VLOOKUP(R912&amp;"_"&amp;S912&amp;"_"&amp;T912,[1]挑战模式!$A:$BG,58,FALSE))</f>
        <v/>
      </c>
      <c r="I912" s="10" t="str">
        <f>IF(C912="","",VLOOKUP(R912&amp;"_"&amp;S912&amp;"_"&amp;T912,[1]挑战模式!$A:$BG,59,FALSE))</f>
        <v/>
      </c>
      <c r="J912" s="10" t="str">
        <f t="shared" si="79"/>
        <v/>
      </c>
      <c r="K912" s="10" t="str">
        <f>IF(ISNA(VLOOKUP(R912&amp;"_"&amp;S912&amp;"_"&amp;T912,[1]挑战模式!$A:$AS,1,FALSE)),"",IF(VLOOKUP(R912&amp;"_"&amp;S912&amp;"_"&amp;T912,[1]挑战模式!$A:$AS,14+U912,FALSE)="","",INT(VLOOKUP(R912&amp;"_"&amp;S912&amp;"_"&amp;T912,[1]挑战模式!$A:$AS,20+U912,FALSE))))</f>
        <v/>
      </c>
      <c r="L912" s="10" t="str">
        <f>IF(ISNA(VLOOKUP(R912&amp;"_"&amp;S912&amp;"_"&amp;T912,[1]挑战模式!$A:$AS,1,FALSE)),"",IF(VLOOKUP(R912&amp;"_"&amp;S912&amp;"_"&amp;T912,[1]挑战模式!$A:$AS,14+U912,FALSE)="","",ROUND(VLOOKUP(R912&amp;"_"&amp;S912&amp;"_"&amp;T912,[1]挑战模式!$A:$AS,5,FALSE)/K912,2)))</f>
        <v/>
      </c>
      <c r="M912" s="10" t="str">
        <f t="shared" si="83"/>
        <v/>
      </c>
      <c r="N912" s="10" t="str">
        <f t="shared" si="84"/>
        <v/>
      </c>
      <c r="O912" s="10" t="str">
        <f t="shared" si="85"/>
        <v/>
      </c>
      <c r="Q912" s="10" t="str">
        <f>IF(L912="","",VLOOKUP(R912&amp;"_"&amp;S912&amp;"_"&amp;T912,[1]挑战模式!$A:$AS,38+U912,FALSE))</f>
        <v/>
      </c>
      <c r="R912" s="10">
        <v>0</v>
      </c>
      <c r="S912" s="10">
        <v>19</v>
      </c>
      <c r="T912" s="10">
        <v>8</v>
      </c>
      <c r="U912" s="10">
        <v>5</v>
      </c>
    </row>
    <row r="913" spans="2:21" s="10" customFormat="1" x14ac:dyDescent="0.2">
      <c r="B913" s="10" t="str">
        <f t="shared" si="80"/>
        <v/>
      </c>
      <c r="C913" s="10" t="str">
        <f>IF(ISNA(VLOOKUP(R913&amp;"_"&amp;S913&amp;"_"&amp;T913,[1]挑战模式!$A:$AS,1,FALSE)),"",IF(T913-T912=0,"",T913))</f>
        <v/>
      </c>
      <c r="D913" s="10" t="str">
        <f t="shared" si="81"/>
        <v/>
      </c>
      <c r="E913" s="10" t="str">
        <f>""</f>
        <v/>
      </c>
      <c r="F913" s="10" t="str">
        <f>IF(C913="","",VLOOKUP(R913&amp;"_"&amp;S913&amp;"_"&amp;T913,[1]挑战模式!$A:$AS,13,FALSE)-VLOOKUP(R913&amp;"_"&amp;S913&amp;"_"&amp;T913,[1]挑战模式!$A:$AS,14,FALSE))</f>
        <v/>
      </c>
      <c r="G913" s="10" t="str">
        <f t="shared" si="82"/>
        <v/>
      </c>
      <c r="H913" s="10" t="str">
        <f>IF(C913="","",VLOOKUP(R913&amp;"_"&amp;S913&amp;"_"&amp;T913,[1]挑战模式!$A:$BG,58,FALSE))</f>
        <v/>
      </c>
      <c r="I913" s="10" t="str">
        <f>IF(C913="","",VLOOKUP(R913&amp;"_"&amp;S913&amp;"_"&amp;T913,[1]挑战模式!$A:$BG,59,FALSE))</f>
        <v/>
      </c>
      <c r="J913" s="10" t="str">
        <f t="shared" si="79"/>
        <v/>
      </c>
      <c r="K913" s="10" t="str">
        <f>IF(ISNA(VLOOKUP(R913&amp;"_"&amp;S913&amp;"_"&amp;T913,[1]挑战模式!$A:$AS,1,FALSE)),"",IF(VLOOKUP(R913&amp;"_"&amp;S913&amp;"_"&amp;T913,[1]挑战模式!$A:$AS,14+U913,FALSE)="","",INT(VLOOKUP(R913&amp;"_"&amp;S913&amp;"_"&amp;T913,[1]挑战模式!$A:$AS,20+U913,FALSE))))</f>
        <v/>
      </c>
      <c r="L913" s="10" t="str">
        <f>IF(ISNA(VLOOKUP(R913&amp;"_"&amp;S913&amp;"_"&amp;T913,[1]挑战模式!$A:$AS,1,FALSE)),"",IF(VLOOKUP(R913&amp;"_"&amp;S913&amp;"_"&amp;T913,[1]挑战模式!$A:$AS,14+U913,FALSE)="","",ROUND(VLOOKUP(R913&amp;"_"&amp;S913&amp;"_"&amp;T913,[1]挑战模式!$A:$AS,5,FALSE)/K913,2)))</f>
        <v/>
      </c>
      <c r="M913" s="10" t="str">
        <f t="shared" si="83"/>
        <v/>
      </c>
      <c r="N913" s="10" t="str">
        <f t="shared" si="84"/>
        <v/>
      </c>
      <c r="O913" s="10" t="str">
        <f t="shared" si="85"/>
        <v/>
      </c>
      <c r="Q913" s="10" t="str">
        <f>IF(L913="","",VLOOKUP(R913&amp;"_"&amp;S913&amp;"_"&amp;T913,[1]挑战模式!$A:$AS,38+U913,FALSE))</f>
        <v/>
      </c>
      <c r="R913" s="10">
        <v>0</v>
      </c>
      <c r="S913" s="10">
        <v>19</v>
      </c>
      <c r="T913" s="10">
        <v>8</v>
      </c>
      <c r="U913" s="10">
        <v>6</v>
      </c>
    </row>
    <row r="914" spans="2:21" s="10" customFormat="1" x14ac:dyDescent="0.2">
      <c r="B914" s="10" t="str">
        <f t="shared" si="80"/>
        <v>MonsterWaveCallRule_Season0_Challenge20</v>
      </c>
      <c r="C914" s="10">
        <f>IF(ISNA(VLOOKUP(R914&amp;"_"&amp;S914&amp;"_"&amp;T914,[1]挑战模式!$A:$AS,1,FALSE)),"",IF(T914-T913=0,"",T914))</f>
        <v>1</v>
      </c>
      <c r="D914" s="10" t="str">
        <f t="shared" si="81"/>
        <v>赛季0挑战关卡20波次1</v>
      </c>
      <c r="E914" s="10" t="str">
        <f>""</f>
        <v/>
      </c>
      <c r="F914" s="10">
        <f>IF(C914="","",VLOOKUP(R914&amp;"_"&amp;S914&amp;"_"&amp;T914,[1]挑战模式!$A:$AS,13,FALSE)-VLOOKUP(R914&amp;"_"&amp;S914&amp;"_"&amp;T914,[1]挑战模式!$A:$AS,14,FALSE))</f>
        <v>100</v>
      </c>
      <c r="G914" s="10">
        <f t="shared" si="82"/>
        <v>180</v>
      </c>
      <c r="H914" s="10" t="str">
        <f>IF(C914="","",VLOOKUP(R914&amp;"_"&amp;S914&amp;"_"&amp;T914,[1]挑战模式!$A:$BG,58,FALSE))</f>
        <v>ResAudio_Music_game3;0.9</v>
      </c>
      <c r="I914" s="10" t="str">
        <f>IF(C914="","",VLOOKUP(R914&amp;"_"&amp;S914&amp;"_"&amp;T914,[1]挑战模式!$A:$BG,59,FALSE))</f>
        <v>ResAudio_Music_game3;1.1</v>
      </c>
      <c r="J914" s="10">
        <f t="shared" si="79"/>
        <v>0</v>
      </c>
      <c r="K914" s="10">
        <f ca="1">IF(ISNA(VLOOKUP(R914&amp;"_"&amp;S914&amp;"_"&amp;T914,[1]挑战模式!$A:$AS,1,FALSE)),"",IF(VLOOKUP(R914&amp;"_"&amp;S914&amp;"_"&amp;T914,[1]挑战模式!$A:$AS,14+U914,FALSE)="","",INT(VLOOKUP(R914&amp;"_"&amp;S914&amp;"_"&amp;T914,[1]挑战模式!$A:$AS,20+U914,FALSE))))</f>
        <v>6</v>
      </c>
      <c r="L914" s="10">
        <f ca="1">IF(ISNA(VLOOKUP(R914&amp;"_"&amp;S914&amp;"_"&amp;T914,[1]挑战模式!$A:$AS,1,FALSE)),"",IF(VLOOKUP(R914&amp;"_"&amp;S914&amp;"_"&amp;T914,[1]挑战模式!$A:$AS,14+U914,FALSE)="","",ROUND(VLOOKUP(R914&amp;"_"&amp;S914&amp;"_"&amp;T914,[1]挑战模式!$A:$AS,5,FALSE)/K914,2)))</f>
        <v>1.67</v>
      </c>
      <c r="M914" s="10">
        <f t="shared" ca="1" si="83"/>
        <v>1</v>
      </c>
      <c r="N914" s="10" t="str">
        <f t="shared" ca="1" si="84"/>
        <v>Monster_Season0_Challenge20_1_1</v>
      </c>
      <c r="O914" s="10">
        <f t="shared" ca="1" si="85"/>
        <v>1</v>
      </c>
      <c r="Q914" s="10">
        <f ca="1">IF(L914="","",VLOOKUP(R914&amp;"_"&amp;S914&amp;"_"&amp;T914,[1]挑战模式!$A:$AS,38+U914,FALSE))</f>
        <v>33</v>
      </c>
      <c r="R914" s="10">
        <v>0</v>
      </c>
      <c r="S914" s="10">
        <v>20</v>
      </c>
      <c r="T914" s="10">
        <v>1</v>
      </c>
      <c r="U914" s="10">
        <v>1</v>
      </c>
    </row>
    <row r="915" spans="2:21" s="10" customFormat="1" x14ac:dyDescent="0.2">
      <c r="B915" s="10" t="str">
        <f t="shared" si="80"/>
        <v/>
      </c>
      <c r="C915" s="10" t="str">
        <f>IF(ISNA(VLOOKUP(R915&amp;"_"&amp;S915&amp;"_"&amp;T915,[1]挑战模式!$A:$AS,1,FALSE)),"",IF(T915-T914=0,"",T915))</f>
        <v/>
      </c>
      <c r="D915" s="10" t="str">
        <f t="shared" si="81"/>
        <v/>
      </c>
      <c r="E915" s="10" t="str">
        <f>""</f>
        <v/>
      </c>
      <c r="F915" s="10" t="str">
        <f>IF(C915="","",VLOOKUP(R915&amp;"_"&amp;S915&amp;"_"&amp;T915,[1]挑战模式!$A:$AS,13,FALSE)-VLOOKUP(R915&amp;"_"&amp;S915&amp;"_"&amp;T915,[1]挑战模式!$A:$AS,14,FALSE))</f>
        <v/>
      </c>
      <c r="G915" s="10" t="str">
        <f t="shared" si="82"/>
        <v/>
      </c>
      <c r="H915" s="10" t="str">
        <f>IF(C915="","",VLOOKUP(R915&amp;"_"&amp;S915&amp;"_"&amp;T915,[1]挑战模式!$A:$BG,58,FALSE))</f>
        <v/>
      </c>
      <c r="I915" s="10" t="str">
        <f>IF(C915="","",VLOOKUP(R915&amp;"_"&amp;S915&amp;"_"&amp;T915,[1]挑战模式!$A:$BG,59,FALSE))</f>
        <v/>
      </c>
      <c r="J915" s="10" t="str">
        <f t="shared" si="79"/>
        <v/>
      </c>
      <c r="K915" s="10" t="str">
        <f ca="1">IF(ISNA(VLOOKUP(R915&amp;"_"&amp;S915&amp;"_"&amp;T915,[1]挑战模式!$A:$AS,1,FALSE)),"",IF(VLOOKUP(R915&amp;"_"&amp;S915&amp;"_"&amp;T915,[1]挑战模式!$A:$AS,14+U915,FALSE)="","",INT(VLOOKUP(R915&amp;"_"&amp;S915&amp;"_"&amp;T915,[1]挑战模式!$A:$AS,20+U915,FALSE))))</f>
        <v/>
      </c>
      <c r="L915" s="10" t="str">
        <f ca="1">IF(ISNA(VLOOKUP(R915&amp;"_"&amp;S915&amp;"_"&amp;T915,[1]挑战模式!$A:$AS,1,FALSE)),"",IF(VLOOKUP(R915&amp;"_"&amp;S915&amp;"_"&amp;T915,[1]挑战模式!$A:$AS,14+U915,FALSE)="","",ROUND(VLOOKUP(R915&amp;"_"&amp;S915&amp;"_"&amp;T915,[1]挑战模式!$A:$AS,5,FALSE)/K915,2)))</f>
        <v/>
      </c>
      <c r="M915" s="10" t="str">
        <f t="shared" ca="1" si="83"/>
        <v/>
      </c>
      <c r="N915" s="10" t="str">
        <f t="shared" ca="1" si="84"/>
        <v/>
      </c>
      <c r="O915" s="10" t="str">
        <f t="shared" ca="1" si="85"/>
        <v/>
      </c>
      <c r="Q915" s="10" t="str">
        <f ca="1">IF(L915="","",VLOOKUP(R915&amp;"_"&amp;S915&amp;"_"&amp;T915,[1]挑战模式!$A:$AS,38+U915,FALSE))</f>
        <v/>
      </c>
      <c r="R915" s="10">
        <v>0</v>
      </c>
      <c r="S915" s="10">
        <v>20</v>
      </c>
      <c r="T915" s="10">
        <v>1</v>
      </c>
      <c r="U915" s="10">
        <v>2</v>
      </c>
    </row>
    <row r="916" spans="2:21" s="10" customFormat="1" x14ac:dyDescent="0.2">
      <c r="B916" s="10" t="str">
        <f t="shared" si="80"/>
        <v/>
      </c>
      <c r="C916" s="10" t="str">
        <f>IF(ISNA(VLOOKUP(R916&amp;"_"&amp;S916&amp;"_"&amp;T916,[1]挑战模式!$A:$AS,1,FALSE)),"",IF(T916-T915=0,"",T916))</f>
        <v/>
      </c>
      <c r="D916" s="10" t="str">
        <f t="shared" si="81"/>
        <v/>
      </c>
      <c r="E916" s="10" t="str">
        <f>""</f>
        <v/>
      </c>
      <c r="F916" s="10" t="str">
        <f>IF(C916="","",VLOOKUP(R916&amp;"_"&amp;S916&amp;"_"&amp;T916,[1]挑战模式!$A:$AS,13,FALSE)-VLOOKUP(R916&amp;"_"&amp;S916&amp;"_"&amp;T916,[1]挑战模式!$A:$AS,14,FALSE))</f>
        <v/>
      </c>
      <c r="G916" s="10" t="str">
        <f t="shared" si="82"/>
        <v/>
      </c>
      <c r="H916" s="10" t="str">
        <f>IF(C916="","",VLOOKUP(R916&amp;"_"&amp;S916&amp;"_"&amp;T916,[1]挑战模式!$A:$BG,58,FALSE))</f>
        <v/>
      </c>
      <c r="I916" s="10" t="str">
        <f>IF(C916="","",VLOOKUP(R916&amp;"_"&amp;S916&amp;"_"&amp;T916,[1]挑战模式!$A:$BG,59,FALSE))</f>
        <v/>
      </c>
      <c r="J916" s="10" t="str">
        <f t="shared" si="79"/>
        <v/>
      </c>
      <c r="K916" s="10" t="str">
        <f ca="1">IF(ISNA(VLOOKUP(R916&amp;"_"&amp;S916&amp;"_"&amp;T916,[1]挑战模式!$A:$AS,1,FALSE)),"",IF(VLOOKUP(R916&amp;"_"&amp;S916&amp;"_"&amp;T916,[1]挑战模式!$A:$AS,14+U916,FALSE)="","",INT(VLOOKUP(R916&amp;"_"&amp;S916&amp;"_"&amp;T916,[1]挑战模式!$A:$AS,20+U916,FALSE))))</f>
        <v/>
      </c>
      <c r="L916" s="10" t="str">
        <f ca="1">IF(ISNA(VLOOKUP(R916&amp;"_"&amp;S916&amp;"_"&amp;T916,[1]挑战模式!$A:$AS,1,FALSE)),"",IF(VLOOKUP(R916&amp;"_"&amp;S916&amp;"_"&amp;T916,[1]挑战模式!$A:$AS,14+U916,FALSE)="","",ROUND(VLOOKUP(R916&amp;"_"&amp;S916&amp;"_"&amp;T916,[1]挑战模式!$A:$AS,5,FALSE)/K916,2)))</f>
        <v/>
      </c>
      <c r="M916" s="10" t="str">
        <f t="shared" ca="1" si="83"/>
        <v/>
      </c>
      <c r="N916" s="10" t="str">
        <f t="shared" ca="1" si="84"/>
        <v/>
      </c>
      <c r="O916" s="10" t="str">
        <f t="shared" ca="1" si="85"/>
        <v/>
      </c>
      <c r="Q916" s="10" t="str">
        <f ca="1">IF(L916="","",VLOOKUP(R916&amp;"_"&amp;S916&amp;"_"&amp;T916,[1]挑战模式!$A:$AS,38+U916,FALSE))</f>
        <v/>
      </c>
      <c r="R916" s="10">
        <v>0</v>
      </c>
      <c r="S916" s="10">
        <v>20</v>
      </c>
      <c r="T916" s="10">
        <v>1</v>
      </c>
      <c r="U916" s="10">
        <v>3</v>
      </c>
    </row>
    <row r="917" spans="2:21" s="10" customFormat="1" x14ac:dyDescent="0.2">
      <c r="B917" s="10" t="str">
        <f t="shared" si="80"/>
        <v/>
      </c>
      <c r="C917" s="10" t="str">
        <f>IF(ISNA(VLOOKUP(R917&amp;"_"&amp;S917&amp;"_"&amp;T917,[1]挑战模式!$A:$AS,1,FALSE)),"",IF(T917-T916=0,"",T917))</f>
        <v/>
      </c>
      <c r="D917" s="10" t="str">
        <f t="shared" si="81"/>
        <v/>
      </c>
      <c r="E917" s="10" t="str">
        <f>""</f>
        <v/>
      </c>
      <c r="F917" s="10" t="str">
        <f>IF(C917="","",VLOOKUP(R917&amp;"_"&amp;S917&amp;"_"&amp;T917,[1]挑战模式!$A:$AS,13,FALSE)-VLOOKUP(R917&amp;"_"&amp;S917&amp;"_"&amp;T917,[1]挑战模式!$A:$AS,14,FALSE))</f>
        <v/>
      </c>
      <c r="G917" s="10" t="str">
        <f t="shared" si="82"/>
        <v/>
      </c>
      <c r="H917" s="10" t="str">
        <f>IF(C917="","",VLOOKUP(R917&amp;"_"&amp;S917&amp;"_"&amp;T917,[1]挑战模式!$A:$BG,58,FALSE))</f>
        <v/>
      </c>
      <c r="I917" s="10" t="str">
        <f>IF(C917="","",VLOOKUP(R917&amp;"_"&amp;S917&amp;"_"&amp;T917,[1]挑战模式!$A:$BG,59,FALSE))</f>
        <v/>
      </c>
      <c r="J917" s="10" t="str">
        <f t="shared" si="79"/>
        <v/>
      </c>
      <c r="K917" s="10" t="str">
        <f ca="1">IF(ISNA(VLOOKUP(R917&amp;"_"&amp;S917&amp;"_"&amp;T917,[1]挑战模式!$A:$AS,1,FALSE)),"",IF(VLOOKUP(R917&amp;"_"&amp;S917&amp;"_"&amp;T917,[1]挑战模式!$A:$AS,14+U917,FALSE)="","",INT(VLOOKUP(R917&amp;"_"&amp;S917&amp;"_"&amp;T917,[1]挑战模式!$A:$AS,20+U917,FALSE))))</f>
        <v/>
      </c>
      <c r="L917" s="10" t="str">
        <f ca="1">IF(ISNA(VLOOKUP(R917&amp;"_"&amp;S917&amp;"_"&amp;T917,[1]挑战模式!$A:$AS,1,FALSE)),"",IF(VLOOKUP(R917&amp;"_"&amp;S917&amp;"_"&amp;T917,[1]挑战模式!$A:$AS,14+U917,FALSE)="","",ROUND(VLOOKUP(R917&amp;"_"&amp;S917&amp;"_"&amp;T917,[1]挑战模式!$A:$AS,5,FALSE)/K917,2)))</f>
        <v/>
      </c>
      <c r="M917" s="10" t="str">
        <f t="shared" ca="1" si="83"/>
        <v/>
      </c>
      <c r="N917" s="10" t="str">
        <f t="shared" ca="1" si="84"/>
        <v/>
      </c>
      <c r="O917" s="10" t="str">
        <f t="shared" ca="1" si="85"/>
        <v/>
      </c>
      <c r="Q917" s="10" t="str">
        <f ca="1">IF(L917="","",VLOOKUP(R917&amp;"_"&amp;S917&amp;"_"&amp;T917,[1]挑战模式!$A:$AS,38+U917,FALSE))</f>
        <v/>
      </c>
      <c r="R917" s="10">
        <v>0</v>
      </c>
      <c r="S917" s="10">
        <v>20</v>
      </c>
      <c r="T917" s="10">
        <v>1</v>
      </c>
      <c r="U917" s="10">
        <v>4</v>
      </c>
    </row>
    <row r="918" spans="2:21" s="10" customFormat="1" x14ac:dyDescent="0.2">
      <c r="B918" s="10" t="str">
        <f t="shared" si="80"/>
        <v/>
      </c>
      <c r="C918" s="10" t="str">
        <f>IF(ISNA(VLOOKUP(R918&amp;"_"&amp;S918&amp;"_"&amp;T918,[1]挑战模式!$A:$AS,1,FALSE)),"",IF(T918-T917=0,"",T918))</f>
        <v/>
      </c>
      <c r="D918" s="10" t="str">
        <f t="shared" si="81"/>
        <v/>
      </c>
      <c r="E918" s="10" t="str">
        <f>""</f>
        <v/>
      </c>
      <c r="F918" s="10" t="str">
        <f>IF(C918="","",VLOOKUP(R918&amp;"_"&amp;S918&amp;"_"&amp;T918,[1]挑战模式!$A:$AS,13,FALSE)-VLOOKUP(R918&amp;"_"&amp;S918&amp;"_"&amp;T918,[1]挑战模式!$A:$AS,14,FALSE))</f>
        <v/>
      </c>
      <c r="G918" s="10" t="str">
        <f t="shared" si="82"/>
        <v/>
      </c>
      <c r="H918" s="10" t="str">
        <f>IF(C918="","",VLOOKUP(R918&amp;"_"&amp;S918&amp;"_"&amp;T918,[1]挑战模式!$A:$BG,58,FALSE))</f>
        <v/>
      </c>
      <c r="I918" s="10" t="str">
        <f>IF(C918="","",VLOOKUP(R918&amp;"_"&amp;S918&amp;"_"&amp;T918,[1]挑战模式!$A:$BG,59,FALSE))</f>
        <v/>
      </c>
      <c r="J918" s="10" t="str">
        <f t="shared" si="79"/>
        <v/>
      </c>
      <c r="K918" s="10" t="str">
        <f ca="1">IF(ISNA(VLOOKUP(R918&amp;"_"&amp;S918&amp;"_"&amp;T918,[1]挑战模式!$A:$AS,1,FALSE)),"",IF(VLOOKUP(R918&amp;"_"&amp;S918&amp;"_"&amp;T918,[1]挑战模式!$A:$AS,14+U918,FALSE)="","",INT(VLOOKUP(R918&amp;"_"&amp;S918&amp;"_"&amp;T918,[1]挑战模式!$A:$AS,20+U918,FALSE))))</f>
        <v/>
      </c>
      <c r="L918" s="10" t="str">
        <f ca="1">IF(ISNA(VLOOKUP(R918&amp;"_"&amp;S918&amp;"_"&amp;T918,[1]挑战模式!$A:$AS,1,FALSE)),"",IF(VLOOKUP(R918&amp;"_"&amp;S918&amp;"_"&amp;T918,[1]挑战模式!$A:$AS,14+U918,FALSE)="","",ROUND(VLOOKUP(R918&amp;"_"&amp;S918&amp;"_"&amp;T918,[1]挑战模式!$A:$AS,5,FALSE)/K918,2)))</f>
        <v/>
      </c>
      <c r="M918" s="10" t="str">
        <f t="shared" ca="1" si="83"/>
        <v/>
      </c>
      <c r="N918" s="10" t="str">
        <f t="shared" ca="1" si="84"/>
        <v/>
      </c>
      <c r="O918" s="10" t="str">
        <f t="shared" ca="1" si="85"/>
        <v/>
      </c>
      <c r="Q918" s="10" t="str">
        <f ca="1">IF(L918="","",VLOOKUP(R918&amp;"_"&amp;S918&amp;"_"&amp;T918,[1]挑战模式!$A:$AS,38+U918,FALSE))</f>
        <v/>
      </c>
      <c r="R918" s="10">
        <v>0</v>
      </c>
      <c r="S918" s="10">
        <v>20</v>
      </c>
      <c r="T918" s="10">
        <v>1</v>
      </c>
      <c r="U918" s="10">
        <v>5</v>
      </c>
    </row>
    <row r="919" spans="2:21" s="10" customFormat="1" x14ac:dyDescent="0.2">
      <c r="B919" s="10" t="str">
        <f t="shared" si="80"/>
        <v/>
      </c>
      <c r="C919" s="10" t="str">
        <f>IF(ISNA(VLOOKUP(R919&amp;"_"&amp;S919&amp;"_"&amp;T919,[1]挑战模式!$A:$AS,1,FALSE)),"",IF(T919-T918=0,"",T919))</f>
        <v/>
      </c>
      <c r="D919" s="10" t="str">
        <f t="shared" si="81"/>
        <v/>
      </c>
      <c r="E919" s="10" t="str">
        <f>""</f>
        <v/>
      </c>
      <c r="F919" s="10" t="str">
        <f>IF(C919="","",VLOOKUP(R919&amp;"_"&amp;S919&amp;"_"&amp;T919,[1]挑战模式!$A:$AS,13,FALSE)-VLOOKUP(R919&amp;"_"&amp;S919&amp;"_"&amp;T919,[1]挑战模式!$A:$AS,14,FALSE))</f>
        <v/>
      </c>
      <c r="G919" s="10" t="str">
        <f t="shared" si="82"/>
        <v/>
      </c>
      <c r="H919" s="10" t="str">
        <f>IF(C919="","",VLOOKUP(R919&amp;"_"&amp;S919&amp;"_"&amp;T919,[1]挑战模式!$A:$BG,58,FALSE))</f>
        <v/>
      </c>
      <c r="I919" s="10" t="str">
        <f>IF(C919="","",VLOOKUP(R919&amp;"_"&amp;S919&amp;"_"&amp;T919,[1]挑战模式!$A:$BG,59,FALSE))</f>
        <v/>
      </c>
      <c r="J919" s="10" t="str">
        <f t="shared" ref="J919:J961" si="86">IF(C919="","",0)</f>
        <v/>
      </c>
      <c r="K919" s="10" t="str">
        <f ca="1">IF(ISNA(VLOOKUP(R919&amp;"_"&amp;S919&amp;"_"&amp;T919,[1]挑战模式!$A:$AS,1,FALSE)),"",IF(VLOOKUP(R919&amp;"_"&amp;S919&amp;"_"&amp;T919,[1]挑战模式!$A:$AS,14+U919,FALSE)="","",INT(VLOOKUP(R919&amp;"_"&amp;S919&amp;"_"&amp;T919,[1]挑战模式!$A:$AS,20+U919,FALSE))))</f>
        <v/>
      </c>
      <c r="L919" s="10" t="str">
        <f ca="1">IF(ISNA(VLOOKUP(R919&amp;"_"&amp;S919&amp;"_"&amp;T919,[1]挑战模式!$A:$AS,1,FALSE)),"",IF(VLOOKUP(R919&amp;"_"&amp;S919&amp;"_"&amp;T919,[1]挑战模式!$A:$AS,14+U919,FALSE)="","",ROUND(VLOOKUP(R919&amp;"_"&amp;S919&amp;"_"&amp;T919,[1]挑战模式!$A:$AS,5,FALSE)/K919,2)))</f>
        <v/>
      </c>
      <c r="M919" s="10" t="str">
        <f t="shared" ca="1" si="83"/>
        <v/>
      </c>
      <c r="N919" s="10" t="str">
        <f t="shared" ca="1" si="84"/>
        <v/>
      </c>
      <c r="O919" s="10" t="str">
        <f t="shared" ca="1" si="85"/>
        <v/>
      </c>
      <c r="Q919" s="10" t="str">
        <f ca="1">IF(L919="","",VLOOKUP(R919&amp;"_"&amp;S919&amp;"_"&amp;T919,[1]挑战模式!$A:$AS,38+U919,FALSE))</f>
        <v/>
      </c>
      <c r="R919" s="10">
        <v>0</v>
      </c>
      <c r="S919" s="10">
        <v>20</v>
      </c>
      <c r="T919" s="10">
        <v>1</v>
      </c>
      <c r="U919" s="10">
        <v>6</v>
      </c>
    </row>
    <row r="920" spans="2:21" s="10" customFormat="1" x14ac:dyDescent="0.2">
      <c r="B920" s="10" t="str">
        <f t="shared" si="80"/>
        <v>MonsterWaveCallRule_Season0_Challenge20</v>
      </c>
      <c r="C920" s="10">
        <f>IF(ISNA(VLOOKUP(R920&amp;"_"&amp;S920&amp;"_"&amp;T920,[1]挑战模式!$A:$AS,1,FALSE)),"",IF(T920-T919=0,"",T920))</f>
        <v>2</v>
      </c>
      <c r="D920" s="10" t="str">
        <f t="shared" si="81"/>
        <v>赛季0挑战关卡20波次2</v>
      </c>
      <c r="E920" s="10" t="str">
        <f>""</f>
        <v/>
      </c>
      <c r="F920" s="10">
        <f>IF(C920="","",VLOOKUP(R920&amp;"_"&amp;S920&amp;"_"&amp;T920,[1]挑战模式!$A:$AS,13,FALSE)-VLOOKUP(R920&amp;"_"&amp;S920&amp;"_"&amp;T920,[1]挑战模式!$A:$AS,14,FALSE))</f>
        <v>100</v>
      </c>
      <c r="G920" s="10">
        <f t="shared" si="82"/>
        <v>180</v>
      </c>
      <c r="H920" s="10" t="str">
        <f>IF(C920="","",VLOOKUP(R920&amp;"_"&amp;S920&amp;"_"&amp;T920,[1]挑战模式!$A:$BG,58,FALSE))</f>
        <v>ResAudio_Music_game3;0.9</v>
      </c>
      <c r="I920" s="10" t="str">
        <f>IF(C920="","",VLOOKUP(R920&amp;"_"&amp;S920&amp;"_"&amp;T920,[1]挑战模式!$A:$BG,59,FALSE))</f>
        <v>ResAudio_Music_game3;1.1</v>
      </c>
      <c r="J920" s="10">
        <f t="shared" si="86"/>
        <v>0</v>
      </c>
      <c r="K920" s="10">
        <f ca="1">IF(ISNA(VLOOKUP(R920&amp;"_"&amp;S920&amp;"_"&amp;T920,[1]挑战模式!$A:$AS,1,FALSE)),"",IF(VLOOKUP(R920&amp;"_"&amp;S920&amp;"_"&amp;T920,[1]挑战模式!$A:$AS,14+U920,FALSE)="","",INT(VLOOKUP(R920&amp;"_"&amp;S920&amp;"_"&amp;T920,[1]挑战模式!$A:$AS,20+U920,FALSE))))</f>
        <v>6</v>
      </c>
      <c r="L920" s="10">
        <f ca="1">IF(ISNA(VLOOKUP(R920&amp;"_"&amp;S920&amp;"_"&amp;T920,[1]挑战模式!$A:$AS,1,FALSE)),"",IF(VLOOKUP(R920&amp;"_"&amp;S920&amp;"_"&amp;T920,[1]挑战模式!$A:$AS,14+U920,FALSE)="","",ROUND(VLOOKUP(R920&amp;"_"&amp;S920&amp;"_"&amp;T920,[1]挑战模式!$A:$AS,5,FALSE)/K920,2)))</f>
        <v>2.5</v>
      </c>
      <c r="M920" s="10">
        <f t="shared" ca="1" si="83"/>
        <v>1</v>
      </c>
      <c r="N920" s="10" t="str">
        <f t="shared" ca="1" si="84"/>
        <v>Monster_Season0_Challenge20_2_1</v>
      </c>
      <c r="O920" s="10">
        <f t="shared" ca="1" si="85"/>
        <v>1</v>
      </c>
      <c r="Q920" s="10">
        <f ca="1">IF(L920="","",VLOOKUP(R920&amp;"_"&amp;S920&amp;"_"&amp;T920,[1]挑战模式!$A:$AS,38+U920,FALSE))</f>
        <v>17</v>
      </c>
      <c r="R920" s="10">
        <v>0</v>
      </c>
      <c r="S920" s="10">
        <v>20</v>
      </c>
      <c r="T920" s="10">
        <v>2</v>
      </c>
      <c r="U920" s="10">
        <v>1</v>
      </c>
    </row>
    <row r="921" spans="2:21" s="10" customFormat="1" x14ac:dyDescent="0.2">
      <c r="B921" s="10" t="str">
        <f t="shared" si="80"/>
        <v/>
      </c>
      <c r="C921" s="10" t="str">
        <f>IF(ISNA(VLOOKUP(R921&amp;"_"&amp;S921&amp;"_"&amp;T921,[1]挑战模式!$A:$AS,1,FALSE)),"",IF(T921-T920=0,"",T921))</f>
        <v/>
      </c>
      <c r="D921" s="10" t="str">
        <f t="shared" si="81"/>
        <v/>
      </c>
      <c r="E921" s="10" t="str">
        <f>""</f>
        <v/>
      </c>
      <c r="F921" s="10" t="str">
        <f>IF(C921="","",VLOOKUP(R921&amp;"_"&amp;S921&amp;"_"&amp;T921,[1]挑战模式!$A:$AS,13,FALSE)-VLOOKUP(R921&amp;"_"&amp;S921&amp;"_"&amp;T921,[1]挑战模式!$A:$AS,14,FALSE))</f>
        <v/>
      </c>
      <c r="G921" s="10" t="str">
        <f t="shared" si="82"/>
        <v/>
      </c>
      <c r="H921" s="10" t="str">
        <f>IF(C921="","",VLOOKUP(R921&amp;"_"&amp;S921&amp;"_"&amp;T921,[1]挑战模式!$A:$BG,58,FALSE))</f>
        <v/>
      </c>
      <c r="I921" s="10" t="str">
        <f>IF(C921="","",VLOOKUP(R921&amp;"_"&amp;S921&amp;"_"&amp;T921,[1]挑战模式!$A:$BG,59,FALSE))</f>
        <v/>
      </c>
      <c r="J921" s="10" t="str">
        <f t="shared" si="86"/>
        <v/>
      </c>
      <c r="K921" s="10">
        <f ca="1">IF(ISNA(VLOOKUP(R921&amp;"_"&amp;S921&amp;"_"&amp;T921,[1]挑战模式!$A:$AS,1,FALSE)),"",IF(VLOOKUP(R921&amp;"_"&amp;S921&amp;"_"&amp;T921,[1]挑战模式!$A:$AS,14+U921,FALSE)="","",INT(VLOOKUP(R921&amp;"_"&amp;S921&amp;"_"&amp;T921,[1]挑战模式!$A:$AS,20+U921,FALSE))))</f>
        <v>6</v>
      </c>
      <c r="L921" s="10">
        <f ca="1">IF(ISNA(VLOOKUP(R921&amp;"_"&amp;S921&amp;"_"&amp;T921,[1]挑战模式!$A:$AS,1,FALSE)),"",IF(VLOOKUP(R921&amp;"_"&amp;S921&amp;"_"&amp;T921,[1]挑战模式!$A:$AS,14+U921,FALSE)="","",ROUND(VLOOKUP(R921&amp;"_"&amp;S921&amp;"_"&amp;T921,[1]挑战模式!$A:$AS,5,FALSE)/K921,2)))</f>
        <v>2.5</v>
      </c>
      <c r="M921" s="10">
        <f t="shared" ca="1" si="83"/>
        <v>1</v>
      </c>
      <c r="N921" s="10" t="str">
        <f t="shared" ca="1" si="84"/>
        <v>Monster_Season0_Challenge20_2_2</v>
      </c>
      <c r="O921" s="10">
        <f t="shared" ca="1" si="85"/>
        <v>1</v>
      </c>
      <c r="Q921" s="10">
        <f ca="1">IF(L921="","",VLOOKUP(R921&amp;"_"&amp;S921&amp;"_"&amp;T921,[1]挑战模式!$A:$AS,38+U921,FALSE))</f>
        <v>17</v>
      </c>
      <c r="R921" s="10">
        <v>0</v>
      </c>
      <c r="S921" s="10">
        <v>20</v>
      </c>
      <c r="T921" s="10">
        <v>2</v>
      </c>
      <c r="U921" s="10">
        <v>2</v>
      </c>
    </row>
    <row r="922" spans="2:21" s="10" customFormat="1" x14ac:dyDescent="0.2">
      <c r="B922" s="10" t="str">
        <f t="shared" si="80"/>
        <v/>
      </c>
      <c r="C922" s="10" t="str">
        <f>IF(ISNA(VLOOKUP(R922&amp;"_"&amp;S922&amp;"_"&amp;T922,[1]挑战模式!$A:$AS,1,FALSE)),"",IF(T922-T921=0,"",T922))</f>
        <v/>
      </c>
      <c r="D922" s="10" t="str">
        <f t="shared" si="81"/>
        <v/>
      </c>
      <c r="E922" s="10" t="str">
        <f>""</f>
        <v/>
      </c>
      <c r="F922" s="10" t="str">
        <f>IF(C922="","",VLOOKUP(R922&amp;"_"&amp;S922&amp;"_"&amp;T922,[1]挑战模式!$A:$AS,13,FALSE)-VLOOKUP(R922&amp;"_"&amp;S922&amp;"_"&amp;T922,[1]挑战模式!$A:$AS,14,FALSE))</f>
        <v/>
      </c>
      <c r="G922" s="10" t="str">
        <f t="shared" si="82"/>
        <v/>
      </c>
      <c r="H922" s="10" t="str">
        <f>IF(C922="","",VLOOKUP(R922&amp;"_"&amp;S922&amp;"_"&amp;T922,[1]挑战模式!$A:$BG,58,FALSE))</f>
        <v/>
      </c>
      <c r="I922" s="10" t="str">
        <f>IF(C922="","",VLOOKUP(R922&amp;"_"&amp;S922&amp;"_"&amp;T922,[1]挑战模式!$A:$BG,59,FALSE))</f>
        <v/>
      </c>
      <c r="J922" s="10" t="str">
        <f t="shared" si="86"/>
        <v/>
      </c>
      <c r="K922" s="10" t="str">
        <f ca="1">IF(ISNA(VLOOKUP(R922&amp;"_"&amp;S922&amp;"_"&amp;T922,[1]挑战模式!$A:$AS,1,FALSE)),"",IF(VLOOKUP(R922&amp;"_"&amp;S922&amp;"_"&amp;T922,[1]挑战模式!$A:$AS,14+U922,FALSE)="","",INT(VLOOKUP(R922&amp;"_"&amp;S922&amp;"_"&amp;T922,[1]挑战模式!$A:$AS,20+U922,FALSE))))</f>
        <v/>
      </c>
      <c r="L922" s="10" t="str">
        <f ca="1">IF(ISNA(VLOOKUP(R922&amp;"_"&amp;S922&amp;"_"&amp;T922,[1]挑战模式!$A:$AS,1,FALSE)),"",IF(VLOOKUP(R922&amp;"_"&amp;S922&amp;"_"&amp;T922,[1]挑战模式!$A:$AS,14+U922,FALSE)="","",ROUND(VLOOKUP(R922&amp;"_"&amp;S922&amp;"_"&amp;T922,[1]挑战模式!$A:$AS,5,FALSE)/K922,2)))</f>
        <v/>
      </c>
      <c r="M922" s="10" t="str">
        <f t="shared" ca="1" si="83"/>
        <v/>
      </c>
      <c r="N922" s="10" t="str">
        <f t="shared" ca="1" si="84"/>
        <v/>
      </c>
      <c r="O922" s="10" t="str">
        <f t="shared" ca="1" si="85"/>
        <v/>
      </c>
      <c r="Q922" s="10" t="str">
        <f ca="1">IF(L922="","",VLOOKUP(R922&amp;"_"&amp;S922&amp;"_"&amp;T922,[1]挑战模式!$A:$AS,38+U922,FALSE))</f>
        <v/>
      </c>
      <c r="R922" s="10">
        <v>0</v>
      </c>
      <c r="S922" s="10">
        <v>20</v>
      </c>
      <c r="T922" s="10">
        <v>2</v>
      </c>
      <c r="U922" s="10">
        <v>3</v>
      </c>
    </row>
    <row r="923" spans="2:21" s="10" customFormat="1" x14ac:dyDescent="0.2">
      <c r="B923" s="10" t="str">
        <f t="shared" si="80"/>
        <v/>
      </c>
      <c r="C923" s="10" t="str">
        <f>IF(ISNA(VLOOKUP(R923&amp;"_"&amp;S923&amp;"_"&amp;T923,[1]挑战模式!$A:$AS,1,FALSE)),"",IF(T923-T922=0,"",T923))</f>
        <v/>
      </c>
      <c r="D923" s="10" t="str">
        <f t="shared" si="81"/>
        <v/>
      </c>
      <c r="E923" s="10" t="str">
        <f>""</f>
        <v/>
      </c>
      <c r="F923" s="10" t="str">
        <f>IF(C923="","",VLOOKUP(R923&amp;"_"&amp;S923&amp;"_"&amp;T923,[1]挑战模式!$A:$AS,13,FALSE)-VLOOKUP(R923&amp;"_"&amp;S923&amp;"_"&amp;T923,[1]挑战模式!$A:$AS,14,FALSE))</f>
        <v/>
      </c>
      <c r="G923" s="10" t="str">
        <f t="shared" si="82"/>
        <v/>
      </c>
      <c r="H923" s="10" t="str">
        <f>IF(C923="","",VLOOKUP(R923&amp;"_"&amp;S923&amp;"_"&amp;T923,[1]挑战模式!$A:$BG,58,FALSE))</f>
        <v/>
      </c>
      <c r="I923" s="10" t="str">
        <f>IF(C923="","",VLOOKUP(R923&amp;"_"&amp;S923&amp;"_"&amp;T923,[1]挑战模式!$A:$BG,59,FALSE))</f>
        <v/>
      </c>
      <c r="J923" s="10" t="str">
        <f t="shared" si="86"/>
        <v/>
      </c>
      <c r="K923" s="10" t="str">
        <f ca="1">IF(ISNA(VLOOKUP(R923&amp;"_"&amp;S923&amp;"_"&amp;T923,[1]挑战模式!$A:$AS,1,FALSE)),"",IF(VLOOKUP(R923&amp;"_"&amp;S923&amp;"_"&amp;T923,[1]挑战模式!$A:$AS,14+U923,FALSE)="","",INT(VLOOKUP(R923&amp;"_"&amp;S923&amp;"_"&amp;T923,[1]挑战模式!$A:$AS,20+U923,FALSE))))</f>
        <v/>
      </c>
      <c r="L923" s="10" t="str">
        <f ca="1">IF(ISNA(VLOOKUP(R923&amp;"_"&amp;S923&amp;"_"&amp;T923,[1]挑战模式!$A:$AS,1,FALSE)),"",IF(VLOOKUP(R923&amp;"_"&amp;S923&amp;"_"&amp;T923,[1]挑战模式!$A:$AS,14+U923,FALSE)="","",ROUND(VLOOKUP(R923&amp;"_"&amp;S923&amp;"_"&amp;T923,[1]挑战模式!$A:$AS,5,FALSE)/K923,2)))</f>
        <v/>
      </c>
      <c r="M923" s="10" t="str">
        <f t="shared" ca="1" si="83"/>
        <v/>
      </c>
      <c r="N923" s="10" t="str">
        <f t="shared" ca="1" si="84"/>
        <v/>
      </c>
      <c r="O923" s="10" t="str">
        <f t="shared" ca="1" si="85"/>
        <v/>
      </c>
      <c r="Q923" s="10" t="str">
        <f ca="1">IF(L923="","",VLOOKUP(R923&amp;"_"&amp;S923&amp;"_"&amp;T923,[1]挑战模式!$A:$AS,38+U923,FALSE))</f>
        <v/>
      </c>
      <c r="R923" s="10">
        <v>0</v>
      </c>
      <c r="S923" s="10">
        <v>20</v>
      </c>
      <c r="T923" s="10">
        <v>2</v>
      </c>
      <c r="U923" s="10">
        <v>4</v>
      </c>
    </row>
    <row r="924" spans="2:21" s="10" customFormat="1" x14ac:dyDescent="0.2">
      <c r="B924" s="10" t="str">
        <f t="shared" si="80"/>
        <v/>
      </c>
      <c r="C924" s="10" t="str">
        <f>IF(ISNA(VLOOKUP(R924&amp;"_"&amp;S924&amp;"_"&amp;T924,[1]挑战模式!$A:$AS,1,FALSE)),"",IF(T924-T923=0,"",T924))</f>
        <v/>
      </c>
      <c r="D924" s="10" t="str">
        <f t="shared" si="81"/>
        <v/>
      </c>
      <c r="E924" s="10" t="str">
        <f>""</f>
        <v/>
      </c>
      <c r="F924" s="10" t="str">
        <f>IF(C924="","",VLOOKUP(R924&amp;"_"&amp;S924&amp;"_"&amp;T924,[1]挑战模式!$A:$AS,13,FALSE)-VLOOKUP(R924&amp;"_"&amp;S924&amp;"_"&amp;T924,[1]挑战模式!$A:$AS,14,FALSE))</f>
        <v/>
      </c>
      <c r="G924" s="10" t="str">
        <f t="shared" si="82"/>
        <v/>
      </c>
      <c r="H924" s="10" t="str">
        <f>IF(C924="","",VLOOKUP(R924&amp;"_"&amp;S924&amp;"_"&amp;T924,[1]挑战模式!$A:$BG,58,FALSE))</f>
        <v/>
      </c>
      <c r="I924" s="10" t="str">
        <f>IF(C924="","",VLOOKUP(R924&amp;"_"&amp;S924&amp;"_"&amp;T924,[1]挑战模式!$A:$BG,59,FALSE))</f>
        <v/>
      </c>
      <c r="J924" s="10" t="str">
        <f t="shared" si="86"/>
        <v/>
      </c>
      <c r="K924" s="10" t="str">
        <f ca="1">IF(ISNA(VLOOKUP(R924&amp;"_"&amp;S924&amp;"_"&amp;T924,[1]挑战模式!$A:$AS,1,FALSE)),"",IF(VLOOKUP(R924&amp;"_"&amp;S924&amp;"_"&amp;T924,[1]挑战模式!$A:$AS,14+U924,FALSE)="","",INT(VLOOKUP(R924&amp;"_"&amp;S924&amp;"_"&amp;T924,[1]挑战模式!$A:$AS,20+U924,FALSE))))</f>
        <v/>
      </c>
      <c r="L924" s="10" t="str">
        <f ca="1">IF(ISNA(VLOOKUP(R924&amp;"_"&amp;S924&amp;"_"&amp;T924,[1]挑战模式!$A:$AS,1,FALSE)),"",IF(VLOOKUP(R924&amp;"_"&amp;S924&amp;"_"&amp;T924,[1]挑战模式!$A:$AS,14+U924,FALSE)="","",ROUND(VLOOKUP(R924&amp;"_"&amp;S924&amp;"_"&amp;T924,[1]挑战模式!$A:$AS,5,FALSE)/K924,2)))</f>
        <v/>
      </c>
      <c r="M924" s="10" t="str">
        <f t="shared" ca="1" si="83"/>
        <v/>
      </c>
      <c r="N924" s="10" t="str">
        <f t="shared" ca="1" si="84"/>
        <v/>
      </c>
      <c r="O924" s="10" t="str">
        <f t="shared" ca="1" si="85"/>
        <v/>
      </c>
      <c r="Q924" s="10" t="str">
        <f ca="1">IF(L924="","",VLOOKUP(R924&amp;"_"&amp;S924&amp;"_"&amp;T924,[1]挑战模式!$A:$AS,38+U924,FALSE))</f>
        <v/>
      </c>
      <c r="R924" s="10">
        <v>0</v>
      </c>
      <c r="S924" s="10">
        <v>20</v>
      </c>
      <c r="T924" s="10">
        <v>2</v>
      </c>
      <c r="U924" s="10">
        <v>5</v>
      </c>
    </row>
    <row r="925" spans="2:21" s="10" customFormat="1" x14ac:dyDescent="0.2">
      <c r="B925" s="10" t="str">
        <f t="shared" si="80"/>
        <v/>
      </c>
      <c r="C925" s="10" t="str">
        <f>IF(ISNA(VLOOKUP(R925&amp;"_"&amp;S925&amp;"_"&amp;T925,[1]挑战模式!$A:$AS,1,FALSE)),"",IF(T925-T924=0,"",T925))</f>
        <v/>
      </c>
      <c r="D925" s="10" t="str">
        <f t="shared" si="81"/>
        <v/>
      </c>
      <c r="E925" s="10" t="str">
        <f>""</f>
        <v/>
      </c>
      <c r="F925" s="10" t="str">
        <f>IF(C925="","",VLOOKUP(R925&amp;"_"&amp;S925&amp;"_"&amp;T925,[1]挑战模式!$A:$AS,13,FALSE)-VLOOKUP(R925&amp;"_"&amp;S925&amp;"_"&amp;T925,[1]挑战模式!$A:$AS,14,FALSE))</f>
        <v/>
      </c>
      <c r="G925" s="10" t="str">
        <f t="shared" si="82"/>
        <v/>
      </c>
      <c r="H925" s="10" t="str">
        <f>IF(C925="","",VLOOKUP(R925&amp;"_"&amp;S925&amp;"_"&amp;T925,[1]挑战模式!$A:$BG,58,FALSE))</f>
        <v/>
      </c>
      <c r="I925" s="10" t="str">
        <f>IF(C925="","",VLOOKUP(R925&amp;"_"&amp;S925&amp;"_"&amp;T925,[1]挑战模式!$A:$BG,59,FALSE))</f>
        <v/>
      </c>
      <c r="J925" s="10" t="str">
        <f t="shared" si="86"/>
        <v/>
      </c>
      <c r="K925" s="10" t="str">
        <f ca="1">IF(ISNA(VLOOKUP(R925&amp;"_"&amp;S925&amp;"_"&amp;T925,[1]挑战模式!$A:$AS,1,FALSE)),"",IF(VLOOKUP(R925&amp;"_"&amp;S925&amp;"_"&amp;T925,[1]挑战模式!$A:$AS,14+U925,FALSE)="","",INT(VLOOKUP(R925&amp;"_"&amp;S925&amp;"_"&amp;T925,[1]挑战模式!$A:$AS,20+U925,FALSE))))</f>
        <v/>
      </c>
      <c r="L925" s="10" t="str">
        <f ca="1">IF(ISNA(VLOOKUP(R925&amp;"_"&amp;S925&amp;"_"&amp;T925,[1]挑战模式!$A:$AS,1,FALSE)),"",IF(VLOOKUP(R925&amp;"_"&amp;S925&amp;"_"&amp;T925,[1]挑战模式!$A:$AS,14+U925,FALSE)="","",ROUND(VLOOKUP(R925&amp;"_"&amp;S925&amp;"_"&amp;T925,[1]挑战模式!$A:$AS,5,FALSE)/K925,2)))</f>
        <v/>
      </c>
      <c r="M925" s="10" t="str">
        <f t="shared" ca="1" si="83"/>
        <v/>
      </c>
      <c r="N925" s="10" t="str">
        <f t="shared" ca="1" si="84"/>
        <v/>
      </c>
      <c r="O925" s="10" t="str">
        <f t="shared" ca="1" si="85"/>
        <v/>
      </c>
      <c r="Q925" s="10" t="str">
        <f ca="1">IF(L925="","",VLOOKUP(R925&amp;"_"&amp;S925&amp;"_"&amp;T925,[1]挑战模式!$A:$AS,38+U925,FALSE))</f>
        <v/>
      </c>
      <c r="R925" s="10">
        <v>0</v>
      </c>
      <c r="S925" s="10">
        <v>20</v>
      </c>
      <c r="T925" s="10">
        <v>2</v>
      </c>
      <c r="U925" s="10">
        <v>6</v>
      </c>
    </row>
    <row r="926" spans="2:21" s="10" customFormat="1" x14ac:dyDescent="0.2">
      <c r="B926" s="10" t="str">
        <f t="shared" si="80"/>
        <v>MonsterWaveCallRule_Season0_Challenge20</v>
      </c>
      <c r="C926" s="10">
        <f>IF(ISNA(VLOOKUP(R926&amp;"_"&amp;S926&amp;"_"&amp;T926,[1]挑战模式!$A:$AS,1,FALSE)),"",IF(T926-T925=0,"",T926))</f>
        <v>3</v>
      </c>
      <c r="D926" s="10" t="str">
        <f t="shared" si="81"/>
        <v>赛季0挑战关卡20波次3</v>
      </c>
      <c r="E926" s="10" t="str">
        <f>""</f>
        <v/>
      </c>
      <c r="F926" s="10">
        <f>IF(C926="","",VLOOKUP(R926&amp;"_"&amp;S926&amp;"_"&amp;T926,[1]挑战模式!$A:$AS,13,FALSE)-VLOOKUP(R926&amp;"_"&amp;S926&amp;"_"&amp;T926,[1]挑战模式!$A:$AS,14,FALSE))</f>
        <v>100</v>
      </c>
      <c r="G926" s="10">
        <f t="shared" si="82"/>
        <v>180</v>
      </c>
      <c r="H926" s="10" t="str">
        <f>IF(C926="","",VLOOKUP(R926&amp;"_"&amp;S926&amp;"_"&amp;T926,[1]挑战模式!$A:$BG,58,FALSE))</f>
        <v>ResAudio_Music_game3;0.9</v>
      </c>
      <c r="I926" s="10" t="str">
        <f>IF(C926="","",VLOOKUP(R926&amp;"_"&amp;S926&amp;"_"&amp;T926,[1]挑战模式!$A:$BG,59,FALSE))</f>
        <v>ResAudio_Music_game3;1.1</v>
      </c>
      <c r="J926" s="10">
        <f t="shared" si="86"/>
        <v>0</v>
      </c>
      <c r="K926" s="10">
        <f ca="1">IF(ISNA(VLOOKUP(R926&amp;"_"&amp;S926&amp;"_"&amp;T926,[1]挑战模式!$A:$AS,1,FALSE)),"",IF(VLOOKUP(R926&amp;"_"&amp;S926&amp;"_"&amp;T926,[1]挑战模式!$A:$AS,14+U926,FALSE)="","",INT(VLOOKUP(R926&amp;"_"&amp;S926&amp;"_"&amp;T926,[1]挑战模式!$A:$AS,20+U926,FALSE))))</f>
        <v>9</v>
      </c>
      <c r="L926" s="10">
        <f ca="1">IF(ISNA(VLOOKUP(R926&amp;"_"&amp;S926&amp;"_"&amp;T926,[1]挑战模式!$A:$AS,1,FALSE)),"",IF(VLOOKUP(R926&amp;"_"&amp;S926&amp;"_"&amp;T926,[1]挑战模式!$A:$AS,14+U926,FALSE)="","",ROUND(VLOOKUP(R926&amp;"_"&amp;S926&amp;"_"&amp;T926,[1]挑战模式!$A:$AS,5,FALSE)/K926,2)))</f>
        <v>2.2200000000000002</v>
      </c>
      <c r="M926" s="10">
        <f t="shared" ca="1" si="83"/>
        <v>1</v>
      </c>
      <c r="N926" s="10" t="str">
        <f t="shared" ca="1" si="84"/>
        <v>Monster_Season0_Challenge20_3_1</v>
      </c>
      <c r="O926" s="10">
        <f t="shared" ca="1" si="85"/>
        <v>1</v>
      </c>
      <c r="Q926" s="10">
        <f ca="1">IF(L926="","",VLOOKUP(R926&amp;"_"&amp;S926&amp;"_"&amp;T926,[1]挑战模式!$A:$AS,38+U926,FALSE))</f>
        <v>15</v>
      </c>
      <c r="R926" s="10">
        <v>0</v>
      </c>
      <c r="S926" s="10">
        <v>20</v>
      </c>
      <c r="T926" s="10">
        <v>3</v>
      </c>
      <c r="U926" s="10">
        <v>1</v>
      </c>
    </row>
    <row r="927" spans="2:21" s="10" customFormat="1" x14ac:dyDescent="0.2">
      <c r="B927" s="10" t="str">
        <f t="shared" si="80"/>
        <v/>
      </c>
      <c r="C927" s="10" t="str">
        <f>IF(ISNA(VLOOKUP(R927&amp;"_"&amp;S927&amp;"_"&amp;T927,[1]挑战模式!$A:$AS,1,FALSE)),"",IF(T927-T926=0,"",T927))</f>
        <v/>
      </c>
      <c r="D927" s="10" t="str">
        <f t="shared" si="81"/>
        <v/>
      </c>
      <c r="E927" s="10" t="str">
        <f>""</f>
        <v/>
      </c>
      <c r="F927" s="10" t="str">
        <f>IF(C927="","",VLOOKUP(R927&amp;"_"&amp;S927&amp;"_"&amp;T927,[1]挑战模式!$A:$AS,13,FALSE)-VLOOKUP(R927&amp;"_"&amp;S927&amp;"_"&amp;T927,[1]挑战模式!$A:$AS,14,FALSE))</f>
        <v/>
      </c>
      <c r="G927" s="10" t="str">
        <f t="shared" si="82"/>
        <v/>
      </c>
      <c r="H927" s="10" t="str">
        <f>IF(C927="","",VLOOKUP(R927&amp;"_"&amp;S927&amp;"_"&amp;T927,[1]挑战模式!$A:$BG,58,FALSE))</f>
        <v/>
      </c>
      <c r="I927" s="10" t="str">
        <f>IF(C927="","",VLOOKUP(R927&amp;"_"&amp;S927&amp;"_"&amp;T927,[1]挑战模式!$A:$BG,59,FALSE))</f>
        <v/>
      </c>
      <c r="J927" s="10" t="str">
        <f t="shared" si="86"/>
        <v/>
      </c>
      <c r="K927" s="10">
        <f ca="1">IF(ISNA(VLOOKUP(R927&amp;"_"&amp;S927&amp;"_"&amp;T927,[1]挑战模式!$A:$AS,1,FALSE)),"",IF(VLOOKUP(R927&amp;"_"&amp;S927&amp;"_"&amp;T927,[1]挑战模式!$A:$AS,14+U927,FALSE)="","",INT(VLOOKUP(R927&amp;"_"&amp;S927&amp;"_"&amp;T927,[1]挑战模式!$A:$AS,20+U927,FALSE))))</f>
        <v>9</v>
      </c>
      <c r="L927" s="10">
        <f ca="1">IF(ISNA(VLOOKUP(R927&amp;"_"&amp;S927&amp;"_"&amp;T927,[1]挑战模式!$A:$AS,1,FALSE)),"",IF(VLOOKUP(R927&amp;"_"&amp;S927&amp;"_"&amp;T927,[1]挑战模式!$A:$AS,14+U927,FALSE)="","",ROUND(VLOOKUP(R927&amp;"_"&amp;S927&amp;"_"&amp;T927,[1]挑战模式!$A:$AS,5,FALSE)/K927,2)))</f>
        <v>2.2200000000000002</v>
      </c>
      <c r="M927" s="10">
        <f t="shared" ca="1" si="83"/>
        <v>1</v>
      </c>
      <c r="N927" s="10" t="str">
        <f t="shared" ca="1" si="84"/>
        <v>Monster_Season0_Challenge20_3_2</v>
      </c>
      <c r="O927" s="10">
        <f t="shared" ca="1" si="85"/>
        <v>1</v>
      </c>
      <c r="Q927" s="10">
        <f ca="1">IF(L927="","",VLOOKUP(R927&amp;"_"&amp;S927&amp;"_"&amp;T927,[1]挑战模式!$A:$AS,38+U927,FALSE))</f>
        <v>7</v>
      </c>
      <c r="R927" s="10">
        <v>0</v>
      </c>
      <c r="S927" s="10">
        <v>20</v>
      </c>
      <c r="T927" s="10">
        <v>3</v>
      </c>
      <c r="U927" s="10">
        <v>2</v>
      </c>
    </row>
    <row r="928" spans="2:21" s="10" customFormat="1" x14ac:dyDescent="0.2">
      <c r="B928" s="10" t="str">
        <f t="shared" si="80"/>
        <v/>
      </c>
      <c r="C928" s="10" t="str">
        <f>IF(ISNA(VLOOKUP(R928&amp;"_"&amp;S928&amp;"_"&amp;T928,[1]挑战模式!$A:$AS,1,FALSE)),"",IF(T928-T927=0,"",T928))</f>
        <v/>
      </c>
      <c r="D928" s="10" t="str">
        <f t="shared" si="81"/>
        <v/>
      </c>
      <c r="E928" s="10" t="str">
        <f>""</f>
        <v/>
      </c>
      <c r="F928" s="10" t="str">
        <f>IF(C928="","",VLOOKUP(R928&amp;"_"&amp;S928&amp;"_"&amp;T928,[1]挑战模式!$A:$AS,13,FALSE)-VLOOKUP(R928&amp;"_"&amp;S928&amp;"_"&amp;T928,[1]挑战模式!$A:$AS,14,FALSE))</f>
        <v/>
      </c>
      <c r="G928" s="10" t="str">
        <f t="shared" si="82"/>
        <v/>
      </c>
      <c r="H928" s="10" t="str">
        <f>IF(C928="","",VLOOKUP(R928&amp;"_"&amp;S928&amp;"_"&amp;T928,[1]挑战模式!$A:$BG,58,FALSE))</f>
        <v/>
      </c>
      <c r="I928" s="10" t="str">
        <f>IF(C928="","",VLOOKUP(R928&amp;"_"&amp;S928&amp;"_"&amp;T928,[1]挑战模式!$A:$BG,59,FALSE))</f>
        <v/>
      </c>
      <c r="J928" s="10" t="str">
        <f t="shared" si="86"/>
        <v/>
      </c>
      <c r="K928" s="10" t="str">
        <f ca="1">IF(ISNA(VLOOKUP(R928&amp;"_"&amp;S928&amp;"_"&amp;T928,[1]挑战模式!$A:$AS,1,FALSE)),"",IF(VLOOKUP(R928&amp;"_"&amp;S928&amp;"_"&amp;T928,[1]挑战模式!$A:$AS,14+U928,FALSE)="","",INT(VLOOKUP(R928&amp;"_"&amp;S928&amp;"_"&amp;T928,[1]挑战模式!$A:$AS,20+U928,FALSE))))</f>
        <v/>
      </c>
      <c r="L928" s="10" t="str">
        <f ca="1">IF(ISNA(VLOOKUP(R928&amp;"_"&amp;S928&amp;"_"&amp;T928,[1]挑战模式!$A:$AS,1,FALSE)),"",IF(VLOOKUP(R928&amp;"_"&amp;S928&amp;"_"&amp;T928,[1]挑战模式!$A:$AS,14+U928,FALSE)="","",ROUND(VLOOKUP(R928&amp;"_"&amp;S928&amp;"_"&amp;T928,[1]挑战模式!$A:$AS,5,FALSE)/K928,2)))</f>
        <v/>
      </c>
      <c r="M928" s="10" t="str">
        <f t="shared" ca="1" si="83"/>
        <v/>
      </c>
      <c r="N928" s="10" t="str">
        <f t="shared" ca="1" si="84"/>
        <v/>
      </c>
      <c r="O928" s="10" t="str">
        <f t="shared" ca="1" si="85"/>
        <v/>
      </c>
      <c r="Q928" s="10" t="str">
        <f ca="1">IF(L928="","",VLOOKUP(R928&amp;"_"&amp;S928&amp;"_"&amp;T928,[1]挑战模式!$A:$AS,38+U928,FALSE))</f>
        <v/>
      </c>
      <c r="R928" s="10">
        <v>0</v>
      </c>
      <c r="S928" s="10">
        <v>20</v>
      </c>
      <c r="T928" s="10">
        <v>3</v>
      </c>
      <c r="U928" s="10">
        <v>3</v>
      </c>
    </row>
    <row r="929" spans="2:21" s="10" customFormat="1" x14ac:dyDescent="0.2">
      <c r="B929" s="10" t="str">
        <f t="shared" si="80"/>
        <v/>
      </c>
      <c r="C929" s="10" t="str">
        <f>IF(ISNA(VLOOKUP(R929&amp;"_"&amp;S929&amp;"_"&amp;T929,[1]挑战模式!$A:$AS,1,FALSE)),"",IF(T929-T928=0,"",T929))</f>
        <v/>
      </c>
      <c r="D929" s="10" t="str">
        <f t="shared" si="81"/>
        <v/>
      </c>
      <c r="E929" s="10" t="str">
        <f>""</f>
        <v/>
      </c>
      <c r="F929" s="10" t="str">
        <f>IF(C929="","",VLOOKUP(R929&amp;"_"&amp;S929&amp;"_"&amp;T929,[1]挑战模式!$A:$AS,13,FALSE)-VLOOKUP(R929&amp;"_"&amp;S929&amp;"_"&amp;T929,[1]挑战模式!$A:$AS,14,FALSE))</f>
        <v/>
      </c>
      <c r="G929" s="10" t="str">
        <f t="shared" si="82"/>
        <v/>
      </c>
      <c r="H929" s="10" t="str">
        <f>IF(C929="","",VLOOKUP(R929&amp;"_"&amp;S929&amp;"_"&amp;T929,[1]挑战模式!$A:$BG,58,FALSE))</f>
        <v/>
      </c>
      <c r="I929" s="10" t="str">
        <f>IF(C929="","",VLOOKUP(R929&amp;"_"&amp;S929&amp;"_"&amp;T929,[1]挑战模式!$A:$BG,59,FALSE))</f>
        <v/>
      </c>
      <c r="J929" s="10" t="str">
        <f t="shared" si="86"/>
        <v/>
      </c>
      <c r="K929" s="10" t="str">
        <f ca="1">IF(ISNA(VLOOKUP(R929&amp;"_"&amp;S929&amp;"_"&amp;T929,[1]挑战模式!$A:$AS,1,FALSE)),"",IF(VLOOKUP(R929&amp;"_"&amp;S929&amp;"_"&amp;T929,[1]挑战模式!$A:$AS,14+U929,FALSE)="","",INT(VLOOKUP(R929&amp;"_"&amp;S929&amp;"_"&amp;T929,[1]挑战模式!$A:$AS,20+U929,FALSE))))</f>
        <v/>
      </c>
      <c r="L929" s="10" t="str">
        <f ca="1">IF(ISNA(VLOOKUP(R929&amp;"_"&amp;S929&amp;"_"&amp;T929,[1]挑战模式!$A:$AS,1,FALSE)),"",IF(VLOOKUP(R929&amp;"_"&amp;S929&amp;"_"&amp;T929,[1]挑战模式!$A:$AS,14+U929,FALSE)="","",ROUND(VLOOKUP(R929&amp;"_"&amp;S929&amp;"_"&amp;T929,[1]挑战模式!$A:$AS,5,FALSE)/K929,2)))</f>
        <v/>
      </c>
      <c r="M929" s="10" t="str">
        <f t="shared" ca="1" si="83"/>
        <v/>
      </c>
      <c r="N929" s="10" t="str">
        <f t="shared" ca="1" si="84"/>
        <v/>
      </c>
      <c r="O929" s="10" t="str">
        <f t="shared" ca="1" si="85"/>
        <v/>
      </c>
      <c r="Q929" s="10" t="str">
        <f ca="1">IF(L929="","",VLOOKUP(R929&amp;"_"&amp;S929&amp;"_"&amp;T929,[1]挑战模式!$A:$AS,38+U929,FALSE))</f>
        <v/>
      </c>
      <c r="R929" s="10">
        <v>0</v>
      </c>
      <c r="S929" s="10">
        <v>20</v>
      </c>
      <c r="T929" s="10">
        <v>3</v>
      </c>
      <c r="U929" s="10">
        <v>4</v>
      </c>
    </row>
    <row r="930" spans="2:21" s="10" customFormat="1" x14ac:dyDescent="0.2">
      <c r="B930" s="10" t="str">
        <f t="shared" si="80"/>
        <v/>
      </c>
      <c r="C930" s="10" t="str">
        <f>IF(ISNA(VLOOKUP(R930&amp;"_"&amp;S930&amp;"_"&amp;T930,[1]挑战模式!$A:$AS,1,FALSE)),"",IF(T930-T929=0,"",T930))</f>
        <v/>
      </c>
      <c r="D930" s="10" t="str">
        <f t="shared" si="81"/>
        <v/>
      </c>
      <c r="E930" s="10" t="str">
        <f>""</f>
        <v/>
      </c>
      <c r="F930" s="10" t="str">
        <f>IF(C930="","",VLOOKUP(R930&amp;"_"&amp;S930&amp;"_"&amp;T930,[1]挑战模式!$A:$AS,13,FALSE)-VLOOKUP(R930&amp;"_"&amp;S930&amp;"_"&amp;T930,[1]挑战模式!$A:$AS,14,FALSE))</f>
        <v/>
      </c>
      <c r="G930" s="10" t="str">
        <f t="shared" si="82"/>
        <v/>
      </c>
      <c r="H930" s="10" t="str">
        <f>IF(C930="","",VLOOKUP(R930&amp;"_"&amp;S930&amp;"_"&amp;T930,[1]挑战模式!$A:$BG,58,FALSE))</f>
        <v/>
      </c>
      <c r="I930" s="10" t="str">
        <f>IF(C930="","",VLOOKUP(R930&amp;"_"&amp;S930&amp;"_"&amp;T930,[1]挑战模式!$A:$BG,59,FALSE))</f>
        <v/>
      </c>
      <c r="J930" s="10" t="str">
        <f t="shared" si="86"/>
        <v/>
      </c>
      <c r="K930" s="10" t="str">
        <f ca="1">IF(ISNA(VLOOKUP(R930&amp;"_"&amp;S930&amp;"_"&amp;T930,[1]挑战模式!$A:$AS,1,FALSE)),"",IF(VLOOKUP(R930&amp;"_"&amp;S930&amp;"_"&amp;T930,[1]挑战模式!$A:$AS,14+U930,FALSE)="","",INT(VLOOKUP(R930&amp;"_"&amp;S930&amp;"_"&amp;T930,[1]挑战模式!$A:$AS,20+U930,FALSE))))</f>
        <v/>
      </c>
      <c r="L930" s="10" t="str">
        <f ca="1">IF(ISNA(VLOOKUP(R930&amp;"_"&amp;S930&amp;"_"&amp;T930,[1]挑战模式!$A:$AS,1,FALSE)),"",IF(VLOOKUP(R930&amp;"_"&amp;S930&amp;"_"&amp;T930,[1]挑战模式!$A:$AS,14+U930,FALSE)="","",ROUND(VLOOKUP(R930&amp;"_"&amp;S930&amp;"_"&amp;T930,[1]挑战模式!$A:$AS,5,FALSE)/K930,2)))</f>
        <v/>
      </c>
      <c r="M930" s="10" t="str">
        <f t="shared" ca="1" si="83"/>
        <v/>
      </c>
      <c r="N930" s="10" t="str">
        <f t="shared" ca="1" si="84"/>
        <v/>
      </c>
      <c r="O930" s="10" t="str">
        <f t="shared" ca="1" si="85"/>
        <v/>
      </c>
      <c r="Q930" s="10" t="str">
        <f ca="1">IF(L930="","",VLOOKUP(R930&amp;"_"&amp;S930&amp;"_"&amp;T930,[1]挑战模式!$A:$AS,38+U930,FALSE))</f>
        <v/>
      </c>
      <c r="R930" s="10">
        <v>0</v>
      </c>
      <c r="S930" s="10">
        <v>20</v>
      </c>
      <c r="T930" s="10">
        <v>3</v>
      </c>
      <c r="U930" s="10">
        <v>5</v>
      </c>
    </row>
    <row r="931" spans="2:21" s="10" customFormat="1" x14ac:dyDescent="0.2">
      <c r="B931" s="10" t="str">
        <f t="shared" si="80"/>
        <v/>
      </c>
      <c r="C931" s="10" t="str">
        <f>IF(ISNA(VLOOKUP(R931&amp;"_"&amp;S931&amp;"_"&amp;T931,[1]挑战模式!$A:$AS,1,FALSE)),"",IF(T931-T930=0,"",T931))</f>
        <v/>
      </c>
      <c r="D931" s="10" t="str">
        <f t="shared" si="81"/>
        <v/>
      </c>
      <c r="E931" s="10" t="str">
        <f>""</f>
        <v/>
      </c>
      <c r="F931" s="10" t="str">
        <f>IF(C931="","",VLOOKUP(R931&amp;"_"&amp;S931&amp;"_"&amp;T931,[1]挑战模式!$A:$AS,13,FALSE)-VLOOKUP(R931&amp;"_"&amp;S931&amp;"_"&amp;T931,[1]挑战模式!$A:$AS,14,FALSE))</f>
        <v/>
      </c>
      <c r="G931" s="10" t="str">
        <f t="shared" si="82"/>
        <v/>
      </c>
      <c r="H931" s="10" t="str">
        <f>IF(C931="","",VLOOKUP(R931&amp;"_"&amp;S931&amp;"_"&amp;T931,[1]挑战模式!$A:$BG,58,FALSE))</f>
        <v/>
      </c>
      <c r="I931" s="10" t="str">
        <f>IF(C931="","",VLOOKUP(R931&amp;"_"&amp;S931&amp;"_"&amp;T931,[1]挑战模式!$A:$BG,59,FALSE))</f>
        <v/>
      </c>
      <c r="J931" s="10" t="str">
        <f t="shared" si="86"/>
        <v/>
      </c>
      <c r="K931" s="10" t="str">
        <f ca="1">IF(ISNA(VLOOKUP(R931&amp;"_"&amp;S931&amp;"_"&amp;T931,[1]挑战模式!$A:$AS,1,FALSE)),"",IF(VLOOKUP(R931&amp;"_"&amp;S931&amp;"_"&amp;T931,[1]挑战模式!$A:$AS,14+U931,FALSE)="","",INT(VLOOKUP(R931&amp;"_"&amp;S931&amp;"_"&amp;T931,[1]挑战模式!$A:$AS,20+U931,FALSE))))</f>
        <v/>
      </c>
      <c r="L931" s="10" t="str">
        <f ca="1">IF(ISNA(VLOOKUP(R931&amp;"_"&amp;S931&amp;"_"&amp;T931,[1]挑战模式!$A:$AS,1,FALSE)),"",IF(VLOOKUP(R931&amp;"_"&amp;S931&amp;"_"&amp;T931,[1]挑战模式!$A:$AS,14+U931,FALSE)="","",ROUND(VLOOKUP(R931&amp;"_"&amp;S931&amp;"_"&amp;T931,[1]挑战模式!$A:$AS,5,FALSE)/K931,2)))</f>
        <v/>
      </c>
      <c r="M931" s="10" t="str">
        <f t="shared" ca="1" si="83"/>
        <v/>
      </c>
      <c r="N931" s="10" t="str">
        <f t="shared" ca="1" si="84"/>
        <v/>
      </c>
      <c r="O931" s="10" t="str">
        <f t="shared" ca="1" si="85"/>
        <v/>
      </c>
      <c r="Q931" s="10" t="str">
        <f ca="1">IF(L931="","",VLOOKUP(R931&amp;"_"&amp;S931&amp;"_"&amp;T931,[1]挑战模式!$A:$AS,38+U931,FALSE))</f>
        <v/>
      </c>
      <c r="R931" s="10">
        <v>0</v>
      </c>
      <c r="S931" s="10">
        <v>20</v>
      </c>
      <c r="T931" s="10">
        <v>3</v>
      </c>
      <c r="U931" s="10">
        <v>6</v>
      </c>
    </row>
    <row r="932" spans="2:21" s="10" customFormat="1" x14ac:dyDescent="0.2">
      <c r="B932" s="10" t="str">
        <f t="shared" si="80"/>
        <v>MonsterWaveCallRule_Season0_Challenge20</v>
      </c>
      <c r="C932" s="10">
        <f>IF(ISNA(VLOOKUP(R932&amp;"_"&amp;S932&amp;"_"&amp;T932,[1]挑战模式!$A:$AS,1,FALSE)),"",IF(T932-T931=0,"",T932))</f>
        <v>4</v>
      </c>
      <c r="D932" s="10" t="str">
        <f t="shared" si="81"/>
        <v>赛季0挑战关卡20波次4</v>
      </c>
      <c r="E932" s="10" t="str">
        <f>""</f>
        <v/>
      </c>
      <c r="F932" s="10">
        <f>IF(C932="","",VLOOKUP(R932&amp;"_"&amp;S932&amp;"_"&amp;T932,[1]挑战模式!$A:$AS,13,FALSE)-VLOOKUP(R932&amp;"_"&amp;S932&amp;"_"&amp;T932,[1]挑战模式!$A:$AS,14,FALSE))</f>
        <v>100</v>
      </c>
      <c r="G932" s="10">
        <f t="shared" si="82"/>
        <v>180</v>
      </c>
      <c r="H932" s="10" t="str">
        <f>IF(C932="","",VLOOKUP(R932&amp;"_"&amp;S932&amp;"_"&amp;T932,[1]挑战模式!$A:$BG,58,FALSE))</f>
        <v>ResAudio_Music_game3;0.9</v>
      </c>
      <c r="I932" s="10" t="str">
        <f>IF(C932="","",VLOOKUP(R932&amp;"_"&amp;S932&amp;"_"&amp;T932,[1]挑战模式!$A:$BG,59,FALSE))</f>
        <v>ResAudio_Music_game3;1.1</v>
      </c>
      <c r="J932" s="10">
        <f t="shared" si="86"/>
        <v>0</v>
      </c>
      <c r="K932" s="10">
        <f ca="1">IF(ISNA(VLOOKUP(R932&amp;"_"&amp;S932&amp;"_"&amp;T932,[1]挑战模式!$A:$AS,1,FALSE)),"",IF(VLOOKUP(R932&amp;"_"&amp;S932&amp;"_"&amp;T932,[1]挑战模式!$A:$AS,14+U932,FALSE)="","",INT(VLOOKUP(R932&amp;"_"&amp;S932&amp;"_"&amp;T932,[1]挑战模式!$A:$AS,20+U932,FALSE))))</f>
        <v>10</v>
      </c>
      <c r="L932" s="10">
        <f ca="1">IF(ISNA(VLOOKUP(R932&amp;"_"&amp;S932&amp;"_"&amp;T932,[1]挑战模式!$A:$AS,1,FALSE)),"",IF(VLOOKUP(R932&amp;"_"&amp;S932&amp;"_"&amp;T932,[1]挑战模式!$A:$AS,14+U932,FALSE)="","",ROUND(VLOOKUP(R932&amp;"_"&amp;S932&amp;"_"&amp;T932,[1]挑战模式!$A:$AS,5,FALSE)/K932,2)))</f>
        <v>2.5</v>
      </c>
      <c r="M932" s="10">
        <f t="shared" ca="1" si="83"/>
        <v>1</v>
      </c>
      <c r="N932" s="10" t="str">
        <f t="shared" ca="1" si="84"/>
        <v>Monster_Season0_Challenge20_4_1</v>
      </c>
      <c r="O932" s="10">
        <f t="shared" ca="1" si="85"/>
        <v>1</v>
      </c>
      <c r="Q932" s="10">
        <f ca="1">IF(L932="","",VLOOKUP(R932&amp;"_"&amp;S932&amp;"_"&amp;T932,[1]挑战模式!$A:$AS,38+U932,FALSE))</f>
        <v>11</v>
      </c>
      <c r="R932" s="10">
        <v>0</v>
      </c>
      <c r="S932" s="10">
        <v>20</v>
      </c>
      <c r="T932" s="10">
        <v>4</v>
      </c>
      <c r="U932" s="10">
        <v>1</v>
      </c>
    </row>
    <row r="933" spans="2:21" s="10" customFormat="1" x14ac:dyDescent="0.2">
      <c r="B933" s="10" t="str">
        <f t="shared" si="80"/>
        <v/>
      </c>
      <c r="C933" s="10" t="str">
        <f>IF(ISNA(VLOOKUP(R933&amp;"_"&amp;S933&amp;"_"&amp;T933,[1]挑战模式!$A:$AS,1,FALSE)),"",IF(T933-T932=0,"",T933))</f>
        <v/>
      </c>
      <c r="D933" s="10" t="str">
        <f t="shared" si="81"/>
        <v/>
      </c>
      <c r="E933" s="10" t="str">
        <f>""</f>
        <v/>
      </c>
      <c r="F933" s="10" t="str">
        <f>IF(C933="","",VLOOKUP(R933&amp;"_"&amp;S933&amp;"_"&amp;T933,[1]挑战模式!$A:$AS,13,FALSE)-VLOOKUP(R933&amp;"_"&amp;S933&amp;"_"&amp;T933,[1]挑战模式!$A:$AS,14,FALSE))</f>
        <v/>
      </c>
      <c r="G933" s="10" t="str">
        <f t="shared" si="82"/>
        <v/>
      </c>
      <c r="H933" s="10" t="str">
        <f>IF(C933="","",VLOOKUP(R933&amp;"_"&amp;S933&amp;"_"&amp;T933,[1]挑战模式!$A:$BG,58,FALSE))</f>
        <v/>
      </c>
      <c r="I933" s="10" t="str">
        <f>IF(C933="","",VLOOKUP(R933&amp;"_"&amp;S933&amp;"_"&amp;T933,[1]挑战模式!$A:$BG,59,FALSE))</f>
        <v/>
      </c>
      <c r="J933" s="10" t="str">
        <f t="shared" si="86"/>
        <v/>
      </c>
      <c r="K933" s="10">
        <f ca="1">IF(ISNA(VLOOKUP(R933&amp;"_"&amp;S933&amp;"_"&amp;T933,[1]挑战模式!$A:$AS,1,FALSE)),"",IF(VLOOKUP(R933&amp;"_"&amp;S933&amp;"_"&amp;T933,[1]挑战模式!$A:$AS,14+U933,FALSE)="","",INT(VLOOKUP(R933&amp;"_"&amp;S933&amp;"_"&amp;T933,[1]挑战模式!$A:$AS,20+U933,FALSE))))</f>
        <v>10</v>
      </c>
      <c r="L933" s="10">
        <f ca="1">IF(ISNA(VLOOKUP(R933&amp;"_"&amp;S933&amp;"_"&amp;T933,[1]挑战模式!$A:$AS,1,FALSE)),"",IF(VLOOKUP(R933&amp;"_"&amp;S933&amp;"_"&amp;T933,[1]挑战模式!$A:$AS,14+U933,FALSE)="","",ROUND(VLOOKUP(R933&amp;"_"&amp;S933&amp;"_"&amp;T933,[1]挑战模式!$A:$AS,5,FALSE)/K933,2)))</f>
        <v>2.5</v>
      </c>
      <c r="M933" s="10">
        <f t="shared" ca="1" si="83"/>
        <v>1</v>
      </c>
      <c r="N933" s="10" t="str">
        <f t="shared" ca="1" si="84"/>
        <v>Monster_Season0_Challenge20_4_2</v>
      </c>
      <c r="O933" s="10">
        <f t="shared" ca="1" si="85"/>
        <v>1</v>
      </c>
      <c r="Q933" s="10">
        <f ca="1">IF(L933="","",VLOOKUP(R933&amp;"_"&amp;S933&amp;"_"&amp;T933,[1]挑战模式!$A:$AS,38+U933,FALSE))</f>
        <v>6</v>
      </c>
      <c r="R933" s="10">
        <v>0</v>
      </c>
      <c r="S933" s="10">
        <v>20</v>
      </c>
      <c r="T933" s="10">
        <v>4</v>
      </c>
      <c r="U933" s="10">
        <v>2</v>
      </c>
    </row>
    <row r="934" spans="2:21" s="10" customFormat="1" x14ac:dyDescent="0.2">
      <c r="B934" s="10" t="str">
        <f t="shared" si="80"/>
        <v/>
      </c>
      <c r="C934" s="10" t="str">
        <f>IF(ISNA(VLOOKUP(R934&amp;"_"&amp;S934&amp;"_"&amp;T934,[1]挑战模式!$A:$AS,1,FALSE)),"",IF(T934-T933=0,"",T934))</f>
        <v/>
      </c>
      <c r="D934" s="10" t="str">
        <f t="shared" si="81"/>
        <v/>
      </c>
      <c r="E934" s="10" t="str">
        <f>""</f>
        <v/>
      </c>
      <c r="F934" s="10" t="str">
        <f>IF(C934="","",VLOOKUP(R934&amp;"_"&amp;S934&amp;"_"&amp;T934,[1]挑战模式!$A:$AS,13,FALSE)-VLOOKUP(R934&amp;"_"&amp;S934&amp;"_"&amp;T934,[1]挑战模式!$A:$AS,14,FALSE))</f>
        <v/>
      </c>
      <c r="G934" s="10" t="str">
        <f t="shared" si="82"/>
        <v/>
      </c>
      <c r="H934" s="10" t="str">
        <f>IF(C934="","",VLOOKUP(R934&amp;"_"&amp;S934&amp;"_"&amp;T934,[1]挑战模式!$A:$BG,58,FALSE))</f>
        <v/>
      </c>
      <c r="I934" s="10" t="str">
        <f>IF(C934="","",VLOOKUP(R934&amp;"_"&amp;S934&amp;"_"&amp;T934,[1]挑战模式!$A:$BG,59,FALSE))</f>
        <v/>
      </c>
      <c r="J934" s="10" t="str">
        <f t="shared" si="86"/>
        <v/>
      </c>
      <c r="K934" s="10">
        <f ca="1">IF(ISNA(VLOOKUP(R934&amp;"_"&amp;S934&amp;"_"&amp;T934,[1]挑战模式!$A:$AS,1,FALSE)),"",IF(VLOOKUP(R934&amp;"_"&amp;S934&amp;"_"&amp;T934,[1]挑战模式!$A:$AS,14+U934,FALSE)="","",INT(VLOOKUP(R934&amp;"_"&amp;S934&amp;"_"&amp;T934,[1]挑战模式!$A:$AS,20+U934,FALSE))))</f>
        <v>5</v>
      </c>
      <c r="L934" s="10">
        <f ca="1">IF(ISNA(VLOOKUP(R934&amp;"_"&amp;S934&amp;"_"&amp;T934,[1]挑战模式!$A:$AS,1,FALSE)),"",IF(VLOOKUP(R934&amp;"_"&amp;S934&amp;"_"&amp;T934,[1]挑战模式!$A:$AS,14+U934,FALSE)="","",ROUND(VLOOKUP(R934&amp;"_"&amp;S934&amp;"_"&amp;T934,[1]挑战模式!$A:$AS,5,FALSE)/K934,2)))</f>
        <v>5</v>
      </c>
      <c r="M934" s="10">
        <f t="shared" ca="1" si="83"/>
        <v>1</v>
      </c>
      <c r="N934" s="10" t="str">
        <f t="shared" ca="1" si="84"/>
        <v>Monster_Season0_Challenge20_4_3</v>
      </c>
      <c r="O934" s="10">
        <f t="shared" ca="1" si="85"/>
        <v>1</v>
      </c>
      <c r="Q934" s="10">
        <f ca="1">IF(L934="","",VLOOKUP(R934&amp;"_"&amp;S934&amp;"_"&amp;T934,[1]挑战模式!$A:$AS,38+U934,FALSE))</f>
        <v>6</v>
      </c>
      <c r="R934" s="10">
        <v>0</v>
      </c>
      <c r="S934" s="10">
        <v>20</v>
      </c>
      <c r="T934" s="10">
        <v>4</v>
      </c>
      <c r="U934" s="10">
        <v>3</v>
      </c>
    </row>
    <row r="935" spans="2:21" s="10" customFormat="1" x14ac:dyDescent="0.2">
      <c r="B935" s="10" t="str">
        <f t="shared" ref="B935:B961" si="87">IF(C935="","","MonsterWaveCallRule_Season"&amp;R935&amp;"_Challenge"&amp;S935)</f>
        <v/>
      </c>
      <c r="C935" s="10" t="str">
        <f>IF(ISNA(VLOOKUP(R935&amp;"_"&amp;S935&amp;"_"&amp;T935,[1]挑战模式!$A:$AS,1,FALSE)),"",IF(T935-T934=0,"",T935))</f>
        <v/>
      </c>
      <c r="D935" s="10" t="str">
        <f t="shared" ref="D935:D961" si="88">IF(C935="","","赛季"&amp;R935&amp;"挑战关卡"&amp;S935&amp;"波次"&amp;T935)</f>
        <v/>
      </c>
      <c r="E935" s="10" t="str">
        <f>""</f>
        <v/>
      </c>
      <c r="F935" s="10" t="str">
        <f>IF(C935="","",VLOOKUP(R935&amp;"_"&amp;S935&amp;"_"&amp;T935,[1]挑战模式!$A:$AS,13,FALSE)-VLOOKUP(R935&amp;"_"&amp;S935&amp;"_"&amp;T935,[1]挑战模式!$A:$AS,14,FALSE))</f>
        <v/>
      </c>
      <c r="G935" s="10" t="str">
        <f t="shared" ref="G935:G961" si="89">IF(C935="","",180)</f>
        <v/>
      </c>
      <c r="H935" s="10" t="str">
        <f>IF(C935="","",VLOOKUP(R935&amp;"_"&amp;S935&amp;"_"&amp;T935,[1]挑战模式!$A:$BG,58,FALSE))</f>
        <v/>
      </c>
      <c r="I935" s="10" t="str">
        <f>IF(C935="","",VLOOKUP(R935&amp;"_"&amp;S935&amp;"_"&amp;T935,[1]挑战模式!$A:$BG,59,FALSE))</f>
        <v/>
      </c>
      <c r="J935" s="10" t="str">
        <f t="shared" si="86"/>
        <v/>
      </c>
      <c r="K935" s="10" t="str">
        <f ca="1">IF(ISNA(VLOOKUP(R935&amp;"_"&amp;S935&amp;"_"&amp;T935,[1]挑战模式!$A:$AS,1,FALSE)),"",IF(VLOOKUP(R935&amp;"_"&amp;S935&amp;"_"&amp;T935,[1]挑战模式!$A:$AS,14+U935,FALSE)="","",INT(VLOOKUP(R935&amp;"_"&amp;S935&amp;"_"&amp;T935,[1]挑战模式!$A:$AS,20+U935,FALSE))))</f>
        <v/>
      </c>
      <c r="L935" s="10" t="str">
        <f ca="1">IF(ISNA(VLOOKUP(R935&amp;"_"&amp;S935&amp;"_"&amp;T935,[1]挑战模式!$A:$AS,1,FALSE)),"",IF(VLOOKUP(R935&amp;"_"&amp;S935&amp;"_"&amp;T935,[1]挑战模式!$A:$AS,14+U935,FALSE)="","",ROUND(VLOOKUP(R935&amp;"_"&amp;S935&amp;"_"&amp;T935,[1]挑战模式!$A:$AS,5,FALSE)/K935,2)))</f>
        <v/>
      </c>
      <c r="M935" s="10" t="str">
        <f t="shared" ref="M935:M961" ca="1" si="90">IF(L935="","",1)</f>
        <v/>
      </c>
      <c r="N935" s="10" t="str">
        <f t="shared" ref="N935:N961" ca="1" si="91">IF(L935="","","Monster_Season"&amp;R935&amp;"_Challenge"&amp;S935&amp;"_"&amp;T935&amp;"_"&amp;U935)</f>
        <v/>
      </c>
      <c r="O935" s="10" t="str">
        <f t="shared" ref="O935:O961" ca="1" si="92">IF(L935="","",1)</f>
        <v/>
      </c>
      <c r="Q935" s="10" t="str">
        <f ca="1">IF(L935="","",VLOOKUP(R935&amp;"_"&amp;S935&amp;"_"&amp;T935,[1]挑战模式!$A:$AS,38+U935,FALSE))</f>
        <v/>
      </c>
      <c r="R935" s="10">
        <v>0</v>
      </c>
      <c r="S935" s="10">
        <v>20</v>
      </c>
      <c r="T935" s="10">
        <v>4</v>
      </c>
      <c r="U935" s="10">
        <v>4</v>
      </c>
    </row>
    <row r="936" spans="2:21" s="10" customFormat="1" x14ac:dyDescent="0.2">
      <c r="B936" s="10" t="str">
        <f t="shared" si="87"/>
        <v/>
      </c>
      <c r="C936" s="10" t="str">
        <f>IF(ISNA(VLOOKUP(R936&amp;"_"&amp;S936&amp;"_"&amp;T936,[1]挑战模式!$A:$AS,1,FALSE)),"",IF(T936-T935=0,"",T936))</f>
        <v/>
      </c>
      <c r="D936" s="10" t="str">
        <f t="shared" si="88"/>
        <v/>
      </c>
      <c r="E936" s="10" t="str">
        <f>""</f>
        <v/>
      </c>
      <c r="F936" s="10" t="str">
        <f>IF(C936="","",VLOOKUP(R936&amp;"_"&amp;S936&amp;"_"&amp;T936,[1]挑战模式!$A:$AS,13,FALSE)-VLOOKUP(R936&amp;"_"&amp;S936&amp;"_"&amp;T936,[1]挑战模式!$A:$AS,14,FALSE))</f>
        <v/>
      </c>
      <c r="G936" s="10" t="str">
        <f t="shared" si="89"/>
        <v/>
      </c>
      <c r="H936" s="10" t="str">
        <f>IF(C936="","",VLOOKUP(R936&amp;"_"&amp;S936&amp;"_"&amp;T936,[1]挑战模式!$A:$BG,58,FALSE))</f>
        <v/>
      </c>
      <c r="I936" s="10" t="str">
        <f>IF(C936="","",VLOOKUP(R936&amp;"_"&amp;S936&amp;"_"&amp;T936,[1]挑战模式!$A:$BG,59,FALSE))</f>
        <v/>
      </c>
      <c r="J936" s="10" t="str">
        <f t="shared" si="86"/>
        <v/>
      </c>
      <c r="K936" s="10" t="str">
        <f ca="1">IF(ISNA(VLOOKUP(R936&amp;"_"&amp;S936&amp;"_"&amp;T936,[1]挑战模式!$A:$AS,1,FALSE)),"",IF(VLOOKUP(R936&amp;"_"&amp;S936&amp;"_"&amp;T936,[1]挑战模式!$A:$AS,14+U936,FALSE)="","",INT(VLOOKUP(R936&amp;"_"&amp;S936&amp;"_"&amp;T936,[1]挑战模式!$A:$AS,20+U936,FALSE))))</f>
        <v/>
      </c>
      <c r="L936" s="10" t="str">
        <f ca="1">IF(ISNA(VLOOKUP(R936&amp;"_"&amp;S936&amp;"_"&amp;T936,[1]挑战模式!$A:$AS,1,FALSE)),"",IF(VLOOKUP(R936&amp;"_"&amp;S936&amp;"_"&amp;T936,[1]挑战模式!$A:$AS,14+U936,FALSE)="","",ROUND(VLOOKUP(R936&amp;"_"&amp;S936&amp;"_"&amp;T936,[1]挑战模式!$A:$AS,5,FALSE)/K936,2)))</f>
        <v/>
      </c>
      <c r="M936" s="10" t="str">
        <f t="shared" ca="1" si="90"/>
        <v/>
      </c>
      <c r="N936" s="10" t="str">
        <f t="shared" ca="1" si="91"/>
        <v/>
      </c>
      <c r="O936" s="10" t="str">
        <f t="shared" ca="1" si="92"/>
        <v/>
      </c>
      <c r="Q936" s="10" t="str">
        <f ca="1">IF(L936="","",VLOOKUP(R936&amp;"_"&amp;S936&amp;"_"&amp;T936,[1]挑战模式!$A:$AS,38+U936,FALSE))</f>
        <v/>
      </c>
      <c r="R936" s="10">
        <v>0</v>
      </c>
      <c r="S936" s="10">
        <v>20</v>
      </c>
      <c r="T936" s="10">
        <v>4</v>
      </c>
      <c r="U936" s="10">
        <v>5</v>
      </c>
    </row>
    <row r="937" spans="2:21" s="10" customFormat="1" x14ac:dyDescent="0.2">
      <c r="B937" s="10" t="str">
        <f t="shared" si="87"/>
        <v/>
      </c>
      <c r="C937" s="10" t="str">
        <f>IF(ISNA(VLOOKUP(R937&amp;"_"&amp;S937&amp;"_"&amp;T937,[1]挑战模式!$A:$AS,1,FALSE)),"",IF(T937-T936=0,"",T937))</f>
        <v/>
      </c>
      <c r="D937" s="10" t="str">
        <f t="shared" si="88"/>
        <v/>
      </c>
      <c r="E937" s="10" t="str">
        <f>""</f>
        <v/>
      </c>
      <c r="F937" s="10" t="str">
        <f>IF(C937="","",VLOOKUP(R937&amp;"_"&amp;S937&amp;"_"&amp;T937,[1]挑战模式!$A:$AS,13,FALSE)-VLOOKUP(R937&amp;"_"&amp;S937&amp;"_"&amp;T937,[1]挑战模式!$A:$AS,14,FALSE))</f>
        <v/>
      </c>
      <c r="G937" s="10" t="str">
        <f t="shared" si="89"/>
        <v/>
      </c>
      <c r="H937" s="10" t="str">
        <f>IF(C937="","",VLOOKUP(R937&amp;"_"&amp;S937&amp;"_"&amp;T937,[1]挑战模式!$A:$BG,58,FALSE))</f>
        <v/>
      </c>
      <c r="I937" s="10" t="str">
        <f>IF(C937="","",VLOOKUP(R937&amp;"_"&amp;S937&amp;"_"&amp;T937,[1]挑战模式!$A:$BG,59,FALSE))</f>
        <v/>
      </c>
      <c r="J937" s="10" t="str">
        <f t="shared" si="86"/>
        <v/>
      </c>
      <c r="K937" s="10" t="str">
        <f ca="1">IF(ISNA(VLOOKUP(R937&amp;"_"&amp;S937&amp;"_"&amp;T937,[1]挑战模式!$A:$AS,1,FALSE)),"",IF(VLOOKUP(R937&amp;"_"&amp;S937&amp;"_"&amp;T937,[1]挑战模式!$A:$AS,14+U937,FALSE)="","",INT(VLOOKUP(R937&amp;"_"&amp;S937&amp;"_"&amp;T937,[1]挑战模式!$A:$AS,20+U937,FALSE))))</f>
        <v/>
      </c>
      <c r="L937" s="10" t="str">
        <f ca="1">IF(ISNA(VLOOKUP(R937&amp;"_"&amp;S937&amp;"_"&amp;T937,[1]挑战模式!$A:$AS,1,FALSE)),"",IF(VLOOKUP(R937&amp;"_"&amp;S937&amp;"_"&amp;T937,[1]挑战模式!$A:$AS,14+U937,FALSE)="","",ROUND(VLOOKUP(R937&amp;"_"&amp;S937&amp;"_"&amp;T937,[1]挑战模式!$A:$AS,5,FALSE)/K937,2)))</f>
        <v/>
      </c>
      <c r="M937" s="10" t="str">
        <f t="shared" ca="1" si="90"/>
        <v/>
      </c>
      <c r="N937" s="10" t="str">
        <f t="shared" ca="1" si="91"/>
        <v/>
      </c>
      <c r="O937" s="10" t="str">
        <f t="shared" ca="1" si="92"/>
        <v/>
      </c>
      <c r="Q937" s="10" t="str">
        <f ca="1">IF(L937="","",VLOOKUP(R937&amp;"_"&amp;S937&amp;"_"&amp;T937,[1]挑战模式!$A:$AS,38+U937,FALSE))</f>
        <v/>
      </c>
      <c r="R937" s="10">
        <v>0</v>
      </c>
      <c r="S937" s="10">
        <v>20</v>
      </c>
      <c r="T937" s="10">
        <v>4</v>
      </c>
      <c r="U937" s="10">
        <v>6</v>
      </c>
    </row>
    <row r="938" spans="2:21" s="10" customFormat="1" x14ac:dyDescent="0.2">
      <c r="B938" s="10" t="str">
        <f t="shared" si="87"/>
        <v>MonsterWaveCallRule_Season0_Challenge20</v>
      </c>
      <c r="C938" s="10">
        <f>IF(ISNA(VLOOKUP(R938&amp;"_"&amp;S938&amp;"_"&amp;T938,[1]挑战模式!$A:$AS,1,FALSE)),"",IF(T938-T937=0,"",T938))</f>
        <v>5</v>
      </c>
      <c r="D938" s="10" t="str">
        <f t="shared" si="88"/>
        <v>赛季0挑战关卡20波次5</v>
      </c>
      <c r="E938" s="10" t="str">
        <f>""</f>
        <v/>
      </c>
      <c r="F938" s="10">
        <f>IF(C938="","",VLOOKUP(R938&amp;"_"&amp;S938&amp;"_"&amp;T938,[1]挑战模式!$A:$AS,13,FALSE)-VLOOKUP(R938&amp;"_"&amp;S938&amp;"_"&amp;T938,[1]挑战模式!$A:$AS,14,FALSE))</f>
        <v>100</v>
      </c>
      <c r="G938" s="10">
        <f t="shared" si="89"/>
        <v>180</v>
      </c>
      <c r="H938" s="10" t="str">
        <f>IF(C938="","",VLOOKUP(R938&amp;"_"&amp;S938&amp;"_"&amp;T938,[1]挑战模式!$A:$BG,58,FALSE))</f>
        <v>ResAudio_Music_game3;0.9</v>
      </c>
      <c r="I938" s="10" t="str">
        <f>IF(C938="","",VLOOKUP(R938&amp;"_"&amp;S938&amp;"_"&amp;T938,[1]挑战模式!$A:$BG,59,FALSE))</f>
        <v>ResAudio_Music_game3;1.1</v>
      </c>
      <c r="J938" s="10">
        <f t="shared" si="86"/>
        <v>0</v>
      </c>
      <c r="K938" s="10">
        <f ca="1">IF(ISNA(VLOOKUP(R938&amp;"_"&amp;S938&amp;"_"&amp;T938,[1]挑战模式!$A:$AS,1,FALSE)),"",IF(VLOOKUP(R938&amp;"_"&amp;S938&amp;"_"&amp;T938,[1]挑战模式!$A:$AS,14+U938,FALSE)="","",INT(VLOOKUP(R938&amp;"_"&amp;S938&amp;"_"&amp;T938,[1]挑战模式!$A:$AS,20+U938,FALSE))))</f>
        <v>14</v>
      </c>
      <c r="L938" s="10">
        <f ca="1">IF(ISNA(VLOOKUP(R938&amp;"_"&amp;S938&amp;"_"&amp;T938,[1]挑战模式!$A:$AS,1,FALSE)),"",IF(VLOOKUP(R938&amp;"_"&amp;S938&amp;"_"&amp;T938,[1]挑战模式!$A:$AS,14+U938,FALSE)="","",ROUND(VLOOKUP(R938&amp;"_"&amp;S938&amp;"_"&amp;T938,[1]挑战模式!$A:$AS,5,FALSE)/K938,2)))</f>
        <v>2.14</v>
      </c>
      <c r="M938" s="10">
        <f t="shared" ca="1" si="90"/>
        <v>1</v>
      </c>
      <c r="N938" s="10" t="str">
        <f t="shared" ca="1" si="91"/>
        <v>Monster_Season0_Challenge20_5_1</v>
      </c>
      <c r="O938" s="10">
        <f t="shared" ca="1" si="92"/>
        <v>1</v>
      </c>
      <c r="Q938" s="10">
        <f ca="1">IF(L938="","",VLOOKUP(R938&amp;"_"&amp;S938&amp;"_"&amp;T938,[1]挑战模式!$A:$AS,38+U938,FALSE))</f>
        <v>4</v>
      </c>
      <c r="R938" s="10">
        <v>0</v>
      </c>
      <c r="S938" s="10">
        <v>20</v>
      </c>
      <c r="T938" s="10">
        <v>5</v>
      </c>
      <c r="U938" s="10">
        <v>1</v>
      </c>
    </row>
    <row r="939" spans="2:21" s="10" customFormat="1" x14ac:dyDescent="0.2">
      <c r="B939" s="10" t="str">
        <f t="shared" si="87"/>
        <v/>
      </c>
      <c r="C939" s="10" t="str">
        <f>IF(ISNA(VLOOKUP(R939&amp;"_"&amp;S939&amp;"_"&amp;T939,[1]挑战模式!$A:$AS,1,FALSE)),"",IF(T939-T938=0,"",T939))</f>
        <v/>
      </c>
      <c r="D939" s="10" t="str">
        <f t="shared" si="88"/>
        <v/>
      </c>
      <c r="E939" s="10" t="str">
        <f>""</f>
        <v/>
      </c>
      <c r="F939" s="10" t="str">
        <f>IF(C939="","",VLOOKUP(R939&amp;"_"&amp;S939&amp;"_"&amp;T939,[1]挑战模式!$A:$AS,13,FALSE)-VLOOKUP(R939&amp;"_"&amp;S939&amp;"_"&amp;T939,[1]挑战模式!$A:$AS,14,FALSE))</f>
        <v/>
      </c>
      <c r="G939" s="10" t="str">
        <f t="shared" si="89"/>
        <v/>
      </c>
      <c r="H939" s="10" t="str">
        <f>IF(C939="","",VLOOKUP(R939&amp;"_"&amp;S939&amp;"_"&amp;T939,[1]挑战模式!$A:$BG,58,FALSE))</f>
        <v/>
      </c>
      <c r="I939" s="10" t="str">
        <f>IF(C939="","",VLOOKUP(R939&amp;"_"&amp;S939&amp;"_"&amp;T939,[1]挑战模式!$A:$BG,59,FALSE))</f>
        <v/>
      </c>
      <c r="J939" s="10" t="str">
        <f t="shared" si="86"/>
        <v/>
      </c>
      <c r="K939" s="10">
        <f ca="1">IF(ISNA(VLOOKUP(R939&amp;"_"&amp;S939&amp;"_"&amp;T939,[1]挑战模式!$A:$AS,1,FALSE)),"",IF(VLOOKUP(R939&amp;"_"&amp;S939&amp;"_"&amp;T939,[1]挑战模式!$A:$AS,14+U939,FALSE)="","",INT(VLOOKUP(R939&amp;"_"&amp;S939&amp;"_"&amp;T939,[1]挑战模式!$A:$AS,20+U939,FALSE))))</f>
        <v>14</v>
      </c>
      <c r="L939" s="10">
        <f ca="1">IF(ISNA(VLOOKUP(R939&amp;"_"&amp;S939&amp;"_"&amp;T939,[1]挑战模式!$A:$AS,1,FALSE)),"",IF(VLOOKUP(R939&amp;"_"&amp;S939&amp;"_"&amp;T939,[1]挑战模式!$A:$AS,14+U939,FALSE)="","",ROUND(VLOOKUP(R939&amp;"_"&amp;S939&amp;"_"&amp;T939,[1]挑战模式!$A:$AS,5,FALSE)/K939,2)))</f>
        <v>2.14</v>
      </c>
      <c r="M939" s="10">
        <f t="shared" ca="1" si="90"/>
        <v>1</v>
      </c>
      <c r="N939" s="10" t="str">
        <f t="shared" ca="1" si="91"/>
        <v>Monster_Season0_Challenge20_5_2</v>
      </c>
      <c r="O939" s="10">
        <f t="shared" ca="1" si="92"/>
        <v>1</v>
      </c>
      <c r="Q939" s="10">
        <f ca="1">IF(L939="","",VLOOKUP(R939&amp;"_"&amp;S939&amp;"_"&amp;T939,[1]挑战模式!$A:$AS,38+U939,FALSE))</f>
        <v>7</v>
      </c>
      <c r="R939" s="10">
        <v>0</v>
      </c>
      <c r="S939" s="10">
        <v>20</v>
      </c>
      <c r="T939" s="10">
        <v>5</v>
      </c>
      <c r="U939" s="10">
        <v>2</v>
      </c>
    </row>
    <row r="940" spans="2:21" s="10" customFormat="1" x14ac:dyDescent="0.2">
      <c r="B940" s="10" t="str">
        <f t="shared" si="87"/>
        <v/>
      </c>
      <c r="C940" s="10" t="str">
        <f>IF(ISNA(VLOOKUP(R940&amp;"_"&amp;S940&amp;"_"&amp;T940,[1]挑战模式!$A:$AS,1,FALSE)),"",IF(T940-T939=0,"",T940))</f>
        <v/>
      </c>
      <c r="D940" s="10" t="str">
        <f t="shared" si="88"/>
        <v/>
      </c>
      <c r="E940" s="10" t="str">
        <f>""</f>
        <v/>
      </c>
      <c r="F940" s="10" t="str">
        <f>IF(C940="","",VLOOKUP(R940&amp;"_"&amp;S940&amp;"_"&amp;T940,[1]挑战模式!$A:$AS,13,FALSE)-VLOOKUP(R940&amp;"_"&amp;S940&amp;"_"&amp;T940,[1]挑战模式!$A:$AS,14,FALSE))</f>
        <v/>
      </c>
      <c r="G940" s="10" t="str">
        <f t="shared" si="89"/>
        <v/>
      </c>
      <c r="H940" s="10" t="str">
        <f>IF(C940="","",VLOOKUP(R940&amp;"_"&amp;S940&amp;"_"&amp;T940,[1]挑战模式!$A:$BG,58,FALSE))</f>
        <v/>
      </c>
      <c r="I940" s="10" t="str">
        <f>IF(C940="","",VLOOKUP(R940&amp;"_"&amp;S940&amp;"_"&amp;T940,[1]挑战模式!$A:$BG,59,FALSE))</f>
        <v/>
      </c>
      <c r="J940" s="10" t="str">
        <f t="shared" si="86"/>
        <v/>
      </c>
      <c r="K940" s="10">
        <f ca="1">IF(ISNA(VLOOKUP(R940&amp;"_"&amp;S940&amp;"_"&amp;T940,[1]挑战模式!$A:$AS,1,FALSE)),"",IF(VLOOKUP(R940&amp;"_"&amp;S940&amp;"_"&amp;T940,[1]挑战模式!$A:$AS,14+U940,FALSE)="","",INT(VLOOKUP(R940&amp;"_"&amp;S940&amp;"_"&amp;T940,[1]挑战模式!$A:$AS,20+U940,FALSE))))</f>
        <v>7</v>
      </c>
      <c r="L940" s="10">
        <f ca="1">IF(ISNA(VLOOKUP(R940&amp;"_"&amp;S940&amp;"_"&amp;T940,[1]挑战模式!$A:$AS,1,FALSE)),"",IF(VLOOKUP(R940&amp;"_"&amp;S940&amp;"_"&amp;T940,[1]挑战模式!$A:$AS,14+U940,FALSE)="","",ROUND(VLOOKUP(R940&amp;"_"&amp;S940&amp;"_"&amp;T940,[1]挑战模式!$A:$AS,5,FALSE)/K940,2)))</f>
        <v>4.29</v>
      </c>
      <c r="M940" s="10">
        <f t="shared" ca="1" si="90"/>
        <v>1</v>
      </c>
      <c r="N940" s="10" t="str">
        <f t="shared" ca="1" si="91"/>
        <v>Monster_Season0_Challenge20_5_3</v>
      </c>
      <c r="O940" s="10">
        <f t="shared" ca="1" si="92"/>
        <v>1</v>
      </c>
      <c r="Q940" s="10">
        <f ca="1">IF(L940="","",VLOOKUP(R940&amp;"_"&amp;S940&amp;"_"&amp;T940,[1]挑战模式!$A:$AS,38+U940,FALSE))</f>
        <v>7</v>
      </c>
      <c r="R940" s="10">
        <v>0</v>
      </c>
      <c r="S940" s="10">
        <v>20</v>
      </c>
      <c r="T940" s="10">
        <v>5</v>
      </c>
      <c r="U940" s="10">
        <v>3</v>
      </c>
    </row>
    <row r="941" spans="2:21" s="10" customFormat="1" x14ac:dyDescent="0.2">
      <c r="B941" s="10" t="str">
        <f t="shared" si="87"/>
        <v/>
      </c>
      <c r="C941" s="10" t="str">
        <f>IF(ISNA(VLOOKUP(R941&amp;"_"&amp;S941&amp;"_"&amp;T941,[1]挑战模式!$A:$AS,1,FALSE)),"",IF(T941-T940=0,"",T941))</f>
        <v/>
      </c>
      <c r="D941" s="10" t="str">
        <f t="shared" si="88"/>
        <v/>
      </c>
      <c r="E941" s="10" t="str">
        <f>""</f>
        <v/>
      </c>
      <c r="F941" s="10" t="str">
        <f>IF(C941="","",VLOOKUP(R941&amp;"_"&amp;S941&amp;"_"&amp;T941,[1]挑战模式!$A:$AS,13,FALSE)-VLOOKUP(R941&amp;"_"&amp;S941&amp;"_"&amp;T941,[1]挑战模式!$A:$AS,14,FALSE))</f>
        <v/>
      </c>
      <c r="G941" s="10" t="str">
        <f t="shared" si="89"/>
        <v/>
      </c>
      <c r="H941" s="10" t="str">
        <f>IF(C941="","",VLOOKUP(R941&amp;"_"&amp;S941&amp;"_"&amp;T941,[1]挑战模式!$A:$BG,58,FALSE))</f>
        <v/>
      </c>
      <c r="I941" s="10" t="str">
        <f>IF(C941="","",VLOOKUP(R941&amp;"_"&amp;S941&amp;"_"&amp;T941,[1]挑战模式!$A:$BG,59,FALSE))</f>
        <v/>
      </c>
      <c r="J941" s="10" t="str">
        <f t="shared" si="86"/>
        <v/>
      </c>
      <c r="K941" s="10" t="str">
        <f ca="1">IF(ISNA(VLOOKUP(R941&amp;"_"&amp;S941&amp;"_"&amp;T941,[1]挑战模式!$A:$AS,1,FALSE)),"",IF(VLOOKUP(R941&amp;"_"&amp;S941&amp;"_"&amp;T941,[1]挑战模式!$A:$AS,14+U941,FALSE)="","",INT(VLOOKUP(R941&amp;"_"&amp;S941&amp;"_"&amp;T941,[1]挑战模式!$A:$AS,20+U941,FALSE))))</f>
        <v/>
      </c>
      <c r="L941" s="10" t="str">
        <f ca="1">IF(ISNA(VLOOKUP(R941&amp;"_"&amp;S941&amp;"_"&amp;T941,[1]挑战模式!$A:$AS,1,FALSE)),"",IF(VLOOKUP(R941&amp;"_"&amp;S941&amp;"_"&amp;T941,[1]挑战模式!$A:$AS,14+U941,FALSE)="","",ROUND(VLOOKUP(R941&amp;"_"&amp;S941&amp;"_"&amp;T941,[1]挑战模式!$A:$AS,5,FALSE)/K941,2)))</f>
        <v/>
      </c>
      <c r="M941" s="10" t="str">
        <f t="shared" ca="1" si="90"/>
        <v/>
      </c>
      <c r="N941" s="10" t="str">
        <f t="shared" ca="1" si="91"/>
        <v/>
      </c>
      <c r="O941" s="10" t="str">
        <f t="shared" ca="1" si="92"/>
        <v/>
      </c>
      <c r="Q941" s="10" t="str">
        <f ca="1">IF(L941="","",VLOOKUP(R941&amp;"_"&amp;S941&amp;"_"&amp;T941,[1]挑战模式!$A:$AS,38+U941,FALSE))</f>
        <v/>
      </c>
      <c r="R941" s="10">
        <v>0</v>
      </c>
      <c r="S941" s="10">
        <v>20</v>
      </c>
      <c r="T941" s="10">
        <v>5</v>
      </c>
      <c r="U941" s="10">
        <v>4</v>
      </c>
    </row>
    <row r="942" spans="2:21" s="10" customFormat="1" x14ac:dyDescent="0.2">
      <c r="B942" s="10" t="str">
        <f t="shared" si="87"/>
        <v/>
      </c>
      <c r="C942" s="10" t="str">
        <f>IF(ISNA(VLOOKUP(R942&amp;"_"&amp;S942&amp;"_"&amp;T942,[1]挑战模式!$A:$AS,1,FALSE)),"",IF(T942-T941=0,"",T942))</f>
        <v/>
      </c>
      <c r="D942" s="10" t="str">
        <f t="shared" si="88"/>
        <v/>
      </c>
      <c r="E942" s="10" t="str">
        <f>""</f>
        <v/>
      </c>
      <c r="F942" s="10" t="str">
        <f>IF(C942="","",VLOOKUP(R942&amp;"_"&amp;S942&amp;"_"&amp;T942,[1]挑战模式!$A:$AS,13,FALSE)-VLOOKUP(R942&amp;"_"&amp;S942&amp;"_"&amp;T942,[1]挑战模式!$A:$AS,14,FALSE))</f>
        <v/>
      </c>
      <c r="G942" s="10" t="str">
        <f t="shared" si="89"/>
        <v/>
      </c>
      <c r="H942" s="10" t="str">
        <f>IF(C942="","",VLOOKUP(R942&amp;"_"&amp;S942&amp;"_"&amp;T942,[1]挑战模式!$A:$BG,58,FALSE))</f>
        <v/>
      </c>
      <c r="I942" s="10" t="str">
        <f>IF(C942="","",VLOOKUP(R942&amp;"_"&amp;S942&amp;"_"&amp;T942,[1]挑战模式!$A:$BG,59,FALSE))</f>
        <v/>
      </c>
      <c r="J942" s="10" t="str">
        <f t="shared" si="86"/>
        <v/>
      </c>
      <c r="K942" s="10" t="str">
        <f ca="1">IF(ISNA(VLOOKUP(R942&amp;"_"&amp;S942&amp;"_"&amp;T942,[1]挑战模式!$A:$AS,1,FALSE)),"",IF(VLOOKUP(R942&amp;"_"&amp;S942&amp;"_"&amp;T942,[1]挑战模式!$A:$AS,14+U942,FALSE)="","",INT(VLOOKUP(R942&amp;"_"&amp;S942&amp;"_"&amp;T942,[1]挑战模式!$A:$AS,20+U942,FALSE))))</f>
        <v/>
      </c>
      <c r="L942" s="10" t="str">
        <f ca="1">IF(ISNA(VLOOKUP(R942&amp;"_"&amp;S942&amp;"_"&amp;T942,[1]挑战模式!$A:$AS,1,FALSE)),"",IF(VLOOKUP(R942&amp;"_"&amp;S942&amp;"_"&amp;T942,[1]挑战模式!$A:$AS,14+U942,FALSE)="","",ROUND(VLOOKUP(R942&amp;"_"&amp;S942&amp;"_"&amp;T942,[1]挑战模式!$A:$AS,5,FALSE)/K942,2)))</f>
        <v/>
      </c>
      <c r="M942" s="10" t="str">
        <f t="shared" ca="1" si="90"/>
        <v/>
      </c>
      <c r="N942" s="10" t="str">
        <f t="shared" ca="1" si="91"/>
        <v/>
      </c>
      <c r="O942" s="10" t="str">
        <f t="shared" ca="1" si="92"/>
        <v/>
      </c>
      <c r="Q942" s="10" t="str">
        <f ca="1">IF(L942="","",VLOOKUP(R942&amp;"_"&amp;S942&amp;"_"&amp;T942,[1]挑战模式!$A:$AS,38+U942,FALSE))</f>
        <v/>
      </c>
      <c r="R942" s="10">
        <v>0</v>
      </c>
      <c r="S942" s="10">
        <v>20</v>
      </c>
      <c r="T942" s="10">
        <v>5</v>
      </c>
      <c r="U942" s="10">
        <v>5</v>
      </c>
    </row>
    <row r="943" spans="2:21" s="10" customFormat="1" x14ac:dyDescent="0.2">
      <c r="B943" s="10" t="str">
        <f t="shared" si="87"/>
        <v/>
      </c>
      <c r="C943" s="10" t="str">
        <f>IF(ISNA(VLOOKUP(R943&amp;"_"&amp;S943&amp;"_"&amp;T943,[1]挑战模式!$A:$AS,1,FALSE)),"",IF(T943-T942=0,"",T943))</f>
        <v/>
      </c>
      <c r="D943" s="10" t="str">
        <f t="shared" si="88"/>
        <v/>
      </c>
      <c r="E943" s="10" t="str">
        <f>""</f>
        <v/>
      </c>
      <c r="F943" s="10" t="str">
        <f>IF(C943="","",VLOOKUP(R943&amp;"_"&amp;S943&amp;"_"&amp;T943,[1]挑战模式!$A:$AS,13,FALSE)-VLOOKUP(R943&amp;"_"&amp;S943&amp;"_"&amp;T943,[1]挑战模式!$A:$AS,14,FALSE))</f>
        <v/>
      </c>
      <c r="G943" s="10" t="str">
        <f t="shared" si="89"/>
        <v/>
      </c>
      <c r="H943" s="10" t="str">
        <f>IF(C943="","",VLOOKUP(R943&amp;"_"&amp;S943&amp;"_"&amp;T943,[1]挑战模式!$A:$BG,58,FALSE))</f>
        <v/>
      </c>
      <c r="I943" s="10" t="str">
        <f>IF(C943="","",VLOOKUP(R943&amp;"_"&amp;S943&amp;"_"&amp;T943,[1]挑战模式!$A:$BG,59,FALSE))</f>
        <v/>
      </c>
      <c r="J943" s="10" t="str">
        <f t="shared" si="86"/>
        <v/>
      </c>
      <c r="K943" s="10" t="str">
        <f ca="1">IF(ISNA(VLOOKUP(R943&amp;"_"&amp;S943&amp;"_"&amp;T943,[1]挑战模式!$A:$AS,1,FALSE)),"",IF(VLOOKUP(R943&amp;"_"&amp;S943&amp;"_"&amp;T943,[1]挑战模式!$A:$AS,14+U943,FALSE)="","",INT(VLOOKUP(R943&amp;"_"&amp;S943&amp;"_"&amp;T943,[1]挑战模式!$A:$AS,20+U943,FALSE))))</f>
        <v/>
      </c>
      <c r="L943" s="10" t="str">
        <f ca="1">IF(ISNA(VLOOKUP(R943&amp;"_"&amp;S943&amp;"_"&amp;T943,[1]挑战模式!$A:$AS,1,FALSE)),"",IF(VLOOKUP(R943&amp;"_"&amp;S943&amp;"_"&amp;T943,[1]挑战模式!$A:$AS,14+U943,FALSE)="","",ROUND(VLOOKUP(R943&amp;"_"&amp;S943&amp;"_"&amp;T943,[1]挑战模式!$A:$AS,5,FALSE)/K943,2)))</f>
        <v/>
      </c>
      <c r="M943" s="10" t="str">
        <f t="shared" ca="1" si="90"/>
        <v/>
      </c>
      <c r="N943" s="10" t="str">
        <f t="shared" ca="1" si="91"/>
        <v/>
      </c>
      <c r="O943" s="10" t="str">
        <f t="shared" ca="1" si="92"/>
        <v/>
      </c>
      <c r="Q943" s="10" t="str">
        <f ca="1">IF(L943="","",VLOOKUP(R943&amp;"_"&amp;S943&amp;"_"&amp;T943,[1]挑战模式!$A:$AS,38+U943,FALSE))</f>
        <v/>
      </c>
      <c r="R943" s="10">
        <v>0</v>
      </c>
      <c r="S943" s="10">
        <v>20</v>
      </c>
      <c r="T943" s="10">
        <v>5</v>
      </c>
      <c r="U943" s="10">
        <v>6</v>
      </c>
    </row>
    <row r="944" spans="2:21" s="10" customFormat="1" x14ac:dyDescent="0.2">
      <c r="B944" s="10" t="str">
        <f t="shared" si="87"/>
        <v>MonsterWaveCallRule_Season0_Challenge20</v>
      </c>
      <c r="C944" s="10">
        <f>IF(ISNA(VLOOKUP(R944&amp;"_"&amp;S944&amp;"_"&amp;T944,[1]挑战模式!$A:$AS,1,FALSE)),"",IF(T944-T943=0,"",T944))</f>
        <v>6</v>
      </c>
      <c r="D944" s="10" t="str">
        <f t="shared" si="88"/>
        <v>赛季0挑战关卡20波次6</v>
      </c>
      <c r="E944" s="10" t="str">
        <f>""</f>
        <v/>
      </c>
      <c r="F944" s="10">
        <f>IF(C944="","",VLOOKUP(R944&amp;"_"&amp;S944&amp;"_"&amp;T944,[1]挑战模式!$A:$AS,13,FALSE)-VLOOKUP(R944&amp;"_"&amp;S944&amp;"_"&amp;T944,[1]挑战模式!$A:$AS,14,FALSE))</f>
        <v>100</v>
      </c>
      <c r="G944" s="10">
        <f t="shared" si="89"/>
        <v>180</v>
      </c>
      <c r="H944" s="10" t="str">
        <f>IF(C944="","",VLOOKUP(R944&amp;"_"&amp;S944&amp;"_"&amp;T944,[1]挑战模式!$A:$BG,58,FALSE))</f>
        <v>ResAudio_Music_game3;0.9</v>
      </c>
      <c r="I944" s="10" t="str">
        <f>IF(C944="","",VLOOKUP(R944&amp;"_"&amp;S944&amp;"_"&amp;T944,[1]挑战模式!$A:$BG,59,FALSE))</f>
        <v>ResAudio_Music_game3;1.1</v>
      </c>
      <c r="J944" s="10">
        <f t="shared" si="86"/>
        <v>0</v>
      </c>
      <c r="K944" s="10">
        <f ca="1">IF(ISNA(VLOOKUP(R944&amp;"_"&amp;S944&amp;"_"&amp;T944,[1]挑战模式!$A:$AS,1,FALSE)),"",IF(VLOOKUP(R944&amp;"_"&amp;S944&amp;"_"&amp;T944,[1]挑战模式!$A:$AS,14+U944,FALSE)="","",INT(VLOOKUP(R944&amp;"_"&amp;S944&amp;"_"&amp;T944,[1]挑战模式!$A:$AS,20+U944,FALSE))))</f>
        <v>11</v>
      </c>
      <c r="L944" s="10">
        <f ca="1">IF(ISNA(VLOOKUP(R944&amp;"_"&amp;S944&amp;"_"&amp;T944,[1]挑战模式!$A:$AS,1,FALSE)),"",IF(VLOOKUP(R944&amp;"_"&amp;S944&amp;"_"&amp;T944,[1]挑战模式!$A:$AS,14+U944,FALSE)="","",ROUND(VLOOKUP(R944&amp;"_"&amp;S944&amp;"_"&amp;T944,[1]挑战模式!$A:$AS,5,FALSE)/K944,2)))</f>
        <v>2.73</v>
      </c>
      <c r="M944" s="10">
        <f t="shared" ca="1" si="90"/>
        <v>1</v>
      </c>
      <c r="N944" s="10" t="str">
        <f t="shared" ca="1" si="91"/>
        <v>Monster_Season0_Challenge20_6_1</v>
      </c>
      <c r="O944" s="10">
        <f t="shared" ca="1" si="92"/>
        <v>1</v>
      </c>
      <c r="Q944" s="10">
        <f ca="1">IF(L944="","",VLOOKUP(R944&amp;"_"&amp;S944&amp;"_"&amp;T944,[1]挑战模式!$A:$AS,38+U944,FALSE))</f>
        <v>6</v>
      </c>
      <c r="R944" s="10">
        <v>0</v>
      </c>
      <c r="S944" s="10">
        <v>20</v>
      </c>
      <c r="T944" s="10">
        <v>6</v>
      </c>
      <c r="U944" s="10">
        <v>1</v>
      </c>
    </row>
    <row r="945" spans="2:21" s="10" customFormat="1" x14ac:dyDescent="0.2">
      <c r="B945" s="10" t="str">
        <f t="shared" si="87"/>
        <v/>
      </c>
      <c r="C945" s="10" t="str">
        <f>IF(ISNA(VLOOKUP(R945&amp;"_"&amp;S945&amp;"_"&amp;T945,[1]挑战模式!$A:$AS,1,FALSE)),"",IF(T945-T944=0,"",T945))</f>
        <v/>
      </c>
      <c r="D945" s="10" t="str">
        <f t="shared" si="88"/>
        <v/>
      </c>
      <c r="E945" s="10" t="str">
        <f>""</f>
        <v/>
      </c>
      <c r="F945" s="10" t="str">
        <f>IF(C945="","",VLOOKUP(R945&amp;"_"&amp;S945&amp;"_"&amp;T945,[1]挑战模式!$A:$AS,13,FALSE)-VLOOKUP(R945&amp;"_"&amp;S945&amp;"_"&amp;T945,[1]挑战模式!$A:$AS,14,FALSE))</f>
        <v/>
      </c>
      <c r="G945" s="10" t="str">
        <f t="shared" si="89"/>
        <v/>
      </c>
      <c r="H945" s="10" t="str">
        <f>IF(C945="","",VLOOKUP(R945&amp;"_"&amp;S945&amp;"_"&amp;T945,[1]挑战模式!$A:$BG,58,FALSE))</f>
        <v/>
      </c>
      <c r="I945" s="10" t="str">
        <f>IF(C945="","",VLOOKUP(R945&amp;"_"&amp;S945&amp;"_"&amp;T945,[1]挑战模式!$A:$BG,59,FALSE))</f>
        <v/>
      </c>
      <c r="J945" s="10" t="str">
        <f t="shared" si="86"/>
        <v/>
      </c>
      <c r="K945" s="10">
        <f ca="1">IF(ISNA(VLOOKUP(R945&amp;"_"&amp;S945&amp;"_"&amp;T945,[1]挑战模式!$A:$AS,1,FALSE)),"",IF(VLOOKUP(R945&amp;"_"&amp;S945&amp;"_"&amp;T945,[1]挑战模式!$A:$AS,14+U945,FALSE)="","",INT(VLOOKUP(R945&amp;"_"&amp;S945&amp;"_"&amp;T945,[1]挑战模式!$A:$AS,20+U945,FALSE))))</f>
        <v>11</v>
      </c>
      <c r="L945" s="10">
        <f ca="1">IF(ISNA(VLOOKUP(R945&amp;"_"&amp;S945&amp;"_"&amp;T945,[1]挑战模式!$A:$AS,1,FALSE)),"",IF(VLOOKUP(R945&amp;"_"&amp;S945&amp;"_"&amp;T945,[1]挑战模式!$A:$AS,14+U945,FALSE)="","",ROUND(VLOOKUP(R945&amp;"_"&amp;S945&amp;"_"&amp;T945,[1]挑战模式!$A:$AS,5,FALSE)/K945,2)))</f>
        <v>2.73</v>
      </c>
      <c r="M945" s="10">
        <f t="shared" ca="1" si="90"/>
        <v>1</v>
      </c>
      <c r="N945" s="10" t="str">
        <f t="shared" ca="1" si="91"/>
        <v>Monster_Season0_Challenge20_6_2</v>
      </c>
      <c r="O945" s="10">
        <f t="shared" ca="1" si="92"/>
        <v>1</v>
      </c>
      <c r="Q945" s="10">
        <f ca="1">IF(L945="","",VLOOKUP(R945&amp;"_"&amp;S945&amp;"_"&amp;T945,[1]挑战模式!$A:$AS,38+U945,FALSE))</f>
        <v>3</v>
      </c>
      <c r="R945" s="10">
        <v>0</v>
      </c>
      <c r="S945" s="10">
        <v>20</v>
      </c>
      <c r="T945" s="10">
        <v>6</v>
      </c>
      <c r="U945" s="10">
        <v>2</v>
      </c>
    </row>
    <row r="946" spans="2:21" s="10" customFormat="1" x14ac:dyDescent="0.2">
      <c r="B946" s="10" t="str">
        <f t="shared" si="87"/>
        <v/>
      </c>
      <c r="C946" s="10" t="str">
        <f>IF(ISNA(VLOOKUP(R946&amp;"_"&amp;S946&amp;"_"&amp;T946,[1]挑战模式!$A:$AS,1,FALSE)),"",IF(T946-T945=0,"",T946))</f>
        <v/>
      </c>
      <c r="D946" s="10" t="str">
        <f t="shared" si="88"/>
        <v/>
      </c>
      <c r="E946" s="10" t="str">
        <f>""</f>
        <v/>
      </c>
      <c r="F946" s="10" t="str">
        <f>IF(C946="","",VLOOKUP(R946&amp;"_"&amp;S946&amp;"_"&amp;T946,[1]挑战模式!$A:$AS,13,FALSE)-VLOOKUP(R946&amp;"_"&amp;S946&amp;"_"&amp;T946,[1]挑战模式!$A:$AS,14,FALSE))</f>
        <v/>
      </c>
      <c r="G946" s="10" t="str">
        <f t="shared" si="89"/>
        <v/>
      </c>
      <c r="H946" s="10" t="str">
        <f>IF(C946="","",VLOOKUP(R946&amp;"_"&amp;S946&amp;"_"&amp;T946,[1]挑战模式!$A:$BG,58,FALSE))</f>
        <v/>
      </c>
      <c r="I946" s="10" t="str">
        <f>IF(C946="","",VLOOKUP(R946&amp;"_"&amp;S946&amp;"_"&amp;T946,[1]挑战模式!$A:$BG,59,FALSE))</f>
        <v/>
      </c>
      <c r="J946" s="10" t="str">
        <f t="shared" si="86"/>
        <v/>
      </c>
      <c r="K946" s="10">
        <f ca="1">IF(ISNA(VLOOKUP(R946&amp;"_"&amp;S946&amp;"_"&amp;T946,[1]挑战模式!$A:$AS,1,FALSE)),"",IF(VLOOKUP(R946&amp;"_"&amp;S946&amp;"_"&amp;T946,[1]挑战模式!$A:$AS,14+U946,FALSE)="","",INT(VLOOKUP(R946&amp;"_"&amp;S946&amp;"_"&amp;T946,[1]挑战模式!$A:$AS,20+U946,FALSE))))</f>
        <v>11</v>
      </c>
      <c r="L946" s="10">
        <f ca="1">IF(ISNA(VLOOKUP(R946&amp;"_"&amp;S946&amp;"_"&amp;T946,[1]挑战模式!$A:$AS,1,FALSE)),"",IF(VLOOKUP(R946&amp;"_"&amp;S946&amp;"_"&amp;T946,[1]挑战模式!$A:$AS,14+U946,FALSE)="","",ROUND(VLOOKUP(R946&amp;"_"&amp;S946&amp;"_"&amp;T946,[1]挑战模式!$A:$AS,5,FALSE)/K946,2)))</f>
        <v>2.73</v>
      </c>
      <c r="M946" s="10">
        <f t="shared" ca="1" si="90"/>
        <v>1</v>
      </c>
      <c r="N946" s="10" t="str">
        <f t="shared" ca="1" si="91"/>
        <v>Monster_Season0_Challenge20_6_3</v>
      </c>
      <c r="O946" s="10">
        <f t="shared" ca="1" si="92"/>
        <v>1</v>
      </c>
      <c r="Q946" s="10">
        <f ca="1">IF(L946="","",VLOOKUP(R946&amp;"_"&amp;S946&amp;"_"&amp;T946,[1]挑战模式!$A:$AS,38+U946,FALSE))</f>
        <v>6</v>
      </c>
      <c r="R946" s="10">
        <v>0</v>
      </c>
      <c r="S946" s="10">
        <v>20</v>
      </c>
      <c r="T946" s="10">
        <v>6</v>
      </c>
      <c r="U946" s="10">
        <v>3</v>
      </c>
    </row>
    <row r="947" spans="2:21" s="10" customFormat="1" x14ac:dyDescent="0.2">
      <c r="B947" s="10" t="str">
        <f t="shared" si="87"/>
        <v/>
      </c>
      <c r="C947" s="10" t="str">
        <f>IF(ISNA(VLOOKUP(R947&amp;"_"&amp;S947&amp;"_"&amp;T947,[1]挑战模式!$A:$AS,1,FALSE)),"",IF(T947-T946=0,"",T947))</f>
        <v/>
      </c>
      <c r="D947" s="10" t="str">
        <f t="shared" si="88"/>
        <v/>
      </c>
      <c r="E947" s="10" t="str">
        <f>""</f>
        <v/>
      </c>
      <c r="F947" s="10" t="str">
        <f>IF(C947="","",VLOOKUP(R947&amp;"_"&amp;S947&amp;"_"&amp;T947,[1]挑战模式!$A:$AS,13,FALSE)-VLOOKUP(R947&amp;"_"&amp;S947&amp;"_"&amp;T947,[1]挑战模式!$A:$AS,14,FALSE))</f>
        <v/>
      </c>
      <c r="G947" s="10" t="str">
        <f t="shared" si="89"/>
        <v/>
      </c>
      <c r="H947" s="10" t="str">
        <f>IF(C947="","",VLOOKUP(R947&amp;"_"&amp;S947&amp;"_"&amp;T947,[1]挑战模式!$A:$BG,58,FALSE))</f>
        <v/>
      </c>
      <c r="I947" s="10" t="str">
        <f>IF(C947="","",VLOOKUP(R947&amp;"_"&amp;S947&amp;"_"&amp;T947,[1]挑战模式!$A:$BG,59,FALSE))</f>
        <v/>
      </c>
      <c r="J947" s="10" t="str">
        <f t="shared" si="86"/>
        <v/>
      </c>
      <c r="K947" s="10">
        <f ca="1">IF(ISNA(VLOOKUP(R947&amp;"_"&amp;S947&amp;"_"&amp;T947,[1]挑战模式!$A:$AS,1,FALSE)),"",IF(VLOOKUP(R947&amp;"_"&amp;S947&amp;"_"&amp;T947,[1]挑战模式!$A:$AS,14+U947,FALSE)="","",INT(VLOOKUP(R947&amp;"_"&amp;S947&amp;"_"&amp;T947,[1]挑战模式!$A:$AS,20+U947,FALSE))))</f>
        <v>5</v>
      </c>
      <c r="L947" s="10">
        <f ca="1">IF(ISNA(VLOOKUP(R947&amp;"_"&amp;S947&amp;"_"&amp;T947,[1]挑战模式!$A:$AS,1,FALSE)),"",IF(VLOOKUP(R947&amp;"_"&amp;S947&amp;"_"&amp;T947,[1]挑战模式!$A:$AS,14+U947,FALSE)="","",ROUND(VLOOKUP(R947&amp;"_"&amp;S947&amp;"_"&amp;T947,[1]挑战模式!$A:$AS,5,FALSE)/K947,2)))</f>
        <v>6</v>
      </c>
      <c r="M947" s="10">
        <f t="shared" ca="1" si="90"/>
        <v>1</v>
      </c>
      <c r="N947" s="10" t="str">
        <f t="shared" ca="1" si="91"/>
        <v>Monster_Season0_Challenge20_6_4</v>
      </c>
      <c r="O947" s="10">
        <f t="shared" ca="1" si="92"/>
        <v>1</v>
      </c>
      <c r="Q947" s="10">
        <f ca="1">IF(L947="","",VLOOKUP(R947&amp;"_"&amp;S947&amp;"_"&amp;T947,[1]挑战模式!$A:$AS,38+U947,FALSE))</f>
        <v>6</v>
      </c>
      <c r="R947" s="10">
        <v>0</v>
      </c>
      <c r="S947" s="10">
        <v>20</v>
      </c>
      <c r="T947" s="10">
        <v>6</v>
      </c>
      <c r="U947" s="10">
        <v>4</v>
      </c>
    </row>
    <row r="948" spans="2:21" s="10" customFormat="1" x14ac:dyDescent="0.2">
      <c r="B948" s="10" t="str">
        <f t="shared" si="87"/>
        <v/>
      </c>
      <c r="C948" s="10" t="str">
        <f>IF(ISNA(VLOOKUP(R948&amp;"_"&amp;S948&amp;"_"&amp;T948,[1]挑战模式!$A:$AS,1,FALSE)),"",IF(T948-T947=0,"",T948))</f>
        <v/>
      </c>
      <c r="D948" s="10" t="str">
        <f t="shared" si="88"/>
        <v/>
      </c>
      <c r="E948" s="10" t="str">
        <f>""</f>
        <v/>
      </c>
      <c r="F948" s="10" t="str">
        <f>IF(C948="","",VLOOKUP(R948&amp;"_"&amp;S948&amp;"_"&amp;T948,[1]挑战模式!$A:$AS,13,FALSE)-VLOOKUP(R948&amp;"_"&amp;S948&amp;"_"&amp;T948,[1]挑战模式!$A:$AS,14,FALSE))</f>
        <v/>
      </c>
      <c r="G948" s="10" t="str">
        <f t="shared" si="89"/>
        <v/>
      </c>
      <c r="H948" s="10" t="str">
        <f>IF(C948="","",VLOOKUP(R948&amp;"_"&amp;S948&amp;"_"&amp;T948,[1]挑战模式!$A:$BG,58,FALSE))</f>
        <v/>
      </c>
      <c r="I948" s="10" t="str">
        <f>IF(C948="","",VLOOKUP(R948&amp;"_"&amp;S948&amp;"_"&amp;T948,[1]挑战模式!$A:$BG,59,FALSE))</f>
        <v/>
      </c>
      <c r="J948" s="10" t="str">
        <f t="shared" si="86"/>
        <v/>
      </c>
      <c r="K948" s="10" t="str">
        <f ca="1">IF(ISNA(VLOOKUP(R948&amp;"_"&amp;S948&amp;"_"&amp;T948,[1]挑战模式!$A:$AS,1,FALSE)),"",IF(VLOOKUP(R948&amp;"_"&amp;S948&amp;"_"&amp;T948,[1]挑战模式!$A:$AS,14+U948,FALSE)="","",INT(VLOOKUP(R948&amp;"_"&amp;S948&amp;"_"&amp;T948,[1]挑战模式!$A:$AS,20+U948,FALSE))))</f>
        <v/>
      </c>
      <c r="L948" s="10" t="str">
        <f ca="1">IF(ISNA(VLOOKUP(R948&amp;"_"&amp;S948&amp;"_"&amp;T948,[1]挑战模式!$A:$AS,1,FALSE)),"",IF(VLOOKUP(R948&amp;"_"&amp;S948&amp;"_"&amp;T948,[1]挑战模式!$A:$AS,14+U948,FALSE)="","",ROUND(VLOOKUP(R948&amp;"_"&amp;S948&amp;"_"&amp;T948,[1]挑战模式!$A:$AS,5,FALSE)/K948,2)))</f>
        <v/>
      </c>
      <c r="M948" s="10" t="str">
        <f t="shared" ca="1" si="90"/>
        <v/>
      </c>
      <c r="N948" s="10" t="str">
        <f t="shared" ca="1" si="91"/>
        <v/>
      </c>
      <c r="O948" s="10" t="str">
        <f t="shared" ca="1" si="92"/>
        <v/>
      </c>
      <c r="Q948" s="10" t="str">
        <f ca="1">IF(L948="","",VLOOKUP(R948&amp;"_"&amp;S948&amp;"_"&amp;T948,[1]挑战模式!$A:$AS,38+U948,FALSE))</f>
        <v/>
      </c>
      <c r="R948" s="10">
        <v>0</v>
      </c>
      <c r="S948" s="10">
        <v>20</v>
      </c>
      <c r="T948" s="10">
        <v>6</v>
      </c>
      <c r="U948" s="10">
        <v>5</v>
      </c>
    </row>
    <row r="949" spans="2:21" s="10" customFormat="1" x14ac:dyDescent="0.2">
      <c r="B949" s="10" t="str">
        <f t="shared" si="87"/>
        <v/>
      </c>
      <c r="C949" s="10" t="str">
        <f>IF(ISNA(VLOOKUP(R949&amp;"_"&amp;S949&amp;"_"&amp;T949,[1]挑战模式!$A:$AS,1,FALSE)),"",IF(T949-T948=0,"",T949))</f>
        <v/>
      </c>
      <c r="D949" s="10" t="str">
        <f t="shared" si="88"/>
        <v/>
      </c>
      <c r="E949" s="10" t="str">
        <f>""</f>
        <v/>
      </c>
      <c r="F949" s="10" t="str">
        <f>IF(C949="","",VLOOKUP(R949&amp;"_"&amp;S949&amp;"_"&amp;T949,[1]挑战模式!$A:$AS,13,FALSE)-VLOOKUP(R949&amp;"_"&amp;S949&amp;"_"&amp;T949,[1]挑战模式!$A:$AS,14,FALSE))</f>
        <v/>
      </c>
      <c r="G949" s="10" t="str">
        <f t="shared" si="89"/>
        <v/>
      </c>
      <c r="H949" s="10" t="str">
        <f>IF(C949="","",VLOOKUP(R949&amp;"_"&amp;S949&amp;"_"&amp;T949,[1]挑战模式!$A:$BG,58,FALSE))</f>
        <v/>
      </c>
      <c r="I949" s="10" t="str">
        <f>IF(C949="","",VLOOKUP(R949&amp;"_"&amp;S949&amp;"_"&amp;T949,[1]挑战模式!$A:$BG,59,FALSE))</f>
        <v/>
      </c>
      <c r="J949" s="10" t="str">
        <f t="shared" si="86"/>
        <v/>
      </c>
      <c r="K949" s="10" t="str">
        <f ca="1">IF(ISNA(VLOOKUP(R949&amp;"_"&amp;S949&amp;"_"&amp;T949,[1]挑战模式!$A:$AS,1,FALSE)),"",IF(VLOOKUP(R949&amp;"_"&amp;S949&amp;"_"&amp;T949,[1]挑战模式!$A:$AS,14+U949,FALSE)="","",INT(VLOOKUP(R949&amp;"_"&amp;S949&amp;"_"&amp;T949,[1]挑战模式!$A:$AS,20+U949,FALSE))))</f>
        <v/>
      </c>
      <c r="L949" s="10" t="str">
        <f ca="1">IF(ISNA(VLOOKUP(R949&amp;"_"&amp;S949&amp;"_"&amp;T949,[1]挑战模式!$A:$AS,1,FALSE)),"",IF(VLOOKUP(R949&amp;"_"&amp;S949&amp;"_"&amp;T949,[1]挑战模式!$A:$AS,14+U949,FALSE)="","",ROUND(VLOOKUP(R949&amp;"_"&amp;S949&amp;"_"&amp;T949,[1]挑战模式!$A:$AS,5,FALSE)/K949,2)))</f>
        <v/>
      </c>
      <c r="M949" s="10" t="str">
        <f t="shared" ca="1" si="90"/>
        <v/>
      </c>
      <c r="N949" s="10" t="str">
        <f t="shared" ca="1" si="91"/>
        <v/>
      </c>
      <c r="O949" s="10" t="str">
        <f t="shared" ca="1" si="92"/>
        <v/>
      </c>
      <c r="Q949" s="10" t="str">
        <f ca="1">IF(L949="","",VLOOKUP(R949&amp;"_"&amp;S949&amp;"_"&amp;T949,[1]挑战模式!$A:$AS,38+U949,FALSE))</f>
        <v/>
      </c>
      <c r="R949" s="10">
        <v>0</v>
      </c>
      <c r="S949" s="10">
        <v>20</v>
      </c>
      <c r="T949" s="10">
        <v>6</v>
      </c>
      <c r="U949" s="10">
        <v>6</v>
      </c>
    </row>
    <row r="950" spans="2:21" s="10" customFormat="1" x14ac:dyDescent="0.2">
      <c r="B950" s="10" t="str">
        <f t="shared" si="87"/>
        <v>MonsterWaveCallRule_Season0_Challenge20</v>
      </c>
      <c r="C950" s="10">
        <f>IF(ISNA(VLOOKUP(R950&amp;"_"&amp;S950&amp;"_"&amp;T950,[1]挑战模式!$A:$AS,1,FALSE)),"",IF(T950-T949=0,"",T950))</f>
        <v>7</v>
      </c>
      <c r="D950" s="10" t="str">
        <f t="shared" si="88"/>
        <v>赛季0挑战关卡20波次7</v>
      </c>
      <c r="E950" s="10" t="str">
        <f>""</f>
        <v/>
      </c>
      <c r="F950" s="10">
        <f>IF(C950="","",VLOOKUP(R950&amp;"_"&amp;S950&amp;"_"&amp;T950,[1]挑战模式!$A:$AS,13,FALSE)-VLOOKUP(R950&amp;"_"&amp;S950&amp;"_"&amp;T950,[1]挑战模式!$A:$AS,14,FALSE))</f>
        <v>100</v>
      </c>
      <c r="G950" s="10">
        <f t="shared" si="89"/>
        <v>180</v>
      </c>
      <c r="H950" s="10" t="str">
        <f>IF(C950="","",VLOOKUP(R950&amp;"_"&amp;S950&amp;"_"&amp;T950,[1]挑战模式!$A:$BG,58,FALSE))</f>
        <v>ResAudio_Music_game3;0.9</v>
      </c>
      <c r="I950" s="10" t="str">
        <f>IF(C950="","",VLOOKUP(R950&amp;"_"&amp;S950&amp;"_"&amp;T950,[1]挑战模式!$A:$BG,59,FALSE))</f>
        <v>ResAudio_Music_game3;1.1</v>
      </c>
      <c r="J950" s="10">
        <f t="shared" si="86"/>
        <v>0</v>
      </c>
      <c r="K950" s="10">
        <f ca="1">IF(ISNA(VLOOKUP(R950&amp;"_"&amp;S950&amp;"_"&amp;T950,[1]挑战模式!$A:$AS,1,FALSE)),"",IF(VLOOKUP(R950&amp;"_"&amp;S950&amp;"_"&amp;T950,[1]挑战模式!$A:$AS,14+U950,FALSE)="","",INT(VLOOKUP(R950&amp;"_"&amp;S950&amp;"_"&amp;T950,[1]挑战模式!$A:$AS,20+U950,FALSE))))</f>
        <v>12</v>
      </c>
      <c r="L950" s="10">
        <f ca="1">IF(ISNA(VLOOKUP(R950&amp;"_"&amp;S950&amp;"_"&amp;T950,[1]挑战模式!$A:$AS,1,FALSE)),"",IF(VLOOKUP(R950&amp;"_"&amp;S950&amp;"_"&amp;T950,[1]挑战模式!$A:$AS,14+U950,FALSE)="","",ROUND(VLOOKUP(R950&amp;"_"&amp;S950&amp;"_"&amp;T950,[1]挑战模式!$A:$AS,5,FALSE)/K950,2)))</f>
        <v>2.5</v>
      </c>
      <c r="M950" s="10">
        <f t="shared" ca="1" si="90"/>
        <v>1</v>
      </c>
      <c r="N950" s="10" t="str">
        <f t="shared" ca="1" si="91"/>
        <v>Monster_Season0_Challenge20_7_1</v>
      </c>
      <c r="O950" s="10">
        <f t="shared" ca="1" si="92"/>
        <v>1</v>
      </c>
      <c r="Q950" s="10">
        <f ca="1">IF(L950="","",VLOOKUP(R950&amp;"_"&amp;S950&amp;"_"&amp;T950,[1]挑战模式!$A:$AS,38+U950,FALSE))</f>
        <v>3</v>
      </c>
      <c r="R950" s="10">
        <v>0</v>
      </c>
      <c r="S950" s="10">
        <v>20</v>
      </c>
      <c r="T950" s="10">
        <v>7</v>
      </c>
      <c r="U950" s="10">
        <v>1</v>
      </c>
    </row>
    <row r="951" spans="2:21" s="10" customFormat="1" x14ac:dyDescent="0.2">
      <c r="B951" s="10" t="str">
        <f t="shared" si="87"/>
        <v/>
      </c>
      <c r="C951" s="10" t="str">
        <f>IF(ISNA(VLOOKUP(R951&amp;"_"&amp;S951&amp;"_"&amp;T951,[1]挑战模式!$A:$AS,1,FALSE)),"",IF(T951-T950=0,"",T951))</f>
        <v/>
      </c>
      <c r="D951" s="10" t="str">
        <f t="shared" si="88"/>
        <v/>
      </c>
      <c r="E951" s="10" t="str">
        <f>""</f>
        <v/>
      </c>
      <c r="F951" s="10" t="str">
        <f>IF(C951="","",VLOOKUP(R951&amp;"_"&amp;S951&amp;"_"&amp;T951,[1]挑战模式!$A:$AS,13,FALSE)-VLOOKUP(R951&amp;"_"&amp;S951&amp;"_"&amp;T951,[1]挑战模式!$A:$AS,14,FALSE))</f>
        <v/>
      </c>
      <c r="G951" s="10" t="str">
        <f t="shared" si="89"/>
        <v/>
      </c>
      <c r="H951" s="10" t="str">
        <f>IF(C951="","",VLOOKUP(R951&amp;"_"&amp;S951&amp;"_"&amp;T951,[1]挑战模式!$A:$BG,58,FALSE))</f>
        <v/>
      </c>
      <c r="I951" s="10" t="str">
        <f>IF(C951="","",VLOOKUP(R951&amp;"_"&amp;S951&amp;"_"&amp;T951,[1]挑战模式!$A:$BG,59,FALSE))</f>
        <v/>
      </c>
      <c r="J951" s="10" t="str">
        <f t="shared" si="86"/>
        <v/>
      </c>
      <c r="K951" s="10">
        <f ca="1">IF(ISNA(VLOOKUP(R951&amp;"_"&amp;S951&amp;"_"&amp;T951,[1]挑战模式!$A:$AS,1,FALSE)),"",IF(VLOOKUP(R951&amp;"_"&amp;S951&amp;"_"&amp;T951,[1]挑战模式!$A:$AS,14+U951,FALSE)="","",INT(VLOOKUP(R951&amp;"_"&amp;S951&amp;"_"&amp;T951,[1]挑战模式!$A:$AS,20+U951,FALSE))))</f>
        <v>12</v>
      </c>
      <c r="L951" s="10">
        <f ca="1">IF(ISNA(VLOOKUP(R951&amp;"_"&amp;S951&amp;"_"&amp;T951,[1]挑战模式!$A:$AS,1,FALSE)),"",IF(VLOOKUP(R951&amp;"_"&amp;S951&amp;"_"&amp;T951,[1]挑战模式!$A:$AS,14+U951,FALSE)="","",ROUND(VLOOKUP(R951&amp;"_"&amp;S951&amp;"_"&amp;T951,[1]挑战模式!$A:$AS,5,FALSE)/K951,2)))</f>
        <v>2.5</v>
      </c>
      <c r="M951" s="10">
        <f t="shared" ca="1" si="90"/>
        <v>1</v>
      </c>
      <c r="N951" s="10" t="str">
        <f t="shared" ca="1" si="91"/>
        <v>Monster_Season0_Challenge20_7_2</v>
      </c>
      <c r="O951" s="10">
        <f t="shared" ca="1" si="92"/>
        <v>1</v>
      </c>
      <c r="Q951" s="10">
        <f ca="1">IF(L951="","",VLOOKUP(R951&amp;"_"&amp;S951&amp;"_"&amp;T951,[1]挑战模式!$A:$AS,38+U951,FALSE))</f>
        <v>6</v>
      </c>
      <c r="R951" s="10">
        <v>0</v>
      </c>
      <c r="S951" s="10">
        <v>20</v>
      </c>
      <c r="T951" s="10">
        <v>7</v>
      </c>
      <c r="U951" s="10">
        <v>2</v>
      </c>
    </row>
    <row r="952" spans="2:21" s="10" customFormat="1" x14ac:dyDescent="0.2">
      <c r="B952" s="10" t="str">
        <f t="shared" si="87"/>
        <v/>
      </c>
      <c r="C952" s="10" t="str">
        <f>IF(ISNA(VLOOKUP(R952&amp;"_"&amp;S952&amp;"_"&amp;T952,[1]挑战模式!$A:$AS,1,FALSE)),"",IF(T952-T951=0,"",T952))</f>
        <v/>
      </c>
      <c r="D952" s="10" t="str">
        <f t="shared" si="88"/>
        <v/>
      </c>
      <c r="E952" s="10" t="str">
        <f>""</f>
        <v/>
      </c>
      <c r="F952" s="10" t="str">
        <f>IF(C952="","",VLOOKUP(R952&amp;"_"&amp;S952&amp;"_"&amp;T952,[1]挑战模式!$A:$AS,13,FALSE)-VLOOKUP(R952&amp;"_"&amp;S952&amp;"_"&amp;T952,[1]挑战模式!$A:$AS,14,FALSE))</f>
        <v/>
      </c>
      <c r="G952" s="10" t="str">
        <f t="shared" si="89"/>
        <v/>
      </c>
      <c r="H952" s="10" t="str">
        <f>IF(C952="","",VLOOKUP(R952&amp;"_"&amp;S952&amp;"_"&amp;T952,[1]挑战模式!$A:$BG,58,FALSE))</f>
        <v/>
      </c>
      <c r="I952" s="10" t="str">
        <f>IF(C952="","",VLOOKUP(R952&amp;"_"&amp;S952&amp;"_"&amp;T952,[1]挑战模式!$A:$BG,59,FALSE))</f>
        <v/>
      </c>
      <c r="J952" s="10" t="str">
        <f t="shared" si="86"/>
        <v/>
      </c>
      <c r="K952" s="10">
        <f ca="1">IF(ISNA(VLOOKUP(R952&amp;"_"&amp;S952&amp;"_"&amp;T952,[1]挑战模式!$A:$AS,1,FALSE)),"",IF(VLOOKUP(R952&amp;"_"&amp;S952&amp;"_"&amp;T952,[1]挑战模式!$A:$AS,14+U952,FALSE)="","",INT(VLOOKUP(R952&amp;"_"&amp;S952&amp;"_"&amp;T952,[1]挑战模式!$A:$AS,20+U952,FALSE))))</f>
        <v>12</v>
      </c>
      <c r="L952" s="10">
        <f ca="1">IF(ISNA(VLOOKUP(R952&amp;"_"&amp;S952&amp;"_"&amp;T952,[1]挑战模式!$A:$AS,1,FALSE)),"",IF(VLOOKUP(R952&amp;"_"&amp;S952&amp;"_"&amp;T952,[1]挑战模式!$A:$AS,14+U952,FALSE)="","",ROUND(VLOOKUP(R952&amp;"_"&amp;S952&amp;"_"&amp;T952,[1]挑战模式!$A:$AS,5,FALSE)/K952,2)))</f>
        <v>2.5</v>
      </c>
      <c r="M952" s="10">
        <f t="shared" ca="1" si="90"/>
        <v>1</v>
      </c>
      <c r="N952" s="10" t="str">
        <f t="shared" ca="1" si="91"/>
        <v>Monster_Season0_Challenge20_7_3</v>
      </c>
      <c r="O952" s="10">
        <f t="shared" ca="1" si="92"/>
        <v>1</v>
      </c>
      <c r="Q952" s="10">
        <f ca="1">IF(L952="","",VLOOKUP(R952&amp;"_"&amp;S952&amp;"_"&amp;T952,[1]挑战模式!$A:$AS,38+U952,FALSE))</f>
        <v>6</v>
      </c>
      <c r="R952" s="10">
        <v>0</v>
      </c>
      <c r="S952" s="10">
        <v>20</v>
      </c>
      <c r="T952" s="10">
        <v>7</v>
      </c>
      <c r="U952" s="10">
        <v>3</v>
      </c>
    </row>
    <row r="953" spans="2:21" s="10" customFormat="1" x14ac:dyDescent="0.2">
      <c r="B953" s="10" t="str">
        <f t="shared" si="87"/>
        <v/>
      </c>
      <c r="C953" s="10" t="str">
        <f>IF(ISNA(VLOOKUP(R953&amp;"_"&amp;S953&amp;"_"&amp;T953,[1]挑战模式!$A:$AS,1,FALSE)),"",IF(T953-T952=0,"",T953))</f>
        <v/>
      </c>
      <c r="D953" s="10" t="str">
        <f t="shared" si="88"/>
        <v/>
      </c>
      <c r="E953" s="10" t="str">
        <f>""</f>
        <v/>
      </c>
      <c r="F953" s="10" t="str">
        <f>IF(C953="","",VLOOKUP(R953&amp;"_"&amp;S953&amp;"_"&amp;T953,[1]挑战模式!$A:$AS,13,FALSE)-VLOOKUP(R953&amp;"_"&amp;S953&amp;"_"&amp;T953,[1]挑战模式!$A:$AS,14,FALSE))</f>
        <v/>
      </c>
      <c r="G953" s="10" t="str">
        <f t="shared" si="89"/>
        <v/>
      </c>
      <c r="H953" s="10" t="str">
        <f>IF(C953="","",VLOOKUP(R953&amp;"_"&amp;S953&amp;"_"&amp;T953,[1]挑战模式!$A:$BG,58,FALSE))</f>
        <v/>
      </c>
      <c r="I953" s="10" t="str">
        <f>IF(C953="","",VLOOKUP(R953&amp;"_"&amp;S953&amp;"_"&amp;T953,[1]挑战模式!$A:$BG,59,FALSE))</f>
        <v/>
      </c>
      <c r="J953" s="10" t="str">
        <f t="shared" si="86"/>
        <v/>
      </c>
      <c r="K953" s="10">
        <f ca="1">IF(ISNA(VLOOKUP(R953&amp;"_"&amp;S953&amp;"_"&amp;T953,[1]挑战模式!$A:$AS,1,FALSE)),"",IF(VLOOKUP(R953&amp;"_"&amp;S953&amp;"_"&amp;T953,[1]挑战模式!$A:$AS,14+U953,FALSE)="","",INT(VLOOKUP(R953&amp;"_"&amp;S953&amp;"_"&amp;T953,[1]挑战模式!$A:$AS,20+U953,FALSE))))</f>
        <v>6</v>
      </c>
      <c r="L953" s="10">
        <f ca="1">IF(ISNA(VLOOKUP(R953&amp;"_"&amp;S953&amp;"_"&amp;T953,[1]挑战模式!$A:$AS,1,FALSE)),"",IF(VLOOKUP(R953&amp;"_"&amp;S953&amp;"_"&amp;T953,[1]挑战模式!$A:$AS,14+U953,FALSE)="","",ROUND(VLOOKUP(R953&amp;"_"&amp;S953&amp;"_"&amp;T953,[1]挑战模式!$A:$AS,5,FALSE)/K953,2)))</f>
        <v>5</v>
      </c>
      <c r="M953" s="10">
        <f t="shared" ca="1" si="90"/>
        <v>1</v>
      </c>
      <c r="N953" s="10" t="str">
        <f t="shared" ca="1" si="91"/>
        <v>Monster_Season0_Challenge20_7_4</v>
      </c>
      <c r="O953" s="10">
        <f t="shared" ca="1" si="92"/>
        <v>1</v>
      </c>
      <c r="Q953" s="10">
        <f ca="1">IF(L953="","",VLOOKUP(R953&amp;"_"&amp;S953&amp;"_"&amp;T953,[1]挑战模式!$A:$AS,38+U953,FALSE))</f>
        <v>6</v>
      </c>
      <c r="R953" s="10">
        <v>0</v>
      </c>
      <c r="S953" s="10">
        <v>20</v>
      </c>
      <c r="T953" s="10">
        <v>7</v>
      </c>
      <c r="U953" s="10">
        <v>4</v>
      </c>
    </row>
    <row r="954" spans="2:21" s="10" customFormat="1" x14ac:dyDescent="0.2">
      <c r="B954" s="10" t="str">
        <f t="shared" si="87"/>
        <v/>
      </c>
      <c r="C954" s="10" t="str">
        <f>IF(ISNA(VLOOKUP(R954&amp;"_"&amp;S954&amp;"_"&amp;T954,[1]挑战模式!$A:$AS,1,FALSE)),"",IF(T954-T953=0,"",T954))</f>
        <v/>
      </c>
      <c r="D954" s="10" t="str">
        <f t="shared" si="88"/>
        <v/>
      </c>
      <c r="E954" s="10" t="str">
        <f>""</f>
        <v/>
      </c>
      <c r="F954" s="10" t="str">
        <f>IF(C954="","",VLOOKUP(R954&amp;"_"&amp;S954&amp;"_"&amp;T954,[1]挑战模式!$A:$AS,13,FALSE)-VLOOKUP(R954&amp;"_"&amp;S954&amp;"_"&amp;T954,[1]挑战模式!$A:$AS,14,FALSE))</f>
        <v/>
      </c>
      <c r="G954" s="10" t="str">
        <f t="shared" si="89"/>
        <v/>
      </c>
      <c r="H954" s="10" t="str">
        <f>IF(C954="","",VLOOKUP(R954&amp;"_"&amp;S954&amp;"_"&amp;T954,[1]挑战模式!$A:$BG,58,FALSE))</f>
        <v/>
      </c>
      <c r="I954" s="10" t="str">
        <f>IF(C954="","",VLOOKUP(R954&amp;"_"&amp;S954&amp;"_"&amp;T954,[1]挑战模式!$A:$BG,59,FALSE))</f>
        <v/>
      </c>
      <c r="J954" s="10" t="str">
        <f t="shared" si="86"/>
        <v/>
      </c>
      <c r="K954" s="10" t="str">
        <f ca="1">IF(ISNA(VLOOKUP(R954&amp;"_"&amp;S954&amp;"_"&amp;T954,[1]挑战模式!$A:$AS,1,FALSE)),"",IF(VLOOKUP(R954&amp;"_"&amp;S954&amp;"_"&amp;T954,[1]挑战模式!$A:$AS,14+U954,FALSE)="","",INT(VLOOKUP(R954&amp;"_"&amp;S954&amp;"_"&amp;T954,[1]挑战模式!$A:$AS,20+U954,FALSE))))</f>
        <v/>
      </c>
      <c r="L954" s="10" t="str">
        <f ca="1">IF(ISNA(VLOOKUP(R954&amp;"_"&amp;S954&amp;"_"&amp;T954,[1]挑战模式!$A:$AS,1,FALSE)),"",IF(VLOOKUP(R954&amp;"_"&amp;S954&amp;"_"&amp;T954,[1]挑战模式!$A:$AS,14+U954,FALSE)="","",ROUND(VLOOKUP(R954&amp;"_"&amp;S954&amp;"_"&amp;T954,[1]挑战模式!$A:$AS,5,FALSE)/K954,2)))</f>
        <v/>
      </c>
      <c r="M954" s="10" t="str">
        <f t="shared" ca="1" si="90"/>
        <v/>
      </c>
      <c r="N954" s="10" t="str">
        <f t="shared" ca="1" si="91"/>
        <v/>
      </c>
      <c r="O954" s="10" t="str">
        <f t="shared" ca="1" si="92"/>
        <v/>
      </c>
      <c r="Q954" s="10" t="str">
        <f ca="1">IF(L954="","",VLOOKUP(R954&amp;"_"&amp;S954&amp;"_"&amp;T954,[1]挑战模式!$A:$AS,38+U954,FALSE))</f>
        <v/>
      </c>
      <c r="R954" s="10">
        <v>0</v>
      </c>
      <c r="S954" s="10">
        <v>20</v>
      </c>
      <c r="T954" s="10">
        <v>7</v>
      </c>
      <c r="U954" s="10">
        <v>5</v>
      </c>
    </row>
    <row r="955" spans="2:21" s="10" customFormat="1" x14ac:dyDescent="0.2">
      <c r="B955" s="10" t="str">
        <f t="shared" si="87"/>
        <v/>
      </c>
      <c r="C955" s="10" t="str">
        <f>IF(ISNA(VLOOKUP(R955&amp;"_"&amp;S955&amp;"_"&amp;T955,[1]挑战模式!$A:$AS,1,FALSE)),"",IF(T955-T954=0,"",T955))</f>
        <v/>
      </c>
      <c r="D955" s="10" t="str">
        <f t="shared" si="88"/>
        <v/>
      </c>
      <c r="E955" s="10" t="str">
        <f>""</f>
        <v/>
      </c>
      <c r="F955" s="10" t="str">
        <f>IF(C955="","",VLOOKUP(R955&amp;"_"&amp;S955&amp;"_"&amp;T955,[1]挑战模式!$A:$AS,13,FALSE)-VLOOKUP(R955&amp;"_"&amp;S955&amp;"_"&amp;T955,[1]挑战模式!$A:$AS,14,FALSE))</f>
        <v/>
      </c>
      <c r="G955" s="10" t="str">
        <f t="shared" si="89"/>
        <v/>
      </c>
      <c r="H955" s="10" t="str">
        <f>IF(C955="","",VLOOKUP(R955&amp;"_"&amp;S955&amp;"_"&amp;T955,[1]挑战模式!$A:$BG,58,FALSE))</f>
        <v/>
      </c>
      <c r="I955" s="10" t="str">
        <f>IF(C955="","",VLOOKUP(R955&amp;"_"&amp;S955&amp;"_"&amp;T955,[1]挑战模式!$A:$BG,59,FALSE))</f>
        <v/>
      </c>
      <c r="J955" s="10" t="str">
        <f t="shared" si="86"/>
        <v/>
      </c>
      <c r="K955" s="10" t="str">
        <f ca="1">IF(ISNA(VLOOKUP(R955&amp;"_"&amp;S955&amp;"_"&amp;T955,[1]挑战模式!$A:$AS,1,FALSE)),"",IF(VLOOKUP(R955&amp;"_"&amp;S955&amp;"_"&amp;T955,[1]挑战模式!$A:$AS,14+U955,FALSE)="","",INT(VLOOKUP(R955&amp;"_"&amp;S955&amp;"_"&amp;T955,[1]挑战模式!$A:$AS,20+U955,FALSE))))</f>
        <v/>
      </c>
      <c r="L955" s="10" t="str">
        <f ca="1">IF(ISNA(VLOOKUP(R955&amp;"_"&amp;S955&amp;"_"&amp;T955,[1]挑战模式!$A:$AS,1,FALSE)),"",IF(VLOOKUP(R955&amp;"_"&amp;S955&amp;"_"&amp;T955,[1]挑战模式!$A:$AS,14+U955,FALSE)="","",ROUND(VLOOKUP(R955&amp;"_"&amp;S955&amp;"_"&amp;T955,[1]挑战模式!$A:$AS,5,FALSE)/K955,2)))</f>
        <v/>
      </c>
      <c r="M955" s="10" t="str">
        <f t="shared" ca="1" si="90"/>
        <v/>
      </c>
      <c r="N955" s="10" t="str">
        <f t="shared" ca="1" si="91"/>
        <v/>
      </c>
      <c r="O955" s="10" t="str">
        <f t="shared" ca="1" si="92"/>
        <v/>
      </c>
      <c r="Q955" s="10" t="str">
        <f ca="1">IF(L955="","",VLOOKUP(R955&amp;"_"&amp;S955&amp;"_"&amp;T955,[1]挑战模式!$A:$AS,38+U955,FALSE))</f>
        <v/>
      </c>
      <c r="R955" s="10">
        <v>0</v>
      </c>
      <c r="S955" s="10">
        <v>20</v>
      </c>
      <c r="T955" s="10">
        <v>7</v>
      </c>
      <c r="U955" s="10">
        <v>6</v>
      </c>
    </row>
    <row r="956" spans="2:21" s="10" customFormat="1" x14ac:dyDescent="0.2">
      <c r="B956" s="10" t="str">
        <f t="shared" si="87"/>
        <v>MonsterWaveCallRule_Season0_Challenge20</v>
      </c>
      <c r="C956" s="10">
        <f>IF(ISNA(VLOOKUP(R956&amp;"_"&amp;S956&amp;"_"&amp;T956,[1]挑战模式!$A:$AS,1,FALSE)),"",IF(T956-T955=0,"",T956))</f>
        <v>8</v>
      </c>
      <c r="D956" s="10" t="str">
        <f t="shared" si="88"/>
        <v>赛季0挑战关卡20波次8</v>
      </c>
      <c r="E956" s="10" t="str">
        <f>""</f>
        <v/>
      </c>
      <c r="F956" s="10">
        <f>IF(C956="","",VLOOKUP(R956&amp;"_"&amp;S956&amp;"_"&amp;T956,[1]挑战模式!$A:$AS,13,FALSE)-VLOOKUP(R956&amp;"_"&amp;S956&amp;"_"&amp;T956,[1]挑战模式!$A:$AS,14,FALSE))</f>
        <v>100</v>
      </c>
      <c r="G956" s="10">
        <f t="shared" si="89"/>
        <v>180</v>
      </c>
      <c r="H956" s="10" t="str">
        <f>IF(C956="","",VLOOKUP(R956&amp;"_"&amp;S956&amp;"_"&amp;T956,[1]挑战模式!$A:$BG,58,FALSE))</f>
        <v>ResAudio_Music_game3;0.9</v>
      </c>
      <c r="I956" s="10" t="str">
        <f>IF(C956="","",VLOOKUP(R956&amp;"_"&amp;S956&amp;"_"&amp;T956,[1]挑战模式!$A:$BG,59,FALSE))</f>
        <v>ResAudio_Music_game3;1.1</v>
      </c>
      <c r="J956" s="10">
        <f t="shared" si="86"/>
        <v>0</v>
      </c>
      <c r="K956" s="10">
        <f ca="1">IF(ISNA(VLOOKUP(R956&amp;"_"&amp;S956&amp;"_"&amp;T956,[1]挑战模式!$A:$AS,1,FALSE)),"",IF(VLOOKUP(R956&amp;"_"&amp;S956&amp;"_"&amp;T956,[1]挑战模式!$A:$AS,14+U956,FALSE)="","",INT(VLOOKUP(R956&amp;"_"&amp;S956&amp;"_"&amp;T956,[1]挑战模式!$A:$AS,20+U956,FALSE))))</f>
        <v>11</v>
      </c>
      <c r="L956" s="10">
        <f ca="1">IF(ISNA(VLOOKUP(R956&amp;"_"&amp;S956&amp;"_"&amp;T956,[1]挑战模式!$A:$AS,1,FALSE)),"",IF(VLOOKUP(R956&amp;"_"&amp;S956&amp;"_"&amp;T956,[1]挑战模式!$A:$AS,14+U956,FALSE)="","",ROUND(VLOOKUP(R956&amp;"_"&amp;S956&amp;"_"&amp;T956,[1]挑战模式!$A:$AS,5,FALSE)/K956,2)))</f>
        <v>2.73</v>
      </c>
      <c r="M956" s="10">
        <f t="shared" ca="1" si="90"/>
        <v>1</v>
      </c>
      <c r="N956" s="10" t="str">
        <f t="shared" ca="1" si="91"/>
        <v>Monster_Season0_Challenge20_8_1</v>
      </c>
      <c r="O956" s="10">
        <f t="shared" ca="1" si="92"/>
        <v>1</v>
      </c>
      <c r="Q956" s="10">
        <f ca="1">IF(L956="","",VLOOKUP(R956&amp;"_"&amp;S956&amp;"_"&amp;T956,[1]挑战模式!$A:$AS,38+U956,FALSE))</f>
        <v>2</v>
      </c>
      <c r="R956" s="10">
        <v>0</v>
      </c>
      <c r="S956" s="10">
        <v>20</v>
      </c>
      <c r="T956" s="10">
        <v>8</v>
      </c>
      <c r="U956" s="10">
        <v>1</v>
      </c>
    </row>
    <row r="957" spans="2:21" s="10" customFormat="1" x14ac:dyDescent="0.2">
      <c r="B957" s="10" t="str">
        <f t="shared" si="87"/>
        <v/>
      </c>
      <c r="C957" s="10" t="str">
        <f>IF(ISNA(VLOOKUP(R957&amp;"_"&amp;S957&amp;"_"&amp;T957,[1]挑战模式!$A:$AS,1,FALSE)),"",IF(T957-T956=0,"",T957))</f>
        <v/>
      </c>
      <c r="D957" s="10" t="str">
        <f t="shared" si="88"/>
        <v/>
      </c>
      <c r="E957" s="10" t="str">
        <f>""</f>
        <v/>
      </c>
      <c r="F957" s="10" t="str">
        <f>IF(C957="","",VLOOKUP(R957&amp;"_"&amp;S957&amp;"_"&amp;T957,[1]挑战模式!$A:$AS,13,FALSE)-VLOOKUP(R957&amp;"_"&amp;S957&amp;"_"&amp;T957,[1]挑战模式!$A:$AS,14,FALSE))</f>
        <v/>
      </c>
      <c r="G957" s="10" t="str">
        <f t="shared" si="89"/>
        <v/>
      </c>
      <c r="H957" s="10" t="str">
        <f>IF(C957="","",VLOOKUP(R957&amp;"_"&amp;S957&amp;"_"&amp;T957,[1]挑战模式!$A:$BG,58,FALSE))</f>
        <v/>
      </c>
      <c r="I957" s="10" t="str">
        <f>IF(C957="","",VLOOKUP(R957&amp;"_"&amp;S957&amp;"_"&amp;T957,[1]挑战模式!$A:$BG,59,FALSE))</f>
        <v/>
      </c>
      <c r="J957" s="10" t="str">
        <f t="shared" si="86"/>
        <v/>
      </c>
      <c r="K957" s="10">
        <f ca="1">IF(ISNA(VLOOKUP(R957&amp;"_"&amp;S957&amp;"_"&amp;T957,[1]挑战模式!$A:$AS,1,FALSE)),"",IF(VLOOKUP(R957&amp;"_"&amp;S957&amp;"_"&amp;T957,[1]挑战模式!$A:$AS,14+U957,FALSE)="","",INT(VLOOKUP(R957&amp;"_"&amp;S957&amp;"_"&amp;T957,[1]挑战模式!$A:$AS,20+U957,FALSE))))</f>
        <v>11</v>
      </c>
      <c r="L957" s="10">
        <f ca="1">IF(ISNA(VLOOKUP(R957&amp;"_"&amp;S957&amp;"_"&amp;T957,[1]挑战模式!$A:$AS,1,FALSE)),"",IF(VLOOKUP(R957&amp;"_"&amp;S957&amp;"_"&amp;T957,[1]挑战模式!$A:$AS,14+U957,FALSE)="","",ROUND(VLOOKUP(R957&amp;"_"&amp;S957&amp;"_"&amp;T957,[1]挑战模式!$A:$AS,5,FALSE)/K957,2)))</f>
        <v>2.73</v>
      </c>
      <c r="M957" s="10">
        <f t="shared" ca="1" si="90"/>
        <v>1</v>
      </c>
      <c r="N957" s="10" t="str">
        <f t="shared" ca="1" si="91"/>
        <v>Monster_Season0_Challenge20_8_2</v>
      </c>
      <c r="O957" s="10">
        <f t="shared" ca="1" si="92"/>
        <v>1</v>
      </c>
      <c r="Q957" s="10">
        <f ca="1">IF(L957="","",VLOOKUP(R957&amp;"_"&amp;S957&amp;"_"&amp;T957,[1]挑战模式!$A:$AS,38+U957,FALSE))</f>
        <v>5</v>
      </c>
      <c r="R957" s="10">
        <v>0</v>
      </c>
      <c r="S957" s="10">
        <v>20</v>
      </c>
      <c r="T957" s="10">
        <v>8</v>
      </c>
      <c r="U957" s="10">
        <v>2</v>
      </c>
    </row>
    <row r="958" spans="2:21" s="10" customFormat="1" x14ac:dyDescent="0.2">
      <c r="B958" s="10" t="str">
        <f t="shared" si="87"/>
        <v/>
      </c>
      <c r="C958" s="10" t="str">
        <f>IF(ISNA(VLOOKUP(R958&amp;"_"&amp;S958&amp;"_"&amp;T958,[1]挑战模式!$A:$AS,1,FALSE)),"",IF(T958-T957=0,"",T958))</f>
        <v/>
      </c>
      <c r="D958" s="10" t="str">
        <f t="shared" si="88"/>
        <v/>
      </c>
      <c r="E958" s="10" t="str">
        <f>""</f>
        <v/>
      </c>
      <c r="F958" s="10" t="str">
        <f>IF(C958="","",VLOOKUP(R958&amp;"_"&amp;S958&amp;"_"&amp;T958,[1]挑战模式!$A:$AS,13,FALSE)-VLOOKUP(R958&amp;"_"&amp;S958&amp;"_"&amp;T958,[1]挑战模式!$A:$AS,14,FALSE))</f>
        <v/>
      </c>
      <c r="G958" s="10" t="str">
        <f t="shared" si="89"/>
        <v/>
      </c>
      <c r="H958" s="10" t="str">
        <f>IF(C958="","",VLOOKUP(R958&amp;"_"&amp;S958&amp;"_"&amp;T958,[1]挑战模式!$A:$BG,58,FALSE))</f>
        <v/>
      </c>
      <c r="I958" s="10" t="str">
        <f>IF(C958="","",VLOOKUP(R958&amp;"_"&amp;S958&amp;"_"&amp;T958,[1]挑战模式!$A:$BG,59,FALSE))</f>
        <v/>
      </c>
      <c r="J958" s="10" t="str">
        <f t="shared" si="86"/>
        <v/>
      </c>
      <c r="K958" s="10">
        <f ca="1">IF(ISNA(VLOOKUP(R958&amp;"_"&amp;S958&amp;"_"&amp;T958,[1]挑战模式!$A:$AS,1,FALSE)),"",IF(VLOOKUP(R958&amp;"_"&amp;S958&amp;"_"&amp;T958,[1]挑战模式!$A:$AS,14+U958,FALSE)="","",INT(VLOOKUP(R958&amp;"_"&amp;S958&amp;"_"&amp;T958,[1]挑战模式!$A:$AS,20+U958,FALSE))))</f>
        <v>11</v>
      </c>
      <c r="L958" s="10">
        <f ca="1">IF(ISNA(VLOOKUP(R958&amp;"_"&amp;S958&amp;"_"&amp;T958,[1]挑战模式!$A:$AS,1,FALSE)),"",IF(VLOOKUP(R958&amp;"_"&amp;S958&amp;"_"&amp;T958,[1]挑战模式!$A:$AS,14+U958,FALSE)="","",ROUND(VLOOKUP(R958&amp;"_"&amp;S958&amp;"_"&amp;T958,[1]挑战模式!$A:$AS,5,FALSE)/K958,2)))</f>
        <v>2.73</v>
      </c>
      <c r="M958" s="10">
        <f t="shared" ca="1" si="90"/>
        <v>1</v>
      </c>
      <c r="N958" s="10" t="str">
        <f t="shared" ca="1" si="91"/>
        <v>Monster_Season0_Challenge20_8_3</v>
      </c>
      <c r="O958" s="10">
        <f t="shared" ca="1" si="92"/>
        <v>1</v>
      </c>
      <c r="Q958" s="10">
        <f ca="1">IF(L958="","",VLOOKUP(R958&amp;"_"&amp;S958&amp;"_"&amp;T958,[1]挑战模式!$A:$AS,38+U958,FALSE))</f>
        <v>5</v>
      </c>
      <c r="R958" s="10">
        <v>0</v>
      </c>
      <c r="S958" s="10">
        <v>20</v>
      </c>
      <c r="T958" s="10">
        <v>8</v>
      </c>
      <c r="U958" s="10">
        <v>3</v>
      </c>
    </row>
    <row r="959" spans="2:21" s="10" customFormat="1" x14ac:dyDescent="0.2">
      <c r="B959" s="10" t="str">
        <f t="shared" si="87"/>
        <v/>
      </c>
      <c r="C959" s="10" t="str">
        <f>IF(ISNA(VLOOKUP(R959&amp;"_"&amp;S959&amp;"_"&amp;T959,[1]挑战模式!$A:$AS,1,FALSE)),"",IF(T959-T958=0,"",T959))</f>
        <v/>
      </c>
      <c r="D959" s="10" t="str">
        <f t="shared" si="88"/>
        <v/>
      </c>
      <c r="E959" s="10" t="str">
        <f>""</f>
        <v/>
      </c>
      <c r="F959" s="10" t="str">
        <f>IF(C959="","",VLOOKUP(R959&amp;"_"&amp;S959&amp;"_"&amp;T959,[1]挑战模式!$A:$AS,13,FALSE)-VLOOKUP(R959&amp;"_"&amp;S959&amp;"_"&amp;T959,[1]挑战模式!$A:$AS,14,FALSE))</f>
        <v/>
      </c>
      <c r="G959" s="10" t="str">
        <f t="shared" si="89"/>
        <v/>
      </c>
      <c r="H959" s="10" t="str">
        <f>IF(C959="","",VLOOKUP(R959&amp;"_"&amp;S959&amp;"_"&amp;T959,[1]挑战模式!$A:$BG,58,FALSE))</f>
        <v/>
      </c>
      <c r="I959" s="10" t="str">
        <f>IF(C959="","",VLOOKUP(R959&amp;"_"&amp;S959&amp;"_"&amp;T959,[1]挑战模式!$A:$BG,59,FALSE))</f>
        <v/>
      </c>
      <c r="J959" s="10" t="str">
        <f t="shared" si="86"/>
        <v/>
      </c>
      <c r="K959" s="10">
        <f ca="1">IF(ISNA(VLOOKUP(R959&amp;"_"&amp;S959&amp;"_"&amp;T959,[1]挑战模式!$A:$AS,1,FALSE)),"",IF(VLOOKUP(R959&amp;"_"&amp;S959&amp;"_"&amp;T959,[1]挑战模式!$A:$AS,14+U959,FALSE)="","",INT(VLOOKUP(R959&amp;"_"&amp;S959&amp;"_"&amp;T959,[1]挑战模式!$A:$AS,20+U959,FALSE))))</f>
        <v>11</v>
      </c>
      <c r="L959" s="10">
        <f ca="1">IF(ISNA(VLOOKUP(R959&amp;"_"&amp;S959&amp;"_"&amp;T959,[1]挑战模式!$A:$AS,1,FALSE)),"",IF(VLOOKUP(R959&amp;"_"&amp;S959&amp;"_"&amp;T959,[1]挑战模式!$A:$AS,14+U959,FALSE)="","",ROUND(VLOOKUP(R959&amp;"_"&amp;S959&amp;"_"&amp;T959,[1]挑战模式!$A:$AS,5,FALSE)/K959,2)))</f>
        <v>2.73</v>
      </c>
      <c r="M959" s="10">
        <f t="shared" ca="1" si="90"/>
        <v>1</v>
      </c>
      <c r="N959" s="10" t="str">
        <f t="shared" ca="1" si="91"/>
        <v>Monster_Season0_Challenge20_8_4</v>
      </c>
      <c r="O959" s="10">
        <f t="shared" ca="1" si="92"/>
        <v>1</v>
      </c>
      <c r="Q959" s="10">
        <f ca="1">IF(L959="","",VLOOKUP(R959&amp;"_"&amp;S959&amp;"_"&amp;T959,[1]挑战模式!$A:$AS,38+U959,FALSE))</f>
        <v>5</v>
      </c>
      <c r="R959" s="10">
        <v>0</v>
      </c>
      <c r="S959" s="10">
        <v>20</v>
      </c>
      <c r="T959" s="10">
        <v>8</v>
      </c>
      <c r="U959" s="10">
        <v>4</v>
      </c>
    </row>
    <row r="960" spans="2:21" s="10" customFormat="1" x14ac:dyDescent="0.2">
      <c r="B960" s="10" t="str">
        <f t="shared" si="87"/>
        <v/>
      </c>
      <c r="C960" s="10" t="str">
        <f>IF(ISNA(VLOOKUP(R960&amp;"_"&amp;S960&amp;"_"&amp;T960,[1]挑战模式!$A:$AS,1,FALSE)),"",IF(T960-T959=0,"",T960))</f>
        <v/>
      </c>
      <c r="D960" s="10" t="str">
        <f t="shared" si="88"/>
        <v/>
      </c>
      <c r="E960" s="10" t="str">
        <f>""</f>
        <v/>
      </c>
      <c r="F960" s="10" t="str">
        <f>IF(C960="","",VLOOKUP(R960&amp;"_"&amp;S960&amp;"_"&amp;T960,[1]挑战模式!$A:$AS,13,FALSE)-VLOOKUP(R960&amp;"_"&amp;S960&amp;"_"&amp;T960,[1]挑战模式!$A:$AS,14,FALSE))</f>
        <v/>
      </c>
      <c r="G960" s="10" t="str">
        <f t="shared" si="89"/>
        <v/>
      </c>
      <c r="H960" s="10" t="str">
        <f>IF(C960="","",VLOOKUP(R960&amp;"_"&amp;S960&amp;"_"&amp;T960,[1]挑战模式!$A:$BG,58,FALSE))</f>
        <v/>
      </c>
      <c r="I960" s="10" t="str">
        <f>IF(C960="","",VLOOKUP(R960&amp;"_"&amp;S960&amp;"_"&amp;T960,[1]挑战模式!$A:$BG,59,FALSE))</f>
        <v/>
      </c>
      <c r="J960" s="10" t="str">
        <f t="shared" si="86"/>
        <v/>
      </c>
      <c r="K960" s="10">
        <f ca="1">IF(ISNA(VLOOKUP(R960&amp;"_"&amp;S960&amp;"_"&amp;T960,[1]挑战模式!$A:$AS,1,FALSE)),"",IF(VLOOKUP(R960&amp;"_"&amp;S960&amp;"_"&amp;T960,[1]挑战模式!$A:$AS,14+U960,FALSE)="","",INT(VLOOKUP(R960&amp;"_"&amp;S960&amp;"_"&amp;T960,[1]挑战模式!$A:$AS,20+U960,FALSE))))</f>
        <v>1</v>
      </c>
      <c r="L960" s="10">
        <f ca="1">IF(ISNA(VLOOKUP(R960&amp;"_"&amp;S960&amp;"_"&amp;T960,[1]挑战模式!$A:$AS,1,FALSE)),"",IF(VLOOKUP(R960&amp;"_"&amp;S960&amp;"_"&amp;T960,[1]挑战模式!$A:$AS,14+U960,FALSE)="","",ROUND(VLOOKUP(R960&amp;"_"&amp;S960&amp;"_"&amp;T960,[1]挑战模式!$A:$AS,5,FALSE)/K960,2)))</f>
        <v>30</v>
      </c>
      <c r="M960" s="10">
        <f t="shared" ca="1" si="90"/>
        <v>1</v>
      </c>
      <c r="N960" s="10" t="str">
        <f t="shared" ca="1" si="91"/>
        <v>Monster_Season0_Challenge20_8_5</v>
      </c>
      <c r="O960" s="10">
        <f t="shared" ca="1" si="92"/>
        <v>1</v>
      </c>
      <c r="Q960" s="10">
        <f ca="1">IF(L960="","",VLOOKUP(R960&amp;"_"&amp;S960&amp;"_"&amp;T960,[1]挑战模式!$A:$AS,38+U960,FALSE))</f>
        <v>12</v>
      </c>
      <c r="R960" s="10">
        <v>0</v>
      </c>
      <c r="S960" s="10">
        <v>20</v>
      </c>
      <c r="T960" s="10">
        <v>8</v>
      </c>
      <c r="U960" s="10">
        <v>5</v>
      </c>
    </row>
    <row r="961" spans="2:21" s="10" customFormat="1" x14ac:dyDescent="0.2">
      <c r="B961" s="10" t="str">
        <f t="shared" si="87"/>
        <v/>
      </c>
      <c r="C961" s="10" t="str">
        <f>IF(ISNA(VLOOKUP(R961&amp;"_"&amp;S961&amp;"_"&amp;T961,[1]挑战模式!$A:$AS,1,FALSE)),"",IF(T961-T960=0,"",T961))</f>
        <v/>
      </c>
      <c r="D961" s="10" t="str">
        <f t="shared" si="88"/>
        <v/>
      </c>
      <c r="E961" s="10" t="str">
        <f>""</f>
        <v/>
      </c>
      <c r="F961" s="10" t="str">
        <f>IF(C961="","",VLOOKUP(R961&amp;"_"&amp;S961&amp;"_"&amp;T961,[1]挑战模式!$A:$AS,13,FALSE)-VLOOKUP(R961&amp;"_"&amp;S961&amp;"_"&amp;T961,[1]挑战模式!$A:$AS,14,FALSE))</f>
        <v/>
      </c>
      <c r="G961" s="10" t="str">
        <f t="shared" si="89"/>
        <v/>
      </c>
      <c r="H961" s="10" t="str">
        <f>IF(C961="","",VLOOKUP(R961&amp;"_"&amp;S961&amp;"_"&amp;T961,[1]挑战模式!$A:$BG,58,FALSE))</f>
        <v/>
      </c>
      <c r="I961" s="10" t="str">
        <f>IF(C961="","",VLOOKUP(R961&amp;"_"&amp;S961&amp;"_"&amp;T961,[1]挑战模式!$A:$BG,59,FALSE))</f>
        <v/>
      </c>
      <c r="J961" s="10" t="str">
        <f t="shared" si="86"/>
        <v/>
      </c>
      <c r="K961" s="10" t="str">
        <f ca="1">IF(ISNA(VLOOKUP(R961&amp;"_"&amp;S961&amp;"_"&amp;T961,[1]挑战模式!$A:$AS,1,FALSE)),"",IF(VLOOKUP(R961&amp;"_"&amp;S961&amp;"_"&amp;T961,[1]挑战模式!$A:$AS,14+U961,FALSE)="","",INT(VLOOKUP(R961&amp;"_"&amp;S961&amp;"_"&amp;T961,[1]挑战模式!$A:$AS,20+U961,FALSE))))</f>
        <v/>
      </c>
      <c r="L961" s="10" t="str">
        <f ca="1">IF(ISNA(VLOOKUP(R961&amp;"_"&amp;S961&amp;"_"&amp;T961,[1]挑战模式!$A:$AS,1,FALSE)),"",IF(VLOOKUP(R961&amp;"_"&amp;S961&amp;"_"&amp;T961,[1]挑战模式!$A:$AS,14+U961,FALSE)="","",ROUND(VLOOKUP(R961&amp;"_"&amp;S961&amp;"_"&amp;T961,[1]挑战模式!$A:$AS,5,FALSE)/K961,2)))</f>
        <v/>
      </c>
      <c r="M961" s="10" t="str">
        <f t="shared" ca="1" si="90"/>
        <v/>
      </c>
      <c r="N961" s="10" t="str">
        <f t="shared" ca="1" si="91"/>
        <v/>
      </c>
      <c r="O961" s="10" t="str">
        <f t="shared" ca="1" si="92"/>
        <v/>
      </c>
      <c r="Q961" s="10" t="str">
        <f ca="1">IF(L961="","",VLOOKUP(R961&amp;"_"&amp;S961&amp;"_"&amp;T961,[1]挑战模式!$A:$AS,38+U961,FALSE))</f>
        <v/>
      </c>
      <c r="R961" s="10">
        <v>0</v>
      </c>
      <c r="S961" s="10">
        <v>20</v>
      </c>
      <c r="T961" s="10">
        <v>8</v>
      </c>
      <c r="U961" s="10">
        <v>6</v>
      </c>
    </row>
    <row r="962" spans="2:21" s="10" customFormat="1" x14ac:dyDescent="0.2">
      <c r="B962" s="10" t="str">
        <f t="shared" si="51"/>
        <v>MonsterWaveCallRule_Season1_Challenge1</v>
      </c>
      <c r="C962" s="10">
        <f>IF(ISNA(VLOOKUP(R962&amp;"_"&amp;S962&amp;"_"&amp;T962,[1]挑战模式!$A:$AS,1,FALSE)),"",IF(T962-T487=0,"",T962))</f>
        <v>1</v>
      </c>
      <c r="D962" s="10" t="str">
        <f t="shared" si="52"/>
        <v>赛季1挑战关卡1波次1</v>
      </c>
      <c r="E962" s="10" t="str">
        <f>""</f>
        <v/>
      </c>
      <c r="F962" s="10">
        <f>IF(C962="","",VLOOKUP(R962&amp;"_"&amp;S962&amp;"_"&amp;T962,[1]挑战模式!$A:$AS,13,FALSE)-VLOOKUP(R962&amp;"_"&amp;S962&amp;"_"&amp;T962,[1]挑战模式!$A:$AS,14,FALSE))</f>
        <v>100</v>
      </c>
      <c r="G962" s="10">
        <f t="shared" si="53"/>
        <v>180</v>
      </c>
      <c r="H962" s="10" t="str">
        <f>IF(C962="","",VLOOKUP(R962&amp;"_"&amp;S962&amp;"_"&amp;T962,[1]挑战模式!$A:$BG,58,FALSE))</f>
        <v>ResAudio_Music_game1;0.9</v>
      </c>
      <c r="I962" s="10" t="str">
        <f>IF(C962="","",VLOOKUP(R962&amp;"_"&amp;S962&amp;"_"&amp;T962,[1]挑战模式!$A:$BG,59,FALSE))</f>
        <v>ResAudio_Music_game1;1.2</v>
      </c>
      <c r="J962" s="10">
        <f t="shared" si="50"/>
        <v>0</v>
      </c>
      <c r="K962" s="10">
        <f ca="1">IF(ISNA(VLOOKUP(R962&amp;"_"&amp;S962&amp;"_"&amp;T962,[1]挑战模式!$A:$AS,1,FALSE)),"",IF(VLOOKUP(R962&amp;"_"&amp;S962&amp;"_"&amp;T962,[1]挑战模式!$A:$AS,14+U962,FALSE)="","",INT(VLOOKUP(R962&amp;"_"&amp;S962&amp;"_"&amp;T962,[1]挑战模式!$A:$AS,20+U962,FALSE))))</f>
        <v>5</v>
      </c>
      <c r="L962" s="10">
        <f ca="1">IF(ISNA(VLOOKUP(R962&amp;"_"&amp;S962&amp;"_"&amp;T962,[1]挑战模式!$A:$AS,1,FALSE)),"",IF(VLOOKUP(R962&amp;"_"&amp;S962&amp;"_"&amp;T962,[1]挑战模式!$A:$AS,14+U962,FALSE)="","",ROUND(VLOOKUP(R962&amp;"_"&amp;S962&amp;"_"&amp;T962,[1]挑战模式!$A:$AS,5,FALSE)/K962,2)))</f>
        <v>2</v>
      </c>
      <c r="M962" s="10">
        <f t="shared" ca="1" si="54"/>
        <v>1</v>
      </c>
      <c r="N962" s="10" t="str">
        <f t="shared" ca="1" si="55"/>
        <v>Monster_Season1_Challenge1_1_1</v>
      </c>
      <c r="O962" s="10">
        <f t="shared" ca="1" si="56"/>
        <v>1</v>
      </c>
      <c r="Q962" s="10">
        <f ca="1">IF(L962="","",VLOOKUP(R962&amp;"_"&amp;S962&amp;"_"&amp;T962,[1]挑战模式!$A:$AS,38+U962,FALSE))</f>
        <v>40</v>
      </c>
      <c r="R962" s="10">
        <v>1</v>
      </c>
      <c r="S962" s="10">
        <v>1</v>
      </c>
      <c r="T962" s="10">
        <v>1</v>
      </c>
      <c r="U962" s="10">
        <v>1</v>
      </c>
    </row>
    <row r="963" spans="2:21" s="10" customFormat="1" x14ac:dyDescent="0.2">
      <c r="B963" s="10" t="str">
        <f t="shared" si="51"/>
        <v/>
      </c>
      <c r="C963" s="10" t="str">
        <f>IF(ISNA(VLOOKUP(R963&amp;"_"&amp;S963&amp;"_"&amp;T963,[1]挑战模式!$A:$AS,1,FALSE)),"",IF(T963-T962=0,"",T963))</f>
        <v/>
      </c>
      <c r="D963" s="10" t="str">
        <f t="shared" si="52"/>
        <v/>
      </c>
      <c r="E963" s="10" t="str">
        <f>""</f>
        <v/>
      </c>
      <c r="F963" s="10" t="str">
        <f>IF(C963="","",VLOOKUP(R963&amp;"_"&amp;S963&amp;"_"&amp;T963,[1]挑战模式!$A:$AS,13,FALSE)-VLOOKUP(R963&amp;"_"&amp;S963&amp;"_"&amp;T963,[1]挑战模式!$A:$AS,14,FALSE))</f>
        <v/>
      </c>
      <c r="G963" s="10" t="str">
        <f t="shared" si="53"/>
        <v/>
      </c>
      <c r="H963" s="10" t="str">
        <f>IF(C963="","",VLOOKUP(R963&amp;"_"&amp;S963&amp;"_"&amp;T963,[1]挑战模式!$A:$BG,58,FALSE))</f>
        <v/>
      </c>
      <c r="I963" s="10" t="str">
        <f>IF(C963="","",VLOOKUP(R963&amp;"_"&amp;S963&amp;"_"&amp;T963,[1]挑战模式!$A:$BG,59,FALSE))</f>
        <v/>
      </c>
      <c r="J963" s="10" t="str">
        <f t="shared" si="50"/>
        <v/>
      </c>
      <c r="K963" s="10" t="str">
        <f ca="1">IF(ISNA(VLOOKUP(R963&amp;"_"&amp;S963&amp;"_"&amp;T963,[1]挑战模式!$A:$AS,1,FALSE)),"",IF(VLOOKUP(R963&amp;"_"&amp;S963&amp;"_"&amp;T963,[1]挑战模式!$A:$AS,14+U963,FALSE)="","",INT(VLOOKUP(R963&amp;"_"&amp;S963&amp;"_"&amp;T963,[1]挑战模式!$A:$AS,20+U963,FALSE))))</f>
        <v/>
      </c>
      <c r="L963" s="10" t="str">
        <f ca="1">IF(ISNA(VLOOKUP(R963&amp;"_"&amp;S963&amp;"_"&amp;T963,[1]挑战模式!$A:$AS,1,FALSE)),"",IF(VLOOKUP(R963&amp;"_"&amp;S963&amp;"_"&amp;T963,[1]挑战模式!$A:$AS,14+U963,FALSE)="","",ROUND(VLOOKUP(R963&amp;"_"&amp;S963&amp;"_"&amp;T963,[1]挑战模式!$A:$AS,5,FALSE)/K963,2)))</f>
        <v/>
      </c>
      <c r="M963" s="10" t="str">
        <f t="shared" ca="1" si="54"/>
        <v/>
      </c>
      <c r="N963" s="10" t="str">
        <f t="shared" ca="1" si="55"/>
        <v/>
      </c>
      <c r="O963" s="10" t="str">
        <f t="shared" ca="1" si="56"/>
        <v/>
      </c>
      <c r="Q963" s="10" t="str">
        <f ca="1">IF(L963="","",VLOOKUP(R963&amp;"_"&amp;S963&amp;"_"&amp;T963,[1]挑战模式!$A:$AS,38+U963,FALSE))</f>
        <v/>
      </c>
      <c r="R963" s="10">
        <v>1</v>
      </c>
      <c r="S963" s="10">
        <v>1</v>
      </c>
      <c r="T963" s="10">
        <v>1</v>
      </c>
      <c r="U963" s="10">
        <v>2</v>
      </c>
    </row>
    <row r="964" spans="2:21" s="10" customFormat="1" x14ac:dyDescent="0.2">
      <c r="B964" s="10" t="str">
        <f t="shared" si="51"/>
        <v/>
      </c>
      <c r="C964" s="10" t="str">
        <f>IF(ISNA(VLOOKUP(R964&amp;"_"&amp;S964&amp;"_"&amp;T964,[1]挑战模式!$A:$AS,1,FALSE)),"",IF(T964-T963=0,"",T964))</f>
        <v/>
      </c>
      <c r="D964" s="10" t="str">
        <f t="shared" si="52"/>
        <v/>
      </c>
      <c r="E964" s="10" t="str">
        <f>""</f>
        <v/>
      </c>
      <c r="F964" s="10" t="str">
        <f>IF(C964="","",VLOOKUP(R964&amp;"_"&amp;S964&amp;"_"&amp;T964,[1]挑战模式!$A:$AS,13,FALSE)-VLOOKUP(R964&amp;"_"&amp;S964&amp;"_"&amp;T964,[1]挑战模式!$A:$AS,14,FALSE))</f>
        <v/>
      </c>
      <c r="G964" s="10" t="str">
        <f t="shared" si="53"/>
        <v/>
      </c>
      <c r="H964" s="10" t="str">
        <f>IF(C964="","",VLOOKUP(R964&amp;"_"&amp;S964&amp;"_"&amp;T964,[1]挑战模式!$A:$BG,58,FALSE))</f>
        <v/>
      </c>
      <c r="I964" s="10" t="str">
        <f>IF(C964="","",VLOOKUP(R964&amp;"_"&amp;S964&amp;"_"&amp;T964,[1]挑战模式!$A:$BG,59,FALSE))</f>
        <v/>
      </c>
      <c r="J964" s="10" t="str">
        <f t="shared" si="50"/>
        <v/>
      </c>
      <c r="K964" s="10" t="str">
        <f ca="1">IF(ISNA(VLOOKUP(R964&amp;"_"&amp;S964&amp;"_"&amp;T964,[1]挑战模式!$A:$AS,1,FALSE)),"",IF(VLOOKUP(R964&amp;"_"&amp;S964&amp;"_"&amp;T964,[1]挑战模式!$A:$AS,14+U964,FALSE)="","",INT(VLOOKUP(R964&amp;"_"&amp;S964&amp;"_"&amp;T964,[1]挑战模式!$A:$AS,20+U964,FALSE))))</f>
        <v/>
      </c>
      <c r="L964" s="10" t="str">
        <f ca="1">IF(ISNA(VLOOKUP(R964&amp;"_"&amp;S964&amp;"_"&amp;T964,[1]挑战模式!$A:$AS,1,FALSE)),"",IF(VLOOKUP(R964&amp;"_"&amp;S964&amp;"_"&amp;T964,[1]挑战模式!$A:$AS,14+U964,FALSE)="","",ROUND(VLOOKUP(R964&amp;"_"&amp;S964&amp;"_"&amp;T964,[1]挑战模式!$A:$AS,5,FALSE)/K964,2)))</f>
        <v/>
      </c>
      <c r="M964" s="10" t="str">
        <f t="shared" ca="1" si="54"/>
        <v/>
      </c>
      <c r="N964" s="10" t="str">
        <f t="shared" ca="1" si="55"/>
        <v/>
      </c>
      <c r="O964" s="10" t="str">
        <f t="shared" ca="1" si="56"/>
        <v/>
      </c>
      <c r="Q964" s="10" t="str">
        <f ca="1">IF(L964="","",VLOOKUP(R964&amp;"_"&amp;S964&amp;"_"&amp;T964,[1]挑战模式!$A:$AS,38+U964,FALSE))</f>
        <v/>
      </c>
      <c r="R964" s="10">
        <v>1</v>
      </c>
      <c r="S964" s="10">
        <v>1</v>
      </c>
      <c r="T964" s="10">
        <v>1</v>
      </c>
      <c r="U964" s="10">
        <v>3</v>
      </c>
    </row>
    <row r="965" spans="2:21" s="10" customFormat="1" x14ac:dyDescent="0.2">
      <c r="B965" s="10" t="str">
        <f t="shared" si="51"/>
        <v/>
      </c>
      <c r="C965" s="10" t="str">
        <f>IF(ISNA(VLOOKUP(R965&amp;"_"&amp;S965&amp;"_"&amp;T965,[1]挑战模式!$A:$AS,1,FALSE)),"",IF(T965-T964=0,"",T965))</f>
        <v/>
      </c>
      <c r="D965" s="10" t="str">
        <f t="shared" si="52"/>
        <v/>
      </c>
      <c r="E965" s="10" t="str">
        <f>""</f>
        <v/>
      </c>
      <c r="F965" s="10" t="str">
        <f>IF(C965="","",VLOOKUP(R965&amp;"_"&amp;S965&amp;"_"&amp;T965,[1]挑战模式!$A:$AS,13,FALSE)-VLOOKUP(R965&amp;"_"&amp;S965&amp;"_"&amp;T965,[1]挑战模式!$A:$AS,14,FALSE))</f>
        <v/>
      </c>
      <c r="G965" s="10" t="str">
        <f t="shared" si="53"/>
        <v/>
      </c>
      <c r="H965" s="10" t="str">
        <f>IF(C965="","",VLOOKUP(R965&amp;"_"&amp;S965&amp;"_"&amp;T965,[1]挑战模式!$A:$BG,58,FALSE))</f>
        <v/>
      </c>
      <c r="I965" s="10" t="str">
        <f>IF(C965="","",VLOOKUP(R965&amp;"_"&amp;S965&amp;"_"&amp;T965,[1]挑战模式!$A:$BG,59,FALSE))</f>
        <v/>
      </c>
      <c r="J965" s="10" t="str">
        <f t="shared" si="50"/>
        <v/>
      </c>
      <c r="K965" s="10" t="str">
        <f ca="1">IF(ISNA(VLOOKUP(R965&amp;"_"&amp;S965&amp;"_"&amp;T965,[1]挑战模式!$A:$AS,1,FALSE)),"",IF(VLOOKUP(R965&amp;"_"&amp;S965&amp;"_"&amp;T965,[1]挑战模式!$A:$AS,14+U965,FALSE)="","",INT(VLOOKUP(R965&amp;"_"&amp;S965&amp;"_"&amp;T965,[1]挑战模式!$A:$AS,20+U965,FALSE))))</f>
        <v/>
      </c>
      <c r="L965" s="10" t="str">
        <f ca="1">IF(ISNA(VLOOKUP(R965&amp;"_"&amp;S965&amp;"_"&amp;T965,[1]挑战模式!$A:$AS,1,FALSE)),"",IF(VLOOKUP(R965&amp;"_"&amp;S965&amp;"_"&amp;T965,[1]挑战模式!$A:$AS,14+U965,FALSE)="","",ROUND(VLOOKUP(R965&amp;"_"&amp;S965&amp;"_"&amp;T965,[1]挑战模式!$A:$AS,5,FALSE)/K965,2)))</f>
        <v/>
      </c>
      <c r="M965" s="10" t="str">
        <f t="shared" ca="1" si="54"/>
        <v/>
      </c>
      <c r="N965" s="10" t="str">
        <f t="shared" ca="1" si="55"/>
        <v/>
      </c>
      <c r="O965" s="10" t="str">
        <f t="shared" ca="1" si="56"/>
        <v/>
      </c>
      <c r="Q965" s="10" t="str">
        <f ca="1">IF(L965="","",VLOOKUP(R965&amp;"_"&amp;S965&amp;"_"&amp;T965,[1]挑战模式!$A:$AS,38+U965,FALSE))</f>
        <v/>
      </c>
      <c r="R965" s="10">
        <v>1</v>
      </c>
      <c r="S965" s="10">
        <v>1</v>
      </c>
      <c r="T965" s="10">
        <v>1</v>
      </c>
      <c r="U965" s="10">
        <v>4</v>
      </c>
    </row>
    <row r="966" spans="2:21" s="10" customFormat="1" x14ac:dyDescent="0.2">
      <c r="B966" s="10" t="str">
        <f t="shared" si="51"/>
        <v/>
      </c>
      <c r="C966" s="10" t="str">
        <f>IF(ISNA(VLOOKUP(R966&amp;"_"&amp;S966&amp;"_"&amp;T966,[1]挑战模式!$A:$AS,1,FALSE)),"",IF(T966-T965=0,"",T966))</f>
        <v/>
      </c>
      <c r="D966" s="10" t="str">
        <f t="shared" si="52"/>
        <v/>
      </c>
      <c r="E966" s="10" t="str">
        <f>""</f>
        <v/>
      </c>
      <c r="F966" s="10" t="str">
        <f>IF(C966="","",VLOOKUP(R966&amp;"_"&amp;S966&amp;"_"&amp;T966,[1]挑战模式!$A:$AS,13,FALSE)-VLOOKUP(R966&amp;"_"&amp;S966&amp;"_"&amp;T966,[1]挑战模式!$A:$AS,14,FALSE))</f>
        <v/>
      </c>
      <c r="G966" s="10" t="str">
        <f t="shared" si="53"/>
        <v/>
      </c>
      <c r="H966" s="10" t="str">
        <f>IF(C966="","",VLOOKUP(R966&amp;"_"&amp;S966&amp;"_"&amp;T966,[1]挑战模式!$A:$BG,58,FALSE))</f>
        <v/>
      </c>
      <c r="I966" s="10" t="str">
        <f>IF(C966="","",VLOOKUP(R966&amp;"_"&amp;S966&amp;"_"&amp;T966,[1]挑战模式!$A:$BG,59,FALSE))</f>
        <v/>
      </c>
      <c r="J966" s="10" t="str">
        <f t="shared" si="50"/>
        <v/>
      </c>
      <c r="K966" s="10" t="str">
        <f ca="1">IF(ISNA(VLOOKUP(R966&amp;"_"&amp;S966&amp;"_"&amp;T966,[1]挑战模式!$A:$AS,1,FALSE)),"",IF(VLOOKUP(R966&amp;"_"&amp;S966&amp;"_"&amp;T966,[1]挑战模式!$A:$AS,14+U966,FALSE)="","",INT(VLOOKUP(R966&amp;"_"&amp;S966&amp;"_"&amp;T966,[1]挑战模式!$A:$AS,20+U966,FALSE))))</f>
        <v/>
      </c>
      <c r="L966" s="10" t="str">
        <f ca="1">IF(ISNA(VLOOKUP(R966&amp;"_"&amp;S966&amp;"_"&amp;T966,[1]挑战模式!$A:$AS,1,FALSE)),"",IF(VLOOKUP(R966&amp;"_"&amp;S966&amp;"_"&amp;T966,[1]挑战模式!$A:$AS,14+U966,FALSE)="","",ROUND(VLOOKUP(R966&amp;"_"&amp;S966&amp;"_"&amp;T966,[1]挑战模式!$A:$AS,5,FALSE)/K966,2)))</f>
        <v/>
      </c>
      <c r="M966" s="10" t="str">
        <f t="shared" ca="1" si="54"/>
        <v/>
      </c>
      <c r="N966" s="10" t="str">
        <f t="shared" ca="1" si="55"/>
        <v/>
      </c>
      <c r="O966" s="10" t="str">
        <f t="shared" ca="1" si="56"/>
        <v/>
      </c>
      <c r="Q966" s="10" t="str">
        <f ca="1">IF(L966="","",VLOOKUP(R966&amp;"_"&amp;S966&amp;"_"&amp;T966,[1]挑战模式!$A:$AS,38+U966,FALSE))</f>
        <v/>
      </c>
      <c r="R966" s="10">
        <v>1</v>
      </c>
      <c r="S966" s="10">
        <v>1</v>
      </c>
      <c r="T966" s="10">
        <v>1</v>
      </c>
      <c r="U966" s="10">
        <v>5</v>
      </c>
    </row>
    <row r="967" spans="2:21" s="10" customFormat="1" x14ac:dyDescent="0.2">
      <c r="B967" s="10" t="str">
        <f t="shared" si="51"/>
        <v/>
      </c>
      <c r="C967" s="10" t="str">
        <f>IF(ISNA(VLOOKUP(R967&amp;"_"&amp;S967&amp;"_"&amp;T967,[1]挑战模式!$A:$AS,1,FALSE)),"",IF(T967-T966=0,"",T967))</f>
        <v/>
      </c>
      <c r="D967" s="10" t="str">
        <f t="shared" si="52"/>
        <v/>
      </c>
      <c r="E967" s="10" t="str">
        <f>""</f>
        <v/>
      </c>
      <c r="F967" s="10" t="str">
        <f>IF(C967="","",VLOOKUP(R967&amp;"_"&amp;S967&amp;"_"&amp;T967,[1]挑战模式!$A:$AS,13,FALSE)-VLOOKUP(R967&amp;"_"&amp;S967&amp;"_"&amp;T967,[1]挑战模式!$A:$AS,14,FALSE))</f>
        <v/>
      </c>
      <c r="G967" s="10" t="str">
        <f t="shared" si="53"/>
        <v/>
      </c>
      <c r="H967" s="10" t="str">
        <f>IF(C967="","",VLOOKUP(R967&amp;"_"&amp;S967&amp;"_"&amp;T967,[1]挑战模式!$A:$BG,58,FALSE))</f>
        <v/>
      </c>
      <c r="I967" s="10" t="str">
        <f>IF(C967="","",VLOOKUP(R967&amp;"_"&amp;S967&amp;"_"&amp;T967,[1]挑战模式!$A:$BG,59,FALSE))</f>
        <v/>
      </c>
      <c r="J967" s="10" t="str">
        <f t="shared" si="50"/>
        <v/>
      </c>
      <c r="K967" s="10" t="str">
        <f ca="1">IF(ISNA(VLOOKUP(R967&amp;"_"&amp;S967&amp;"_"&amp;T967,[1]挑战模式!$A:$AS,1,FALSE)),"",IF(VLOOKUP(R967&amp;"_"&amp;S967&amp;"_"&amp;T967,[1]挑战模式!$A:$AS,14+U967,FALSE)="","",INT(VLOOKUP(R967&amp;"_"&amp;S967&amp;"_"&amp;T967,[1]挑战模式!$A:$AS,20+U967,FALSE))))</f>
        <v/>
      </c>
      <c r="L967" s="10" t="str">
        <f ca="1">IF(ISNA(VLOOKUP(R967&amp;"_"&amp;S967&amp;"_"&amp;T967,[1]挑战模式!$A:$AS,1,FALSE)),"",IF(VLOOKUP(R967&amp;"_"&amp;S967&amp;"_"&amp;T967,[1]挑战模式!$A:$AS,14+U967,FALSE)="","",ROUND(VLOOKUP(R967&amp;"_"&amp;S967&amp;"_"&amp;T967,[1]挑战模式!$A:$AS,5,FALSE)/K967,2)))</f>
        <v/>
      </c>
      <c r="M967" s="10" t="str">
        <f t="shared" ca="1" si="54"/>
        <v/>
      </c>
      <c r="N967" s="10" t="str">
        <f t="shared" ca="1" si="55"/>
        <v/>
      </c>
      <c r="O967" s="10" t="str">
        <f t="shared" ca="1" si="56"/>
        <v/>
      </c>
      <c r="Q967" s="10" t="str">
        <f ca="1">IF(L967="","",VLOOKUP(R967&amp;"_"&amp;S967&amp;"_"&amp;T967,[1]挑战模式!$A:$AS,38+U967,FALSE))</f>
        <v/>
      </c>
      <c r="R967" s="10">
        <v>1</v>
      </c>
      <c r="S967" s="10">
        <v>1</v>
      </c>
      <c r="T967" s="10">
        <v>1</v>
      </c>
      <c r="U967" s="10">
        <v>6</v>
      </c>
    </row>
    <row r="968" spans="2:21" s="10" customFormat="1" x14ac:dyDescent="0.2">
      <c r="B968" s="10" t="str">
        <f t="shared" si="51"/>
        <v>MonsterWaveCallRule_Season1_Challenge1</v>
      </c>
      <c r="C968" s="10">
        <f>IF(ISNA(VLOOKUP(R968&amp;"_"&amp;S968&amp;"_"&amp;T968,[1]挑战模式!$A:$AS,1,FALSE)),"",IF(T968-T967=0,"",T968))</f>
        <v>2</v>
      </c>
      <c r="D968" s="10" t="str">
        <f t="shared" si="52"/>
        <v>赛季1挑战关卡1波次2</v>
      </c>
      <c r="E968" s="10" t="str">
        <f>""</f>
        <v/>
      </c>
      <c r="F968" s="10">
        <f>IF(C968="","",VLOOKUP(R968&amp;"_"&amp;S968&amp;"_"&amp;T968,[1]挑战模式!$A:$AS,13,FALSE)-VLOOKUP(R968&amp;"_"&amp;S968&amp;"_"&amp;T968,[1]挑战模式!$A:$AS,14,FALSE))</f>
        <v>100</v>
      </c>
      <c r="G968" s="10">
        <f t="shared" si="53"/>
        <v>180</v>
      </c>
      <c r="H968" s="10" t="str">
        <f>IF(C968="","",VLOOKUP(R968&amp;"_"&amp;S968&amp;"_"&amp;T968,[1]挑战模式!$A:$BG,58,FALSE))</f>
        <v>ResAudio_Music_game1;0.9</v>
      </c>
      <c r="I968" s="10" t="str">
        <f>IF(C968="","",VLOOKUP(R968&amp;"_"&amp;S968&amp;"_"&amp;T968,[1]挑战模式!$A:$BG,59,FALSE))</f>
        <v>ResAudio_Music_game1;1.2</v>
      </c>
      <c r="J968" s="10">
        <f t="shared" si="50"/>
        <v>0</v>
      </c>
      <c r="K968" s="10">
        <f ca="1">IF(ISNA(VLOOKUP(R968&amp;"_"&amp;S968&amp;"_"&amp;T968,[1]挑战模式!$A:$AS,1,FALSE)),"",IF(VLOOKUP(R968&amp;"_"&amp;S968&amp;"_"&amp;T968,[1]挑战模式!$A:$AS,14+U968,FALSE)="","",INT(VLOOKUP(R968&amp;"_"&amp;S968&amp;"_"&amp;T968,[1]挑战模式!$A:$AS,20+U968,FALSE))))</f>
        <v>4</v>
      </c>
      <c r="L968" s="10">
        <f ca="1">IF(ISNA(VLOOKUP(R968&amp;"_"&amp;S968&amp;"_"&amp;T968,[1]挑战模式!$A:$AS,1,FALSE)),"",IF(VLOOKUP(R968&amp;"_"&amp;S968&amp;"_"&amp;T968,[1]挑战模式!$A:$AS,14+U968,FALSE)="","",ROUND(VLOOKUP(R968&amp;"_"&amp;S968&amp;"_"&amp;T968,[1]挑战模式!$A:$AS,5,FALSE)/K968,2)))</f>
        <v>3.75</v>
      </c>
      <c r="M968" s="10">
        <f t="shared" ca="1" si="54"/>
        <v>1</v>
      </c>
      <c r="N968" s="10" t="str">
        <f t="shared" ca="1" si="55"/>
        <v>Monster_Season1_Challenge1_2_1</v>
      </c>
      <c r="O968" s="10">
        <f t="shared" ca="1" si="56"/>
        <v>1</v>
      </c>
      <c r="Q968" s="10">
        <f ca="1">IF(L968="","",VLOOKUP(R968&amp;"_"&amp;S968&amp;"_"&amp;T968,[1]挑战模式!$A:$AS,38+U968,FALSE))</f>
        <v>25</v>
      </c>
      <c r="R968" s="10">
        <v>1</v>
      </c>
      <c r="S968" s="10">
        <v>1</v>
      </c>
      <c r="T968" s="10">
        <v>2</v>
      </c>
      <c r="U968" s="10">
        <v>1</v>
      </c>
    </row>
    <row r="969" spans="2:21" s="10" customFormat="1" x14ac:dyDescent="0.2">
      <c r="B969" s="10" t="str">
        <f t="shared" si="51"/>
        <v/>
      </c>
      <c r="C969" s="10" t="str">
        <f>IF(ISNA(VLOOKUP(R969&amp;"_"&amp;S969&amp;"_"&amp;T969,[1]挑战模式!$A:$AS,1,FALSE)),"",IF(T969-T968=0,"",T969))</f>
        <v/>
      </c>
      <c r="D969" s="10" t="str">
        <f t="shared" si="52"/>
        <v/>
      </c>
      <c r="E969" s="10" t="str">
        <f>""</f>
        <v/>
      </c>
      <c r="F969" s="10" t="str">
        <f>IF(C969="","",VLOOKUP(R969&amp;"_"&amp;S969&amp;"_"&amp;T969,[1]挑战模式!$A:$AS,13,FALSE)-VLOOKUP(R969&amp;"_"&amp;S969&amp;"_"&amp;T969,[1]挑战模式!$A:$AS,14,FALSE))</f>
        <v/>
      </c>
      <c r="G969" s="10" t="str">
        <f t="shared" si="53"/>
        <v/>
      </c>
      <c r="H969" s="10" t="str">
        <f>IF(C969="","",VLOOKUP(R969&amp;"_"&amp;S969&amp;"_"&amp;T969,[1]挑战模式!$A:$BG,58,FALSE))</f>
        <v/>
      </c>
      <c r="I969" s="10" t="str">
        <f>IF(C969="","",VLOOKUP(R969&amp;"_"&amp;S969&amp;"_"&amp;T969,[1]挑战模式!$A:$BG,59,FALSE))</f>
        <v/>
      </c>
      <c r="J969" s="10" t="str">
        <f t="shared" si="50"/>
        <v/>
      </c>
      <c r="K969" s="10">
        <f ca="1">IF(ISNA(VLOOKUP(R969&amp;"_"&amp;S969&amp;"_"&amp;T969,[1]挑战模式!$A:$AS,1,FALSE)),"",IF(VLOOKUP(R969&amp;"_"&amp;S969&amp;"_"&amp;T969,[1]挑战模式!$A:$AS,14+U969,FALSE)="","",INT(VLOOKUP(R969&amp;"_"&amp;S969&amp;"_"&amp;T969,[1]挑战模式!$A:$AS,20+U969,FALSE))))</f>
        <v>4</v>
      </c>
      <c r="L969" s="10">
        <f ca="1">IF(ISNA(VLOOKUP(R969&amp;"_"&amp;S969&amp;"_"&amp;T969,[1]挑战模式!$A:$AS,1,FALSE)),"",IF(VLOOKUP(R969&amp;"_"&amp;S969&amp;"_"&amp;T969,[1]挑战模式!$A:$AS,14+U969,FALSE)="","",ROUND(VLOOKUP(R969&amp;"_"&amp;S969&amp;"_"&amp;T969,[1]挑战模式!$A:$AS,5,FALSE)/K969,2)))</f>
        <v>3.75</v>
      </c>
      <c r="M969" s="10">
        <f t="shared" ca="1" si="54"/>
        <v>1</v>
      </c>
      <c r="N969" s="10" t="str">
        <f t="shared" ca="1" si="55"/>
        <v>Monster_Season1_Challenge1_2_2</v>
      </c>
      <c r="O969" s="10">
        <f t="shared" ca="1" si="56"/>
        <v>1</v>
      </c>
      <c r="Q969" s="10">
        <f ca="1">IF(L969="","",VLOOKUP(R969&amp;"_"&amp;S969&amp;"_"&amp;T969,[1]挑战模式!$A:$AS,38+U969,FALSE))</f>
        <v>25</v>
      </c>
      <c r="R969" s="10">
        <v>1</v>
      </c>
      <c r="S969" s="10">
        <v>1</v>
      </c>
      <c r="T969" s="10">
        <v>2</v>
      </c>
      <c r="U969" s="10">
        <v>2</v>
      </c>
    </row>
    <row r="970" spans="2:21" s="10" customFormat="1" x14ac:dyDescent="0.2">
      <c r="B970" s="10" t="str">
        <f t="shared" si="51"/>
        <v/>
      </c>
      <c r="C970" s="10" t="str">
        <f>IF(ISNA(VLOOKUP(R970&amp;"_"&amp;S970&amp;"_"&amp;T970,[1]挑战模式!$A:$AS,1,FALSE)),"",IF(T970-T969=0,"",T970))</f>
        <v/>
      </c>
      <c r="D970" s="10" t="str">
        <f t="shared" si="52"/>
        <v/>
      </c>
      <c r="E970" s="10" t="str">
        <f>""</f>
        <v/>
      </c>
      <c r="F970" s="10" t="str">
        <f>IF(C970="","",VLOOKUP(R970&amp;"_"&amp;S970&amp;"_"&amp;T970,[1]挑战模式!$A:$AS,13,FALSE)-VLOOKUP(R970&amp;"_"&amp;S970&amp;"_"&amp;T970,[1]挑战模式!$A:$AS,14,FALSE))</f>
        <v/>
      </c>
      <c r="G970" s="10" t="str">
        <f t="shared" si="53"/>
        <v/>
      </c>
      <c r="H970" s="10" t="str">
        <f>IF(C970="","",VLOOKUP(R970&amp;"_"&amp;S970&amp;"_"&amp;T970,[1]挑战模式!$A:$BG,58,FALSE))</f>
        <v/>
      </c>
      <c r="I970" s="10" t="str">
        <f>IF(C970="","",VLOOKUP(R970&amp;"_"&amp;S970&amp;"_"&amp;T970,[1]挑战模式!$A:$BG,59,FALSE))</f>
        <v/>
      </c>
      <c r="J970" s="10" t="str">
        <f t="shared" si="50"/>
        <v/>
      </c>
      <c r="K970" s="10" t="str">
        <f ca="1">IF(ISNA(VLOOKUP(R970&amp;"_"&amp;S970&amp;"_"&amp;T970,[1]挑战模式!$A:$AS,1,FALSE)),"",IF(VLOOKUP(R970&amp;"_"&amp;S970&amp;"_"&amp;T970,[1]挑战模式!$A:$AS,14+U970,FALSE)="","",INT(VLOOKUP(R970&amp;"_"&amp;S970&amp;"_"&amp;T970,[1]挑战模式!$A:$AS,20+U970,FALSE))))</f>
        <v/>
      </c>
      <c r="L970" s="10" t="str">
        <f ca="1">IF(ISNA(VLOOKUP(R970&amp;"_"&amp;S970&amp;"_"&amp;T970,[1]挑战模式!$A:$AS,1,FALSE)),"",IF(VLOOKUP(R970&amp;"_"&amp;S970&amp;"_"&amp;T970,[1]挑战模式!$A:$AS,14+U970,FALSE)="","",ROUND(VLOOKUP(R970&amp;"_"&amp;S970&amp;"_"&amp;T970,[1]挑战模式!$A:$AS,5,FALSE)/K970,2)))</f>
        <v/>
      </c>
      <c r="M970" s="10" t="str">
        <f t="shared" ca="1" si="54"/>
        <v/>
      </c>
      <c r="N970" s="10" t="str">
        <f t="shared" ca="1" si="55"/>
        <v/>
      </c>
      <c r="O970" s="10" t="str">
        <f t="shared" ca="1" si="56"/>
        <v/>
      </c>
      <c r="Q970" s="10" t="str">
        <f ca="1">IF(L970="","",VLOOKUP(R970&amp;"_"&amp;S970&amp;"_"&amp;T970,[1]挑战模式!$A:$AS,38+U970,FALSE))</f>
        <v/>
      </c>
      <c r="R970" s="10">
        <v>1</v>
      </c>
      <c r="S970" s="10">
        <v>1</v>
      </c>
      <c r="T970" s="10">
        <v>2</v>
      </c>
      <c r="U970" s="10">
        <v>3</v>
      </c>
    </row>
    <row r="971" spans="2:21" s="10" customFormat="1" x14ac:dyDescent="0.2">
      <c r="B971" s="10" t="str">
        <f t="shared" si="51"/>
        <v/>
      </c>
      <c r="C971" s="10" t="str">
        <f>IF(ISNA(VLOOKUP(R971&amp;"_"&amp;S971&amp;"_"&amp;T971,[1]挑战模式!$A:$AS,1,FALSE)),"",IF(T971-T970=0,"",T971))</f>
        <v/>
      </c>
      <c r="D971" s="10" t="str">
        <f t="shared" si="52"/>
        <v/>
      </c>
      <c r="E971" s="10" t="str">
        <f>""</f>
        <v/>
      </c>
      <c r="F971" s="10" t="str">
        <f>IF(C971="","",VLOOKUP(R971&amp;"_"&amp;S971&amp;"_"&amp;T971,[1]挑战模式!$A:$AS,13,FALSE)-VLOOKUP(R971&amp;"_"&amp;S971&amp;"_"&amp;T971,[1]挑战模式!$A:$AS,14,FALSE))</f>
        <v/>
      </c>
      <c r="G971" s="10" t="str">
        <f t="shared" si="53"/>
        <v/>
      </c>
      <c r="H971" s="10" t="str">
        <f>IF(C971="","",VLOOKUP(R971&amp;"_"&amp;S971&amp;"_"&amp;T971,[1]挑战模式!$A:$BG,58,FALSE))</f>
        <v/>
      </c>
      <c r="I971" s="10" t="str">
        <f>IF(C971="","",VLOOKUP(R971&amp;"_"&amp;S971&amp;"_"&amp;T971,[1]挑战模式!$A:$BG,59,FALSE))</f>
        <v/>
      </c>
      <c r="J971" s="10" t="str">
        <f t="shared" si="50"/>
        <v/>
      </c>
      <c r="K971" s="10" t="str">
        <f ca="1">IF(ISNA(VLOOKUP(R971&amp;"_"&amp;S971&amp;"_"&amp;T971,[1]挑战模式!$A:$AS,1,FALSE)),"",IF(VLOOKUP(R971&amp;"_"&amp;S971&amp;"_"&amp;T971,[1]挑战模式!$A:$AS,14+U971,FALSE)="","",INT(VLOOKUP(R971&amp;"_"&amp;S971&amp;"_"&amp;T971,[1]挑战模式!$A:$AS,20+U971,FALSE))))</f>
        <v/>
      </c>
      <c r="L971" s="10" t="str">
        <f ca="1">IF(ISNA(VLOOKUP(R971&amp;"_"&amp;S971&amp;"_"&amp;T971,[1]挑战模式!$A:$AS,1,FALSE)),"",IF(VLOOKUP(R971&amp;"_"&amp;S971&amp;"_"&amp;T971,[1]挑战模式!$A:$AS,14+U971,FALSE)="","",ROUND(VLOOKUP(R971&amp;"_"&amp;S971&amp;"_"&amp;T971,[1]挑战模式!$A:$AS,5,FALSE)/K971,2)))</f>
        <v/>
      </c>
      <c r="M971" s="10" t="str">
        <f t="shared" ca="1" si="54"/>
        <v/>
      </c>
      <c r="N971" s="10" t="str">
        <f t="shared" ca="1" si="55"/>
        <v/>
      </c>
      <c r="O971" s="10" t="str">
        <f t="shared" ca="1" si="56"/>
        <v/>
      </c>
      <c r="Q971" s="10" t="str">
        <f ca="1">IF(L971="","",VLOOKUP(R971&amp;"_"&amp;S971&amp;"_"&amp;T971,[1]挑战模式!$A:$AS,38+U971,FALSE))</f>
        <v/>
      </c>
      <c r="R971" s="10">
        <v>1</v>
      </c>
      <c r="S971" s="10">
        <v>1</v>
      </c>
      <c r="T971" s="10">
        <v>2</v>
      </c>
      <c r="U971" s="10">
        <v>4</v>
      </c>
    </row>
    <row r="972" spans="2:21" s="10" customFormat="1" x14ac:dyDescent="0.2">
      <c r="B972" s="10" t="str">
        <f t="shared" si="51"/>
        <v/>
      </c>
      <c r="C972" s="10" t="str">
        <f>IF(ISNA(VLOOKUP(R972&amp;"_"&amp;S972&amp;"_"&amp;T972,[1]挑战模式!$A:$AS,1,FALSE)),"",IF(T972-T971=0,"",T972))</f>
        <v/>
      </c>
      <c r="D972" s="10" t="str">
        <f t="shared" si="52"/>
        <v/>
      </c>
      <c r="E972" s="10" t="str">
        <f>""</f>
        <v/>
      </c>
      <c r="F972" s="10" t="str">
        <f>IF(C972="","",VLOOKUP(R972&amp;"_"&amp;S972&amp;"_"&amp;T972,[1]挑战模式!$A:$AS,13,FALSE)-VLOOKUP(R972&amp;"_"&amp;S972&amp;"_"&amp;T972,[1]挑战模式!$A:$AS,14,FALSE))</f>
        <v/>
      </c>
      <c r="G972" s="10" t="str">
        <f t="shared" si="53"/>
        <v/>
      </c>
      <c r="H972" s="10" t="str">
        <f>IF(C972="","",VLOOKUP(R972&amp;"_"&amp;S972&amp;"_"&amp;T972,[1]挑战模式!$A:$BG,58,FALSE))</f>
        <v/>
      </c>
      <c r="I972" s="10" t="str">
        <f>IF(C972="","",VLOOKUP(R972&amp;"_"&amp;S972&amp;"_"&amp;T972,[1]挑战模式!$A:$BG,59,FALSE))</f>
        <v/>
      </c>
      <c r="J972" s="10" t="str">
        <f t="shared" si="50"/>
        <v/>
      </c>
      <c r="K972" s="10" t="str">
        <f ca="1">IF(ISNA(VLOOKUP(R972&amp;"_"&amp;S972&amp;"_"&amp;T972,[1]挑战模式!$A:$AS,1,FALSE)),"",IF(VLOOKUP(R972&amp;"_"&amp;S972&amp;"_"&amp;T972,[1]挑战模式!$A:$AS,14+U972,FALSE)="","",INT(VLOOKUP(R972&amp;"_"&amp;S972&amp;"_"&amp;T972,[1]挑战模式!$A:$AS,20+U972,FALSE))))</f>
        <v/>
      </c>
      <c r="L972" s="10" t="str">
        <f ca="1">IF(ISNA(VLOOKUP(R972&amp;"_"&amp;S972&amp;"_"&amp;T972,[1]挑战模式!$A:$AS,1,FALSE)),"",IF(VLOOKUP(R972&amp;"_"&amp;S972&amp;"_"&amp;T972,[1]挑战模式!$A:$AS,14+U972,FALSE)="","",ROUND(VLOOKUP(R972&amp;"_"&amp;S972&amp;"_"&amp;T972,[1]挑战模式!$A:$AS,5,FALSE)/K972,2)))</f>
        <v/>
      </c>
      <c r="M972" s="10" t="str">
        <f t="shared" ca="1" si="54"/>
        <v/>
      </c>
      <c r="N972" s="10" t="str">
        <f t="shared" ca="1" si="55"/>
        <v/>
      </c>
      <c r="O972" s="10" t="str">
        <f t="shared" ca="1" si="56"/>
        <v/>
      </c>
      <c r="Q972" s="10" t="str">
        <f ca="1">IF(L972="","",VLOOKUP(R972&amp;"_"&amp;S972&amp;"_"&amp;T972,[1]挑战模式!$A:$AS,38+U972,FALSE))</f>
        <v/>
      </c>
      <c r="R972" s="10">
        <v>1</v>
      </c>
      <c r="S972" s="10">
        <v>1</v>
      </c>
      <c r="T972" s="10">
        <v>2</v>
      </c>
      <c r="U972" s="10">
        <v>5</v>
      </c>
    </row>
    <row r="973" spans="2:21" s="10" customFormat="1" x14ac:dyDescent="0.2">
      <c r="B973" s="10" t="str">
        <f t="shared" si="51"/>
        <v/>
      </c>
      <c r="C973" s="10" t="str">
        <f>IF(ISNA(VLOOKUP(R973&amp;"_"&amp;S973&amp;"_"&amp;T973,[1]挑战模式!$A:$AS,1,FALSE)),"",IF(T973-T972=0,"",T973))</f>
        <v/>
      </c>
      <c r="D973" s="10" t="str">
        <f t="shared" si="52"/>
        <v/>
      </c>
      <c r="E973" s="10" t="str">
        <f>""</f>
        <v/>
      </c>
      <c r="F973" s="10" t="str">
        <f>IF(C973="","",VLOOKUP(R973&amp;"_"&amp;S973&amp;"_"&amp;T973,[1]挑战模式!$A:$AS,13,FALSE)-VLOOKUP(R973&amp;"_"&amp;S973&amp;"_"&amp;T973,[1]挑战模式!$A:$AS,14,FALSE))</f>
        <v/>
      </c>
      <c r="G973" s="10" t="str">
        <f t="shared" si="53"/>
        <v/>
      </c>
      <c r="H973" s="10" t="str">
        <f>IF(C973="","",VLOOKUP(R973&amp;"_"&amp;S973&amp;"_"&amp;T973,[1]挑战模式!$A:$BG,58,FALSE))</f>
        <v/>
      </c>
      <c r="I973" s="10" t="str">
        <f>IF(C973="","",VLOOKUP(R973&amp;"_"&amp;S973&amp;"_"&amp;T973,[1]挑战模式!$A:$BG,59,FALSE))</f>
        <v/>
      </c>
      <c r="J973" s="10" t="str">
        <f t="shared" si="50"/>
        <v/>
      </c>
      <c r="K973" s="10" t="str">
        <f ca="1">IF(ISNA(VLOOKUP(R973&amp;"_"&amp;S973&amp;"_"&amp;T973,[1]挑战模式!$A:$AS,1,FALSE)),"",IF(VLOOKUP(R973&amp;"_"&amp;S973&amp;"_"&amp;T973,[1]挑战模式!$A:$AS,14+U973,FALSE)="","",INT(VLOOKUP(R973&amp;"_"&amp;S973&amp;"_"&amp;T973,[1]挑战模式!$A:$AS,20+U973,FALSE))))</f>
        <v/>
      </c>
      <c r="L973" s="10" t="str">
        <f ca="1">IF(ISNA(VLOOKUP(R973&amp;"_"&amp;S973&amp;"_"&amp;T973,[1]挑战模式!$A:$AS,1,FALSE)),"",IF(VLOOKUP(R973&amp;"_"&amp;S973&amp;"_"&amp;T973,[1]挑战模式!$A:$AS,14+U973,FALSE)="","",ROUND(VLOOKUP(R973&amp;"_"&amp;S973&amp;"_"&amp;T973,[1]挑战模式!$A:$AS,5,FALSE)/K973,2)))</f>
        <v/>
      </c>
      <c r="M973" s="10" t="str">
        <f t="shared" ca="1" si="54"/>
        <v/>
      </c>
      <c r="N973" s="10" t="str">
        <f t="shared" ca="1" si="55"/>
        <v/>
      </c>
      <c r="O973" s="10" t="str">
        <f t="shared" ca="1" si="56"/>
        <v/>
      </c>
      <c r="Q973" s="10" t="str">
        <f ca="1">IF(L973="","",VLOOKUP(R973&amp;"_"&amp;S973&amp;"_"&amp;T973,[1]挑战模式!$A:$AS,38+U973,FALSE))</f>
        <v/>
      </c>
      <c r="R973" s="10">
        <v>1</v>
      </c>
      <c r="S973" s="10">
        <v>1</v>
      </c>
      <c r="T973" s="10">
        <v>2</v>
      </c>
      <c r="U973" s="10">
        <v>6</v>
      </c>
    </row>
    <row r="974" spans="2:21" s="10" customFormat="1" x14ac:dyDescent="0.2">
      <c r="B974" s="10" t="str">
        <f t="shared" si="51"/>
        <v>MonsterWaveCallRule_Season1_Challenge1</v>
      </c>
      <c r="C974" s="10">
        <f>IF(ISNA(VLOOKUP(R974&amp;"_"&amp;S974&amp;"_"&amp;T974,[1]挑战模式!$A:$AS,1,FALSE)),"",IF(T974-T973=0,"",T974))</f>
        <v>3</v>
      </c>
      <c r="D974" s="10" t="str">
        <f t="shared" si="52"/>
        <v>赛季1挑战关卡1波次3</v>
      </c>
      <c r="E974" s="10" t="str">
        <f>""</f>
        <v/>
      </c>
      <c r="F974" s="10">
        <f>IF(C974="","",VLOOKUP(R974&amp;"_"&amp;S974&amp;"_"&amp;T974,[1]挑战模式!$A:$AS,13,FALSE)-VLOOKUP(R974&amp;"_"&amp;S974&amp;"_"&amp;T974,[1]挑战模式!$A:$AS,14,FALSE))</f>
        <v>100</v>
      </c>
      <c r="G974" s="10">
        <f t="shared" si="53"/>
        <v>180</v>
      </c>
      <c r="H974" s="10" t="str">
        <f>IF(C974="","",VLOOKUP(R974&amp;"_"&amp;S974&amp;"_"&amp;T974,[1]挑战模式!$A:$BG,58,FALSE))</f>
        <v>ResAudio_Music_game1;0.9</v>
      </c>
      <c r="I974" s="10" t="str">
        <f>IF(C974="","",VLOOKUP(R974&amp;"_"&amp;S974&amp;"_"&amp;T974,[1]挑战模式!$A:$BG,59,FALSE))</f>
        <v>ResAudio_Music_game1;1.2</v>
      </c>
      <c r="J974" s="10">
        <f t="shared" si="50"/>
        <v>0</v>
      </c>
      <c r="K974" s="10">
        <f ca="1">IF(ISNA(VLOOKUP(R974&amp;"_"&amp;S974&amp;"_"&amp;T974,[1]挑战模式!$A:$AS,1,FALSE)),"",IF(VLOOKUP(R974&amp;"_"&amp;S974&amp;"_"&amp;T974,[1]挑战模式!$A:$AS,14+U974,FALSE)="","",INT(VLOOKUP(R974&amp;"_"&amp;S974&amp;"_"&amp;T974,[1]挑战模式!$A:$AS,20+U974,FALSE))))</f>
        <v>7</v>
      </c>
      <c r="L974" s="10">
        <f ca="1">IF(ISNA(VLOOKUP(R974&amp;"_"&amp;S974&amp;"_"&amp;T974,[1]挑战模式!$A:$AS,1,FALSE)),"",IF(VLOOKUP(R974&amp;"_"&amp;S974&amp;"_"&amp;T974,[1]挑战模式!$A:$AS,14+U974,FALSE)="","",ROUND(VLOOKUP(R974&amp;"_"&amp;S974&amp;"_"&amp;T974,[1]挑战模式!$A:$AS,5,FALSE)/K974,2)))</f>
        <v>2.86</v>
      </c>
      <c r="M974" s="10">
        <f t="shared" ca="1" si="54"/>
        <v>1</v>
      </c>
      <c r="N974" s="10" t="str">
        <f t="shared" ca="1" si="55"/>
        <v>Monster_Season1_Challenge1_3_1</v>
      </c>
      <c r="O974" s="10">
        <f t="shared" ca="1" si="56"/>
        <v>1</v>
      </c>
      <c r="Q974" s="10">
        <f ca="1">IF(L974="","",VLOOKUP(R974&amp;"_"&amp;S974&amp;"_"&amp;T974,[1]挑战模式!$A:$AS,38+U974,FALSE))</f>
        <v>14</v>
      </c>
      <c r="R974" s="10">
        <v>1</v>
      </c>
      <c r="S974" s="10">
        <v>1</v>
      </c>
      <c r="T974" s="10">
        <v>3</v>
      </c>
      <c r="U974" s="10">
        <v>1</v>
      </c>
    </row>
    <row r="975" spans="2:21" s="10" customFormat="1" x14ac:dyDescent="0.2">
      <c r="B975" s="10" t="str">
        <f t="shared" si="51"/>
        <v/>
      </c>
      <c r="C975" s="10" t="str">
        <f>IF(ISNA(VLOOKUP(R975&amp;"_"&amp;S975&amp;"_"&amp;T975,[1]挑战模式!$A:$AS,1,FALSE)),"",IF(T975-T974=0,"",T975))</f>
        <v/>
      </c>
      <c r="D975" s="10" t="str">
        <f t="shared" si="52"/>
        <v/>
      </c>
      <c r="E975" s="10" t="str">
        <f>""</f>
        <v/>
      </c>
      <c r="F975" s="10" t="str">
        <f>IF(C975="","",VLOOKUP(R975&amp;"_"&amp;S975&amp;"_"&amp;T975,[1]挑战模式!$A:$AS,13,FALSE)-VLOOKUP(R975&amp;"_"&amp;S975&amp;"_"&amp;T975,[1]挑战模式!$A:$AS,14,FALSE))</f>
        <v/>
      </c>
      <c r="G975" s="10" t="str">
        <f t="shared" si="53"/>
        <v/>
      </c>
      <c r="H975" s="10" t="str">
        <f>IF(C975="","",VLOOKUP(R975&amp;"_"&amp;S975&amp;"_"&amp;T975,[1]挑战模式!$A:$BG,58,FALSE))</f>
        <v/>
      </c>
      <c r="I975" s="10" t="str">
        <f>IF(C975="","",VLOOKUP(R975&amp;"_"&amp;S975&amp;"_"&amp;T975,[1]挑战模式!$A:$BG,59,FALSE))</f>
        <v/>
      </c>
      <c r="J975" s="10" t="str">
        <f t="shared" si="50"/>
        <v/>
      </c>
      <c r="K975" s="10">
        <f ca="1">IF(ISNA(VLOOKUP(R975&amp;"_"&amp;S975&amp;"_"&amp;T975,[1]挑战模式!$A:$AS,1,FALSE)),"",IF(VLOOKUP(R975&amp;"_"&amp;S975&amp;"_"&amp;T975,[1]挑战模式!$A:$AS,14+U975,FALSE)="","",INT(VLOOKUP(R975&amp;"_"&amp;S975&amp;"_"&amp;T975,[1]挑战模式!$A:$AS,20+U975,FALSE))))</f>
        <v>7</v>
      </c>
      <c r="L975" s="10">
        <f ca="1">IF(ISNA(VLOOKUP(R975&amp;"_"&amp;S975&amp;"_"&amp;T975,[1]挑战模式!$A:$AS,1,FALSE)),"",IF(VLOOKUP(R975&amp;"_"&amp;S975&amp;"_"&amp;T975,[1]挑战模式!$A:$AS,14+U975,FALSE)="","",ROUND(VLOOKUP(R975&amp;"_"&amp;S975&amp;"_"&amp;T975,[1]挑战模式!$A:$AS,5,FALSE)/K975,2)))</f>
        <v>2.86</v>
      </c>
      <c r="M975" s="10">
        <f t="shared" ca="1" si="54"/>
        <v>1</v>
      </c>
      <c r="N975" s="10" t="str">
        <f t="shared" ca="1" si="55"/>
        <v>Monster_Season1_Challenge1_3_2</v>
      </c>
      <c r="O975" s="10">
        <f t="shared" ca="1" si="56"/>
        <v>1</v>
      </c>
      <c r="Q975" s="10">
        <f ca="1">IF(L975="","",VLOOKUP(R975&amp;"_"&amp;S975&amp;"_"&amp;T975,[1]挑战模式!$A:$AS,38+U975,FALSE))</f>
        <v>14</v>
      </c>
      <c r="R975" s="10">
        <v>1</v>
      </c>
      <c r="S975" s="10">
        <v>1</v>
      </c>
      <c r="T975" s="10">
        <v>3</v>
      </c>
      <c r="U975" s="10">
        <v>2</v>
      </c>
    </row>
    <row r="976" spans="2:21" s="10" customFormat="1" x14ac:dyDescent="0.2">
      <c r="B976" s="10" t="str">
        <f t="shared" si="51"/>
        <v/>
      </c>
      <c r="C976" s="10" t="str">
        <f>IF(ISNA(VLOOKUP(R976&amp;"_"&amp;S976&amp;"_"&amp;T976,[1]挑战模式!$A:$AS,1,FALSE)),"",IF(T976-T975=0,"",T976))</f>
        <v/>
      </c>
      <c r="D976" s="10" t="str">
        <f t="shared" si="52"/>
        <v/>
      </c>
      <c r="E976" s="10" t="str">
        <f>""</f>
        <v/>
      </c>
      <c r="F976" s="10" t="str">
        <f>IF(C976="","",VLOOKUP(R976&amp;"_"&amp;S976&amp;"_"&amp;T976,[1]挑战模式!$A:$AS,13,FALSE)-VLOOKUP(R976&amp;"_"&amp;S976&amp;"_"&amp;T976,[1]挑战模式!$A:$AS,14,FALSE))</f>
        <v/>
      </c>
      <c r="G976" s="10" t="str">
        <f t="shared" si="53"/>
        <v/>
      </c>
      <c r="H976" s="10" t="str">
        <f>IF(C976="","",VLOOKUP(R976&amp;"_"&amp;S976&amp;"_"&amp;T976,[1]挑战模式!$A:$BG,58,FALSE))</f>
        <v/>
      </c>
      <c r="I976" s="10" t="str">
        <f>IF(C976="","",VLOOKUP(R976&amp;"_"&amp;S976&amp;"_"&amp;T976,[1]挑战模式!$A:$BG,59,FALSE))</f>
        <v/>
      </c>
      <c r="J976" s="10" t="str">
        <f t="shared" si="50"/>
        <v/>
      </c>
      <c r="K976" s="10" t="str">
        <f ca="1">IF(ISNA(VLOOKUP(R976&amp;"_"&amp;S976&amp;"_"&amp;T976,[1]挑战模式!$A:$AS,1,FALSE)),"",IF(VLOOKUP(R976&amp;"_"&amp;S976&amp;"_"&amp;T976,[1]挑战模式!$A:$AS,14+U976,FALSE)="","",INT(VLOOKUP(R976&amp;"_"&amp;S976&amp;"_"&amp;T976,[1]挑战模式!$A:$AS,20+U976,FALSE))))</f>
        <v/>
      </c>
      <c r="L976" s="10" t="str">
        <f ca="1">IF(ISNA(VLOOKUP(R976&amp;"_"&amp;S976&amp;"_"&amp;T976,[1]挑战模式!$A:$AS,1,FALSE)),"",IF(VLOOKUP(R976&amp;"_"&amp;S976&amp;"_"&amp;T976,[1]挑战模式!$A:$AS,14+U976,FALSE)="","",ROUND(VLOOKUP(R976&amp;"_"&amp;S976&amp;"_"&amp;T976,[1]挑战模式!$A:$AS,5,FALSE)/K976,2)))</f>
        <v/>
      </c>
      <c r="M976" s="10" t="str">
        <f t="shared" ca="1" si="54"/>
        <v/>
      </c>
      <c r="N976" s="10" t="str">
        <f t="shared" ca="1" si="55"/>
        <v/>
      </c>
      <c r="O976" s="10" t="str">
        <f t="shared" ca="1" si="56"/>
        <v/>
      </c>
      <c r="Q976" s="10" t="str">
        <f ca="1">IF(L976="","",VLOOKUP(R976&amp;"_"&amp;S976&amp;"_"&amp;T976,[1]挑战模式!$A:$AS,38+U976,FALSE))</f>
        <v/>
      </c>
      <c r="R976" s="10">
        <v>1</v>
      </c>
      <c r="S976" s="10">
        <v>1</v>
      </c>
      <c r="T976" s="10">
        <v>3</v>
      </c>
      <c r="U976" s="10">
        <v>3</v>
      </c>
    </row>
    <row r="977" spans="2:21" s="10" customFormat="1" x14ac:dyDescent="0.2">
      <c r="B977" s="10" t="str">
        <f t="shared" si="51"/>
        <v/>
      </c>
      <c r="C977" s="10" t="str">
        <f>IF(ISNA(VLOOKUP(R977&amp;"_"&amp;S977&amp;"_"&amp;T977,[1]挑战模式!$A:$AS,1,FALSE)),"",IF(T977-T976=0,"",T977))</f>
        <v/>
      </c>
      <c r="D977" s="10" t="str">
        <f t="shared" si="52"/>
        <v/>
      </c>
      <c r="E977" s="10" t="str">
        <f>""</f>
        <v/>
      </c>
      <c r="F977" s="10" t="str">
        <f>IF(C977="","",VLOOKUP(R977&amp;"_"&amp;S977&amp;"_"&amp;T977,[1]挑战模式!$A:$AS,13,FALSE)-VLOOKUP(R977&amp;"_"&amp;S977&amp;"_"&amp;T977,[1]挑战模式!$A:$AS,14,FALSE))</f>
        <v/>
      </c>
      <c r="G977" s="10" t="str">
        <f t="shared" si="53"/>
        <v/>
      </c>
      <c r="H977" s="10" t="str">
        <f>IF(C977="","",VLOOKUP(R977&amp;"_"&amp;S977&amp;"_"&amp;T977,[1]挑战模式!$A:$BG,58,FALSE))</f>
        <v/>
      </c>
      <c r="I977" s="10" t="str">
        <f>IF(C977="","",VLOOKUP(R977&amp;"_"&amp;S977&amp;"_"&amp;T977,[1]挑战模式!$A:$BG,59,FALSE))</f>
        <v/>
      </c>
      <c r="J977" s="10" t="str">
        <f t="shared" si="50"/>
        <v/>
      </c>
      <c r="K977" s="10" t="str">
        <f ca="1">IF(ISNA(VLOOKUP(R977&amp;"_"&amp;S977&amp;"_"&amp;T977,[1]挑战模式!$A:$AS,1,FALSE)),"",IF(VLOOKUP(R977&amp;"_"&amp;S977&amp;"_"&amp;T977,[1]挑战模式!$A:$AS,14+U977,FALSE)="","",INT(VLOOKUP(R977&amp;"_"&amp;S977&amp;"_"&amp;T977,[1]挑战模式!$A:$AS,20+U977,FALSE))))</f>
        <v/>
      </c>
      <c r="L977" s="10" t="str">
        <f ca="1">IF(ISNA(VLOOKUP(R977&amp;"_"&amp;S977&amp;"_"&amp;T977,[1]挑战模式!$A:$AS,1,FALSE)),"",IF(VLOOKUP(R977&amp;"_"&amp;S977&amp;"_"&amp;T977,[1]挑战模式!$A:$AS,14+U977,FALSE)="","",ROUND(VLOOKUP(R977&amp;"_"&amp;S977&amp;"_"&amp;T977,[1]挑战模式!$A:$AS,5,FALSE)/K977,2)))</f>
        <v/>
      </c>
      <c r="M977" s="10" t="str">
        <f t="shared" ca="1" si="54"/>
        <v/>
      </c>
      <c r="N977" s="10" t="str">
        <f t="shared" ca="1" si="55"/>
        <v/>
      </c>
      <c r="O977" s="10" t="str">
        <f t="shared" ca="1" si="56"/>
        <v/>
      </c>
      <c r="Q977" s="10" t="str">
        <f ca="1">IF(L977="","",VLOOKUP(R977&amp;"_"&amp;S977&amp;"_"&amp;T977,[1]挑战模式!$A:$AS,38+U977,FALSE))</f>
        <v/>
      </c>
      <c r="R977" s="10">
        <v>1</v>
      </c>
      <c r="S977" s="10">
        <v>1</v>
      </c>
      <c r="T977" s="10">
        <v>3</v>
      </c>
      <c r="U977" s="10">
        <v>4</v>
      </c>
    </row>
    <row r="978" spans="2:21" s="10" customFormat="1" x14ac:dyDescent="0.2">
      <c r="B978" s="10" t="str">
        <f t="shared" si="51"/>
        <v/>
      </c>
      <c r="C978" s="10" t="str">
        <f>IF(ISNA(VLOOKUP(R978&amp;"_"&amp;S978&amp;"_"&amp;T978,[1]挑战模式!$A:$AS,1,FALSE)),"",IF(T978-T977=0,"",T978))</f>
        <v/>
      </c>
      <c r="D978" s="10" t="str">
        <f t="shared" si="52"/>
        <v/>
      </c>
      <c r="E978" s="10" t="str">
        <f>""</f>
        <v/>
      </c>
      <c r="F978" s="10" t="str">
        <f>IF(C978="","",VLOOKUP(R978&amp;"_"&amp;S978&amp;"_"&amp;T978,[1]挑战模式!$A:$AS,13,FALSE)-VLOOKUP(R978&amp;"_"&amp;S978&amp;"_"&amp;T978,[1]挑战模式!$A:$AS,14,FALSE))</f>
        <v/>
      </c>
      <c r="G978" s="10" t="str">
        <f t="shared" si="53"/>
        <v/>
      </c>
      <c r="H978" s="10" t="str">
        <f>IF(C978="","",VLOOKUP(R978&amp;"_"&amp;S978&amp;"_"&amp;T978,[1]挑战模式!$A:$BG,58,FALSE))</f>
        <v/>
      </c>
      <c r="I978" s="10" t="str">
        <f>IF(C978="","",VLOOKUP(R978&amp;"_"&amp;S978&amp;"_"&amp;T978,[1]挑战模式!$A:$BG,59,FALSE))</f>
        <v/>
      </c>
      <c r="J978" s="10" t="str">
        <f t="shared" si="50"/>
        <v/>
      </c>
      <c r="K978" s="10" t="str">
        <f ca="1">IF(ISNA(VLOOKUP(R978&amp;"_"&amp;S978&amp;"_"&amp;T978,[1]挑战模式!$A:$AS,1,FALSE)),"",IF(VLOOKUP(R978&amp;"_"&amp;S978&amp;"_"&amp;T978,[1]挑战模式!$A:$AS,14+U978,FALSE)="","",INT(VLOOKUP(R978&amp;"_"&amp;S978&amp;"_"&amp;T978,[1]挑战模式!$A:$AS,20+U978,FALSE))))</f>
        <v/>
      </c>
      <c r="L978" s="10" t="str">
        <f ca="1">IF(ISNA(VLOOKUP(R978&amp;"_"&amp;S978&amp;"_"&amp;T978,[1]挑战模式!$A:$AS,1,FALSE)),"",IF(VLOOKUP(R978&amp;"_"&amp;S978&amp;"_"&amp;T978,[1]挑战模式!$A:$AS,14+U978,FALSE)="","",ROUND(VLOOKUP(R978&amp;"_"&amp;S978&amp;"_"&amp;T978,[1]挑战模式!$A:$AS,5,FALSE)/K978,2)))</f>
        <v/>
      </c>
      <c r="M978" s="10" t="str">
        <f t="shared" ca="1" si="54"/>
        <v/>
      </c>
      <c r="N978" s="10" t="str">
        <f t="shared" ca="1" si="55"/>
        <v/>
      </c>
      <c r="O978" s="10" t="str">
        <f t="shared" ca="1" si="56"/>
        <v/>
      </c>
      <c r="Q978" s="10" t="str">
        <f ca="1">IF(L978="","",VLOOKUP(R978&amp;"_"&amp;S978&amp;"_"&amp;T978,[1]挑战模式!$A:$AS,38+U978,FALSE))</f>
        <v/>
      </c>
      <c r="R978" s="10">
        <v>1</v>
      </c>
      <c r="S978" s="10">
        <v>1</v>
      </c>
      <c r="T978" s="10">
        <v>3</v>
      </c>
      <c r="U978" s="10">
        <v>5</v>
      </c>
    </row>
    <row r="979" spans="2:21" s="10" customFormat="1" x14ac:dyDescent="0.2">
      <c r="B979" s="10" t="str">
        <f t="shared" si="51"/>
        <v/>
      </c>
      <c r="C979" s="10" t="str">
        <f>IF(ISNA(VLOOKUP(R979&amp;"_"&amp;S979&amp;"_"&amp;T979,[1]挑战模式!$A:$AS,1,FALSE)),"",IF(T979-T978=0,"",T979))</f>
        <v/>
      </c>
      <c r="D979" s="10" t="str">
        <f t="shared" si="52"/>
        <v/>
      </c>
      <c r="E979" s="10" t="str">
        <f>""</f>
        <v/>
      </c>
      <c r="F979" s="10" t="str">
        <f>IF(C979="","",VLOOKUP(R979&amp;"_"&amp;S979&amp;"_"&amp;T979,[1]挑战模式!$A:$AS,13,FALSE)-VLOOKUP(R979&amp;"_"&amp;S979&amp;"_"&amp;T979,[1]挑战模式!$A:$AS,14,FALSE))</f>
        <v/>
      </c>
      <c r="G979" s="10" t="str">
        <f t="shared" si="53"/>
        <v/>
      </c>
      <c r="H979" s="10" t="str">
        <f>IF(C979="","",VLOOKUP(R979&amp;"_"&amp;S979&amp;"_"&amp;T979,[1]挑战模式!$A:$BG,58,FALSE))</f>
        <v/>
      </c>
      <c r="I979" s="10" t="str">
        <f>IF(C979="","",VLOOKUP(R979&amp;"_"&amp;S979&amp;"_"&amp;T979,[1]挑战模式!$A:$BG,59,FALSE))</f>
        <v/>
      </c>
      <c r="J979" s="10" t="str">
        <f t="shared" si="50"/>
        <v/>
      </c>
      <c r="K979" s="10" t="str">
        <f ca="1">IF(ISNA(VLOOKUP(R979&amp;"_"&amp;S979&amp;"_"&amp;T979,[1]挑战模式!$A:$AS,1,FALSE)),"",IF(VLOOKUP(R979&amp;"_"&amp;S979&amp;"_"&amp;T979,[1]挑战模式!$A:$AS,14+U979,FALSE)="","",INT(VLOOKUP(R979&amp;"_"&amp;S979&amp;"_"&amp;T979,[1]挑战模式!$A:$AS,20+U979,FALSE))))</f>
        <v/>
      </c>
      <c r="L979" s="10" t="str">
        <f ca="1">IF(ISNA(VLOOKUP(R979&amp;"_"&amp;S979&amp;"_"&amp;T979,[1]挑战模式!$A:$AS,1,FALSE)),"",IF(VLOOKUP(R979&amp;"_"&amp;S979&amp;"_"&amp;T979,[1]挑战模式!$A:$AS,14+U979,FALSE)="","",ROUND(VLOOKUP(R979&amp;"_"&amp;S979&amp;"_"&amp;T979,[1]挑战模式!$A:$AS,5,FALSE)/K979,2)))</f>
        <v/>
      </c>
      <c r="M979" s="10" t="str">
        <f t="shared" ca="1" si="54"/>
        <v/>
      </c>
      <c r="N979" s="10" t="str">
        <f t="shared" ca="1" si="55"/>
        <v/>
      </c>
      <c r="O979" s="10" t="str">
        <f t="shared" ca="1" si="56"/>
        <v/>
      </c>
      <c r="Q979" s="10" t="str">
        <f ca="1">IF(L979="","",VLOOKUP(R979&amp;"_"&amp;S979&amp;"_"&amp;T979,[1]挑战模式!$A:$AS,38+U979,FALSE))</f>
        <v/>
      </c>
      <c r="R979" s="10">
        <v>1</v>
      </c>
      <c r="S979" s="10">
        <v>1</v>
      </c>
      <c r="T979" s="10">
        <v>3</v>
      </c>
      <c r="U979" s="10">
        <v>6</v>
      </c>
    </row>
    <row r="980" spans="2:21" s="10" customFormat="1" x14ac:dyDescent="0.2">
      <c r="B980" s="10" t="str">
        <f t="shared" si="51"/>
        <v>MonsterWaveCallRule_Season1_Challenge1</v>
      </c>
      <c r="C980" s="10">
        <f>IF(ISNA(VLOOKUP(R980&amp;"_"&amp;S980&amp;"_"&amp;T980,[1]挑战模式!$A:$AS,1,FALSE)),"",IF(T980-T979=0,"",T980))</f>
        <v>4</v>
      </c>
      <c r="D980" s="10" t="str">
        <f t="shared" si="52"/>
        <v>赛季1挑战关卡1波次4</v>
      </c>
      <c r="E980" s="10" t="str">
        <f>""</f>
        <v/>
      </c>
      <c r="F980" s="10">
        <f>IF(C980="","",VLOOKUP(R980&amp;"_"&amp;S980&amp;"_"&amp;T980,[1]挑战模式!$A:$AS,13,FALSE)-VLOOKUP(R980&amp;"_"&amp;S980&amp;"_"&amp;T980,[1]挑战模式!$A:$AS,14,FALSE))</f>
        <v>100</v>
      </c>
      <c r="G980" s="10">
        <f t="shared" si="53"/>
        <v>180</v>
      </c>
      <c r="H980" s="10" t="str">
        <f>IF(C980="","",VLOOKUP(R980&amp;"_"&amp;S980&amp;"_"&amp;T980,[1]挑战模式!$A:$BG,58,FALSE))</f>
        <v>ResAudio_Music_game1;0.9</v>
      </c>
      <c r="I980" s="10" t="str">
        <f>IF(C980="","",VLOOKUP(R980&amp;"_"&amp;S980&amp;"_"&amp;T980,[1]挑战模式!$A:$BG,59,FALSE))</f>
        <v>ResAudio_Music_game1;1.2</v>
      </c>
      <c r="J980" s="10">
        <f t="shared" si="50"/>
        <v>0</v>
      </c>
      <c r="K980" s="10">
        <f ca="1">IF(ISNA(VLOOKUP(R980&amp;"_"&amp;S980&amp;"_"&amp;T980,[1]挑战模式!$A:$AS,1,FALSE)),"",IF(VLOOKUP(R980&amp;"_"&amp;S980&amp;"_"&amp;T980,[1]挑战模式!$A:$AS,14+U980,FALSE)="","",INT(VLOOKUP(R980&amp;"_"&amp;S980&amp;"_"&amp;T980,[1]挑战模式!$A:$AS,20+U980,FALSE))))</f>
        <v>8</v>
      </c>
      <c r="L980" s="10">
        <f ca="1">IF(ISNA(VLOOKUP(R980&amp;"_"&amp;S980&amp;"_"&amp;T980,[1]挑战模式!$A:$AS,1,FALSE)),"",IF(VLOOKUP(R980&amp;"_"&amp;S980&amp;"_"&amp;T980,[1]挑战模式!$A:$AS,14+U980,FALSE)="","",ROUND(VLOOKUP(R980&amp;"_"&amp;S980&amp;"_"&amp;T980,[1]挑战模式!$A:$AS,5,FALSE)/K980,2)))</f>
        <v>3.13</v>
      </c>
      <c r="M980" s="10">
        <f t="shared" ca="1" si="54"/>
        <v>1</v>
      </c>
      <c r="N980" s="10" t="str">
        <f t="shared" ca="1" si="55"/>
        <v>Monster_Season1_Challenge1_4_1</v>
      </c>
      <c r="O980" s="10">
        <f t="shared" ca="1" si="56"/>
        <v>1</v>
      </c>
      <c r="Q980" s="10">
        <f ca="1">IF(L980="","",VLOOKUP(R980&amp;"_"&amp;S980&amp;"_"&amp;T980,[1]挑战模式!$A:$AS,38+U980,FALSE))</f>
        <v>10</v>
      </c>
      <c r="R980" s="10">
        <v>1</v>
      </c>
      <c r="S980" s="10">
        <v>1</v>
      </c>
      <c r="T980" s="10">
        <v>4</v>
      </c>
      <c r="U980" s="10">
        <v>1</v>
      </c>
    </row>
    <row r="981" spans="2:21" s="10" customFormat="1" x14ac:dyDescent="0.2">
      <c r="B981" s="10" t="str">
        <f t="shared" si="51"/>
        <v/>
      </c>
      <c r="C981" s="10" t="str">
        <f>IF(ISNA(VLOOKUP(R981&amp;"_"&amp;S981&amp;"_"&amp;T981,[1]挑战模式!$A:$AS,1,FALSE)),"",IF(T981-T980=0,"",T981))</f>
        <v/>
      </c>
      <c r="D981" s="10" t="str">
        <f t="shared" si="52"/>
        <v/>
      </c>
      <c r="E981" s="10" t="str">
        <f>""</f>
        <v/>
      </c>
      <c r="F981" s="10" t="str">
        <f>IF(C981="","",VLOOKUP(R981&amp;"_"&amp;S981&amp;"_"&amp;T981,[1]挑战模式!$A:$AS,13,FALSE)-VLOOKUP(R981&amp;"_"&amp;S981&amp;"_"&amp;T981,[1]挑战模式!$A:$AS,14,FALSE))</f>
        <v/>
      </c>
      <c r="G981" s="10" t="str">
        <f t="shared" si="53"/>
        <v/>
      </c>
      <c r="H981" s="10" t="str">
        <f>IF(C981="","",VLOOKUP(R981&amp;"_"&amp;S981&amp;"_"&amp;T981,[1]挑战模式!$A:$BG,58,FALSE))</f>
        <v/>
      </c>
      <c r="I981" s="10" t="str">
        <f>IF(C981="","",VLOOKUP(R981&amp;"_"&amp;S981&amp;"_"&amp;T981,[1]挑战模式!$A:$BG,59,FALSE))</f>
        <v/>
      </c>
      <c r="J981" s="10" t="str">
        <f t="shared" si="50"/>
        <v/>
      </c>
      <c r="K981" s="10">
        <f ca="1">IF(ISNA(VLOOKUP(R981&amp;"_"&amp;S981&amp;"_"&amp;T981,[1]挑战模式!$A:$AS,1,FALSE)),"",IF(VLOOKUP(R981&amp;"_"&amp;S981&amp;"_"&amp;T981,[1]挑战模式!$A:$AS,14+U981,FALSE)="","",INT(VLOOKUP(R981&amp;"_"&amp;S981&amp;"_"&amp;T981,[1]挑战模式!$A:$AS,20+U981,FALSE))))</f>
        <v>8</v>
      </c>
      <c r="L981" s="10">
        <f ca="1">IF(ISNA(VLOOKUP(R981&amp;"_"&amp;S981&amp;"_"&amp;T981,[1]挑战模式!$A:$AS,1,FALSE)),"",IF(VLOOKUP(R981&amp;"_"&amp;S981&amp;"_"&amp;T981,[1]挑战模式!$A:$AS,14+U981,FALSE)="","",ROUND(VLOOKUP(R981&amp;"_"&amp;S981&amp;"_"&amp;T981,[1]挑战模式!$A:$AS,5,FALSE)/K981,2)))</f>
        <v>3.13</v>
      </c>
      <c r="M981" s="10">
        <f t="shared" ca="1" si="54"/>
        <v>1</v>
      </c>
      <c r="N981" s="10" t="str">
        <f t="shared" ca="1" si="55"/>
        <v>Monster_Season1_Challenge1_4_2</v>
      </c>
      <c r="O981" s="10">
        <f t="shared" ca="1" si="56"/>
        <v>1</v>
      </c>
      <c r="Q981" s="10">
        <f ca="1">IF(L981="","",VLOOKUP(R981&amp;"_"&amp;S981&amp;"_"&amp;T981,[1]挑战模式!$A:$AS,38+U981,FALSE))</f>
        <v>10</v>
      </c>
      <c r="R981" s="10">
        <v>1</v>
      </c>
      <c r="S981" s="10">
        <v>1</v>
      </c>
      <c r="T981" s="10">
        <v>4</v>
      </c>
      <c r="U981" s="10">
        <v>2</v>
      </c>
    </row>
    <row r="982" spans="2:21" s="10" customFormat="1" x14ac:dyDescent="0.2">
      <c r="B982" s="10" t="str">
        <f t="shared" si="51"/>
        <v/>
      </c>
      <c r="C982" s="10" t="str">
        <f>IF(ISNA(VLOOKUP(R982&amp;"_"&amp;S982&amp;"_"&amp;T982,[1]挑战模式!$A:$AS,1,FALSE)),"",IF(T982-T981=0,"",T982))</f>
        <v/>
      </c>
      <c r="D982" s="10" t="str">
        <f t="shared" si="52"/>
        <v/>
      </c>
      <c r="E982" s="10" t="str">
        <f>""</f>
        <v/>
      </c>
      <c r="F982" s="10" t="str">
        <f>IF(C982="","",VLOOKUP(R982&amp;"_"&amp;S982&amp;"_"&amp;T982,[1]挑战模式!$A:$AS,13,FALSE)-VLOOKUP(R982&amp;"_"&amp;S982&amp;"_"&amp;T982,[1]挑战模式!$A:$AS,14,FALSE))</f>
        <v/>
      </c>
      <c r="G982" s="10" t="str">
        <f t="shared" si="53"/>
        <v/>
      </c>
      <c r="H982" s="10" t="str">
        <f>IF(C982="","",VLOOKUP(R982&amp;"_"&amp;S982&amp;"_"&amp;T982,[1]挑战模式!$A:$BG,58,FALSE))</f>
        <v/>
      </c>
      <c r="I982" s="10" t="str">
        <f>IF(C982="","",VLOOKUP(R982&amp;"_"&amp;S982&amp;"_"&amp;T982,[1]挑战模式!$A:$BG,59,FALSE))</f>
        <v/>
      </c>
      <c r="J982" s="10" t="str">
        <f t="shared" si="50"/>
        <v/>
      </c>
      <c r="K982" s="10">
        <f ca="1">IF(ISNA(VLOOKUP(R982&amp;"_"&amp;S982&amp;"_"&amp;T982,[1]挑战模式!$A:$AS,1,FALSE)),"",IF(VLOOKUP(R982&amp;"_"&amp;S982&amp;"_"&amp;T982,[1]挑战模式!$A:$AS,14+U982,FALSE)="","",INT(VLOOKUP(R982&amp;"_"&amp;S982&amp;"_"&amp;T982,[1]挑战模式!$A:$AS,20+U982,FALSE))))</f>
        <v>4</v>
      </c>
      <c r="L982" s="10">
        <f ca="1">IF(ISNA(VLOOKUP(R982&amp;"_"&amp;S982&amp;"_"&amp;T982,[1]挑战模式!$A:$AS,1,FALSE)),"",IF(VLOOKUP(R982&amp;"_"&amp;S982&amp;"_"&amp;T982,[1]挑战模式!$A:$AS,14+U982,FALSE)="","",ROUND(VLOOKUP(R982&amp;"_"&amp;S982&amp;"_"&amp;T982,[1]挑战模式!$A:$AS,5,FALSE)/K982,2)))</f>
        <v>6.25</v>
      </c>
      <c r="M982" s="10">
        <f t="shared" ca="1" si="54"/>
        <v>1</v>
      </c>
      <c r="N982" s="10" t="str">
        <f t="shared" ca="1" si="55"/>
        <v>Monster_Season1_Challenge1_4_3</v>
      </c>
      <c r="O982" s="10">
        <f t="shared" ca="1" si="56"/>
        <v>1</v>
      </c>
      <c r="Q982" s="10">
        <f ca="1">IF(L982="","",VLOOKUP(R982&amp;"_"&amp;S982&amp;"_"&amp;T982,[1]挑战模式!$A:$AS,38+U982,FALSE))</f>
        <v>10</v>
      </c>
      <c r="R982" s="10">
        <v>1</v>
      </c>
      <c r="S982" s="10">
        <v>1</v>
      </c>
      <c r="T982" s="10">
        <v>4</v>
      </c>
      <c r="U982" s="10">
        <v>3</v>
      </c>
    </row>
    <row r="983" spans="2:21" s="10" customFormat="1" x14ac:dyDescent="0.2">
      <c r="B983" s="10" t="str">
        <f t="shared" si="51"/>
        <v/>
      </c>
      <c r="C983" s="10" t="str">
        <f>IF(ISNA(VLOOKUP(R983&amp;"_"&amp;S983&amp;"_"&amp;T983,[1]挑战模式!$A:$AS,1,FALSE)),"",IF(T983-T982=0,"",T983))</f>
        <v/>
      </c>
      <c r="D983" s="10" t="str">
        <f t="shared" si="52"/>
        <v/>
      </c>
      <c r="E983" s="10" t="str">
        <f>""</f>
        <v/>
      </c>
      <c r="F983" s="10" t="str">
        <f>IF(C983="","",VLOOKUP(R983&amp;"_"&amp;S983&amp;"_"&amp;T983,[1]挑战模式!$A:$AS,13,FALSE)-VLOOKUP(R983&amp;"_"&amp;S983&amp;"_"&amp;T983,[1]挑战模式!$A:$AS,14,FALSE))</f>
        <v/>
      </c>
      <c r="G983" s="10" t="str">
        <f t="shared" si="53"/>
        <v/>
      </c>
      <c r="H983" s="10" t="str">
        <f>IF(C983="","",VLOOKUP(R983&amp;"_"&amp;S983&amp;"_"&amp;T983,[1]挑战模式!$A:$BG,58,FALSE))</f>
        <v/>
      </c>
      <c r="I983" s="10" t="str">
        <f>IF(C983="","",VLOOKUP(R983&amp;"_"&amp;S983&amp;"_"&amp;T983,[1]挑战模式!$A:$BG,59,FALSE))</f>
        <v/>
      </c>
      <c r="J983" s="10" t="str">
        <f t="shared" ref="J983:J1046" si="93">IF(C983="","",0)</f>
        <v/>
      </c>
      <c r="K983" s="10" t="str">
        <f ca="1">IF(ISNA(VLOOKUP(R983&amp;"_"&amp;S983&amp;"_"&amp;T983,[1]挑战模式!$A:$AS,1,FALSE)),"",IF(VLOOKUP(R983&amp;"_"&amp;S983&amp;"_"&amp;T983,[1]挑战模式!$A:$AS,14+U983,FALSE)="","",INT(VLOOKUP(R983&amp;"_"&amp;S983&amp;"_"&amp;T983,[1]挑战模式!$A:$AS,20+U983,FALSE))))</f>
        <v/>
      </c>
      <c r="L983" s="10" t="str">
        <f ca="1">IF(ISNA(VLOOKUP(R983&amp;"_"&amp;S983&amp;"_"&amp;T983,[1]挑战模式!$A:$AS,1,FALSE)),"",IF(VLOOKUP(R983&amp;"_"&amp;S983&amp;"_"&amp;T983,[1]挑战模式!$A:$AS,14+U983,FALSE)="","",ROUND(VLOOKUP(R983&amp;"_"&amp;S983&amp;"_"&amp;T983,[1]挑战模式!$A:$AS,5,FALSE)/K983,2)))</f>
        <v/>
      </c>
      <c r="M983" s="10" t="str">
        <f t="shared" ca="1" si="54"/>
        <v/>
      </c>
      <c r="N983" s="10" t="str">
        <f t="shared" ca="1" si="55"/>
        <v/>
      </c>
      <c r="O983" s="10" t="str">
        <f t="shared" ca="1" si="56"/>
        <v/>
      </c>
      <c r="Q983" s="10" t="str">
        <f ca="1">IF(L983="","",VLOOKUP(R983&amp;"_"&amp;S983&amp;"_"&amp;T983,[1]挑战模式!$A:$AS,38+U983,FALSE))</f>
        <v/>
      </c>
      <c r="R983" s="10">
        <v>1</v>
      </c>
      <c r="S983" s="10">
        <v>1</v>
      </c>
      <c r="T983" s="10">
        <v>4</v>
      </c>
      <c r="U983" s="10">
        <v>4</v>
      </c>
    </row>
    <row r="984" spans="2:21" s="10" customFormat="1" x14ac:dyDescent="0.2">
      <c r="B984" s="10" t="str">
        <f t="shared" si="51"/>
        <v/>
      </c>
      <c r="C984" s="10" t="str">
        <f>IF(ISNA(VLOOKUP(R984&amp;"_"&amp;S984&amp;"_"&amp;T984,[1]挑战模式!$A:$AS,1,FALSE)),"",IF(T984-T983=0,"",T984))</f>
        <v/>
      </c>
      <c r="D984" s="10" t="str">
        <f t="shared" si="52"/>
        <v/>
      </c>
      <c r="E984" s="10" t="str">
        <f>""</f>
        <v/>
      </c>
      <c r="F984" s="10" t="str">
        <f>IF(C984="","",VLOOKUP(R984&amp;"_"&amp;S984&amp;"_"&amp;T984,[1]挑战模式!$A:$AS,13,FALSE)-VLOOKUP(R984&amp;"_"&amp;S984&amp;"_"&amp;T984,[1]挑战模式!$A:$AS,14,FALSE))</f>
        <v/>
      </c>
      <c r="G984" s="10" t="str">
        <f t="shared" si="53"/>
        <v/>
      </c>
      <c r="H984" s="10" t="str">
        <f>IF(C984="","",VLOOKUP(R984&amp;"_"&amp;S984&amp;"_"&amp;T984,[1]挑战模式!$A:$BG,58,FALSE))</f>
        <v/>
      </c>
      <c r="I984" s="10" t="str">
        <f>IF(C984="","",VLOOKUP(R984&amp;"_"&amp;S984&amp;"_"&amp;T984,[1]挑战模式!$A:$BG,59,FALSE))</f>
        <v/>
      </c>
      <c r="J984" s="10" t="str">
        <f t="shared" si="93"/>
        <v/>
      </c>
      <c r="K984" s="10" t="str">
        <f ca="1">IF(ISNA(VLOOKUP(R984&amp;"_"&amp;S984&amp;"_"&amp;T984,[1]挑战模式!$A:$AS,1,FALSE)),"",IF(VLOOKUP(R984&amp;"_"&amp;S984&amp;"_"&amp;T984,[1]挑战模式!$A:$AS,14+U984,FALSE)="","",INT(VLOOKUP(R984&amp;"_"&amp;S984&amp;"_"&amp;T984,[1]挑战模式!$A:$AS,20+U984,FALSE))))</f>
        <v/>
      </c>
      <c r="L984" s="10" t="str">
        <f ca="1">IF(ISNA(VLOOKUP(R984&amp;"_"&amp;S984&amp;"_"&amp;T984,[1]挑战模式!$A:$AS,1,FALSE)),"",IF(VLOOKUP(R984&amp;"_"&amp;S984&amp;"_"&amp;T984,[1]挑战模式!$A:$AS,14+U984,FALSE)="","",ROUND(VLOOKUP(R984&amp;"_"&amp;S984&amp;"_"&amp;T984,[1]挑战模式!$A:$AS,5,FALSE)/K984,2)))</f>
        <v/>
      </c>
      <c r="M984" s="10" t="str">
        <f t="shared" ca="1" si="54"/>
        <v/>
      </c>
      <c r="N984" s="10" t="str">
        <f t="shared" ca="1" si="55"/>
        <v/>
      </c>
      <c r="O984" s="10" t="str">
        <f t="shared" ca="1" si="56"/>
        <v/>
      </c>
      <c r="Q984" s="10" t="str">
        <f ca="1">IF(L984="","",VLOOKUP(R984&amp;"_"&amp;S984&amp;"_"&amp;T984,[1]挑战模式!$A:$AS,38+U984,FALSE))</f>
        <v/>
      </c>
      <c r="R984" s="10">
        <v>1</v>
      </c>
      <c r="S984" s="10">
        <v>1</v>
      </c>
      <c r="T984" s="10">
        <v>4</v>
      </c>
      <c r="U984" s="10">
        <v>5</v>
      </c>
    </row>
    <row r="985" spans="2:21" s="10" customFormat="1" x14ac:dyDescent="0.2">
      <c r="B985" s="10" t="str">
        <f t="shared" si="51"/>
        <v/>
      </c>
      <c r="C985" s="10" t="str">
        <f>IF(ISNA(VLOOKUP(R985&amp;"_"&amp;S985&amp;"_"&amp;T985,[1]挑战模式!$A:$AS,1,FALSE)),"",IF(T985-T984=0,"",T985))</f>
        <v/>
      </c>
      <c r="D985" s="10" t="str">
        <f t="shared" si="52"/>
        <v/>
      </c>
      <c r="E985" s="10" t="str">
        <f>""</f>
        <v/>
      </c>
      <c r="F985" s="10" t="str">
        <f>IF(C985="","",VLOOKUP(R985&amp;"_"&amp;S985&amp;"_"&amp;T985,[1]挑战模式!$A:$AS,13,FALSE)-VLOOKUP(R985&amp;"_"&amp;S985&amp;"_"&amp;T985,[1]挑战模式!$A:$AS,14,FALSE))</f>
        <v/>
      </c>
      <c r="G985" s="10" t="str">
        <f t="shared" si="53"/>
        <v/>
      </c>
      <c r="H985" s="10" t="str">
        <f>IF(C985="","",VLOOKUP(R985&amp;"_"&amp;S985&amp;"_"&amp;T985,[1]挑战模式!$A:$BG,58,FALSE))</f>
        <v/>
      </c>
      <c r="I985" s="10" t="str">
        <f>IF(C985="","",VLOOKUP(R985&amp;"_"&amp;S985&amp;"_"&amp;T985,[1]挑战模式!$A:$BG,59,FALSE))</f>
        <v/>
      </c>
      <c r="J985" s="10" t="str">
        <f t="shared" si="93"/>
        <v/>
      </c>
      <c r="K985" s="10" t="str">
        <f ca="1">IF(ISNA(VLOOKUP(R985&amp;"_"&amp;S985&amp;"_"&amp;T985,[1]挑战模式!$A:$AS,1,FALSE)),"",IF(VLOOKUP(R985&amp;"_"&amp;S985&amp;"_"&amp;T985,[1]挑战模式!$A:$AS,14+U985,FALSE)="","",INT(VLOOKUP(R985&amp;"_"&amp;S985&amp;"_"&amp;T985,[1]挑战模式!$A:$AS,20+U985,FALSE))))</f>
        <v/>
      </c>
      <c r="L985" s="10" t="str">
        <f ca="1">IF(ISNA(VLOOKUP(R985&amp;"_"&amp;S985&amp;"_"&amp;T985,[1]挑战模式!$A:$AS,1,FALSE)),"",IF(VLOOKUP(R985&amp;"_"&amp;S985&amp;"_"&amp;T985,[1]挑战模式!$A:$AS,14+U985,FALSE)="","",ROUND(VLOOKUP(R985&amp;"_"&amp;S985&amp;"_"&amp;T985,[1]挑战模式!$A:$AS,5,FALSE)/K985,2)))</f>
        <v/>
      </c>
      <c r="M985" s="10" t="str">
        <f t="shared" ca="1" si="54"/>
        <v/>
      </c>
      <c r="N985" s="10" t="str">
        <f t="shared" ca="1" si="55"/>
        <v/>
      </c>
      <c r="O985" s="10" t="str">
        <f t="shared" ca="1" si="56"/>
        <v/>
      </c>
      <c r="Q985" s="10" t="str">
        <f ca="1">IF(L985="","",VLOOKUP(R985&amp;"_"&amp;S985&amp;"_"&amp;T985,[1]挑战模式!$A:$AS,38+U985,FALSE))</f>
        <v/>
      </c>
      <c r="R985" s="10">
        <v>1</v>
      </c>
      <c r="S985" s="10">
        <v>1</v>
      </c>
      <c r="T985" s="10">
        <v>4</v>
      </c>
      <c r="U985" s="10">
        <v>6</v>
      </c>
    </row>
    <row r="986" spans="2:21" s="10" customFormat="1" x14ac:dyDescent="0.2">
      <c r="B986" s="10" t="str">
        <f t="shared" si="51"/>
        <v>MonsterWaveCallRule_Season1_Challenge1</v>
      </c>
      <c r="C986" s="10">
        <f>IF(ISNA(VLOOKUP(R986&amp;"_"&amp;S986&amp;"_"&amp;T986,[1]挑战模式!$A:$AS,1,FALSE)),"",IF(T986-T985=0,"",T986))</f>
        <v>5</v>
      </c>
      <c r="D986" s="10" t="str">
        <f t="shared" si="52"/>
        <v>赛季1挑战关卡1波次5</v>
      </c>
      <c r="E986" s="10" t="str">
        <f>""</f>
        <v/>
      </c>
      <c r="F986" s="10">
        <f>IF(C986="","",VLOOKUP(R986&amp;"_"&amp;S986&amp;"_"&amp;T986,[1]挑战模式!$A:$AS,13,FALSE)-VLOOKUP(R986&amp;"_"&amp;S986&amp;"_"&amp;T986,[1]挑战模式!$A:$AS,14,FALSE))</f>
        <v>100</v>
      </c>
      <c r="G986" s="10">
        <f t="shared" si="53"/>
        <v>180</v>
      </c>
      <c r="H986" s="10" t="str">
        <f>IF(C986="","",VLOOKUP(R986&amp;"_"&amp;S986&amp;"_"&amp;T986,[1]挑战模式!$A:$BG,58,FALSE))</f>
        <v>ResAudio_Music_game1;0.9</v>
      </c>
      <c r="I986" s="10" t="str">
        <f>IF(C986="","",VLOOKUP(R986&amp;"_"&amp;S986&amp;"_"&amp;T986,[1]挑战模式!$A:$BG,59,FALSE))</f>
        <v>ResAudio_Music_game1;1.2</v>
      </c>
      <c r="J986" s="10">
        <f t="shared" si="93"/>
        <v>0</v>
      </c>
      <c r="K986" s="10">
        <f ca="1">IF(ISNA(VLOOKUP(R986&amp;"_"&amp;S986&amp;"_"&amp;T986,[1]挑战模式!$A:$AS,1,FALSE)),"",IF(VLOOKUP(R986&amp;"_"&amp;S986&amp;"_"&amp;T986,[1]挑战模式!$A:$AS,14+U986,FALSE)="","",INT(VLOOKUP(R986&amp;"_"&amp;S986&amp;"_"&amp;T986,[1]挑战模式!$A:$AS,20+U986,FALSE))))</f>
        <v>12</v>
      </c>
      <c r="L986" s="10">
        <f ca="1">IF(ISNA(VLOOKUP(R986&amp;"_"&amp;S986&amp;"_"&amp;T986,[1]挑战模式!$A:$AS,1,FALSE)),"",IF(VLOOKUP(R986&amp;"_"&amp;S986&amp;"_"&amp;T986,[1]挑战模式!$A:$AS,14+U986,FALSE)="","",ROUND(VLOOKUP(R986&amp;"_"&amp;S986&amp;"_"&amp;T986,[1]挑战模式!$A:$AS,5,FALSE)/K986,2)))</f>
        <v>2.5</v>
      </c>
      <c r="M986" s="10">
        <f t="shared" ca="1" si="54"/>
        <v>1</v>
      </c>
      <c r="N986" s="10" t="str">
        <f t="shared" ca="1" si="55"/>
        <v>Monster_Season1_Challenge1_5_1</v>
      </c>
      <c r="O986" s="10">
        <f t="shared" ca="1" si="56"/>
        <v>1</v>
      </c>
      <c r="Q986" s="10">
        <f ca="1">IF(L986="","",VLOOKUP(R986&amp;"_"&amp;S986&amp;"_"&amp;T986,[1]挑战模式!$A:$AS,38+U986,FALSE))</f>
        <v>7</v>
      </c>
      <c r="R986" s="10">
        <v>1</v>
      </c>
      <c r="S986" s="10">
        <v>1</v>
      </c>
      <c r="T986" s="10">
        <v>5</v>
      </c>
      <c r="U986" s="10">
        <v>1</v>
      </c>
    </row>
    <row r="987" spans="2:21" s="10" customFormat="1" x14ac:dyDescent="0.2">
      <c r="B987" s="10" t="str">
        <f t="shared" si="51"/>
        <v/>
      </c>
      <c r="C987" s="10" t="str">
        <f>IF(ISNA(VLOOKUP(R987&amp;"_"&amp;S987&amp;"_"&amp;T987,[1]挑战模式!$A:$AS,1,FALSE)),"",IF(T987-T986=0,"",T987))</f>
        <v/>
      </c>
      <c r="D987" s="10" t="str">
        <f t="shared" si="52"/>
        <v/>
      </c>
      <c r="E987" s="10" t="str">
        <f>""</f>
        <v/>
      </c>
      <c r="F987" s="10" t="str">
        <f>IF(C987="","",VLOOKUP(R987&amp;"_"&amp;S987&amp;"_"&amp;T987,[1]挑战模式!$A:$AS,13,FALSE)-VLOOKUP(R987&amp;"_"&amp;S987&amp;"_"&amp;T987,[1]挑战模式!$A:$AS,14,FALSE))</f>
        <v/>
      </c>
      <c r="G987" s="10" t="str">
        <f t="shared" si="53"/>
        <v/>
      </c>
      <c r="H987" s="10" t="str">
        <f>IF(C987="","",VLOOKUP(R987&amp;"_"&amp;S987&amp;"_"&amp;T987,[1]挑战模式!$A:$BG,58,FALSE))</f>
        <v/>
      </c>
      <c r="I987" s="10" t="str">
        <f>IF(C987="","",VLOOKUP(R987&amp;"_"&amp;S987&amp;"_"&amp;T987,[1]挑战模式!$A:$BG,59,FALSE))</f>
        <v/>
      </c>
      <c r="J987" s="10" t="str">
        <f t="shared" si="93"/>
        <v/>
      </c>
      <c r="K987" s="10">
        <f ca="1">IF(ISNA(VLOOKUP(R987&amp;"_"&amp;S987&amp;"_"&amp;T987,[1]挑战模式!$A:$AS,1,FALSE)),"",IF(VLOOKUP(R987&amp;"_"&amp;S987&amp;"_"&amp;T987,[1]挑战模式!$A:$AS,14+U987,FALSE)="","",INT(VLOOKUP(R987&amp;"_"&amp;S987&amp;"_"&amp;T987,[1]挑战模式!$A:$AS,20+U987,FALSE))))</f>
        <v>12</v>
      </c>
      <c r="L987" s="10">
        <f ca="1">IF(ISNA(VLOOKUP(R987&amp;"_"&amp;S987&amp;"_"&amp;T987,[1]挑战模式!$A:$AS,1,FALSE)),"",IF(VLOOKUP(R987&amp;"_"&amp;S987&amp;"_"&amp;T987,[1]挑战模式!$A:$AS,14+U987,FALSE)="","",ROUND(VLOOKUP(R987&amp;"_"&amp;S987&amp;"_"&amp;T987,[1]挑战模式!$A:$AS,5,FALSE)/K987,2)))</f>
        <v>2.5</v>
      </c>
      <c r="M987" s="10">
        <f t="shared" ca="1" si="54"/>
        <v>1</v>
      </c>
      <c r="N987" s="10" t="str">
        <f t="shared" ca="1" si="55"/>
        <v>Monster_Season1_Challenge1_5_2</v>
      </c>
      <c r="O987" s="10">
        <f t="shared" ca="1" si="56"/>
        <v>1</v>
      </c>
      <c r="Q987" s="10">
        <f ca="1">IF(L987="","",VLOOKUP(R987&amp;"_"&amp;S987&amp;"_"&amp;T987,[1]挑战模式!$A:$AS,38+U987,FALSE))</f>
        <v>7</v>
      </c>
      <c r="R987" s="10">
        <v>1</v>
      </c>
      <c r="S987" s="10">
        <v>1</v>
      </c>
      <c r="T987" s="10">
        <v>5</v>
      </c>
      <c r="U987" s="10">
        <v>2</v>
      </c>
    </row>
    <row r="988" spans="2:21" s="10" customFormat="1" x14ac:dyDescent="0.2">
      <c r="B988" s="10" t="str">
        <f t="shared" si="51"/>
        <v/>
      </c>
      <c r="C988" s="10" t="str">
        <f>IF(ISNA(VLOOKUP(R988&amp;"_"&amp;S988&amp;"_"&amp;T988,[1]挑战模式!$A:$AS,1,FALSE)),"",IF(T988-T987=0,"",T988))</f>
        <v/>
      </c>
      <c r="D988" s="10" t="str">
        <f t="shared" si="52"/>
        <v/>
      </c>
      <c r="E988" s="10" t="str">
        <f>""</f>
        <v/>
      </c>
      <c r="F988" s="10" t="str">
        <f>IF(C988="","",VLOOKUP(R988&amp;"_"&amp;S988&amp;"_"&amp;T988,[1]挑战模式!$A:$AS,13,FALSE)-VLOOKUP(R988&amp;"_"&amp;S988&amp;"_"&amp;T988,[1]挑战模式!$A:$AS,14,FALSE))</f>
        <v/>
      </c>
      <c r="G988" s="10" t="str">
        <f t="shared" si="53"/>
        <v/>
      </c>
      <c r="H988" s="10" t="str">
        <f>IF(C988="","",VLOOKUP(R988&amp;"_"&amp;S988&amp;"_"&amp;T988,[1]挑战模式!$A:$BG,58,FALSE))</f>
        <v/>
      </c>
      <c r="I988" s="10" t="str">
        <f>IF(C988="","",VLOOKUP(R988&amp;"_"&amp;S988&amp;"_"&amp;T988,[1]挑战模式!$A:$BG,59,FALSE))</f>
        <v/>
      </c>
      <c r="J988" s="10" t="str">
        <f t="shared" si="93"/>
        <v/>
      </c>
      <c r="K988" s="10">
        <f ca="1">IF(ISNA(VLOOKUP(R988&amp;"_"&amp;S988&amp;"_"&amp;T988,[1]挑战模式!$A:$AS,1,FALSE)),"",IF(VLOOKUP(R988&amp;"_"&amp;S988&amp;"_"&amp;T988,[1]挑战模式!$A:$AS,14+U988,FALSE)="","",INT(VLOOKUP(R988&amp;"_"&amp;S988&amp;"_"&amp;T988,[1]挑战模式!$A:$AS,20+U988,FALSE))))</f>
        <v>6</v>
      </c>
      <c r="L988" s="10">
        <f ca="1">IF(ISNA(VLOOKUP(R988&amp;"_"&amp;S988&amp;"_"&amp;T988,[1]挑战模式!$A:$AS,1,FALSE)),"",IF(VLOOKUP(R988&amp;"_"&amp;S988&amp;"_"&amp;T988,[1]挑战模式!$A:$AS,14+U988,FALSE)="","",ROUND(VLOOKUP(R988&amp;"_"&amp;S988&amp;"_"&amp;T988,[1]挑战模式!$A:$AS,5,FALSE)/K988,2)))</f>
        <v>5</v>
      </c>
      <c r="M988" s="10">
        <f t="shared" ca="1" si="54"/>
        <v>1</v>
      </c>
      <c r="N988" s="10" t="str">
        <f t="shared" ca="1" si="55"/>
        <v>Monster_Season1_Challenge1_5_3</v>
      </c>
      <c r="O988" s="10">
        <f t="shared" ca="1" si="56"/>
        <v>1</v>
      </c>
      <c r="Q988" s="10">
        <f ca="1">IF(L988="","",VLOOKUP(R988&amp;"_"&amp;S988&amp;"_"&amp;T988,[1]挑战模式!$A:$AS,38+U988,FALSE))</f>
        <v>7</v>
      </c>
      <c r="R988" s="10">
        <v>1</v>
      </c>
      <c r="S988" s="10">
        <v>1</v>
      </c>
      <c r="T988" s="10">
        <v>5</v>
      </c>
      <c r="U988" s="10">
        <v>3</v>
      </c>
    </row>
    <row r="989" spans="2:21" s="10" customFormat="1" x14ac:dyDescent="0.2">
      <c r="B989" s="10" t="str">
        <f t="shared" si="51"/>
        <v/>
      </c>
      <c r="C989" s="10" t="str">
        <f>IF(ISNA(VLOOKUP(R989&amp;"_"&amp;S989&amp;"_"&amp;T989,[1]挑战模式!$A:$AS,1,FALSE)),"",IF(T989-T988=0,"",T989))</f>
        <v/>
      </c>
      <c r="D989" s="10" t="str">
        <f t="shared" si="52"/>
        <v/>
      </c>
      <c r="E989" s="10" t="str">
        <f>""</f>
        <v/>
      </c>
      <c r="F989" s="10" t="str">
        <f>IF(C989="","",VLOOKUP(R989&amp;"_"&amp;S989&amp;"_"&amp;T989,[1]挑战模式!$A:$AS,13,FALSE)-VLOOKUP(R989&amp;"_"&amp;S989&amp;"_"&amp;T989,[1]挑战模式!$A:$AS,14,FALSE))</f>
        <v/>
      </c>
      <c r="G989" s="10" t="str">
        <f t="shared" si="53"/>
        <v/>
      </c>
      <c r="H989" s="10" t="str">
        <f>IF(C989="","",VLOOKUP(R989&amp;"_"&amp;S989&amp;"_"&amp;T989,[1]挑战模式!$A:$BG,58,FALSE))</f>
        <v/>
      </c>
      <c r="I989" s="10" t="str">
        <f>IF(C989="","",VLOOKUP(R989&amp;"_"&amp;S989&amp;"_"&amp;T989,[1]挑战模式!$A:$BG,59,FALSE))</f>
        <v/>
      </c>
      <c r="J989" s="10" t="str">
        <f t="shared" si="93"/>
        <v/>
      </c>
      <c r="K989" s="10" t="str">
        <f ca="1">IF(ISNA(VLOOKUP(R989&amp;"_"&amp;S989&amp;"_"&amp;T989,[1]挑战模式!$A:$AS,1,FALSE)),"",IF(VLOOKUP(R989&amp;"_"&amp;S989&amp;"_"&amp;T989,[1]挑战模式!$A:$AS,14+U989,FALSE)="","",INT(VLOOKUP(R989&amp;"_"&amp;S989&amp;"_"&amp;T989,[1]挑战模式!$A:$AS,20+U989,FALSE))))</f>
        <v/>
      </c>
      <c r="L989" s="10" t="str">
        <f ca="1">IF(ISNA(VLOOKUP(R989&amp;"_"&amp;S989&amp;"_"&amp;T989,[1]挑战模式!$A:$AS,1,FALSE)),"",IF(VLOOKUP(R989&amp;"_"&amp;S989&amp;"_"&amp;T989,[1]挑战模式!$A:$AS,14+U989,FALSE)="","",ROUND(VLOOKUP(R989&amp;"_"&amp;S989&amp;"_"&amp;T989,[1]挑战模式!$A:$AS,5,FALSE)/K989,2)))</f>
        <v/>
      </c>
      <c r="M989" s="10" t="str">
        <f t="shared" ca="1" si="54"/>
        <v/>
      </c>
      <c r="N989" s="10" t="str">
        <f t="shared" ca="1" si="55"/>
        <v/>
      </c>
      <c r="O989" s="10" t="str">
        <f t="shared" ca="1" si="56"/>
        <v/>
      </c>
      <c r="Q989" s="10" t="str">
        <f ca="1">IF(L989="","",VLOOKUP(R989&amp;"_"&amp;S989&amp;"_"&amp;T989,[1]挑战模式!$A:$AS,38+U989,FALSE))</f>
        <v/>
      </c>
      <c r="R989" s="10">
        <v>1</v>
      </c>
      <c r="S989" s="10">
        <v>1</v>
      </c>
      <c r="T989" s="10">
        <v>5</v>
      </c>
      <c r="U989" s="10">
        <v>4</v>
      </c>
    </row>
    <row r="990" spans="2:21" s="10" customFormat="1" x14ac:dyDescent="0.2">
      <c r="B990" s="10" t="str">
        <f t="shared" si="51"/>
        <v/>
      </c>
      <c r="C990" s="10" t="str">
        <f>IF(ISNA(VLOOKUP(R990&amp;"_"&amp;S990&amp;"_"&amp;T990,[1]挑战模式!$A:$AS,1,FALSE)),"",IF(T990-T989=0,"",T990))</f>
        <v/>
      </c>
      <c r="D990" s="10" t="str">
        <f t="shared" si="52"/>
        <v/>
      </c>
      <c r="E990" s="10" t="str">
        <f>""</f>
        <v/>
      </c>
      <c r="F990" s="10" t="str">
        <f>IF(C990="","",VLOOKUP(R990&amp;"_"&amp;S990&amp;"_"&amp;T990,[1]挑战模式!$A:$AS,13,FALSE)-VLOOKUP(R990&amp;"_"&amp;S990&amp;"_"&amp;T990,[1]挑战模式!$A:$AS,14,FALSE))</f>
        <v/>
      </c>
      <c r="G990" s="10" t="str">
        <f t="shared" si="53"/>
        <v/>
      </c>
      <c r="H990" s="10" t="str">
        <f>IF(C990="","",VLOOKUP(R990&amp;"_"&amp;S990&amp;"_"&amp;T990,[1]挑战模式!$A:$BG,58,FALSE))</f>
        <v/>
      </c>
      <c r="I990" s="10" t="str">
        <f>IF(C990="","",VLOOKUP(R990&amp;"_"&amp;S990&amp;"_"&amp;T990,[1]挑战模式!$A:$BG,59,FALSE))</f>
        <v/>
      </c>
      <c r="J990" s="10" t="str">
        <f t="shared" si="93"/>
        <v/>
      </c>
      <c r="K990" s="10" t="str">
        <f ca="1">IF(ISNA(VLOOKUP(R990&amp;"_"&amp;S990&amp;"_"&amp;T990,[1]挑战模式!$A:$AS,1,FALSE)),"",IF(VLOOKUP(R990&amp;"_"&amp;S990&amp;"_"&amp;T990,[1]挑战模式!$A:$AS,14+U990,FALSE)="","",INT(VLOOKUP(R990&amp;"_"&amp;S990&amp;"_"&amp;T990,[1]挑战模式!$A:$AS,20+U990,FALSE))))</f>
        <v/>
      </c>
      <c r="L990" s="10" t="str">
        <f ca="1">IF(ISNA(VLOOKUP(R990&amp;"_"&amp;S990&amp;"_"&amp;T990,[1]挑战模式!$A:$AS,1,FALSE)),"",IF(VLOOKUP(R990&amp;"_"&amp;S990&amp;"_"&amp;T990,[1]挑战模式!$A:$AS,14+U990,FALSE)="","",ROUND(VLOOKUP(R990&amp;"_"&amp;S990&amp;"_"&amp;T990,[1]挑战模式!$A:$AS,5,FALSE)/K990,2)))</f>
        <v/>
      </c>
      <c r="M990" s="10" t="str">
        <f t="shared" ca="1" si="54"/>
        <v/>
      </c>
      <c r="N990" s="10" t="str">
        <f t="shared" ca="1" si="55"/>
        <v/>
      </c>
      <c r="O990" s="10" t="str">
        <f t="shared" ca="1" si="56"/>
        <v/>
      </c>
      <c r="Q990" s="10" t="str">
        <f ca="1">IF(L990="","",VLOOKUP(R990&amp;"_"&amp;S990&amp;"_"&amp;T990,[1]挑战模式!$A:$AS,38+U990,FALSE))</f>
        <v/>
      </c>
      <c r="R990" s="10">
        <v>1</v>
      </c>
      <c r="S990" s="10">
        <v>1</v>
      </c>
      <c r="T990" s="10">
        <v>5</v>
      </c>
      <c r="U990" s="10">
        <v>5</v>
      </c>
    </row>
    <row r="991" spans="2:21" s="10" customFormat="1" x14ac:dyDescent="0.2">
      <c r="B991" s="10" t="str">
        <f t="shared" si="51"/>
        <v/>
      </c>
      <c r="C991" s="10" t="str">
        <f>IF(ISNA(VLOOKUP(R991&amp;"_"&amp;S991&amp;"_"&amp;T991,[1]挑战模式!$A:$AS,1,FALSE)),"",IF(T991-T990=0,"",T991))</f>
        <v/>
      </c>
      <c r="D991" s="10" t="str">
        <f t="shared" si="52"/>
        <v/>
      </c>
      <c r="E991" s="10" t="str">
        <f>""</f>
        <v/>
      </c>
      <c r="F991" s="10" t="str">
        <f>IF(C991="","",VLOOKUP(R991&amp;"_"&amp;S991&amp;"_"&amp;T991,[1]挑战模式!$A:$AS,13,FALSE)-VLOOKUP(R991&amp;"_"&amp;S991&amp;"_"&amp;T991,[1]挑战模式!$A:$AS,14,FALSE))</f>
        <v/>
      </c>
      <c r="G991" s="10" t="str">
        <f t="shared" si="53"/>
        <v/>
      </c>
      <c r="H991" s="10" t="str">
        <f>IF(C991="","",VLOOKUP(R991&amp;"_"&amp;S991&amp;"_"&amp;T991,[1]挑战模式!$A:$BG,58,FALSE))</f>
        <v/>
      </c>
      <c r="I991" s="10" t="str">
        <f>IF(C991="","",VLOOKUP(R991&amp;"_"&amp;S991&amp;"_"&amp;T991,[1]挑战模式!$A:$BG,59,FALSE))</f>
        <v/>
      </c>
      <c r="J991" s="10" t="str">
        <f t="shared" si="93"/>
        <v/>
      </c>
      <c r="K991" s="10" t="str">
        <f ca="1">IF(ISNA(VLOOKUP(R991&amp;"_"&amp;S991&amp;"_"&amp;T991,[1]挑战模式!$A:$AS,1,FALSE)),"",IF(VLOOKUP(R991&amp;"_"&amp;S991&amp;"_"&amp;T991,[1]挑战模式!$A:$AS,14+U991,FALSE)="","",INT(VLOOKUP(R991&amp;"_"&amp;S991&amp;"_"&amp;T991,[1]挑战模式!$A:$AS,20+U991,FALSE))))</f>
        <v/>
      </c>
      <c r="L991" s="10" t="str">
        <f ca="1">IF(ISNA(VLOOKUP(R991&amp;"_"&amp;S991&amp;"_"&amp;T991,[1]挑战模式!$A:$AS,1,FALSE)),"",IF(VLOOKUP(R991&amp;"_"&amp;S991&amp;"_"&amp;T991,[1]挑战模式!$A:$AS,14+U991,FALSE)="","",ROUND(VLOOKUP(R991&amp;"_"&amp;S991&amp;"_"&amp;T991,[1]挑战模式!$A:$AS,5,FALSE)/K991,2)))</f>
        <v/>
      </c>
      <c r="M991" s="10" t="str">
        <f t="shared" ca="1" si="54"/>
        <v/>
      </c>
      <c r="N991" s="10" t="str">
        <f t="shared" ca="1" si="55"/>
        <v/>
      </c>
      <c r="O991" s="10" t="str">
        <f t="shared" ca="1" si="56"/>
        <v/>
      </c>
      <c r="Q991" s="10" t="str">
        <f ca="1">IF(L991="","",VLOOKUP(R991&amp;"_"&amp;S991&amp;"_"&amp;T991,[1]挑战模式!$A:$AS,38+U991,FALSE))</f>
        <v/>
      </c>
      <c r="R991" s="10">
        <v>1</v>
      </c>
      <c r="S991" s="10">
        <v>1</v>
      </c>
      <c r="T991" s="10">
        <v>5</v>
      </c>
      <c r="U991" s="10">
        <v>6</v>
      </c>
    </row>
    <row r="992" spans="2:21" s="10" customFormat="1" x14ac:dyDescent="0.2">
      <c r="B992" s="10" t="str">
        <f t="shared" si="51"/>
        <v>MonsterWaveCallRule_Season1_Challenge1</v>
      </c>
      <c r="C992" s="10">
        <f>IF(ISNA(VLOOKUP(R992&amp;"_"&amp;S992&amp;"_"&amp;T992,[1]挑战模式!$A:$AS,1,FALSE)),"",IF(T992-T991=0,"",T992))</f>
        <v>6</v>
      </c>
      <c r="D992" s="10" t="str">
        <f t="shared" si="52"/>
        <v>赛季1挑战关卡1波次6</v>
      </c>
      <c r="E992" s="10" t="str">
        <f>""</f>
        <v/>
      </c>
      <c r="F992" s="10">
        <f>IF(C992="","",VLOOKUP(R992&amp;"_"&amp;S992&amp;"_"&amp;T992,[1]挑战模式!$A:$AS,13,FALSE)-VLOOKUP(R992&amp;"_"&amp;S992&amp;"_"&amp;T992,[1]挑战模式!$A:$AS,14,FALSE))</f>
        <v>100</v>
      </c>
      <c r="G992" s="10">
        <f t="shared" si="53"/>
        <v>180</v>
      </c>
      <c r="H992" s="10" t="str">
        <f>IF(C992="","",VLOOKUP(R992&amp;"_"&amp;S992&amp;"_"&amp;T992,[1]挑战模式!$A:$BG,58,FALSE))</f>
        <v>ResAudio_Music_game1;0.9</v>
      </c>
      <c r="I992" s="10" t="str">
        <f>IF(C992="","",VLOOKUP(R992&amp;"_"&amp;S992&amp;"_"&amp;T992,[1]挑战模式!$A:$BG,59,FALSE))</f>
        <v>ResAudio_Music_battle_danger1;1</v>
      </c>
      <c r="J992" s="10">
        <f t="shared" si="93"/>
        <v>0</v>
      </c>
      <c r="K992" s="10">
        <f ca="1">IF(ISNA(VLOOKUP(R992&amp;"_"&amp;S992&amp;"_"&amp;T992,[1]挑战模式!$A:$AS,1,FALSE)),"",IF(VLOOKUP(R992&amp;"_"&amp;S992&amp;"_"&amp;T992,[1]挑战模式!$A:$AS,14+U992,FALSE)="","",INT(VLOOKUP(R992&amp;"_"&amp;S992&amp;"_"&amp;T992,[1]挑战模式!$A:$AS,20+U992,FALSE))))</f>
        <v>11</v>
      </c>
      <c r="L992" s="10">
        <f ca="1">IF(ISNA(VLOOKUP(R992&amp;"_"&amp;S992&amp;"_"&amp;T992,[1]挑战模式!$A:$AS,1,FALSE)),"",IF(VLOOKUP(R992&amp;"_"&amp;S992&amp;"_"&amp;T992,[1]挑战模式!$A:$AS,14+U992,FALSE)="","",ROUND(VLOOKUP(R992&amp;"_"&amp;S992&amp;"_"&amp;T992,[1]挑战模式!$A:$AS,5,FALSE)/K992,2)))</f>
        <v>2.73</v>
      </c>
      <c r="M992" s="10">
        <f t="shared" ca="1" si="54"/>
        <v>1</v>
      </c>
      <c r="N992" s="10" t="str">
        <f t="shared" ca="1" si="55"/>
        <v>Monster_Season1_Challenge1_6_1</v>
      </c>
      <c r="O992" s="10">
        <f t="shared" ca="1" si="56"/>
        <v>1</v>
      </c>
      <c r="Q992" s="10">
        <f ca="1">IF(L992="","",VLOOKUP(R992&amp;"_"&amp;S992&amp;"_"&amp;T992,[1]挑战模式!$A:$AS,38+U992,FALSE))</f>
        <v>6</v>
      </c>
      <c r="R992" s="10">
        <v>1</v>
      </c>
      <c r="S992" s="10">
        <v>1</v>
      </c>
      <c r="T992" s="10">
        <v>6</v>
      </c>
      <c r="U992" s="10">
        <v>1</v>
      </c>
    </row>
    <row r="993" spans="2:21" s="10" customFormat="1" x14ac:dyDescent="0.2">
      <c r="B993" s="10" t="str">
        <f t="shared" si="51"/>
        <v/>
      </c>
      <c r="C993" s="10" t="str">
        <f>IF(ISNA(VLOOKUP(R993&amp;"_"&amp;S993&amp;"_"&amp;T993,[1]挑战模式!$A:$AS,1,FALSE)),"",IF(T993-T992=0,"",T993))</f>
        <v/>
      </c>
      <c r="D993" s="10" t="str">
        <f t="shared" si="52"/>
        <v/>
      </c>
      <c r="E993" s="10" t="str">
        <f>""</f>
        <v/>
      </c>
      <c r="F993" s="10" t="str">
        <f>IF(C993="","",VLOOKUP(R993&amp;"_"&amp;S993&amp;"_"&amp;T993,[1]挑战模式!$A:$AS,13,FALSE)-VLOOKUP(R993&amp;"_"&amp;S993&amp;"_"&amp;T993,[1]挑战模式!$A:$AS,14,FALSE))</f>
        <v/>
      </c>
      <c r="G993" s="10" t="str">
        <f t="shared" si="53"/>
        <v/>
      </c>
      <c r="H993" s="10" t="str">
        <f>IF(C993="","",VLOOKUP(R993&amp;"_"&amp;S993&amp;"_"&amp;T993,[1]挑战模式!$A:$BG,58,FALSE))</f>
        <v/>
      </c>
      <c r="I993" s="10" t="str">
        <f>IF(C993="","",VLOOKUP(R993&amp;"_"&amp;S993&amp;"_"&amp;T993,[1]挑战模式!$A:$BG,59,FALSE))</f>
        <v/>
      </c>
      <c r="J993" s="10" t="str">
        <f t="shared" si="93"/>
        <v/>
      </c>
      <c r="K993" s="10">
        <f ca="1">IF(ISNA(VLOOKUP(R993&amp;"_"&amp;S993&amp;"_"&amp;T993,[1]挑战模式!$A:$AS,1,FALSE)),"",IF(VLOOKUP(R993&amp;"_"&amp;S993&amp;"_"&amp;T993,[1]挑战模式!$A:$AS,14+U993,FALSE)="","",INT(VLOOKUP(R993&amp;"_"&amp;S993&amp;"_"&amp;T993,[1]挑战模式!$A:$AS,20+U993,FALSE))))</f>
        <v>8</v>
      </c>
      <c r="L993" s="10">
        <f ca="1">IF(ISNA(VLOOKUP(R993&amp;"_"&amp;S993&amp;"_"&amp;T993,[1]挑战模式!$A:$AS,1,FALSE)),"",IF(VLOOKUP(R993&amp;"_"&amp;S993&amp;"_"&amp;T993,[1]挑战模式!$A:$AS,14+U993,FALSE)="","",ROUND(VLOOKUP(R993&amp;"_"&amp;S993&amp;"_"&amp;T993,[1]挑战模式!$A:$AS,5,FALSE)/K993,2)))</f>
        <v>3.75</v>
      </c>
      <c r="M993" s="10">
        <f t="shared" ca="1" si="54"/>
        <v>1</v>
      </c>
      <c r="N993" s="10" t="str">
        <f t="shared" ca="1" si="55"/>
        <v>Monster_Season1_Challenge1_6_2</v>
      </c>
      <c r="O993" s="10">
        <f t="shared" ca="1" si="56"/>
        <v>1</v>
      </c>
      <c r="Q993" s="10">
        <f ca="1">IF(L993="","",VLOOKUP(R993&amp;"_"&amp;S993&amp;"_"&amp;T993,[1]挑战模式!$A:$AS,38+U993,FALSE))</f>
        <v>6</v>
      </c>
      <c r="R993" s="10">
        <v>1</v>
      </c>
      <c r="S993" s="10">
        <v>1</v>
      </c>
      <c r="T993" s="10">
        <v>6</v>
      </c>
      <c r="U993" s="10">
        <v>2</v>
      </c>
    </row>
    <row r="994" spans="2:21" s="10" customFormat="1" x14ac:dyDescent="0.2">
      <c r="B994" s="10" t="str">
        <f t="shared" si="51"/>
        <v/>
      </c>
      <c r="C994" s="10" t="str">
        <f>IF(ISNA(VLOOKUP(R994&amp;"_"&amp;S994&amp;"_"&amp;T994,[1]挑战模式!$A:$AS,1,FALSE)),"",IF(T994-T993=0,"",T994))</f>
        <v/>
      </c>
      <c r="D994" s="10" t="str">
        <f t="shared" si="52"/>
        <v/>
      </c>
      <c r="E994" s="10" t="str">
        <f>""</f>
        <v/>
      </c>
      <c r="F994" s="10" t="str">
        <f>IF(C994="","",VLOOKUP(R994&amp;"_"&amp;S994&amp;"_"&amp;T994,[1]挑战模式!$A:$AS,13,FALSE)-VLOOKUP(R994&amp;"_"&amp;S994&amp;"_"&amp;T994,[1]挑战模式!$A:$AS,14,FALSE))</f>
        <v/>
      </c>
      <c r="G994" s="10" t="str">
        <f t="shared" si="53"/>
        <v/>
      </c>
      <c r="H994" s="10" t="str">
        <f>IF(C994="","",VLOOKUP(R994&amp;"_"&amp;S994&amp;"_"&amp;T994,[1]挑战模式!$A:$BG,58,FALSE))</f>
        <v/>
      </c>
      <c r="I994" s="10" t="str">
        <f>IF(C994="","",VLOOKUP(R994&amp;"_"&amp;S994&amp;"_"&amp;T994,[1]挑战模式!$A:$BG,59,FALSE))</f>
        <v/>
      </c>
      <c r="J994" s="10" t="str">
        <f t="shared" si="93"/>
        <v/>
      </c>
      <c r="K994" s="10">
        <f ca="1">IF(ISNA(VLOOKUP(R994&amp;"_"&amp;S994&amp;"_"&amp;T994,[1]挑战模式!$A:$AS,1,FALSE)),"",IF(VLOOKUP(R994&amp;"_"&amp;S994&amp;"_"&amp;T994,[1]挑战模式!$A:$AS,14+U994,FALSE)="","",INT(VLOOKUP(R994&amp;"_"&amp;S994&amp;"_"&amp;T994,[1]挑战模式!$A:$AS,20+U994,FALSE))))</f>
        <v>8</v>
      </c>
      <c r="L994" s="10">
        <f ca="1">IF(ISNA(VLOOKUP(R994&amp;"_"&amp;S994&amp;"_"&amp;T994,[1]挑战模式!$A:$AS,1,FALSE)),"",IF(VLOOKUP(R994&amp;"_"&amp;S994&amp;"_"&amp;T994,[1]挑战模式!$A:$AS,14+U994,FALSE)="","",ROUND(VLOOKUP(R994&amp;"_"&amp;S994&amp;"_"&amp;T994,[1]挑战模式!$A:$AS,5,FALSE)/K994,2)))</f>
        <v>3.75</v>
      </c>
      <c r="M994" s="10">
        <f t="shared" ca="1" si="54"/>
        <v>1</v>
      </c>
      <c r="N994" s="10" t="str">
        <f t="shared" ca="1" si="55"/>
        <v>Monster_Season1_Challenge1_6_3</v>
      </c>
      <c r="O994" s="10">
        <f t="shared" ca="1" si="56"/>
        <v>1</v>
      </c>
      <c r="Q994" s="10">
        <f ca="1">IF(L994="","",VLOOKUP(R994&amp;"_"&amp;S994&amp;"_"&amp;T994,[1]挑战模式!$A:$AS,38+U994,FALSE))</f>
        <v>6</v>
      </c>
      <c r="R994" s="10">
        <v>1</v>
      </c>
      <c r="S994" s="10">
        <v>1</v>
      </c>
      <c r="T994" s="10">
        <v>6</v>
      </c>
      <c r="U994" s="10">
        <v>3</v>
      </c>
    </row>
    <row r="995" spans="2:21" s="10" customFormat="1" x14ac:dyDescent="0.2">
      <c r="B995" s="10" t="str">
        <f t="shared" ref="B995:B1058" si="94">IF(C995="","","MonsterWaveCallRule_Season"&amp;R995&amp;"_Challenge"&amp;S995)</f>
        <v/>
      </c>
      <c r="C995" s="10" t="str">
        <f>IF(ISNA(VLOOKUP(R995&amp;"_"&amp;S995&amp;"_"&amp;T995,[1]挑战模式!$A:$AS,1,FALSE)),"",IF(T995-T994=0,"",T995))</f>
        <v/>
      </c>
      <c r="D995" s="10" t="str">
        <f t="shared" ref="D995:D1058" si="95">IF(C995="","","赛季"&amp;R995&amp;"挑战关卡"&amp;S995&amp;"波次"&amp;T995)</f>
        <v/>
      </c>
      <c r="E995" s="10" t="str">
        <f>""</f>
        <v/>
      </c>
      <c r="F995" s="10" t="str">
        <f>IF(C995="","",VLOOKUP(R995&amp;"_"&amp;S995&amp;"_"&amp;T995,[1]挑战模式!$A:$AS,13,FALSE)-VLOOKUP(R995&amp;"_"&amp;S995&amp;"_"&amp;T995,[1]挑战模式!$A:$AS,14,FALSE))</f>
        <v/>
      </c>
      <c r="G995" s="10" t="str">
        <f t="shared" ref="G995:G1058" si="96">IF(C995="","",180)</f>
        <v/>
      </c>
      <c r="H995" s="10" t="str">
        <f>IF(C995="","",VLOOKUP(R995&amp;"_"&amp;S995&amp;"_"&amp;T995,[1]挑战模式!$A:$BG,58,FALSE))</f>
        <v/>
      </c>
      <c r="I995" s="10" t="str">
        <f>IF(C995="","",VLOOKUP(R995&amp;"_"&amp;S995&amp;"_"&amp;T995,[1]挑战模式!$A:$BG,59,FALSE))</f>
        <v/>
      </c>
      <c r="J995" s="10" t="str">
        <f t="shared" si="93"/>
        <v/>
      </c>
      <c r="K995" s="10">
        <f ca="1">IF(ISNA(VLOOKUP(R995&amp;"_"&amp;S995&amp;"_"&amp;T995,[1]挑战模式!$A:$AS,1,FALSE)),"",IF(VLOOKUP(R995&amp;"_"&amp;S995&amp;"_"&amp;T995,[1]挑战模式!$A:$AS,14+U995,FALSE)="","",INT(VLOOKUP(R995&amp;"_"&amp;S995&amp;"_"&amp;T995,[1]挑战模式!$A:$AS,20+U995,FALSE))))</f>
        <v>5</v>
      </c>
      <c r="L995" s="10">
        <f ca="1">IF(ISNA(VLOOKUP(R995&amp;"_"&amp;S995&amp;"_"&amp;T995,[1]挑战模式!$A:$AS,1,FALSE)),"",IF(VLOOKUP(R995&amp;"_"&amp;S995&amp;"_"&amp;T995,[1]挑战模式!$A:$AS,14+U995,FALSE)="","",ROUND(VLOOKUP(R995&amp;"_"&amp;S995&amp;"_"&amp;T995,[1]挑战模式!$A:$AS,5,FALSE)/K995,2)))</f>
        <v>6</v>
      </c>
      <c r="M995" s="10">
        <f t="shared" ref="M995:M1058" ca="1" si="97">IF(L995="","",1)</f>
        <v>1</v>
      </c>
      <c r="N995" s="10" t="str">
        <f t="shared" ref="N995:N1058" ca="1" si="98">IF(L995="","","Monster_Season"&amp;R995&amp;"_Challenge"&amp;S995&amp;"_"&amp;T995&amp;"_"&amp;U995)</f>
        <v>Monster_Season1_Challenge1_6_4</v>
      </c>
      <c r="O995" s="10">
        <f t="shared" ref="O995:O1058" ca="1" si="99">IF(L995="","",1)</f>
        <v>1</v>
      </c>
      <c r="Q995" s="10">
        <f ca="1">IF(L995="","",VLOOKUP(R995&amp;"_"&amp;S995&amp;"_"&amp;T995,[1]挑战模式!$A:$AS,38+U995,FALSE))</f>
        <v>6</v>
      </c>
      <c r="R995" s="10">
        <v>1</v>
      </c>
      <c r="S995" s="10">
        <v>1</v>
      </c>
      <c r="T995" s="10">
        <v>6</v>
      </c>
      <c r="U995" s="10">
        <v>4</v>
      </c>
    </row>
    <row r="996" spans="2:21" s="10" customFormat="1" x14ac:dyDescent="0.2">
      <c r="B996" s="10" t="str">
        <f t="shared" si="94"/>
        <v/>
      </c>
      <c r="C996" s="10" t="str">
        <f>IF(ISNA(VLOOKUP(R996&amp;"_"&amp;S996&amp;"_"&amp;T996,[1]挑战模式!$A:$AS,1,FALSE)),"",IF(T996-T995=0,"",T996))</f>
        <v/>
      </c>
      <c r="D996" s="10" t="str">
        <f t="shared" si="95"/>
        <v/>
      </c>
      <c r="E996" s="10" t="str">
        <f>""</f>
        <v/>
      </c>
      <c r="F996" s="10" t="str">
        <f>IF(C996="","",VLOOKUP(R996&amp;"_"&amp;S996&amp;"_"&amp;T996,[1]挑战模式!$A:$AS,13,FALSE)-VLOOKUP(R996&amp;"_"&amp;S996&amp;"_"&amp;T996,[1]挑战模式!$A:$AS,14,FALSE))</f>
        <v/>
      </c>
      <c r="G996" s="10" t="str">
        <f t="shared" si="96"/>
        <v/>
      </c>
      <c r="H996" s="10" t="str">
        <f>IF(C996="","",VLOOKUP(R996&amp;"_"&amp;S996&amp;"_"&amp;T996,[1]挑战模式!$A:$BG,58,FALSE))</f>
        <v/>
      </c>
      <c r="I996" s="10" t="str">
        <f>IF(C996="","",VLOOKUP(R996&amp;"_"&amp;S996&amp;"_"&amp;T996,[1]挑战模式!$A:$BG,59,FALSE))</f>
        <v/>
      </c>
      <c r="J996" s="10" t="str">
        <f t="shared" si="93"/>
        <v/>
      </c>
      <c r="K996" s="10" t="str">
        <f ca="1">IF(ISNA(VLOOKUP(R996&amp;"_"&amp;S996&amp;"_"&amp;T996,[1]挑战模式!$A:$AS,1,FALSE)),"",IF(VLOOKUP(R996&amp;"_"&amp;S996&amp;"_"&amp;T996,[1]挑战模式!$A:$AS,14+U996,FALSE)="","",INT(VLOOKUP(R996&amp;"_"&amp;S996&amp;"_"&amp;T996,[1]挑战模式!$A:$AS,20+U996,FALSE))))</f>
        <v/>
      </c>
      <c r="L996" s="10" t="str">
        <f ca="1">IF(ISNA(VLOOKUP(R996&amp;"_"&amp;S996&amp;"_"&amp;T996,[1]挑战模式!$A:$AS,1,FALSE)),"",IF(VLOOKUP(R996&amp;"_"&amp;S996&amp;"_"&amp;T996,[1]挑战模式!$A:$AS,14+U996,FALSE)="","",ROUND(VLOOKUP(R996&amp;"_"&amp;S996&amp;"_"&amp;T996,[1]挑战模式!$A:$AS,5,FALSE)/K996,2)))</f>
        <v/>
      </c>
      <c r="M996" s="10" t="str">
        <f t="shared" ca="1" si="97"/>
        <v/>
      </c>
      <c r="N996" s="10" t="str">
        <f t="shared" ca="1" si="98"/>
        <v/>
      </c>
      <c r="O996" s="10" t="str">
        <f t="shared" ca="1" si="99"/>
        <v/>
      </c>
      <c r="Q996" s="10" t="str">
        <f ca="1">IF(L996="","",VLOOKUP(R996&amp;"_"&amp;S996&amp;"_"&amp;T996,[1]挑战模式!$A:$AS,38+U996,FALSE))</f>
        <v/>
      </c>
      <c r="R996" s="10">
        <v>1</v>
      </c>
      <c r="S996" s="10">
        <v>1</v>
      </c>
      <c r="T996" s="10">
        <v>6</v>
      </c>
      <c r="U996" s="10">
        <v>5</v>
      </c>
    </row>
    <row r="997" spans="2:21" s="10" customFormat="1" x14ac:dyDescent="0.2">
      <c r="B997" s="10" t="str">
        <f t="shared" si="94"/>
        <v/>
      </c>
      <c r="C997" s="10" t="str">
        <f>IF(ISNA(VLOOKUP(R997&amp;"_"&amp;S997&amp;"_"&amp;T997,[1]挑战模式!$A:$AS,1,FALSE)),"",IF(T997-T996=0,"",T997))</f>
        <v/>
      </c>
      <c r="D997" s="10" t="str">
        <f t="shared" si="95"/>
        <v/>
      </c>
      <c r="E997" s="10" t="str">
        <f>""</f>
        <v/>
      </c>
      <c r="F997" s="10" t="str">
        <f>IF(C997="","",VLOOKUP(R997&amp;"_"&amp;S997&amp;"_"&amp;T997,[1]挑战模式!$A:$AS,13,FALSE)-VLOOKUP(R997&amp;"_"&amp;S997&amp;"_"&amp;T997,[1]挑战模式!$A:$AS,14,FALSE))</f>
        <v/>
      </c>
      <c r="G997" s="10" t="str">
        <f t="shared" si="96"/>
        <v/>
      </c>
      <c r="H997" s="10" t="str">
        <f>IF(C997="","",VLOOKUP(R997&amp;"_"&amp;S997&amp;"_"&amp;T997,[1]挑战模式!$A:$BG,58,FALSE))</f>
        <v/>
      </c>
      <c r="I997" s="10" t="str">
        <f>IF(C997="","",VLOOKUP(R997&amp;"_"&amp;S997&amp;"_"&amp;T997,[1]挑战模式!$A:$BG,59,FALSE))</f>
        <v/>
      </c>
      <c r="J997" s="10" t="str">
        <f t="shared" si="93"/>
        <v/>
      </c>
      <c r="K997" s="10" t="str">
        <f ca="1">IF(ISNA(VLOOKUP(R997&amp;"_"&amp;S997&amp;"_"&amp;T997,[1]挑战模式!$A:$AS,1,FALSE)),"",IF(VLOOKUP(R997&amp;"_"&amp;S997&amp;"_"&amp;T997,[1]挑战模式!$A:$AS,14+U997,FALSE)="","",INT(VLOOKUP(R997&amp;"_"&amp;S997&amp;"_"&amp;T997,[1]挑战模式!$A:$AS,20+U997,FALSE))))</f>
        <v/>
      </c>
      <c r="L997" s="10" t="str">
        <f ca="1">IF(ISNA(VLOOKUP(R997&amp;"_"&amp;S997&amp;"_"&amp;T997,[1]挑战模式!$A:$AS,1,FALSE)),"",IF(VLOOKUP(R997&amp;"_"&amp;S997&amp;"_"&amp;T997,[1]挑战模式!$A:$AS,14+U997,FALSE)="","",ROUND(VLOOKUP(R997&amp;"_"&amp;S997&amp;"_"&amp;T997,[1]挑战模式!$A:$AS,5,FALSE)/K997,2)))</f>
        <v/>
      </c>
      <c r="M997" s="10" t="str">
        <f t="shared" ca="1" si="97"/>
        <v/>
      </c>
      <c r="N997" s="10" t="str">
        <f t="shared" ca="1" si="98"/>
        <v/>
      </c>
      <c r="O997" s="10" t="str">
        <f t="shared" ca="1" si="99"/>
        <v/>
      </c>
      <c r="Q997" s="10" t="str">
        <f ca="1">IF(L997="","",VLOOKUP(R997&amp;"_"&amp;S997&amp;"_"&amp;T997,[1]挑战模式!$A:$AS,38+U997,FALSE))</f>
        <v/>
      </c>
      <c r="R997" s="10">
        <v>1</v>
      </c>
      <c r="S997" s="10">
        <v>1</v>
      </c>
      <c r="T997" s="10">
        <v>6</v>
      </c>
      <c r="U997" s="10">
        <v>6</v>
      </c>
    </row>
    <row r="998" spans="2:21" s="10" customFormat="1" x14ac:dyDescent="0.2">
      <c r="B998" s="10" t="str">
        <f t="shared" si="94"/>
        <v/>
      </c>
      <c r="C998" s="10" t="str">
        <f>IF(ISNA(VLOOKUP(R998&amp;"_"&amp;S998&amp;"_"&amp;T998,[1]挑战模式!$A:$AS,1,FALSE)),"",IF(T998-T997=0,"",T998))</f>
        <v/>
      </c>
      <c r="D998" s="10" t="str">
        <f t="shared" si="95"/>
        <v/>
      </c>
      <c r="E998" s="10" t="str">
        <f>""</f>
        <v/>
      </c>
      <c r="F998" s="10" t="str">
        <f>IF(C998="","",VLOOKUP(R998&amp;"_"&amp;S998&amp;"_"&amp;T998,[1]挑战模式!$A:$AS,13,FALSE)-VLOOKUP(R998&amp;"_"&amp;S998&amp;"_"&amp;T998,[1]挑战模式!$A:$AS,14,FALSE))</f>
        <v/>
      </c>
      <c r="G998" s="10" t="str">
        <f t="shared" si="96"/>
        <v/>
      </c>
      <c r="H998" s="10" t="str">
        <f>IF(C998="","",VLOOKUP(R998&amp;"_"&amp;S998&amp;"_"&amp;T998,[1]挑战模式!$A:$BG,58,FALSE))</f>
        <v/>
      </c>
      <c r="I998" s="10" t="str">
        <f>IF(C998="","",VLOOKUP(R998&amp;"_"&amp;S998&amp;"_"&amp;T998,[1]挑战模式!$A:$BG,59,FALSE))</f>
        <v/>
      </c>
      <c r="J998" s="10" t="str">
        <f t="shared" si="93"/>
        <v/>
      </c>
      <c r="K998" s="10" t="str">
        <f>IF(ISNA(VLOOKUP(R998&amp;"_"&amp;S998&amp;"_"&amp;T998,[1]挑战模式!$A:$AS,1,FALSE)),"",IF(VLOOKUP(R998&amp;"_"&amp;S998&amp;"_"&amp;T998,[1]挑战模式!$A:$AS,14+U998,FALSE)="","",INT(VLOOKUP(R998&amp;"_"&amp;S998&amp;"_"&amp;T998,[1]挑战模式!$A:$AS,20+U998,FALSE))))</f>
        <v/>
      </c>
      <c r="L998" s="10" t="str">
        <f>IF(ISNA(VLOOKUP(R998&amp;"_"&amp;S998&amp;"_"&amp;T998,[1]挑战模式!$A:$AS,1,FALSE)),"",IF(VLOOKUP(R998&amp;"_"&amp;S998&amp;"_"&amp;T998,[1]挑战模式!$A:$AS,14+U998,FALSE)="","",ROUND(VLOOKUP(R998&amp;"_"&amp;S998&amp;"_"&amp;T998,[1]挑战模式!$A:$AS,5,FALSE)/K998,2)))</f>
        <v/>
      </c>
      <c r="M998" s="10" t="str">
        <f t="shared" si="97"/>
        <v/>
      </c>
      <c r="N998" s="10" t="str">
        <f t="shared" si="98"/>
        <v/>
      </c>
      <c r="O998" s="10" t="str">
        <f t="shared" si="99"/>
        <v/>
      </c>
      <c r="Q998" s="10" t="str">
        <f>IF(L998="","",VLOOKUP(R998&amp;"_"&amp;S998&amp;"_"&amp;T998,[1]挑战模式!$A:$AS,38+U998,FALSE))</f>
        <v/>
      </c>
      <c r="R998" s="10">
        <v>1</v>
      </c>
      <c r="S998" s="10">
        <v>1</v>
      </c>
      <c r="T998" s="10">
        <v>7</v>
      </c>
      <c r="U998" s="10">
        <v>1</v>
      </c>
    </row>
    <row r="999" spans="2:21" s="10" customFormat="1" x14ac:dyDescent="0.2">
      <c r="B999" s="10" t="str">
        <f t="shared" si="94"/>
        <v/>
      </c>
      <c r="C999" s="10" t="str">
        <f>IF(ISNA(VLOOKUP(R999&amp;"_"&amp;S999&amp;"_"&amp;T999,[1]挑战模式!$A:$AS,1,FALSE)),"",IF(T999-T998=0,"",T999))</f>
        <v/>
      </c>
      <c r="D999" s="10" t="str">
        <f t="shared" si="95"/>
        <v/>
      </c>
      <c r="E999" s="10" t="str">
        <f>""</f>
        <v/>
      </c>
      <c r="F999" s="10" t="str">
        <f>IF(C999="","",VLOOKUP(R999&amp;"_"&amp;S999&amp;"_"&amp;T999,[1]挑战模式!$A:$AS,13,FALSE)-VLOOKUP(R999&amp;"_"&amp;S999&amp;"_"&amp;T999,[1]挑战模式!$A:$AS,14,FALSE))</f>
        <v/>
      </c>
      <c r="G999" s="10" t="str">
        <f t="shared" si="96"/>
        <v/>
      </c>
      <c r="H999" s="10" t="str">
        <f>IF(C999="","",VLOOKUP(R999&amp;"_"&amp;S999&amp;"_"&amp;T999,[1]挑战模式!$A:$BG,58,FALSE))</f>
        <v/>
      </c>
      <c r="I999" s="10" t="str">
        <f>IF(C999="","",VLOOKUP(R999&amp;"_"&amp;S999&amp;"_"&amp;T999,[1]挑战模式!$A:$BG,59,FALSE))</f>
        <v/>
      </c>
      <c r="J999" s="10" t="str">
        <f t="shared" si="93"/>
        <v/>
      </c>
      <c r="K999" s="10" t="str">
        <f>IF(ISNA(VLOOKUP(R999&amp;"_"&amp;S999&amp;"_"&amp;T999,[1]挑战模式!$A:$AS,1,FALSE)),"",IF(VLOOKUP(R999&amp;"_"&amp;S999&amp;"_"&amp;T999,[1]挑战模式!$A:$AS,14+U999,FALSE)="","",INT(VLOOKUP(R999&amp;"_"&amp;S999&amp;"_"&amp;T999,[1]挑战模式!$A:$AS,20+U999,FALSE))))</f>
        <v/>
      </c>
      <c r="L999" s="10" t="str">
        <f>IF(ISNA(VLOOKUP(R999&amp;"_"&amp;S999&amp;"_"&amp;T999,[1]挑战模式!$A:$AS,1,FALSE)),"",IF(VLOOKUP(R999&amp;"_"&amp;S999&amp;"_"&amp;T999,[1]挑战模式!$A:$AS,14+U999,FALSE)="","",ROUND(VLOOKUP(R999&amp;"_"&amp;S999&amp;"_"&amp;T999,[1]挑战模式!$A:$AS,5,FALSE)/K999,2)))</f>
        <v/>
      </c>
      <c r="M999" s="10" t="str">
        <f t="shared" si="97"/>
        <v/>
      </c>
      <c r="N999" s="10" t="str">
        <f t="shared" si="98"/>
        <v/>
      </c>
      <c r="O999" s="10" t="str">
        <f t="shared" si="99"/>
        <v/>
      </c>
      <c r="Q999" s="10" t="str">
        <f>IF(L999="","",VLOOKUP(R999&amp;"_"&amp;S999&amp;"_"&amp;T999,[1]挑战模式!$A:$AS,38+U999,FALSE))</f>
        <v/>
      </c>
      <c r="R999" s="10">
        <v>1</v>
      </c>
      <c r="S999" s="10">
        <v>1</v>
      </c>
      <c r="T999" s="10">
        <v>7</v>
      </c>
      <c r="U999" s="10">
        <v>2</v>
      </c>
    </row>
    <row r="1000" spans="2:21" s="10" customFormat="1" x14ac:dyDescent="0.2">
      <c r="B1000" s="10" t="str">
        <f t="shared" si="94"/>
        <v/>
      </c>
      <c r="C1000" s="10" t="str">
        <f>IF(ISNA(VLOOKUP(R1000&amp;"_"&amp;S1000&amp;"_"&amp;T1000,[1]挑战模式!$A:$AS,1,FALSE)),"",IF(T1000-T999=0,"",T1000))</f>
        <v/>
      </c>
      <c r="D1000" s="10" t="str">
        <f t="shared" si="95"/>
        <v/>
      </c>
      <c r="E1000" s="10" t="str">
        <f>""</f>
        <v/>
      </c>
      <c r="F1000" s="10" t="str">
        <f>IF(C1000="","",VLOOKUP(R1000&amp;"_"&amp;S1000&amp;"_"&amp;T1000,[1]挑战模式!$A:$AS,13,FALSE)-VLOOKUP(R1000&amp;"_"&amp;S1000&amp;"_"&amp;T1000,[1]挑战模式!$A:$AS,14,FALSE))</f>
        <v/>
      </c>
      <c r="G1000" s="10" t="str">
        <f t="shared" si="96"/>
        <v/>
      </c>
      <c r="H1000" s="10" t="str">
        <f>IF(C1000="","",VLOOKUP(R1000&amp;"_"&amp;S1000&amp;"_"&amp;T1000,[1]挑战模式!$A:$BG,58,FALSE))</f>
        <v/>
      </c>
      <c r="I1000" s="10" t="str">
        <f>IF(C1000="","",VLOOKUP(R1000&amp;"_"&amp;S1000&amp;"_"&amp;T1000,[1]挑战模式!$A:$BG,59,FALSE))</f>
        <v/>
      </c>
      <c r="J1000" s="10" t="str">
        <f t="shared" si="93"/>
        <v/>
      </c>
      <c r="K1000" s="10" t="str">
        <f>IF(ISNA(VLOOKUP(R1000&amp;"_"&amp;S1000&amp;"_"&amp;T1000,[1]挑战模式!$A:$AS,1,FALSE)),"",IF(VLOOKUP(R1000&amp;"_"&amp;S1000&amp;"_"&amp;T1000,[1]挑战模式!$A:$AS,14+U1000,FALSE)="","",INT(VLOOKUP(R1000&amp;"_"&amp;S1000&amp;"_"&amp;T1000,[1]挑战模式!$A:$AS,20+U1000,FALSE))))</f>
        <v/>
      </c>
      <c r="L1000" s="10" t="str">
        <f>IF(ISNA(VLOOKUP(R1000&amp;"_"&amp;S1000&amp;"_"&amp;T1000,[1]挑战模式!$A:$AS,1,FALSE)),"",IF(VLOOKUP(R1000&amp;"_"&amp;S1000&amp;"_"&amp;T1000,[1]挑战模式!$A:$AS,14+U1000,FALSE)="","",ROUND(VLOOKUP(R1000&amp;"_"&amp;S1000&amp;"_"&amp;T1000,[1]挑战模式!$A:$AS,5,FALSE)/K1000,2)))</f>
        <v/>
      </c>
      <c r="M1000" s="10" t="str">
        <f t="shared" si="97"/>
        <v/>
      </c>
      <c r="N1000" s="10" t="str">
        <f t="shared" si="98"/>
        <v/>
      </c>
      <c r="O1000" s="10" t="str">
        <f t="shared" si="99"/>
        <v/>
      </c>
      <c r="Q1000" s="10" t="str">
        <f>IF(L1000="","",VLOOKUP(R1000&amp;"_"&amp;S1000&amp;"_"&amp;T1000,[1]挑战模式!$A:$AS,38+U1000,FALSE))</f>
        <v/>
      </c>
      <c r="R1000" s="10">
        <v>1</v>
      </c>
      <c r="S1000" s="10">
        <v>1</v>
      </c>
      <c r="T1000" s="10">
        <v>7</v>
      </c>
      <c r="U1000" s="10">
        <v>3</v>
      </c>
    </row>
    <row r="1001" spans="2:21" s="10" customFormat="1" x14ac:dyDescent="0.2">
      <c r="B1001" s="10" t="str">
        <f t="shared" si="94"/>
        <v/>
      </c>
      <c r="C1001" s="10" t="str">
        <f>IF(ISNA(VLOOKUP(R1001&amp;"_"&amp;S1001&amp;"_"&amp;T1001,[1]挑战模式!$A:$AS,1,FALSE)),"",IF(T1001-T1000=0,"",T1001))</f>
        <v/>
      </c>
      <c r="D1001" s="10" t="str">
        <f t="shared" si="95"/>
        <v/>
      </c>
      <c r="E1001" s="10" t="str">
        <f>""</f>
        <v/>
      </c>
      <c r="F1001" s="10" t="str">
        <f>IF(C1001="","",VLOOKUP(R1001&amp;"_"&amp;S1001&amp;"_"&amp;T1001,[1]挑战模式!$A:$AS,13,FALSE)-VLOOKUP(R1001&amp;"_"&amp;S1001&amp;"_"&amp;T1001,[1]挑战模式!$A:$AS,14,FALSE))</f>
        <v/>
      </c>
      <c r="G1001" s="10" t="str">
        <f t="shared" si="96"/>
        <v/>
      </c>
      <c r="H1001" s="10" t="str">
        <f>IF(C1001="","",VLOOKUP(R1001&amp;"_"&amp;S1001&amp;"_"&amp;T1001,[1]挑战模式!$A:$BG,58,FALSE))</f>
        <v/>
      </c>
      <c r="I1001" s="10" t="str">
        <f>IF(C1001="","",VLOOKUP(R1001&amp;"_"&amp;S1001&amp;"_"&amp;T1001,[1]挑战模式!$A:$BG,59,FALSE))</f>
        <v/>
      </c>
      <c r="J1001" s="10" t="str">
        <f t="shared" si="93"/>
        <v/>
      </c>
      <c r="K1001" s="10" t="str">
        <f>IF(ISNA(VLOOKUP(R1001&amp;"_"&amp;S1001&amp;"_"&amp;T1001,[1]挑战模式!$A:$AS,1,FALSE)),"",IF(VLOOKUP(R1001&amp;"_"&amp;S1001&amp;"_"&amp;T1001,[1]挑战模式!$A:$AS,14+U1001,FALSE)="","",INT(VLOOKUP(R1001&amp;"_"&amp;S1001&amp;"_"&amp;T1001,[1]挑战模式!$A:$AS,20+U1001,FALSE))))</f>
        <v/>
      </c>
      <c r="L1001" s="10" t="str">
        <f>IF(ISNA(VLOOKUP(R1001&amp;"_"&amp;S1001&amp;"_"&amp;T1001,[1]挑战模式!$A:$AS,1,FALSE)),"",IF(VLOOKUP(R1001&amp;"_"&amp;S1001&amp;"_"&amp;T1001,[1]挑战模式!$A:$AS,14+U1001,FALSE)="","",ROUND(VLOOKUP(R1001&amp;"_"&amp;S1001&amp;"_"&amp;T1001,[1]挑战模式!$A:$AS,5,FALSE)/K1001,2)))</f>
        <v/>
      </c>
      <c r="M1001" s="10" t="str">
        <f t="shared" si="97"/>
        <v/>
      </c>
      <c r="N1001" s="10" t="str">
        <f t="shared" si="98"/>
        <v/>
      </c>
      <c r="O1001" s="10" t="str">
        <f t="shared" si="99"/>
        <v/>
      </c>
      <c r="Q1001" s="10" t="str">
        <f>IF(L1001="","",VLOOKUP(R1001&amp;"_"&amp;S1001&amp;"_"&amp;T1001,[1]挑战模式!$A:$AS,38+U1001,FALSE))</f>
        <v/>
      </c>
      <c r="R1001" s="10">
        <v>1</v>
      </c>
      <c r="S1001" s="10">
        <v>1</v>
      </c>
      <c r="T1001" s="10">
        <v>7</v>
      </c>
      <c r="U1001" s="10">
        <v>4</v>
      </c>
    </row>
    <row r="1002" spans="2:21" s="10" customFormat="1" x14ac:dyDescent="0.2">
      <c r="B1002" s="10" t="str">
        <f t="shared" si="94"/>
        <v/>
      </c>
      <c r="C1002" s="10" t="str">
        <f>IF(ISNA(VLOOKUP(R1002&amp;"_"&amp;S1002&amp;"_"&amp;T1002,[1]挑战模式!$A:$AS,1,FALSE)),"",IF(T1002-T1001=0,"",T1002))</f>
        <v/>
      </c>
      <c r="D1002" s="10" t="str">
        <f t="shared" si="95"/>
        <v/>
      </c>
      <c r="E1002" s="10" t="str">
        <f>""</f>
        <v/>
      </c>
      <c r="F1002" s="10" t="str">
        <f>IF(C1002="","",VLOOKUP(R1002&amp;"_"&amp;S1002&amp;"_"&amp;T1002,[1]挑战模式!$A:$AS,13,FALSE)-VLOOKUP(R1002&amp;"_"&amp;S1002&amp;"_"&amp;T1002,[1]挑战模式!$A:$AS,14,FALSE))</f>
        <v/>
      </c>
      <c r="G1002" s="10" t="str">
        <f t="shared" si="96"/>
        <v/>
      </c>
      <c r="H1002" s="10" t="str">
        <f>IF(C1002="","",VLOOKUP(R1002&amp;"_"&amp;S1002&amp;"_"&amp;T1002,[1]挑战模式!$A:$BG,58,FALSE))</f>
        <v/>
      </c>
      <c r="I1002" s="10" t="str">
        <f>IF(C1002="","",VLOOKUP(R1002&amp;"_"&amp;S1002&amp;"_"&amp;T1002,[1]挑战模式!$A:$BG,59,FALSE))</f>
        <v/>
      </c>
      <c r="J1002" s="10" t="str">
        <f t="shared" si="93"/>
        <v/>
      </c>
      <c r="K1002" s="10" t="str">
        <f>IF(ISNA(VLOOKUP(R1002&amp;"_"&amp;S1002&amp;"_"&amp;T1002,[1]挑战模式!$A:$AS,1,FALSE)),"",IF(VLOOKUP(R1002&amp;"_"&amp;S1002&amp;"_"&amp;T1002,[1]挑战模式!$A:$AS,14+U1002,FALSE)="","",INT(VLOOKUP(R1002&amp;"_"&amp;S1002&amp;"_"&amp;T1002,[1]挑战模式!$A:$AS,20+U1002,FALSE))))</f>
        <v/>
      </c>
      <c r="L1002" s="10" t="str">
        <f>IF(ISNA(VLOOKUP(R1002&amp;"_"&amp;S1002&amp;"_"&amp;T1002,[1]挑战模式!$A:$AS,1,FALSE)),"",IF(VLOOKUP(R1002&amp;"_"&amp;S1002&amp;"_"&amp;T1002,[1]挑战模式!$A:$AS,14+U1002,FALSE)="","",ROUND(VLOOKUP(R1002&amp;"_"&amp;S1002&amp;"_"&amp;T1002,[1]挑战模式!$A:$AS,5,FALSE)/K1002,2)))</f>
        <v/>
      </c>
      <c r="M1002" s="10" t="str">
        <f t="shared" si="97"/>
        <v/>
      </c>
      <c r="N1002" s="10" t="str">
        <f t="shared" si="98"/>
        <v/>
      </c>
      <c r="O1002" s="10" t="str">
        <f t="shared" si="99"/>
        <v/>
      </c>
      <c r="Q1002" s="10" t="str">
        <f>IF(L1002="","",VLOOKUP(R1002&amp;"_"&amp;S1002&amp;"_"&amp;T1002,[1]挑战模式!$A:$AS,38+U1002,FALSE))</f>
        <v/>
      </c>
      <c r="R1002" s="10">
        <v>1</v>
      </c>
      <c r="S1002" s="10">
        <v>1</v>
      </c>
      <c r="T1002" s="10">
        <v>7</v>
      </c>
      <c r="U1002" s="10">
        <v>5</v>
      </c>
    </row>
    <row r="1003" spans="2:21" s="10" customFormat="1" x14ac:dyDescent="0.2">
      <c r="B1003" s="10" t="str">
        <f t="shared" si="94"/>
        <v/>
      </c>
      <c r="C1003" s="10" t="str">
        <f>IF(ISNA(VLOOKUP(R1003&amp;"_"&amp;S1003&amp;"_"&amp;T1003,[1]挑战模式!$A:$AS,1,FALSE)),"",IF(T1003-T1002=0,"",T1003))</f>
        <v/>
      </c>
      <c r="D1003" s="10" t="str">
        <f t="shared" si="95"/>
        <v/>
      </c>
      <c r="E1003" s="10" t="str">
        <f>""</f>
        <v/>
      </c>
      <c r="F1003" s="10" t="str">
        <f>IF(C1003="","",VLOOKUP(R1003&amp;"_"&amp;S1003&amp;"_"&amp;T1003,[1]挑战模式!$A:$AS,13,FALSE)-VLOOKUP(R1003&amp;"_"&amp;S1003&amp;"_"&amp;T1003,[1]挑战模式!$A:$AS,14,FALSE))</f>
        <v/>
      </c>
      <c r="G1003" s="10" t="str">
        <f t="shared" si="96"/>
        <v/>
      </c>
      <c r="H1003" s="10" t="str">
        <f>IF(C1003="","",VLOOKUP(R1003&amp;"_"&amp;S1003&amp;"_"&amp;T1003,[1]挑战模式!$A:$BG,58,FALSE))</f>
        <v/>
      </c>
      <c r="I1003" s="10" t="str">
        <f>IF(C1003="","",VLOOKUP(R1003&amp;"_"&amp;S1003&amp;"_"&amp;T1003,[1]挑战模式!$A:$BG,59,FALSE))</f>
        <v/>
      </c>
      <c r="J1003" s="10" t="str">
        <f t="shared" si="93"/>
        <v/>
      </c>
      <c r="K1003" s="10" t="str">
        <f>IF(ISNA(VLOOKUP(R1003&amp;"_"&amp;S1003&amp;"_"&amp;T1003,[1]挑战模式!$A:$AS,1,FALSE)),"",IF(VLOOKUP(R1003&amp;"_"&amp;S1003&amp;"_"&amp;T1003,[1]挑战模式!$A:$AS,14+U1003,FALSE)="","",INT(VLOOKUP(R1003&amp;"_"&amp;S1003&amp;"_"&amp;T1003,[1]挑战模式!$A:$AS,20+U1003,FALSE))))</f>
        <v/>
      </c>
      <c r="L1003" s="10" t="str">
        <f>IF(ISNA(VLOOKUP(R1003&amp;"_"&amp;S1003&amp;"_"&amp;T1003,[1]挑战模式!$A:$AS,1,FALSE)),"",IF(VLOOKUP(R1003&amp;"_"&amp;S1003&amp;"_"&amp;T1003,[1]挑战模式!$A:$AS,14+U1003,FALSE)="","",ROUND(VLOOKUP(R1003&amp;"_"&amp;S1003&amp;"_"&amp;T1003,[1]挑战模式!$A:$AS,5,FALSE)/K1003,2)))</f>
        <v/>
      </c>
      <c r="M1003" s="10" t="str">
        <f t="shared" si="97"/>
        <v/>
      </c>
      <c r="N1003" s="10" t="str">
        <f t="shared" si="98"/>
        <v/>
      </c>
      <c r="O1003" s="10" t="str">
        <f t="shared" si="99"/>
        <v/>
      </c>
      <c r="Q1003" s="10" t="str">
        <f>IF(L1003="","",VLOOKUP(R1003&amp;"_"&amp;S1003&amp;"_"&amp;T1003,[1]挑战模式!$A:$AS,38+U1003,FALSE))</f>
        <v/>
      </c>
      <c r="R1003" s="10">
        <v>1</v>
      </c>
      <c r="S1003" s="10">
        <v>1</v>
      </c>
      <c r="T1003" s="10">
        <v>7</v>
      </c>
      <c r="U1003" s="10">
        <v>6</v>
      </c>
    </row>
    <row r="1004" spans="2:21" s="10" customFormat="1" x14ac:dyDescent="0.2">
      <c r="B1004" s="10" t="str">
        <f t="shared" si="94"/>
        <v/>
      </c>
      <c r="C1004" s="10" t="str">
        <f>IF(ISNA(VLOOKUP(R1004&amp;"_"&amp;S1004&amp;"_"&amp;T1004,[1]挑战模式!$A:$AS,1,FALSE)),"",IF(T1004-T1003=0,"",T1004))</f>
        <v/>
      </c>
      <c r="D1004" s="10" t="str">
        <f t="shared" si="95"/>
        <v/>
      </c>
      <c r="E1004" s="10" t="str">
        <f>""</f>
        <v/>
      </c>
      <c r="F1004" s="10" t="str">
        <f>IF(C1004="","",VLOOKUP(R1004&amp;"_"&amp;S1004&amp;"_"&amp;T1004,[1]挑战模式!$A:$AS,13,FALSE)-VLOOKUP(R1004&amp;"_"&amp;S1004&amp;"_"&amp;T1004,[1]挑战模式!$A:$AS,14,FALSE))</f>
        <v/>
      </c>
      <c r="G1004" s="10" t="str">
        <f t="shared" si="96"/>
        <v/>
      </c>
      <c r="H1004" s="10" t="str">
        <f>IF(C1004="","",VLOOKUP(R1004&amp;"_"&amp;S1004&amp;"_"&amp;T1004,[1]挑战模式!$A:$BG,58,FALSE))</f>
        <v/>
      </c>
      <c r="I1004" s="10" t="str">
        <f>IF(C1004="","",VLOOKUP(R1004&amp;"_"&amp;S1004&amp;"_"&amp;T1004,[1]挑战模式!$A:$BG,59,FALSE))</f>
        <v/>
      </c>
      <c r="J1004" s="10" t="str">
        <f t="shared" si="93"/>
        <v/>
      </c>
      <c r="K1004" s="10" t="str">
        <f>IF(ISNA(VLOOKUP(R1004&amp;"_"&amp;S1004&amp;"_"&amp;T1004,[1]挑战模式!$A:$AS,1,FALSE)),"",IF(VLOOKUP(R1004&amp;"_"&amp;S1004&amp;"_"&amp;T1004,[1]挑战模式!$A:$AS,14+U1004,FALSE)="","",INT(VLOOKUP(R1004&amp;"_"&amp;S1004&amp;"_"&amp;T1004,[1]挑战模式!$A:$AS,20+U1004,FALSE))))</f>
        <v/>
      </c>
      <c r="L1004" s="10" t="str">
        <f>IF(ISNA(VLOOKUP(R1004&amp;"_"&amp;S1004&amp;"_"&amp;T1004,[1]挑战模式!$A:$AS,1,FALSE)),"",IF(VLOOKUP(R1004&amp;"_"&amp;S1004&amp;"_"&amp;T1004,[1]挑战模式!$A:$AS,14+U1004,FALSE)="","",ROUND(VLOOKUP(R1004&amp;"_"&amp;S1004&amp;"_"&amp;T1004,[1]挑战模式!$A:$AS,5,FALSE)/K1004,2)))</f>
        <v/>
      </c>
      <c r="M1004" s="10" t="str">
        <f t="shared" si="97"/>
        <v/>
      </c>
      <c r="N1004" s="10" t="str">
        <f t="shared" si="98"/>
        <v/>
      </c>
      <c r="O1004" s="10" t="str">
        <f t="shared" si="99"/>
        <v/>
      </c>
      <c r="Q1004" s="10" t="str">
        <f>IF(L1004="","",VLOOKUP(R1004&amp;"_"&amp;S1004&amp;"_"&amp;T1004,[1]挑战模式!$A:$AS,38+U1004,FALSE))</f>
        <v/>
      </c>
      <c r="R1004" s="10">
        <v>1</v>
      </c>
      <c r="S1004" s="10">
        <v>1</v>
      </c>
      <c r="T1004" s="10">
        <v>8</v>
      </c>
      <c r="U1004" s="10">
        <v>1</v>
      </c>
    </row>
    <row r="1005" spans="2:21" s="10" customFormat="1" x14ac:dyDescent="0.2">
      <c r="B1005" s="10" t="str">
        <f t="shared" si="94"/>
        <v/>
      </c>
      <c r="C1005" s="10" t="str">
        <f>IF(ISNA(VLOOKUP(R1005&amp;"_"&amp;S1005&amp;"_"&amp;T1005,[1]挑战模式!$A:$AS,1,FALSE)),"",IF(T1005-T1004=0,"",T1005))</f>
        <v/>
      </c>
      <c r="D1005" s="10" t="str">
        <f t="shared" si="95"/>
        <v/>
      </c>
      <c r="E1005" s="10" t="str">
        <f>""</f>
        <v/>
      </c>
      <c r="F1005" s="10" t="str">
        <f>IF(C1005="","",VLOOKUP(R1005&amp;"_"&amp;S1005&amp;"_"&amp;T1005,[1]挑战模式!$A:$AS,13,FALSE)-VLOOKUP(R1005&amp;"_"&amp;S1005&amp;"_"&amp;T1005,[1]挑战模式!$A:$AS,14,FALSE))</f>
        <v/>
      </c>
      <c r="G1005" s="10" t="str">
        <f t="shared" si="96"/>
        <v/>
      </c>
      <c r="H1005" s="10" t="str">
        <f>IF(C1005="","",VLOOKUP(R1005&amp;"_"&amp;S1005&amp;"_"&amp;T1005,[1]挑战模式!$A:$BG,58,FALSE))</f>
        <v/>
      </c>
      <c r="I1005" s="10" t="str">
        <f>IF(C1005="","",VLOOKUP(R1005&amp;"_"&amp;S1005&amp;"_"&amp;T1005,[1]挑战模式!$A:$BG,59,FALSE))</f>
        <v/>
      </c>
      <c r="J1005" s="10" t="str">
        <f t="shared" si="93"/>
        <v/>
      </c>
      <c r="K1005" s="10" t="str">
        <f>IF(ISNA(VLOOKUP(R1005&amp;"_"&amp;S1005&amp;"_"&amp;T1005,[1]挑战模式!$A:$AS,1,FALSE)),"",IF(VLOOKUP(R1005&amp;"_"&amp;S1005&amp;"_"&amp;T1005,[1]挑战模式!$A:$AS,14+U1005,FALSE)="","",INT(VLOOKUP(R1005&amp;"_"&amp;S1005&amp;"_"&amp;T1005,[1]挑战模式!$A:$AS,20+U1005,FALSE))))</f>
        <v/>
      </c>
      <c r="L1005" s="10" t="str">
        <f>IF(ISNA(VLOOKUP(R1005&amp;"_"&amp;S1005&amp;"_"&amp;T1005,[1]挑战模式!$A:$AS,1,FALSE)),"",IF(VLOOKUP(R1005&amp;"_"&amp;S1005&amp;"_"&amp;T1005,[1]挑战模式!$A:$AS,14+U1005,FALSE)="","",ROUND(VLOOKUP(R1005&amp;"_"&amp;S1005&amp;"_"&amp;T1005,[1]挑战模式!$A:$AS,5,FALSE)/K1005,2)))</f>
        <v/>
      </c>
      <c r="M1005" s="10" t="str">
        <f t="shared" si="97"/>
        <v/>
      </c>
      <c r="N1005" s="10" t="str">
        <f t="shared" si="98"/>
        <v/>
      </c>
      <c r="O1005" s="10" t="str">
        <f t="shared" si="99"/>
        <v/>
      </c>
      <c r="Q1005" s="10" t="str">
        <f>IF(L1005="","",VLOOKUP(R1005&amp;"_"&amp;S1005&amp;"_"&amp;T1005,[1]挑战模式!$A:$AS,38+U1005,FALSE))</f>
        <v/>
      </c>
      <c r="R1005" s="10">
        <v>1</v>
      </c>
      <c r="S1005" s="10">
        <v>1</v>
      </c>
      <c r="T1005" s="10">
        <v>8</v>
      </c>
      <c r="U1005" s="10">
        <v>2</v>
      </c>
    </row>
    <row r="1006" spans="2:21" s="10" customFormat="1" x14ac:dyDescent="0.2">
      <c r="B1006" s="10" t="str">
        <f t="shared" si="94"/>
        <v/>
      </c>
      <c r="C1006" s="10" t="str">
        <f>IF(ISNA(VLOOKUP(R1006&amp;"_"&amp;S1006&amp;"_"&amp;T1006,[1]挑战模式!$A:$AS,1,FALSE)),"",IF(T1006-T1005=0,"",T1006))</f>
        <v/>
      </c>
      <c r="D1006" s="10" t="str">
        <f t="shared" si="95"/>
        <v/>
      </c>
      <c r="E1006" s="10" t="str">
        <f>""</f>
        <v/>
      </c>
      <c r="F1006" s="10" t="str">
        <f>IF(C1006="","",VLOOKUP(R1006&amp;"_"&amp;S1006&amp;"_"&amp;T1006,[1]挑战模式!$A:$AS,13,FALSE)-VLOOKUP(R1006&amp;"_"&amp;S1006&amp;"_"&amp;T1006,[1]挑战模式!$A:$AS,14,FALSE))</f>
        <v/>
      </c>
      <c r="G1006" s="10" t="str">
        <f t="shared" si="96"/>
        <v/>
      </c>
      <c r="H1006" s="10" t="str">
        <f>IF(C1006="","",VLOOKUP(R1006&amp;"_"&amp;S1006&amp;"_"&amp;T1006,[1]挑战模式!$A:$BG,58,FALSE))</f>
        <v/>
      </c>
      <c r="I1006" s="10" t="str">
        <f>IF(C1006="","",VLOOKUP(R1006&amp;"_"&amp;S1006&amp;"_"&amp;T1006,[1]挑战模式!$A:$BG,59,FALSE))</f>
        <v/>
      </c>
      <c r="J1006" s="10" t="str">
        <f t="shared" si="93"/>
        <v/>
      </c>
      <c r="K1006" s="10" t="str">
        <f>IF(ISNA(VLOOKUP(R1006&amp;"_"&amp;S1006&amp;"_"&amp;T1006,[1]挑战模式!$A:$AS,1,FALSE)),"",IF(VLOOKUP(R1006&amp;"_"&amp;S1006&amp;"_"&amp;T1006,[1]挑战模式!$A:$AS,14+U1006,FALSE)="","",INT(VLOOKUP(R1006&amp;"_"&amp;S1006&amp;"_"&amp;T1006,[1]挑战模式!$A:$AS,20+U1006,FALSE))))</f>
        <v/>
      </c>
      <c r="L1006" s="10" t="str">
        <f>IF(ISNA(VLOOKUP(R1006&amp;"_"&amp;S1006&amp;"_"&amp;T1006,[1]挑战模式!$A:$AS,1,FALSE)),"",IF(VLOOKUP(R1006&amp;"_"&amp;S1006&amp;"_"&amp;T1006,[1]挑战模式!$A:$AS,14+U1006,FALSE)="","",ROUND(VLOOKUP(R1006&amp;"_"&amp;S1006&amp;"_"&amp;T1006,[1]挑战模式!$A:$AS,5,FALSE)/K1006,2)))</f>
        <v/>
      </c>
      <c r="M1006" s="10" t="str">
        <f t="shared" si="97"/>
        <v/>
      </c>
      <c r="N1006" s="10" t="str">
        <f t="shared" si="98"/>
        <v/>
      </c>
      <c r="O1006" s="10" t="str">
        <f t="shared" si="99"/>
        <v/>
      </c>
      <c r="Q1006" s="10" t="str">
        <f>IF(L1006="","",VLOOKUP(R1006&amp;"_"&amp;S1006&amp;"_"&amp;T1006,[1]挑战模式!$A:$AS,38+U1006,FALSE))</f>
        <v/>
      </c>
      <c r="R1006" s="10">
        <v>1</v>
      </c>
      <c r="S1006" s="10">
        <v>1</v>
      </c>
      <c r="T1006" s="10">
        <v>8</v>
      </c>
      <c r="U1006" s="10">
        <v>3</v>
      </c>
    </row>
    <row r="1007" spans="2:21" s="10" customFormat="1" x14ac:dyDescent="0.2">
      <c r="B1007" s="10" t="str">
        <f t="shared" si="94"/>
        <v/>
      </c>
      <c r="C1007" s="10" t="str">
        <f>IF(ISNA(VLOOKUP(R1007&amp;"_"&amp;S1007&amp;"_"&amp;T1007,[1]挑战模式!$A:$AS,1,FALSE)),"",IF(T1007-T1006=0,"",T1007))</f>
        <v/>
      </c>
      <c r="D1007" s="10" t="str">
        <f t="shared" si="95"/>
        <v/>
      </c>
      <c r="E1007" s="10" t="str">
        <f>""</f>
        <v/>
      </c>
      <c r="F1007" s="10" t="str">
        <f>IF(C1007="","",VLOOKUP(R1007&amp;"_"&amp;S1007&amp;"_"&amp;T1007,[1]挑战模式!$A:$AS,13,FALSE)-VLOOKUP(R1007&amp;"_"&amp;S1007&amp;"_"&amp;T1007,[1]挑战模式!$A:$AS,14,FALSE))</f>
        <v/>
      </c>
      <c r="G1007" s="10" t="str">
        <f t="shared" si="96"/>
        <v/>
      </c>
      <c r="H1007" s="10" t="str">
        <f>IF(C1007="","",VLOOKUP(R1007&amp;"_"&amp;S1007&amp;"_"&amp;T1007,[1]挑战模式!$A:$BG,58,FALSE))</f>
        <v/>
      </c>
      <c r="I1007" s="10" t="str">
        <f>IF(C1007="","",VLOOKUP(R1007&amp;"_"&amp;S1007&amp;"_"&amp;T1007,[1]挑战模式!$A:$BG,59,FALSE))</f>
        <v/>
      </c>
      <c r="J1007" s="10" t="str">
        <f t="shared" si="93"/>
        <v/>
      </c>
      <c r="K1007" s="10" t="str">
        <f>IF(ISNA(VLOOKUP(R1007&amp;"_"&amp;S1007&amp;"_"&amp;T1007,[1]挑战模式!$A:$AS,1,FALSE)),"",IF(VLOOKUP(R1007&amp;"_"&amp;S1007&amp;"_"&amp;T1007,[1]挑战模式!$A:$AS,14+U1007,FALSE)="","",INT(VLOOKUP(R1007&amp;"_"&amp;S1007&amp;"_"&amp;T1007,[1]挑战模式!$A:$AS,20+U1007,FALSE))))</f>
        <v/>
      </c>
      <c r="L1007" s="10" t="str">
        <f>IF(ISNA(VLOOKUP(R1007&amp;"_"&amp;S1007&amp;"_"&amp;T1007,[1]挑战模式!$A:$AS,1,FALSE)),"",IF(VLOOKUP(R1007&amp;"_"&amp;S1007&amp;"_"&amp;T1007,[1]挑战模式!$A:$AS,14+U1007,FALSE)="","",ROUND(VLOOKUP(R1007&amp;"_"&amp;S1007&amp;"_"&amp;T1007,[1]挑战模式!$A:$AS,5,FALSE)/K1007,2)))</f>
        <v/>
      </c>
      <c r="M1007" s="10" t="str">
        <f t="shared" si="97"/>
        <v/>
      </c>
      <c r="N1007" s="10" t="str">
        <f t="shared" si="98"/>
        <v/>
      </c>
      <c r="O1007" s="10" t="str">
        <f t="shared" si="99"/>
        <v/>
      </c>
      <c r="Q1007" s="10" t="str">
        <f>IF(L1007="","",VLOOKUP(R1007&amp;"_"&amp;S1007&amp;"_"&amp;T1007,[1]挑战模式!$A:$AS,38+U1007,FALSE))</f>
        <v/>
      </c>
      <c r="R1007" s="10">
        <v>1</v>
      </c>
      <c r="S1007" s="10">
        <v>1</v>
      </c>
      <c r="T1007" s="10">
        <v>8</v>
      </c>
      <c r="U1007" s="10">
        <v>4</v>
      </c>
    </row>
    <row r="1008" spans="2:21" s="10" customFormat="1" x14ac:dyDescent="0.2">
      <c r="B1008" s="10" t="str">
        <f t="shared" si="94"/>
        <v/>
      </c>
      <c r="C1008" s="10" t="str">
        <f>IF(ISNA(VLOOKUP(R1008&amp;"_"&amp;S1008&amp;"_"&amp;T1008,[1]挑战模式!$A:$AS,1,FALSE)),"",IF(T1008-T1007=0,"",T1008))</f>
        <v/>
      </c>
      <c r="D1008" s="10" t="str">
        <f t="shared" si="95"/>
        <v/>
      </c>
      <c r="E1008" s="10" t="str">
        <f>""</f>
        <v/>
      </c>
      <c r="F1008" s="10" t="str">
        <f>IF(C1008="","",VLOOKUP(R1008&amp;"_"&amp;S1008&amp;"_"&amp;T1008,[1]挑战模式!$A:$AS,13,FALSE)-VLOOKUP(R1008&amp;"_"&amp;S1008&amp;"_"&amp;T1008,[1]挑战模式!$A:$AS,14,FALSE))</f>
        <v/>
      </c>
      <c r="G1008" s="10" t="str">
        <f t="shared" si="96"/>
        <v/>
      </c>
      <c r="H1008" s="10" t="str">
        <f>IF(C1008="","",VLOOKUP(R1008&amp;"_"&amp;S1008&amp;"_"&amp;T1008,[1]挑战模式!$A:$BG,58,FALSE))</f>
        <v/>
      </c>
      <c r="I1008" s="10" t="str">
        <f>IF(C1008="","",VLOOKUP(R1008&amp;"_"&amp;S1008&amp;"_"&amp;T1008,[1]挑战模式!$A:$BG,59,FALSE))</f>
        <v/>
      </c>
      <c r="J1008" s="10" t="str">
        <f t="shared" si="93"/>
        <v/>
      </c>
      <c r="K1008" s="10" t="str">
        <f>IF(ISNA(VLOOKUP(R1008&amp;"_"&amp;S1008&amp;"_"&amp;T1008,[1]挑战模式!$A:$AS,1,FALSE)),"",IF(VLOOKUP(R1008&amp;"_"&amp;S1008&amp;"_"&amp;T1008,[1]挑战模式!$A:$AS,14+U1008,FALSE)="","",INT(VLOOKUP(R1008&amp;"_"&amp;S1008&amp;"_"&amp;T1008,[1]挑战模式!$A:$AS,20+U1008,FALSE))))</f>
        <v/>
      </c>
      <c r="L1008" s="10" t="str">
        <f>IF(ISNA(VLOOKUP(R1008&amp;"_"&amp;S1008&amp;"_"&amp;T1008,[1]挑战模式!$A:$AS,1,FALSE)),"",IF(VLOOKUP(R1008&amp;"_"&amp;S1008&amp;"_"&amp;T1008,[1]挑战模式!$A:$AS,14+U1008,FALSE)="","",ROUND(VLOOKUP(R1008&amp;"_"&amp;S1008&amp;"_"&amp;T1008,[1]挑战模式!$A:$AS,5,FALSE)/K1008,2)))</f>
        <v/>
      </c>
      <c r="M1008" s="10" t="str">
        <f t="shared" si="97"/>
        <v/>
      </c>
      <c r="N1008" s="10" t="str">
        <f t="shared" si="98"/>
        <v/>
      </c>
      <c r="O1008" s="10" t="str">
        <f t="shared" si="99"/>
        <v/>
      </c>
      <c r="Q1008" s="10" t="str">
        <f>IF(L1008="","",VLOOKUP(R1008&amp;"_"&amp;S1008&amp;"_"&amp;T1008,[1]挑战模式!$A:$AS,38+U1008,FALSE))</f>
        <v/>
      </c>
      <c r="R1008" s="10">
        <v>1</v>
      </c>
      <c r="S1008" s="10">
        <v>1</v>
      </c>
      <c r="T1008" s="10">
        <v>8</v>
      </c>
      <c r="U1008" s="10">
        <v>5</v>
      </c>
    </row>
    <row r="1009" spans="2:21" s="10" customFormat="1" x14ac:dyDescent="0.2">
      <c r="B1009" s="10" t="str">
        <f t="shared" si="94"/>
        <v/>
      </c>
      <c r="C1009" s="10" t="str">
        <f>IF(ISNA(VLOOKUP(R1009&amp;"_"&amp;S1009&amp;"_"&amp;T1009,[1]挑战模式!$A:$AS,1,FALSE)),"",IF(T1009-T1008=0,"",T1009))</f>
        <v/>
      </c>
      <c r="D1009" s="10" t="str">
        <f t="shared" si="95"/>
        <v/>
      </c>
      <c r="E1009" s="10" t="str">
        <f>""</f>
        <v/>
      </c>
      <c r="F1009" s="10" t="str">
        <f>IF(C1009="","",VLOOKUP(R1009&amp;"_"&amp;S1009&amp;"_"&amp;T1009,[1]挑战模式!$A:$AS,13,FALSE)-VLOOKUP(R1009&amp;"_"&amp;S1009&amp;"_"&amp;T1009,[1]挑战模式!$A:$AS,14,FALSE))</f>
        <v/>
      </c>
      <c r="G1009" s="10" t="str">
        <f t="shared" si="96"/>
        <v/>
      </c>
      <c r="H1009" s="10" t="str">
        <f>IF(C1009="","",VLOOKUP(R1009&amp;"_"&amp;S1009&amp;"_"&amp;T1009,[1]挑战模式!$A:$BG,58,FALSE))</f>
        <v/>
      </c>
      <c r="I1009" s="10" t="str">
        <f>IF(C1009="","",VLOOKUP(R1009&amp;"_"&amp;S1009&amp;"_"&amp;T1009,[1]挑战模式!$A:$BG,59,FALSE))</f>
        <v/>
      </c>
      <c r="J1009" s="10" t="str">
        <f t="shared" si="93"/>
        <v/>
      </c>
      <c r="K1009" s="10" t="str">
        <f>IF(ISNA(VLOOKUP(R1009&amp;"_"&amp;S1009&amp;"_"&amp;T1009,[1]挑战模式!$A:$AS,1,FALSE)),"",IF(VLOOKUP(R1009&amp;"_"&amp;S1009&amp;"_"&amp;T1009,[1]挑战模式!$A:$AS,14+U1009,FALSE)="","",INT(VLOOKUP(R1009&amp;"_"&amp;S1009&amp;"_"&amp;T1009,[1]挑战模式!$A:$AS,20+U1009,FALSE))))</f>
        <v/>
      </c>
      <c r="L1009" s="10" t="str">
        <f>IF(ISNA(VLOOKUP(R1009&amp;"_"&amp;S1009&amp;"_"&amp;T1009,[1]挑战模式!$A:$AS,1,FALSE)),"",IF(VLOOKUP(R1009&amp;"_"&amp;S1009&amp;"_"&amp;T1009,[1]挑战模式!$A:$AS,14+U1009,FALSE)="","",ROUND(VLOOKUP(R1009&amp;"_"&amp;S1009&amp;"_"&amp;T1009,[1]挑战模式!$A:$AS,5,FALSE)/K1009,2)))</f>
        <v/>
      </c>
      <c r="M1009" s="10" t="str">
        <f t="shared" si="97"/>
        <v/>
      </c>
      <c r="N1009" s="10" t="str">
        <f t="shared" si="98"/>
        <v/>
      </c>
      <c r="O1009" s="10" t="str">
        <f t="shared" si="99"/>
        <v/>
      </c>
      <c r="Q1009" s="10" t="str">
        <f>IF(L1009="","",VLOOKUP(R1009&amp;"_"&amp;S1009&amp;"_"&amp;T1009,[1]挑战模式!$A:$AS,38+U1009,FALSE))</f>
        <v/>
      </c>
      <c r="R1009" s="10">
        <v>1</v>
      </c>
      <c r="S1009" s="10">
        <v>1</v>
      </c>
      <c r="T1009" s="10">
        <v>8</v>
      </c>
      <c r="U1009" s="10">
        <v>6</v>
      </c>
    </row>
    <row r="1010" spans="2:21" s="10" customFormat="1" x14ac:dyDescent="0.2">
      <c r="B1010" s="10" t="str">
        <f t="shared" si="94"/>
        <v>MonsterWaveCallRule_Season1_Challenge2</v>
      </c>
      <c r="C1010" s="10">
        <f>IF(ISNA(VLOOKUP(R1010&amp;"_"&amp;S1010&amp;"_"&amp;T1010,[1]挑战模式!$A:$AS,1,FALSE)),"",IF(T1010-T1009=0,"",T1010))</f>
        <v>1</v>
      </c>
      <c r="D1010" s="10" t="str">
        <f t="shared" si="95"/>
        <v>赛季1挑战关卡2波次1</v>
      </c>
      <c r="E1010" s="10" t="str">
        <f>""</f>
        <v/>
      </c>
      <c r="F1010" s="10">
        <f>IF(C1010="","",VLOOKUP(R1010&amp;"_"&amp;S1010&amp;"_"&amp;T1010,[1]挑战模式!$A:$AS,13,FALSE)-VLOOKUP(R1010&amp;"_"&amp;S1010&amp;"_"&amp;T1010,[1]挑战模式!$A:$AS,14,FALSE))</f>
        <v>100</v>
      </c>
      <c r="G1010" s="10">
        <f t="shared" si="96"/>
        <v>180</v>
      </c>
      <c r="H1010" s="10" t="str">
        <f>IF(C1010="","",VLOOKUP(R1010&amp;"_"&amp;S1010&amp;"_"&amp;T1010,[1]挑战模式!$A:$BG,58,FALSE))</f>
        <v>ResAudio_Music_game1;0.9</v>
      </c>
      <c r="I1010" s="10" t="str">
        <f>IF(C1010="","",VLOOKUP(R1010&amp;"_"&amp;S1010&amp;"_"&amp;T1010,[1]挑战模式!$A:$BG,59,FALSE))</f>
        <v>ResAudio_Music_game1;1.2</v>
      </c>
      <c r="J1010" s="10">
        <f t="shared" si="93"/>
        <v>0</v>
      </c>
      <c r="K1010" s="10">
        <f ca="1">IF(ISNA(VLOOKUP(R1010&amp;"_"&amp;S1010&amp;"_"&amp;T1010,[1]挑战模式!$A:$AS,1,FALSE)),"",IF(VLOOKUP(R1010&amp;"_"&amp;S1010&amp;"_"&amp;T1010,[1]挑战模式!$A:$AS,14+U1010,FALSE)="","",INT(VLOOKUP(R1010&amp;"_"&amp;S1010&amp;"_"&amp;T1010,[1]挑战模式!$A:$AS,20+U1010,FALSE))))</f>
        <v>5</v>
      </c>
      <c r="L1010" s="10">
        <f ca="1">IF(ISNA(VLOOKUP(R1010&amp;"_"&amp;S1010&amp;"_"&amp;T1010,[1]挑战模式!$A:$AS,1,FALSE)),"",IF(VLOOKUP(R1010&amp;"_"&amp;S1010&amp;"_"&amp;T1010,[1]挑战模式!$A:$AS,14+U1010,FALSE)="","",ROUND(VLOOKUP(R1010&amp;"_"&amp;S1010&amp;"_"&amp;T1010,[1]挑战模式!$A:$AS,5,FALSE)/K1010,2)))</f>
        <v>2</v>
      </c>
      <c r="M1010" s="10">
        <f t="shared" ca="1" si="97"/>
        <v>1</v>
      </c>
      <c r="N1010" s="10" t="str">
        <f t="shared" ca="1" si="98"/>
        <v>Monster_Season1_Challenge2_1_1</v>
      </c>
      <c r="O1010" s="10">
        <f t="shared" ca="1" si="99"/>
        <v>1</v>
      </c>
      <c r="Q1010" s="10">
        <f ca="1">IF(L1010="","",VLOOKUP(R1010&amp;"_"&amp;S1010&amp;"_"&amp;T1010,[1]挑战模式!$A:$AS,38+U1010,FALSE))</f>
        <v>40</v>
      </c>
      <c r="R1010" s="10">
        <v>1</v>
      </c>
      <c r="S1010" s="10">
        <v>2</v>
      </c>
      <c r="T1010" s="10">
        <v>1</v>
      </c>
      <c r="U1010" s="10">
        <v>1</v>
      </c>
    </row>
    <row r="1011" spans="2:21" s="10" customFormat="1" x14ac:dyDescent="0.2">
      <c r="B1011" s="10" t="str">
        <f t="shared" si="94"/>
        <v/>
      </c>
      <c r="C1011" s="10" t="str">
        <f>IF(ISNA(VLOOKUP(R1011&amp;"_"&amp;S1011&amp;"_"&amp;T1011,[1]挑战模式!$A:$AS,1,FALSE)),"",IF(T1011-T1010=0,"",T1011))</f>
        <v/>
      </c>
      <c r="D1011" s="10" t="str">
        <f t="shared" si="95"/>
        <v/>
      </c>
      <c r="E1011" s="10" t="str">
        <f>""</f>
        <v/>
      </c>
      <c r="F1011" s="10" t="str">
        <f>IF(C1011="","",VLOOKUP(R1011&amp;"_"&amp;S1011&amp;"_"&amp;T1011,[1]挑战模式!$A:$AS,13,FALSE)-VLOOKUP(R1011&amp;"_"&amp;S1011&amp;"_"&amp;T1011,[1]挑战模式!$A:$AS,14,FALSE))</f>
        <v/>
      </c>
      <c r="G1011" s="10" t="str">
        <f t="shared" si="96"/>
        <v/>
      </c>
      <c r="H1011" s="10" t="str">
        <f>IF(C1011="","",VLOOKUP(R1011&amp;"_"&amp;S1011&amp;"_"&amp;T1011,[1]挑战模式!$A:$BG,58,FALSE))</f>
        <v/>
      </c>
      <c r="I1011" s="10" t="str">
        <f>IF(C1011="","",VLOOKUP(R1011&amp;"_"&amp;S1011&amp;"_"&amp;T1011,[1]挑战模式!$A:$BG,59,FALSE))</f>
        <v/>
      </c>
      <c r="J1011" s="10" t="str">
        <f t="shared" si="93"/>
        <v/>
      </c>
      <c r="K1011" s="10" t="str">
        <f ca="1">IF(ISNA(VLOOKUP(R1011&amp;"_"&amp;S1011&amp;"_"&amp;T1011,[1]挑战模式!$A:$AS,1,FALSE)),"",IF(VLOOKUP(R1011&amp;"_"&amp;S1011&amp;"_"&amp;T1011,[1]挑战模式!$A:$AS,14+U1011,FALSE)="","",INT(VLOOKUP(R1011&amp;"_"&amp;S1011&amp;"_"&amp;T1011,[1]挑战模式!$A:$AS,20+U1011,FALSE))))</f>
        <v/>
      </c>
      <c r="L1011" s="10" t="str">
        <f ca="1">IF(ISNA(VLOOKUP(R1011&amp;"_"&amp;S1011&amp;"_"&amp;T1011,[1]挑战模式!$A:$AS,1,FALSE)),"",IF(VLOOKUP(R1011&amp;"_"&amp;S1011&amp;"_"&amp;T1011,[1]挑战模式!$A:$AS,14+U1011,FALSE)="","",ROUND(VLOOKUP(R1011&amp;"_"&amp;S1011&amp;"_"&amp;T1011,[1]挑战模式!$A:$AS,5,FALSE)/K1011,2)))</f>
        <v/>
      </c>
      <c r="M1011" s="10" t="str">
        <f t="shared" ca="1" si="97"/>
        <v/>
      </c>
      <c r="N1011" s="10" t="str">
        <f t="shared" ca="1" si="98"/>
        <v/>
      </c>
      <c r="O1011" s="10" t="str">
        <f t="shared" ca="1" si="99"/>
        <v/>
      </c>
      <c r="Q1011" s="10" t="str">
        <f ca="1">IF(L1011="","",VLOOKUP(R1011&amp;"_"&amp;S1011&amp;"_"&amp;T1011,[1]挑战模式!$A:$AS,38+U1011,FALSE))</f>
        <v/>
      </c>
      <c r="R1011" s="10">
        <v>1</v>
      </c>
      <c r="S1011" s="10">
        <v>2</v>
      </c>
      <c r="T1011" s="10">
        <v>1</v>
      </c>
      <c r="U1011" s="10">
        <v>2</v>
      </c>
    </row>
    <row r="1012" spans="2:21" s="10" customFormat="1" x14ac:dyDescent="0.2">
      <c r="B1012" s="10" t="str">
        <f t="shared" si="94"/>
        <v/>
      </c>
      <c r="C1012" s="10" t="str">
        <f>IF(ISNA(VLOOKUP(R1012&amp;"_"&amp;S1012&amp;"_"&amp;T1012,[1]挑战模式!$A:$AS,1,FALSE)),"",IF(T1012-T1011=0,"",T1012))</f>
        <v/>
      </c>
      <c r="D1012" s="10" t="str">
        <f t="shared" si="95"/>
        <v/>
      </c>
      <c r="E1012" s="10" t="str">
        <f>""</f>
        <v/>
      </c>
      <c r="F1012" s="10" t="str">
        <f>IF(C1012="","",VLOOKUP(R1012&amp;"_"&amp;S1012&amp;"_"&amp;T1012,[1]挑战模式!$A:$AS,13,FALSE)-VLOOKUP(R1012&amp;"_"&amp;S1012&amp;"_"&amp;T1012,[1]挑战模式!$A:$AS,14,FALSE))</f>
        <v/>
      </c>
      <c r="G1012" s="10" t="str">
        <f t="shared" si="96"/>
        <v/>
      </c>
      <c r="H1012" s="10" t="str">
        <f>IF(C1012="","",VLOOKUP(R1012&amp;"_"&amp;S1012&amp;"_"&amp;T1012,[1]挑战模式!$A:$BG,58,FALSE))</f>
        <v/>
      </c>
      <c r="I1012" s="10" t="str">
        <f>IF(C1012="","",VLOOKUP(R1012&amp;"_"&amp;S1012&amp;"_"&amp;T1012,[1]挑战模式!$A:$BG,59,FALSE))</f>
        <v/>
      </c>
      <c r="J1012" s="10" t="str">
        <f t="shared" si="93"/>
        <v/>
      </c>
      <c r="K1012" s="10" t="str">
        <f ca="1">IF(ISNA(VLOOKUP(R1012&amp;"_"&amp;S1012&amp;"_"&amp;T1012,[1]挑战模式!$A:$AS,1,FALSE)),"",IF(VLOOKUP(R1012&amp;"_"&amp;S1012&amp;"_"&amp;T1012,[1]挑战模式!$A:$AS,14+U1012,FALSE)="","",INT(VLOOKUP(R1012&amp;"_"&amp;S1012&amp;"_"&amp;T1012,[1]挑战模式!$A:$AS,20+U1012,FALSE))))</f>
        <v/>
      </c>
      <c r="L1012" s="10" t="str">
        <f ca="1">IF(ISNA(VLOOKUP(R1012&amp;"_"&amp;S1012&amp;"_"&amp;T1012,[1]挑战模式!$A:$AS,1,FALSE)),"",IF(VLOOKUP(R1012&amp;"_"&amp;S1012&amp;"_"&amp;T1012,[1]挑战模式!$A:$AS,14+U1012,FALSE)="","",ROUND(VLOOKUP(R1012&amp;"_"&amp;S1012&amp;"_"&amp;T1012,[1]挑战模式!$A:$AS,5,FALSE)/K1012,2)))</f>
        <v/>
      </c>
      <c r="M1012" s="10" t="str">
        <f t="shared" ca="1" si="97"/>
        <v/>
      </c>
      <c r="N1012" s="10" t="str">
        <f t="shared" ca="1" si="98"/>
        <v/>
      </c>
      <c r="O1012" s="10" t="str">
        <f t="shared" ca="1" si="99"/>
        <v/>
      </c>
      <c r="Q1012" s="10" t="str">
        <f ca="1">IF(L1012="","",VLOOKUP(R1012&amp;"_"&amp;S1012&amp;"_"&amp;T1012,[1]挑战模式!$A:$AS,38+U1012,FALSE))</f>
        <v/>
      </c>
      <c r="R1012" s="10">
        <v>1</v>
      </c>
      <c r="S1012" s="10">
        <v>2</v>
      </c>
      <c r="T1012" s="10">
        <v>1</v>
      </c>
      <c r="U1012" s="10">
        <v>3</v>
      </c>
    </row>
    <row r="1013" spans="2:21" s="10" customFormat="1" x14ac:dyDescent="0.2">
      <c r="B1013" s="10" t="str">
        <f t="shared" si="94"/>
        <v/>
      </c>
      <c r="C1013" s="10" t="str">
        <f>IF(ISNA(VLOOKUP(R1013&amp;"_"&amp;S1013&amp;"_"&amp;T1013,[1]挑战模式!$A:$AS,1,FALSE)),"",IF(T1013-T1012=0,"",T1013))</f>
        <v/>
      </c>
      <c r="D1013" s="10" t="str">
        <f t="shared" si="95"/>
        <v/>
      </c>
      <c r="E1013" s="10" t="str">
        <f>""</f>
        <v/>
      </c>
      <c r="F1013" s="10" t="str">
        <f>IF(C1013="","",VLOOKUP(R1013&amp;"_"&amp;S1013&amp;"_"&amp;T1013,[1]挑战模式!$A:$AS,13,FALSE)-VLOOKUP(R1013&amp;"_"&amp;S1013&amp;"_"&amp;T1013,[1]挑战模式!$A:$AS,14,FALSE))</f>
        <v/>
      </c>
      <c r="G1013" s="10" t="str">
        <f t="shared" si="96"/>
        <v/>
      </c>
      <c r="H1013" s="10" t="str">
        <f>IF(C1013="","",VLOOKUP(R1013&amp;"_"&amp;S1013&amp;"_"&amp;T1013,[1]挑战模式!$A:$BG,58,FALSE))</f>
        <v/>
      </c>
      <c r="I1013" s="10" t="str">
        <f>IF(C1013="","",VLOOKUP(R1013&amp;"_"&amp;S1013&amp;"_"&amp;T1013,[1]挑战模式!$A:$BG,59,FALSE))</f>
        <v/>
      </c>
      <c r="J1013" s="10" t="str">
        <f t="shared" si="93"/>
        <v/>
      </c>
      <c r="K1013" s="10" t="str">
        <f ca="1">IF(ISNA(VLOOKUP(R1013&amp;"_"&amp;S1013&amp;"_"&amp;T1013,[1]挑战模式!$A:$AS,1,FALSE)),"",IF(VLOOKUP(R1013&amp;"_"&amp;S1013&amp;"_"&amp;T1013,[1]挑战模式!$A:$AS,14+U1013,FALSE)="","",INT(VLOOKUP(R1013&amp;"_"&amp;S1013&amp;"_"&amp;T1013,[1]挑战模式!$A:$AS,20+U1013,FALSE))))</f>
        <v/>
      </c>
      <c r="L1013" s="10" t="str">
        <f ca="1">IF(ISNA(VLOOKUP(R1013&amp;"_"&amp;S1013&amp;"_"&amp;T1013,[1]挑战模式!$A:$AS,1,FALSE)),"",IF(VLOOKUP(R1013&amp;"_"&amp;S1013&amp;"_"&amp;T1013,[1]挑战模式!$A:$AS,14+U1013,FALSE)="","",ROUND(VLOOKUP(R1013&amp;"_"&amp;S1013&amp;"_"&amp;T1013,[1]挑战模式!$A:$AS,5,FALSE)/K1013,2)))</f>
        <v/>
      </c>
      <c r="M1013" s="10" t="str">
        <f t="shared" ca="1" si="97"/>
        <v/>
      </c>
      <c r="N1013" s="10" t="str">
        <f t="shared" ca="1" si="98"/>
        <v/>
      </c>
      <c r="O1013" s="10" t="str">
        <f t="shared" ca="1" si="99"/>
        <v/>
      </c>
      <c r="Q1013" s="10" t="str">
        <f ca="1">IF(L1013="","",VLOOKUP(R1013&amp;"_"&amp;S1013&amp;"_"&amp;T1013,[1]挑战模式!$A:$AS,38+U1013,FALSE))</f>
        <v/>
      </c>
      <c r="R1013" s="10">
        <v>1</v>
      </c>
      <c r="S1013" s="10">
        <v>2</v>
      </c>
      <c r="T1013" s="10">
        <v>1</v>
      </c>
      <c r="U1013" s="10">
        <v>4</v>
      </c>
    </row>
    <row r="1014" spans="2:21" s="10" customFormat="1" x14ac:dyDescent="0.2">
      <c r="B1014" s="10" t="str">
        <f t="shared" si="94"/>
        <v/>
      </c>
      <c r="C1014" s="10" t="str">
        <f>IF(ISNA(VLOOKUP(R1014&amp;"_"&amp;S1014&amp;"_"&amp;T1014,[1]挑战模式!$A:$AS,1,FALSE)),"",IF(T1014-T1013=0,"",T1014))</f>
        <v/>
      </c>
      <c r="D1014" s="10" t="str">
        <f t="shared" si="95"/>
        <v/>
      </c>
      <c r="E1014" s="10" t="str">
        <f>""</f>
        <v/>
      </c>
      <c r="F1014" s="10" t="str">
        <f>IF(C1014="","",VLOOKUP(R1014&amp;"_"&amp;S1014&amp;"_"&amp;T1014,[1]挑战模式!$A:$AS,13,FALSE)-VLOOKUP(R1014&amp;"_"&amp;S1014&amp;"_"&amp;T1014,[1]挑战模式!$A:$AS,14,FALSE))</f>
        <v/>
      </c>
      <c r="G1014" s="10" t="str">
        <f t="shared" si="96"/>
        <v/>
      </c>
      <c r="H1014" s="10" t="str">
        <f>IF(C1014="","",VLOOKUP(R1014&amp;"_"&amp;S1014&amp;"_"&amp;T1014,[1]挑战模式!$A:$BG,58,FALSE))</f>
        <v/>
      </c>
      <c r="I1014" s="10" t="str">
        <f>IF(C1014="","",VLOOKUP(R1014&amp;"_"&amp;S1014&amp;"_"&amp;T1014,[1]挑战模式!$A:$BG,59,FALSE))</f>
        <v/>
      </c>
      <c r="J1014" s="10" t="str">
        <f t="shared" si="93"/>
        <v/>
      </c>
      <c r="K1014" s="10" t="str">
        <f ca="1">IF(ISNA(VLOOKUP(R1014&amp;"_"&amp;S1014&amp;"_"&amp;T1014,[1]挑战模式!$A:$AS,1,FALSE)),"",IF(VLOOKUP(R1014&amp;"_"&amp;S1014&amp;"_"&amp;T1014,[1]挑战模式!$A:$AS,14+U1014,FALSE)="","",INT(VLOOKUP(R1014&amp;"_"&amp;S1014&amp;"_"&amp;T1014,[1]挑战模式!$A:$AS,20+U1014,FALSE))))</f>
        <v/>
      </c>
      <c r="L1014" s="10" t="str">
        <f ca="1">IF(ISNA(VLOOKUP(R1014&amp;"_"&amp;S1014&amp;"_"&amp;T1014,[1]挑战模式!$A:$AS,1,FALSE)),"",IF(VLOOKUP(R1014&amp;"_"&amp;S1014&amp;"_"&amp;T1014,[1]挑战模式!$A:$AS,14+U1014,FALSE)="","",ROUND(VLOOKUP(R1014&amp;"_"&amp;S1014&amp;"_"&amp;T1014,[1]挑战模式!$A:$AS,5,FALSE)/K1014,2)))</f>
        <v/>
      </c>
      <c r="M1014" s="10" t="str">
        <f t="shared" ca="1" si="97"/>
        <v/>
      </c>
      <c r="N1014" s="10" t="str">
        <f t="shared" ca="1" si="98"/>
        <v/>
      </c>
      <c r="O1014" s="10" t="str">
        <f t="shared" ca="1" si="99"/>
        <v/>
      </c>
      <c r="Q1014" s="10" t="str">
        <f ca="1">IF(L1014="","",VLOOKUP(R1014&amp;"_"&amp;S1014&amp;"_"&amp;T1014,[1]挑战模式!$A:$AS,38+U1014,FALSE))</f>
        <v/>
      </c>
      <c r="R1014" s="10">
        <v>1</v>
      </c>
      <c r="S1014" s="10">
        <v>2</v>
      </c>
      <c r="T1014" s="10">
        <v>1</v>
      </c>
      <c r="U1014" s="10">
        <v>5</v>
      </c>
    </row>
    <row r="1015" spans="2:21" s="10" customFormat="1" x14ac:dyDescent="0.2">
      <c r="B1015" s="10" t="str">
        <f t="shared" si="94"/>
        <v/>
      </c>
      <c r="C1015" s="10" t="str">
        <f>IF(ISNA(VLOOKUP(R1015&amp;"_"&amp;S1015&amp;"_"&amp;T1015,[1]挑战模式!$A:$AS,1,FALSE)),"",IF(T1015-T1014=0,"",T1015))</f>
        <v/>
      </c>
      <c r="D1015" s="10" t="str">
        <f t="shared" si="95"/>
        <v/>
      </c>
      <c r="E1015" s="10" t="str">
        <f>""</f>
        <v/>
      </c>
      <c r="F1015" s="10" t="str">
        <f>IF(C1015="","",VLOOKUP(R1015&amp;"_"&amp;S1015&amp;"_"&amp;T1015,[1]挑战模式!$A:$AS,13,FALSE)-VLOOKUP(R1015&amp;"_"&amp;S1015&amp;"_"&amp;T1015,[1]挑战模式!$A:$AS,14,FALSE))</f>
        <v/>
      </c>
      <c r="G1015" s="10" t="str">
        <f t="shared" si="96"/>
        <v/>
      </c>
      <c r="H1015" s="10" t="str">
        <f>IF(C1015="","",VLOOKUP(R1015&amp;"_"&amp;S1015&amp;"_"&amp;T1015,[1]挑战模式!$A:$BG,58,FALSE))</f>
        <v/>
      </c>
      <c r="I1015" s="10" t="str">
        <f>IF(C1015="","",VLOOKUP(R1015&amp;"_"&amp;S1015&amp;"_"&amp;T1015,[1]挑战模式!$A:$BG,59,FALSE))</f>
        <v/>
      </c>
      <c r="J1015" s="10" t="str">
        <f t="shared" si="93"/>
        <v/>
      </c>
      <c r="K1015" s="10" t="str">
        <f ca="1">IF(ISNA(VLOOKUP(R1015&amp;"_"&amp;S1015&amp;"_"&amp;T1015,[1]挑战模式!$A:$AS,1,FALSE)),"",IF(VLOOKUP(R1015&amp;"_"&amp;S1015&amp;"_"&amp;T1015,[1]挑战模式!$A:$AS,14+U1015,FALSE)="","",INT(VLOOKUP(R1015&amp;"_"&amp;S1015&amp;"_"&amp;T1015,[1]挑战模式!$A:$AS,20+U1015,FALSE))))</f>
        <v/>
      </c>
      <c r="L1015" s="10" t="str">
        <f ca="1">IF(ISNA(VLOOKUP(R1015&amp;"_"&amp;S1015&amp;"_"&amp;T1015,[1]挑战模式!$A:$AS,1,FALSE)),"",IF(VLOOKUP(R1015&amp;"_"&amp;S1015&amp;"_"&amp;T1015,[1]挑战模式!$A:$AS,14+U1015,FALSE)="","",ROUND(VLOOKUP(R1015&amp;"_"&amp;S1015&amp;"_"&amp;T1015,[1]挑战模式!$A:$AS,5,FALSE)/K1015,2)))</f>
        <v/>
      </c>
      <c r="M1015" s="10" t="str">
        <f t="shared" ca="1" si="97"/>
        <v/>
      </c>
      <c r="N1015" s="10" t="str">
        <f t="shared" ca="1" si="98"/>
        <v/>
      </c>
      <c r="O1015" s="10" t="str">
        <f t="shared" ca="1" si="99"/>
        <v/>
      </c>
      <c r="Q1015" s="10" t="str">
        <f ca="1">IF(L1015="","",VLOOKUP(R1015&amp;"_"&amp;S1015&amp;"_"&amp;T1015,[1]挑战模式!$A:$AS,38+U1015,FALSE))</f>
        <v/>
      </c>
      <c r="R1015" s="10">
        <v>1</v>
      </c>
      <c r="S1015" s="10">
        <v>2</v>
      </c>
      <c r="T1015" s="10">
        <v>1</v>
      </c>
      <c r="U1015" s="10">
        <v>6</v>
      </c>
    </row>
    <row r="1016" spans="2:21" s="10" customFormat="1" x14ac:dyDescent="0.2">
      <c r="B1016" s="10" t="str">
        <f t="shared" si="94"/>
        <v>MonsterWaveCallRule_Season1_Challenge2</v>
      </c>
      <c r="C1016" s="10">
        <f>IF(ISNA(VLOOKUP(R1016&amp;"_"&amp;S1016&amp;"_"&amp;T1016,[1]挑战模式!$A:$AS,1,FALSE)),"",IF(T1016-T1015=0,"",T1016))</f>
        <v>2</v>
      </c>
      <c r="D1016" s="10" t="str">
        <f t="shared" si="95"/>
        <v>赛季1挑战关卡2波次2</v>
      </c>
      <c r="E1016" s="10" t="str">
        <f>""</f>
        <v/>
      </c>
      <c r="F1016" s="10">
        <f>IF(C1016="","",VLOOKUP(R1016&amp;"_"&amp;S1016&amp;"_"&amp;T1016,[1]挑战模式!$A:$AS,13,FALSE)-VLOOKUP(R1016&amp;"_"&amp;S1016&amp;"_"&amp;T1016,[1]挑战模式!$A:$AS,14,FALSE))</f>
        <v>100</v>
      </c>
      <c r="G1016" s="10">
        <f t="shared" si="96"/>
        <v>180</v>
      </c>
      <c r="H1016" s="10" t="str">
        <f>IF(C1016="","",VLOOKUP(R1016&amp;"_"&amp;S1016&amp;"_"&amp;T1016,[1]挑战模式!$A:$BG,58,FALSE))</f>
        <v>ResAudio_Music_game1;0.9</v>
      </c>
      <c r="I1016" s="10" t="str">
        <f>IF(C1016="","",VLOOKUP(R1016&amp;"_"&amp;S1016&amp;"_"&amp;T1016,[1]挑战模式!$A:$BG,59,FALSE))</f>
        <v>ResAudio_Music_game1;1.2</v>
      </c>
      <c r="J1016" s="10">
        <f t="shared" si="93"/>
        <v>0</v>
      </c>
      <c r="K1016" s="10">
        <f ca="1">IF(ISNA(VLOOKUP(R1016&amp;"_"&amp;S1016&amp;"_"&amp;T1016,[1]挑战模式!$A:$AS,1,FALSE)),"",IF(VLOOKUP(R1016&amp;"_"&amp;S1016&amp;"_"&amp;T1016,[1]挑战模式!$A:$AS,14+U1016,FALSE)="","",INT(VLOOKUP(R1016&amp;"_"&amp;S1016&amp;"_"&amp;T1016,[1]挑战模式!$A:$AS,20+U1016,FALSE))))</f>
        <v>4</v>
      </c>
      <c r="L1016" s="10">
        <f ca="1">IF(ISNA(VLOOKUP(R1016&amp;"_"&amp;S1016&amp;"_"&amp;T1016,[1]挑战模式!$A:$AS,1,FALSE)),"",IF(VLOOKUP(R1016&amp;"_"&amp;S1016&amp;"_"&amp;T1016,[1]挑战模式!$A:$AS,14+U1016,FALSE)="","",ROUND(VLOOKUP(R1016&amp;"_"&amp;S1016&amp;"_"&amp;T1016,[1]挑战模式!$A:$AS,5,FALSE)/K1016,2)))</f>
        <v>3.75</v>
      </c>
      <c r="M1016" s="10">
        <f t="shared" ca="1" si="97"/>
        <v>1</v>
      </c>
      <c r="N1016" s="10" t="str">
        <f t="shared" ca="1" si="98"/>
        <v>Monster_Season1_Challenge2_2_1</v>
      </c>
      <c r="O1016" s="10">
        <f t="shared" ca="1" si="99"/>
        <v>1</v>
      </c>
      <c r="Q1016" s="10">
        <f ca="1">IF(L1016="","",VLOOKUP(R1016&amp;"_"&amp;S1016&amp;"_"&amp;T1016,[1]挑战模式!$A:$AS,38+U1016,FALSE))</f>
        <v>25</v>
      </c>
      <c r="R1016" s="10">
        <v>1</v>
      </c>
      <c r="S1016" s="10">
        <v>2</v>
      </c>
      <c r="T1016" s="10">
        <v>2</v>
      </c>
      <c r="U1016" s="10">
        <v>1</v>
      </c>
    </row>
    <row r="1017" spans="2:21" s="10" customFormat="1" x14ac:dyDescent="0.2">
      <c r="B1017" s="10" t="str">
        <f t="shared" si="94"/>
        <v/>
      </c>
      <c r="C1017" s="10" t="str">
        <f>IF(ISNA(VLOOKUP(R1017&amp;"_"&amp;S1017&amp;"_"&amp;T1017,[1]挑战模式!$A:$AS,1,FALSE)),"",IF(T1017-T1016=0,"",T1017))</f>
        <v/>
      </c>
      <c r="D1017" s="10" t="str">
        <f t="shared" si="95"/>
        <v/>
      </c>
      <c r="E1017" s="10" t="str">
        <f>""</f>
        <v/>
      </c>
      <c r="F1017" s="10" t="str">
        <f>IF(C1017="","",VLOOKUP(R1017&amp;"_"&amp;S1017&amp;"_"&amp;T1017,[1]挑战模式!$A:$AS,13,FALSE)-VLOOKUP(R1017&amp;"_"&amp;S1017&amp;"_"&amp;T1017,[1]挑战模式!$A:$AS,14,FALSE))</f>
        <v/>
      </c>
      <c r="G1017" s="10" t="str">
        <f t="shared" si="96"/>
        <v/>
      </c>
      <c r="H1017" s="10" t="str">
        <f>IF(C1017="","",VLOOKUP(R1017&amp;"_"&amp;S1017&amp;"_"&amp;T1017,[1]挑战模式!$A:$BG,58,FALSE))</f>
        <v/>
      </c>
      <c r="I1017" s="10" t="str">
        <f>IF(C1017="","",VLOOKUP(R1017&amp;"_"&amp;S1017&amp;"_"&amp;T1017,[1]挑战模式!$A:$BG,59,FALSE))</f>
        <v/>
      </c>
      <c r="J1017" s="10" t="str">
        <f t="shared" si="93"/>
        <v/>
      </c>
      <c r="K1017" s="10">
        <f ca="1">IF(ISNA(VLOOKUP(R1017&amp;"_"&amp;S1017&amp;"_"&amp;T1017,[1]挑战模式!$A:$AS,1,FALSE)),"",IF(VLOOKUP(R1017&amp;"_"&amp;S1017&amp;"_"&amp;T1017,[1]挑战模式!$A:$AS,14+U1017,FALSE)="","",INT(VLOOKUP(R1017&amp;"_"&amp;S1017&amp;"_"&amp;T1017,[1]挑战模式!$A:$AS,20+U1017,FALSE))))</f>
        <v>4</v>
      </c>
      <c r="L1017" s="10">
        <f ca="1">IF(ISNA(VLOOKUP(R1017&amp;"_"&amp;S1017&amp;"_"&amp;T1017,[1]挑战模式!$A:$AS,1,FALSE)),"",IF(VLOOKUP(R1017&amp;"_"&amp;S1017&amp;"_"&amp;T1017,[1]挑战模式!$A:$AS,14+U1017,FALSE)="","",ROUND(VLOOKUP(R1017&amp;"_"&amp;S1017&amp;"_"&amp;T1017,[1]挑战模式!$A:$AS,5,FALSE)/K1017,2)))</f>
        <v>3.75</v>
      </c>
      <c r="M1017" s="10">
        <f t="shared" ca="1" si="97"/>
        <v>1</v>
      </c>
      <c r="N1017" s="10" t="str">
        <f t="shared" ca="1" si="98"/>
        <v>Monster_Season1_Challenge2_2_2</v>
      </c>
      <c r="O1017" s="10">
        <f t="shared" ca="1" si="99"/>
        <v>1</v>
      </c>
      <c r="Q1017" s="10">
        <f ca="1">IF(L1017="","",VLOOKUP(R1017&amp;"_"&amp;S1017&amp;"_"&amp;T1017,[1]挑战模式!$A:$AS,38+U1017,FALSE))</f>
        <v>25</v>
      </c>
      <c r="R1017" s="10">
        <v>1</v>
      </c>
      <c r="S1017" s="10">
        <v>2</v>
      </c>
      <c r="T1017" s="10">
        <v>2</v>
      </c>
      <c r="U1017" s="10">
        <v>2</v>
      </c>
    </row>
    <row r="1018" spans="2:21" s="10" customFormat="1" x14ac:dyDescent="0.2">
      <c r="B1018" s="10" t="str">
        <f t="shared" si="94"/>
        <v/>
      </c>
      <c r="C1018" s="10" t="str">
        <f>IF(ISNA(VLOOKUP(R1018&amp;"_"&amp;S1018&amp;"_"&amp;T1018,[1]挑战模式!$A:$AS,1,FALSE)),"",IF(T1018-T1017=0,"",T1018))</f>
        <v/>
      </c>
      <c r="D1018" s="10" t="str">
        <f t="shared" si="95"/>
        <v/>
      </c>
      <c r="E1018" s="10" t="str">
        <f>""</f>
        <v/>
      </c>
      <c r="F1018" s="10" t="str">
        <f>IF(C1018="","",VLOOKUP(R1018&amp;"_"&amp;S1018&amp;"_"&amp;T1018,[1]挑战模式!$A:$AS,13,FALSE)-VLOOKUP(R1018&amp;"_"&amp;S1018&amp;"_"&amp;T1018,[1]挑战模式!$A:$AS,14,FALSE))</f>
        <v/>
      </c>
      <c r="G1018" s="10" t="str">
        <f t="shared" si="96"/>
        <v/>
      </c>
      <c r="H1018" s="10" t="str">
        <f>IF(C1018="","",VLOOKUP(R1018&amp;"_"&amp;S1018&amp;"_"&amp;T1018,[1]挑战模式!$A:$BG,58,FALSE))</f>
        <v/>
      </c>
      <c r="I1018" s="10" t="str">
        <f>IF(C1018="","",VLOOKUP(R1018&amp;"_"&amp;S1018&amp;"_"&amp;T1018,[1]挑战模式!$A:$BG,59,FALSE))</f>
        <v/>
      </c>
      <c r="J1018" s="10" t="str">
        <f t="shared" si="93"/>
        <v/>
      </c>
      <c r="K1018" s="10" t="str">
        <f ca="1">IF(ISNA(VLOOKUP(R1018&amp;"_"&amp;S1018&amp;"_"&amp;T1018,[1]挑战模式!$A:$AS,1,FALSE)),"",IF(VLOOKUP(R1018&amp;"_"&amp;S1018&amp;"_"&amp;T1018,[1]挑战模式!$A:$AS,14+U1018,FALSE)="","",INT(VLOOKUP(R1018&amp;"_"&amp;S1018&amp;"_"&amp;T1018,[1]挑战模式!$A:$AS,20+U1018,FALSE))))</f>
        <v/>
      </c>
      <c r="L1018" s="10" t="str">
        <f ca="1">IF(ISNA(VLOOKUP(R1018&amp;"_"&amp;S1018&amp;"_"&amp;T1018,[1]挑战模式!$A:$AS,1,FALSE)),"",IF(VLOOKUP(R1018&amp;"_"&amp;S1018&amp;"_"&amp;T1018,[1]挑战模式!$A:$AS,14+U1018,FALSE)="","",ROUND(VLOOKUP(R1018&amp;"_"&amp;S1018&amp;"_"&amp;T1018,[1]挑战模式!$A:$AS,5,FALSE)/K1018,2)))</f>
        <v/>
      </c>
      <c r="M1018" s="10" t="str">
        <f t="shared" ca="1" si="97"/>
        <v/>
      </c>
      <c r="N1018" s="10" t="str">
        <f t="shared" ca="1" si="98"/>
        <v/>
      </c>
      <c r="O1018" s="10" t="str">
        <f t="shared" ca="1" si="99"/>
        <v/>
      </c>
      <c r="Q1018" s="10" t="str">
        <f ca="1">IF(L1018="","",VLOOKUP(R1018&amp;"_"&amp;S1018&amp;"_"&amp;T1018,[1]挑战模式!$A:$AS,38+U1018,FALSE))</f>
        <v/>
      </c>
      <c r="R1018" s="10">
        <v>1</v>
      </c>
      <c r="S1018" s="10">
        <v>2</v>
      </c>
      <c r="T1018" s="10">
        <v>2</v>
      </c>
      <c r="U1018" s="10">
        <v>3</v>
      </c>
    </row>
    <row r="1019" spans="2:21" s="10" customFormat="1" x14ac:dyDescent="0.2">
      <c r="B1019" s="10" t="str">
        <f t="shared" si="94"/>
        <v/>
      </c>
      <c r="C1019" s="10" t="str">
        <f>IF(ISNA(VLOOKUP(R1019&amp;"_"&amp;S1019&amp;"_"&amp;T1019,[1]挑战模式!$A:$AS,1,FALSE)),"",IF(T1019-T1018=0,"",T1019))</f>
        <v/>
      </c>
      <c r="D1019" s="10" t="str">
        <f t="shared" si="95"/>
        <v/>
      </c>
      <c r="E1019" s="10" t="str">
        <f>""</f>
        <v/>
      </c>
      <c r="F1019" s="10" t="str">
        <f>IF(C1019="","",VLOOKUP(R1019&amp;"_"&amp;S1019&amp;"_"&amp;T1019,[1]挑战模式!$A:$AS,13,FALSE)-VLOOKUP(R1019&amp;"_"&amp;S1019&amp;"_"&amp;T1019,[1]挑战模式!$A:$AS,14,FALSE))</f>
        <v/>
      </c>
      <c r="G1019" s="10" t="str">
        <f t="shared" si="96"/>
        <v/>
      </c>
      <c r="H1019" s="10" t="str">
        <f>IF(C1019="","",VLOOKUP(R1019&amp;"_"&amp;S1019&amp;"_"&amp;T1019,[1]挑战模式!$A:$BG,58,FALSE))</f>
        <v/>
      </c>
      <c r="I1019" s="10" t="str">
        <f>IF(C1019="","",VLOOKUP(R1019&amp;"_"&amp;S1019&amp;"_"&amp;T1019,[1]挑战模式!$A:$BG,59,FALSE))</f>
        <v/>
      </c>
      <c r="J1019" s="10" t="str">
        <f t="shared" si="93"/>
        <v/>
      </c>
      <c r="K1019" s="10" t="str">
        <f ca="1">IF(ISNA(VLOOKUP(R1019&amp;"_"&amp;S1019&amp;"_"&amp;T1019,[1]挑战模式!$A:$AS,1,FALSE)),"",IF(VLOOKUP(R1019&amp;"_"&amp;S1019&amp;"_"&amp;T1019,[1]挑战模式!$A:$AS,14+U1019,FALSE)="","",INT(VLOOKUP(R1019&amp;"_"&amp;S1019&amp;"_"&amp;T1019,[1]挑战模式!$A:$AS,20+U1019,FALSE))))</f>
        <v/>
      </c>
      <c r="L1019" s="10" t="str">
        <f ca="1">IF(ISNA(VLOOKUP(R1019&amp;"_"&amp;S1019&amp;"_"&amp;T1019,[1]挑战模式!$A:$AS,1,FALSE)),"",IF(VLOOKUP(R1019&amp;"_"&amp;S1019&amp;"_"&amp;T1019,[1]挑战模式!$A:$AS,14+U1019,FALSE)="","",ROUND(VLOOKUP(R1019&amp;"_"&amp;S1019&amp;"_"&amp;T1019,[1]挑战模式!$A:$AS,5,FALSE)/K1019,2)))</f>
        <v/>
      </c>
      <c r="M1019" s="10" t="str">
        <f t="shared" ca="1" si="97"/>
        <v/>
      </c>
      <c r="N1019" s="10" t="str">
        <f t="shared" ca="1" si="98"/>
        <v/>
      </c>
      <c r="O1019" s="10" t="str">
        <f t="shared" ca="1" si="99"/>
        <v/>
      </c>
      <c r="Q1019" s="10" t="str">
        <f ca="1">IF(L1019="","",VLOOKUP(R1019&amp;"_"&amp;S1019&amp;"_"&amp;T1019,[1]挑战模式!$A:$AS,38+U1019,FALSE))</f>
        <v/>
      </c>
      <c r="R1019" s="10">
        <v>1</v>
      </c>
      <c r="S1019" s="10">
        <v>2</v>
      </c>
      <c r="T1019" s="10">
        <v>2</v>
      </c>
      <c r="U1019" s="10">
        <v>4</v>
      </c>
    </row>
    <row r="1020" spans="2:21" s="10" customFormat="1" x14ac:dyDescent="0.2">
      <c r="B1020" s="10" t="str">
        <f t="shared" si="94"/>
        <v/>
      </c>
      <c r="C1020" s="10" t="str">
        <f>IF(ISNA(VLOOKUP(R1020&amp;"_"&amp;S1020&amp;"_"&amp;T1020,[1]挑战模式!$A:$AS,1,FALSE)),"",IF(T1020-T1019=0,"",T1020))</f>
        <v/>
      </c>
      <c r="D1020" s="10" t="str">
        <f t="shared" si="95"/>
        <v/>
      </c>
      <c r="E1020" s="10" t="str">
        <f>""</f>
        <v/>
      </c>
      <c r="F1020" s="10" t="str">
        <f>IF(C1020="","",VLOOKUP(R1020&amp;"_"&amp;S1020&amp;"_"&amp;T1020,[1]挑战模式!$A:$AS,13,FALSE)-VLOOKUP(R1020&amp;"_"&amp;S1020&amp;"_"&amp;T1020,[1]挑战模式!$A:$AS,14,FALSE))</f>
        <v/>
      </c>
      <c r="G1020" s="10" t="str">
        <f t="shared" si="96"/>
        <v/>
      </c>
      <c r="H1020" s="10" t="str">
        <f>IF(C1020="","",VLOOKUP(R1020&amp;"_"&amp;S1020&amp;"_"&amp;T1020,[1]挑战模式!$A:$BG,58,FALSE))</f>
        <v/>
      </c>
      <c r="I1020" s="10" t="str">
        <f>IF(C1020="","",VLOOKUP(R1020&amp;"_"&amp;S1020&amp;"_"&amp;T1020,[1]挑战模式!$A:$BG,59,FALSE))</f>
        <v/>
      </c>
      <c r="J1020" s="10" t="str">
        <f t="shared" si="93"/>
        <v/>
      </c>
      <c r="K1020" s="10" t="str">
        <f ca="1">IF(ISNA(VLOOKUP(R1020&amp;"_"&amp;S1020&amp;"_"&amp;T1020,[1]挑战模式!$A:$AS,1,FALSE)),"",IF(VLOOKUP(R1020&amp;"_"&amp;S1020&amp;"_"&amp;T1020,[1]挑战模式!$A:$AS,14+U1020,FALSE)="","",INT(VLOOKUP(R1020&amp;"_"&amp;S1020&amp;"_"&amp;T1020,[1]挑战模式!$A:$AS,20+U1020,FALSE))))</f>
        <v/>
      </c>
      <c r="L1020" s="10" t="str">
        <f ca="1">IF(ISNA(VLOOKUP(R1020&amp;"_"&amp;S1020&amp;"_"&amp;T1020,[1]挑战模式!$A:$AS,1,FALSE)),"",IF(VLOOKUP(R1020&amp;"_"&amp;S1020&amp;"_"&amp;T1020,[1]挑战模式!$A:$AS,14+U1020,FALSE)="","",ROUND(VLOOKUP(R1020&amp;"_"&amp;S1020&amp;"_"&amp;T1020,[1]挑战模式!$A:$AS,5,FALSE)/K1020,2)))</f>
        <v/>
      </c>
      <c r="M1020" s="10" t="str">
        <f t="shared" ca="1" si="97"/>
        <v/>
      </c>
      <c r="N1020" s="10" t="str">
        <f t="shared" ca="1" si="98"/>
        <v/>
      </c>
      <c r="O1020" s="10" t="str">
        <f t="shared" ca="1" si="99"/>
        <v/>
      </c>
      <c r="Q1020" s="10" t="str">
        <f ca="1">IF(L1020="","",VLOOKUP(R1020&amp;"_"&amp;S1020&amp;"_"&amp;T1020,[1]挑战模式!$A:$AS,38+U1020,FALSE))</f>
        <v/>
      </c>
      <c r="R1020" s="10">
        <v>1</v>
      </c>
      <c r="S1020" s="10">
        <v>2</v>
      </c>
      <c r="T1020" s="10">
        <v>2</v>
      </c>
      <c r="U1020" s="10">
        <v>5</v>
      </c>
    </row>
    <row r="1021" spans="2:21" s="10" customFormat="1" x14ac:dyDescent="0.2">
      <c r="B1021" s="10" t="str">
        <f t="shared" si="94"/>
        <v/>
      </c>
      <c r="C1021" s="10" t="str">
        <f>IF(ISNA(VLOOKUP(R1021&amp;"_"&amp;S1021&amp;"_"&amp;T1021,[1]挑战模式!$A:$AS,1,FALSE)),"",IF(T1021-T1020=0,"",T1021))</f>
        <v/>
      </c>
      <c r="D1021" s="10" t="str">
        <f t="shared" si="95"/>
        <v/>
      </c>
      <c r="E1021" s="10" t="str">
        <f>""</f>
        <v/>
      </c>
      <c r="F1021" s="10" t="str">
        <f>IF(C1021="","",VLOOKUP(R1021&amp;"_"&amp;S1021&amp;"_"&amp;T1021,[1]挑战模式!$A:$AS,13,FALSE)-VLOOKUP(R1021&amp;"_"&amp;S1021&amp;"_"&amp;T1021,[1]挑战模式!$A:$AS,14,FALSE))</f>
        <v/>
      </c>
      <c r="G1021" s="10" t="str">
        <f t="shared" si="96"/>
        <v/>
      </c>
      <c r="H1021" s="10" t="str">
        <f>IF(C1021="","",VLOOKUP(R1021&amp;"_"&amp;S1021&amp;"_"&amp;T1021,[1]挑战模式!$A:$BG,58,FALSE))</f>
        <v/>
      </c>
      <c r="I1021" s="10" t="str">
        <f>IF(C1021="","",VLOOKUP(R1021&amp;"_"&amp;S1021&amp;"_"&amp;T1021,[1]挑战模式!$A:$BG,59,FALSE))</f>
        <v/>
      </c>
      <c r="J1021" s="10" t="str">
        <f t="shared" si="93"/>
        <v/>
      </c>
      <c r="K1021" s="10" t="str">
        <f ca="1">IF(ISNA(VLOOKUP(R1021&amp;"_"&amp;S1021&amp;"_"&amp;T1021,[1]挑战模式!$A:$AS,1,FALSE)),"",IF(VLOOKUP(R1021&amp;"_"&amp;S1021&amp;"_"&amp;T1021,[1]挑战模式!$A:$AS,14+U1021,FALSE)="","",INT(VLOOKUP(R1021&amp;"_"&amp;S1021&amp;"_"&amp;T1021,[1]挑战模式!$A:$AS,20+U1021,FALSE))))</f>
        <v/>
      </c>
      <c r="L1021" s="10" t="str">
        <f ca="1">IF(ISNA(VLOOKUP(R1021&amp;"_"&amp;S1021&amp;"_"&amp;T1021,[1]挑战模式!$A:$AS,1,FALSE)),"",IF(VLOOKUP(R1021&amp;"_"&amp;S1021&amp;"_"&amp;T1021,[1]挑战模式!$A:$AS,14+U1021,FALSE)="","",ROUND(VLOOKUP(R1021&amp;"_"&amp;S1021&amp;"_"&amp;T1021,[1]挑战模式!$A:$AS,5,FALSE)/K1021,2)))</f>
        <v/>
      </c>
      <c r="M1021" s="10" t="str">
        <f t="shared" ca="1" si="97"/>
        <v/>
      </c>
      <c r="N1021" s="10" t="str">
        <f t="shared" ca="1" si="98"/>
        <v/>
      </c>
      <c r="O1021" s="10" t="str">
        <f t="shared" ca="1" si="99"/>
        <v/>
      </c>
      <c r="Q1021" s="10" t="str">
        <f ca="1">IF(L1021="","",VLOOKUP(R1021&amp;"_"&amp;S1021&amp;"_"&amp;T1021,[1]挑战模式!$A:$AS,38+U1021,FALSE))</f>
        <v/>
      </c>
      <c r="R1021" s="10">
        <v>1</v>
      </c>
      <c r="S1021" s="10">
        <v>2</v>
      </c>
      <c r="T1021" s="10">
        <v>2</v>
      </c>
      <c r="U1021" s="10">
        <v>6</v>
      </c>
    </row>
    <row r="1022" spans="2:21" s="10" customFormat="1" x14ac:dyDescent="0.2">
      <c r="B1022" s="10" t="str">
        <f t="shared" si="94"/>
        <v>MonsterWaveCallRule_Season1_Challenge2</v>
      </c>
      <c r="C1022" s="10">
        <f>IF(ISNA(VLOOKUP(R1022&amp;"_"&amp;S1022&amp;"_"&amp;T1022,[1]挑战模式!$A:$AS,1,FALSE)),"",IF(T1022-T1021=0,"",T1022))</f>
        <v>3</v>
      </c>
      <c r="D1022" s="10" t="str">
        <f t="shared" si="95"/>
        <v>赛季1挑战关卡2波次3</v>
      </c>
      <c r="E1022" s="10" t="str">
        <f>""</f>
        <v/>
      </c>
      <c r="F1022" s="10">
        <f>IF(C1022="","",VLOOKUP(R1022&amp;"_"&amp;S1022&amp;"_"&amp;T1022,[1]挑战模式!$A:$AS,13,FALSE)-VLOOKUP(R1022&amp;"_"&amp;S1022&amp;"_"&amp;T1022,[1]挑战模式!$A:$AS,14,FALSE))</f>
        <v>100</v>
      </c>
      <c r="G1022" s="10">
        <f t="shared" si="96"/>
        <v>180</v>
      </c>
      <c r="H1022" s="10" t="str">
        <f>IF(C1022="","",VLOOKUP(R1022&amp;"_"&amp;S1022&amp;"_"&amp;T1022,[1]挑战模式!$A:$BG,58,FALSE))</f>
        <v>ResAudio_Music_game1;0.9</v>
      </c>
      <c r="I1022" s="10" t="str">
        <f>IF(C1022="","",VLOOKUP(R1022&amp;"_"&amp;S1022&amp;"_"&amp;T1022,[1]挑战模式!$A:$BG,59,FALSE))</f>
        <v>ResAudio_Music_game1;1.2</v>
      </c>
      <c r="J1022" s="10">
        <f t="shared" si="93"/>
        <v>0</v>
      </c>
      <c r="K1022" s="10">
        <f ca="1">IF(ISNA(VLOOKUP(R1022&amp;"_"&amp;S1022&amp;"_"&amp;T1022,[1]挑战模式!$A:$AS,1,FALSE)),"",IF(VLOOKUP(R1022&amp;"_"&amp;S1022&amp;"_"&amp;T1022,[1]挑战模式!$A:$AS,14+U1022,FALSE)="","",INT(VLOOKUP(R1022&amp;"_"&amp;S1022&amp;"_"&amp;T1022,[1]挑战模式!$A:$AS,20+U1022,FALSE))))</f>
        <v>7</v>
      </c>
      <c r="L1022" s="10">
        <f ca="1">IF(ISNA(VLOOKUP(R1022&amp;"_"&amp;S1022&amp;"_"&amp;T1022,[1]挑战模式!$A:$AS,1,FALSE)),"",IF(VLOOKUP(R1022&amp;"_"&amp;S1022&amp;"_"&amp;T1022,[1]挑战模式!$A:$AS,14+U1022,FALSE)="","",ROUND(VLOOKUP(R1022&amp;"_"&amp;S1022&amp;"_"&amp;T1022,[1]挑战模式!$A:$AS,5,FALSE)/K1022,2)))</f>
        <v>2.86</v>
      </c>
      <c r="M1022" s="10">
        <f t="shared" ca="1" si="97"/>
        <v>1</v>
      </c>
      <c r="N1022" s="10" t="str">
        <f t="shared" ca="1" si="98"/>
        <v>Monster_Season1_Challenge2_3_1</v>
      </c>
      <c r="O1022" s="10">
        <f t="shared" ca="1" si="99"/>
        <v>1</v>
      </c>
      <c r="Q1022" s="10">
        <f ca="1">IF(L1022="","",VLOOKUP(R1022&amp;"_"&amp;S1022&amp;"_"&amp;T1022,[1]挑战模式!$A:$AS,38+U1022,FALSE))</f>
        <v>14</v>
      </c>
      <c r="R1022" s="10">
        <v>1</v>
      </c>
      <c r="S1022" s="10">
        <v>2</v>
      </c>
      <c r="T1022" s="10">
        <v>3</v>
      </c>
      <c r="U1022" s="10">
        <v>1</v>
      </c>
    </row>
    <row r="1023" spans="2:21" s="10" customFormat="1" x14ac:dyDescent="0.2">
      <c r="B1023" s="10" t="str">
        <f t="shared" si="94"/>
        <v/>
      </c>
      <c r="C1023" s="10" t="str">
        <f>IF(ISNA(VLOOKUP(R1023&amp;"_"&amp;S1023&amp;"_"&amp;T1023,[1]挑战模式!$A:$AS,1,FALSE)),"",IF(T1023-T1022=0,"",T1023))</f>
        <v/>
      </c>
      <c r="D1023" s="10" t="str">
        <f t="shared" si="95"/>
        <v/>
      </c>
      <c r="E1023" s="10" t="str">
        <f>""</f>
        <v/>
      </c>
      <c r="F1023" s="10" t="str">
        <f>IF(C1023="","",VLOOKUP(R1023&amp;"_"&amp;S1023&amp;"_"&amp;T1023,[1]挑战模式!$A:$AS,13,FALSE)-VLOOKUP(R1023&amp;"_"&amp;S1023&amp;"_"&amp;T1023,[1]挑战模式!$A:$AS,14,FALSE))</f>
        <v/>
      </c>
      <c r="G1023" s="10" t="str">
        <f t="shared" si="96"/>
        <v/>
      </c>
      <c r="H1023" s="10" t="str">
        <f>IF(C1023="","",VLOOKUP(R1023&amp;"_"&amp;S1023&amp;"_"&amp;T1023,[1]挑战模式!$A:$BG,58,FALSE))</f>
        <v/>
      </c>
      <c r="I1023" s="10" t="str">
        <f>IF(C1023="","",VLOOKUP(R1023&amp;"_"&amp;S1023&amp;"_"&amp;T1023,[1]挑战模式!$A:$BG,59,FALSE))</f>
        <v/>
      </c>
      <c r="J1023" s="10" t="str">
        <f t="shared" si="93"/>
        <v/>
      </c>
      <c r="K1023" s="10">
        <f ca="1">IF(ISNA(VLOOKUP(R1023&amp;"_"&amp;S1023&amp;"_"&amp;T1023,[1]挑战模式!$A:$AS,1,FALSE)),"",IF(VLOOKUP(R1023&amp;"_"&amp;S1023&amp;"_"&amp;T1023,[1]挑战模式!$A:$AS,14+U1023,FALSE)="","",INT(VLOOKUP(R1023&amp;"_"&amp;S1023&amp;"_"&amp;T1023,[1]挑战模式!$A:$AS,20+U1023,FALSE))))</f>
        <v>7</v>
      </c>
      <c r="L1023" s="10">
        <f ca="1">IF(ISNA(VLOOKUP(R1023&amp;"_"&amp;S1023&amp;"_"&amp;T1023,[1]挑战模式!$A:$AS,1,FALSE)),"",IF(VLOOKUP(R1023&amp;"_"&amp;S1023&amp;"_"&amp;T1023,[1]挑战模式!$A:$AS,14+U1023,FALSE)="","",ROUND(VLOOKUP(R1023&amp;"_"&amp;S1023&amp;"_"&amp;T1023,[1]挑战模式!$A:$AS,5,FALSE)/K1023,2)))</f>
        <v>2.86</v>
      </c>
      <c r="M1023" s="10">
        <f t="shared" ca="1" si="97"/>
        <v>1</v>
      </c>
      <c r="N1023" s="10" t="str">
        <f t="shared" ca="1" si="98"/>
        <v>Monster_Season1_Challenge2_3_2</v>
      </c>
      <c r="O1023" s="10">
        <f t="shared" ca="1" si="99"/>
        <v>1</v>
      </c>
      <c r="Q1023" s="10">
        <f ca="1">IF(L1023="","",VLOOKUP(R1023&amp;"_"&amp;S1023&amp;"_"&amp;T1023,[1]挑战模式!$A:$AS,38+U1023,FALSE))</f>
        <v>14</v>
      </c>
      <c r="R1023" s="10">
        <v>1</v>
      </c>
      <c r="S1023" s="10">
        <v>2</v>
      </c>
      <c r="T1023" s="10">
        <v>3</v>
      </c>
      <c r="U1023" s="10">
        <v>2</v>
      </c>
    </row>
    <row r="1024" spans="2:21" s="10" customFormat="1" x14ac:dyDescent="0.2">
      <c r="B1024" s="10" t="str">
        <f t="shared" si="94"/>
        <v/>
      </c>
      <c r="C1024" s="10" t="str">
        <f>IF(ISNA(VLOOKUP(R1024&amp;"_"&amp;S1024&amp;"_"&amp;T1024,[1]挑战模式!$A:$AS,1,FALSE)),"",IF(T1024-T1023=0,"",T1024))</f>
        <v/>
      </c>
      <c r="D1024" s="10" t="str">
        <f t="shared" si="95"/>
        <v/>
      </c>
      <c r="E1024" s="10" t="str">
        <f>""</f>
        <v/>
      </c>
      <c r="F1024" s="10" t="str">
        <f>IF(C1024="","",VLOOKUP(R1024&amp;"_"&amp;S1024&amp;"_"&amp;T1024,[1]挑战模式!$A:$AS,13,FALSE)-VLOOKUP(R1024&amp;"_"&amp;S1024&amp;"_"&amp;T1024,[1]挑战模式!$A:$AS,14,FALSE))</f>
        <v/>
      </c>
      <c r="G1024" s="10" t="str">
        <f t="shared" si="96"/>
        <v/>
      </c>
      <c r="H1024" s="10" t="str">
        <f>IF(C1024="","",VLOOKUP(R1024&amp;"_"&amp;S1024&amp;"_"&amp;T1024,[1]挑战模式!$A:$BG,58,FALSE))</f>
        <v/>
      </c>
      <c r="I1024" s="10" t="str">
        <f>IF(C1024="","",VLOOKUP(R1024&amp;"_"&amp;S1024&amp;"_"&amp;T1024,[1]挑战模式!$A:$BG,59,FALSE))</f>
        <v/>
      </c>
      <c r="J1024" s="10" t="str">
        <f t="shared" si="93"/>
        <v/>
      </c>
      <c r="K1024" s="10" t="str">
        <f ca="1">IF(ISNA(VLOOKUP(R1024&amp;"_"&amp;S1024&amp;"_"&amp;T1024,[1]挑战模式!$A:$AS,1,FALSE)),"",IF(VLOOKUP(R1024&amp;"_"&amp;S1024&amp;"_"&amp;T1024,[1]挑战模式!$A:$AS,14+U1024,FALSE)="","",INT(VLOOKUP(R1024&amp;"_"&amp;S1024&amp;"_"&amp;T1024,[1]挑战模式!$A:$AS,20+U1024,FALSE))))</f>
        <v/>
      </c>
      <c r="L1024" s="10" t="str">
        <f ca="1">IF(ISNA(VLOOKUP(R1024&amp;"_"&amp;S1024&amp;"_"&amp;T1024,[1]挑战模式!$A:$AS,1,FALSE)),"",IF(VLOOKUP(R1024&amp;"_"&amp;S1024&amp;"_"&amp;T1024,[1]挑战模式!$A:$AS,14+U1024,FALSE)="","",ROUND(VLOOKUP(R1024&amp;"_"&amp;S1024&amp;"_"&amp;T1024,[1]挑战模式!$A:$AS,5,FALSE)/K1024,2)))</f>
        <v/>
      </c>
      <c r="M1024" s="10" t="str">
        <f t="shared" ca="1" si="97"/>
        <v/>
      </c>
      <c r="N1024" s="10" t="str">
        <f t="shared" ca="1" si="98"/>
        <v/>
      </c>
      <c r="O1024" s="10" t="str">
        <f t="shared" ca="1" si="99"/>
        <v/>
      </c>
      <c r="Q1024" s="10" t="str">
        <f ca="1">IF(L1024="","",VLOOKUP(R1024&amp;"_"&amp;S1024&amp;"_"&amp;T1024,[1]挑战模式!$A:$AS,38+U1024,FALSE))</f>
        <v/>
      </c>
      <c r="R1024" s="10">
        <v>1</v>
      </c>
      <c r="S1024" s="10">
        <v>2</v>
      </c>
      <c r="T1024" s="10">
        <v>3</v>
      </c>
      <c r="U1024" s="10">
        <v>3</v>
      </c>
    </row>
    <row r="1025" spans="2:21" s="10" customFormat="1" x14ac:dyDescent="0.2">
      <c r="B1025" s="10" t="str">
        <f t="shared" si="94"/>
        <v/>
      </c>
      <c r="C1025" s="10" t="str">
        <f>IF(ISNA(VLOOKUP(R1025&amp;"_"&amp;S1025&amp;"_"&amp;T1025,[1]挑战模式!$A:$AS,1,FALSE)),"",IF(T1025-T1024=0,"",T1025))</f>
        <v/>
      </c>
      <c r="D1025" s="10" t="str">
        <f t="shared" si="95"/>
        <v/>
      </c>
      <c r="E1025" s="10" t="str">
        <f>""</f>
        <v/>
      </c>
      <c r="F1025" s="10" t="str">
        <f>IF(C1025="","",VLOOKUP(R1025&amp;"_"&amp;S1025&amp;"_"&amp;T1025,[1]挑战模式!$A:$AS,13,FALSE)-VLOOKUP(R1025&amp;"_"&amp;S1025&amp;"_"&amp;T1025,[1]挑战模式!$A:$AS,14,FALSE))</f>
        <v/>
      </c>
      <c r="G1025" s="10" t="str">
        <f t="shared" si="96"/>
        <v/>
      </c>
      <c r="H1025" s="10" t="str">
        <f>IF(C1025="","",VLOOKUP(R1025&amp;"_"&amp;S1025&amp;"_"&amp;T1025,[1]挑战模式!$A:$BG,58,FALSE))</f>
        <v/>
      </c>
      <c r="I1025" s="10" t="str">
        <f>IF(C1025="","",VLOOKUP(R1025&amp;"_"&amp;S1025&amp;"_"&amp;T1025,[1]挑战模式!$A:$BG,59,FALSE))</f>
        <v/>
      </c>
      <c r="J1025" s="10" t="str">
        <f t="shared" si="93"/>
        <v/>
      </c>
      <c r="K1025" s="10" t="str">
        <f ca="1">IF(ISNA(VLOOKUP(R1025&amp;"_"&amp;S1025&amp;"_"&amp;T1025,[1]挑战模式!$A:$AS,1,FALSE)),"",IF(VLOOKUP(R1025&amp;"_"&amp;S1025&amp;"_"&amp;T1025,[1]挑战模式!$A:$AS,14+U1025,FALSE)="","",INT(VLOOKUP(R1025&amp;"_"&amp;S1025&amp;"_"&amp;T1025,[1]挑战模式!$A:$AS,20+U1025,FALSE))))</f>
        <v/>
      </c>
      <c r="L1025" s="10" t="str">
        <f ca="1">IF(ISNA(VLOOKUP(R1025&amp;"_"&amp;S1025&amp;"_"&amp;T1025,[1]挑战模式!$A:$AS,1,FALSE)),"",IF(VLOOKUP(R1025&amp;"_"&amp;S1025&amp;"_"&amp;T1025,[1]挑战模式!$A:$AS,14+U1025,FALSE)="","",ROUND(VLOOKUP(R1025&amp;"_"&amp;S1025&amp;"_"&amp;T1025,[1]挑战模式!$A:$AS,5,FALSE)/K1025,2)))</f>
        <v/>
      </c>
      <c r="M1025" s="10" t="str">
        <f t="shared" ca="1" si="97"/>
        <v/>
      </c>
      <c r="N1025" s="10" t="str">
        <f t="shared" ca="1" si="98"/>
        <v/>
      </c>
      <c r="O1025" s="10" t="str">
        <f t="shared" ca="1" si="99"/>
        <v/>
      </c>
      <c r="Q1025" s="10" t="str">
        <f ca="1">IF(L1025="","",VLOOKUP(R1025&amp;"_"&amp;S1025&amp;"_"&amp;T1025,[1]挑战模式!$A:$AS,38+U1025,FALSE))</f>
        <v/>
      </c>
      <c r="R1025" s="10">
        <v>1</v>
      </c>
      <c r="S1025" s="10">
        <v>2</v>
      </c>
      <c r="T1025" s="10">
        <v>3</v>
      </c>
      <c r="U1025" s="10">
        <v>4</v>
      </c>
    </row>
    <row r="1026" spans="2:21" s="10" customFormat="1" x14ac:dyDescent="0.2">
      <c r="B1026" s="10" t="str">
        <f t="shared" si="94"/>
        <v/>
      </c>
      <c r="C1026" s="10" t="str">
        <f>IF(ISNA(VLOOKUP(R1026&amp;"_"&amp;S1026&amp;"_"&amp;T1026,[1]挑战模式!$A:$AS,1,FALSE)),"",IF(T1026-T1025=0,"",T1026))</f>
        <v/>
      </c>
      <c r="D1026" s="10" t="str">
        <f t="shared" si="95"/>
        <v/>
      </c>
      <c r="E1026" s="10" t="str">
        <f>""</f>
        <v/>
      </c>
      <c r="F1026" s="10" t="str">
        <f>IF(C1026="","",VLOOKUP(R1026&amp;"_"&amp;S1026&amp;"_"&amp;T1026,[1]挑战模式!$A:$AS,13,FALSE)-VLOOKUP(R1026&amp;"_"&amp;S1026&amp;"_"&amp;T1026,[1]挑战模式!$A:$AS,14,FALSE))</f>
        <v/>
      </c>
      <c r="G1026" s="10" t="str">
        <f t="shared" si="96"/>
        <v/>
      </c>
      <c r="H1026" s="10" t="str">
        <f>IF(C1026="","",VLOOKUP(R1026&amp;"_"&amp;S1026&amp;"_"&amp;T1026,[1]挑战模式!$A:$BG,58,FALSE))</f>
        <v/>
      </c>
      <c r="I1026" s="10" t="str">
        <f>IF(C1026="","",VLOOKUP(R1026&amp;"_"&amp;S1026&amp;"_"&amp;T1026,[1]挑战模式!$A:$BG,59,FALSE))</f>
        <v/>
      </c>
      <c r="J1026" s="10" t="str">
        <f t="shared" si="93"/>
        <v/>
      </c>
      <c r="K1026" s="10" t="str">
        <f ca="1">IF(ISNA(VLOOKUP(R1026&amp;"_"&amp;S1026&amp;"_"&amp;T1026,[1]挑战模式!$A:$AS,1,FALSE)),"",IF(VLOOKUP(R1026&amp;"_"&amp;S1026&amp;"_"&amp;T1026,[1]挑战模式!$A:$AS,14+U1026,FALSE)="","",INT(VLOOKUP(R1026&amp;"_"&amp;S1026&amp;"_"&amp;T1026,[1]挑战模式!$A:$AS,20+U1026,FALSE))))</f>
        <v/>
      </c>
      <c r="L1026" s="10" t="str">
        <f ca="1">IF(ISNA(VLOOKUP(R1026&amp;"_"&amp;S1026&amp;"_"&amp;T1026,[1]挑战模式!$A:$AS,1,FALSE)),"",IF(VLOOKUP(R1026&amp;"_"&amp;S1026&amp;"_"&amp;T1026,[1]挑战模式!$A:$AS,14+U1026,FALSE)="","",ROUND(VLOOKUP(R1026&amp;"_"&amp;S1026&amp;"_"&amp;T1026,[1]挑战模式!$A:$AS,5,FALSE)/K1026,2)))</f>
        <v/>
      </c>
      <c r="M1026" s="10" t="str">
        <f t="shared" ca="1" si="97"/>
        <v/>
      </c>
      <c r="N1026" s="10" t="str">
        <f t="shared" ca="1" si="98"/>
        <v/>
      </c>
      <c r="O1026" s="10" t="str">
        <f t="shared" ca="1" si="99"/>
        <v/>
      </c>
      <c r="Q1026" s="10" t="str">
        <f ca="1">IF(L1026="","",VLOOKUP(R1026&amp;"_"&amp;S1026&amp;"_"&amp;T1026,[1]挑战模式!$A:$AS,38+U1026,FALSE))</f>
        <v/>
      </c>
      <c r="R1026" s="10">
        <v>1</v>
      </c>
      <c r="S1026" s="10">
        <v>2</v>
      </c>
      <c r="T1026" s="10">
        <v>3</v>
      </c>
      <c r="U1026" s="10">
        <v>5</v>
      </c>
    </row>
    <row r="1027" spans="2:21" s="10" customFormat="1" x14ac:dyDescent="0.2">
      <c r="B1027" s="10" t="str">
        <f t="shared" si="94"/>
        <v/>
      </c>
      <c r="C1027" s="10" t="str">
        <f>IF(ISNA(VLOOKUP(R1027&amp;"_"&amp;S1027&amp;"_"&amp;T1027,[1]挑战模式!$A:$AS,1,FALSE)),"",IF(T1027-T1026=0,"",T1027))</f>
        <v/>
      </c>
      <c r="D1027" s="10" t="str">
        <f t="shared" si="95"/>
        <v/>
      </c>
      <c r="E1027" s="10" t="str">
        <f>""</f>
        <v/>
      </c>
      <c r="F1027" s="10" t="str">
        <f>IF(C1027="","",VLOOKUP(R1027&amp;"_"&amp;S1027&amp;"_"&amp;T1027,[1]挑战模式!$A:$AS,13,FALSE)-VLOOKUP(R1027&amp;"_"&amp;S1027&amp;"_"&amp;T1027,[1]挑战模式!$A:$AS,14,FALSE))</f>
        <v/>
      </c>
      <c r="G1027" s="10" t="str">
        <f t="shared" si="96"/>
        <v/>
      </c>
      <c r="H1027" s="10" t="str">
        <f>IF(C1027="","",VLOOKUP(R1027&amp;"_"&amp;S1027&amp;"_"&amp;T1027,[1]挑战模式!$A:$BG,58,FALSE))</f>
        <v/>
      </c>
      <c r="I1027" s="10" t="str">
        <f>IF(C1027="","",VLOOKUP(R1027&amp;"_"&amp;S1027&amp;"_"&amp;T1027,[1]挑战模式!$A:$BG,59,FALSE))</f>
        <v/>
      </c>
      <c r="J1027" s="10" t="str">
        <f t="shared" si="93"/>
        <v/>
      </c>
      <c r="K1027" s="10" t="str">
        <f ca="1">IF(ISNA(VLOOKUP(R1027&amp;"_"&amp;S1027&amp;"_"&amp;T1027,[1]挑战模式!$A:$AS,1,FALSE)),"",IF(VLOOKUP(R1027&amp;"_"&amp;S1027&amp;"_"&amp;T1027,[1]挑战模式!$A:$AS,14+U1027,FALSE)="","",INT(VLOOKUP(R1027&amp;"_"&amp;S1027&amp;"_"&amp;T1027,[1]挑战模式!$A:$AS,20+U1027,FALSE))))</f>
        <v/>
      </c>
      <c r="L1027" s="10" t="str">
        <f ca="1">IF(ISNA(VLOOKUP(R1027&amp;"_"&amp;S1027&amp;"_"&amp;T1027,[1]挑战模式!$A:$AS,1,FALSE)),"",IF(VLOOKUP(R1027&amp;"_"&amp;S1027&amp;"_"&amp;T1027,[1]挑战模式!$A:$AS,14+U1027,FALSE)="","",ROUND(VLOOKUP(R1027&amp;"_"&amp;S1027&amp;"_"&amp;T1027,[1]挑战模式!$A:$AS,5,FALSE)/K1027,2)))</f>
        <v/>
      </c>
      <c r="M1027" s="10" t="str">
        <f t="shared" ca="1" si="97"/>
        <v/>
      </c>
      <c r="N1027" s="10" t="str">
        <f t="shared" ca="1" si="98"/>
        <v/>
      </c>
      <c r="O1027" s="10" t="str">
        <f t="shared" ca="1" si="99"/>
        <v/>
      </c>
      <c r="Q1027" s="10" t="str">
        <f ca="1">IF(L1027="","",VLOOKUP(R1027&amp;"_"&amp;S1027&amp;"_"&amp;T1027,[1]挑战模式!$A:$AS,38+U1027,FALSE))</f>
        <v/>
      </c>
      <c r="R1027" s="10">
        <v>1</v>
      </c>
      <c r="S1027" s="10">
        <v>2</v>
      </c>
      <c r="T1027" s="10">
        <v>3</v>
      </c>
      <c r="U1027" s="10">
        <v>6</v>
      </c>
    </row>
    <row r="1028" spans="2:21" s="10" customFormat="1" x14ac:dyDescent="0.2">
      <c r="B1028" s="10" t="str">
        <f t="shared" si="94"/>
        <v>MonsterWaveCallRule_Season1_Challenge2</v>
      </c>
      <c r="C1028" s="10">
        <f>IF(ISNA(VLOOKUP(R1028&amp;"_"&amp;S1028&amp;"_"&amp;T1028,[1]挑战模式!$A:$AS,1,FALSE)),"",IF(T1028-T1027=0,"",T1028))</f>
        <v>4</v>
      </c>
      <c r="D1028" s="10" t="str">
        <f t="shared" si="95"/>
        <v>赛季1挑战关卡2波次4</v>
      </c>
      <c r="E1028" s="10" t="str">
        <f>""</f>
        <v/>
      </c>
      <c r="F1028" s="10">
        <f>IF(C1028="","",VLOOKUP(R1028&amp;"_"&amp;S1028&amp;"_"&amp;T1028,[1]挑战模式!$A:$AS,13,FALSE)-VLOOKUP(R1028&amp;"_"&amp;S1028&amp;"_"&amp;T1028,[1]挑战模式!$A:$AS,14,FALSE))</f>
        <v>100</v>
      </c>
      <c r="G1028" s="10">
        <f t="shared" si="96"/>
        <v>180</v>
      </c>
      <c r="H1028" s="10" t="str">
        <f>IF(C1028="","",VLOOKUP(R1028&amp;"_"&amp;S1028&amp;"_"&amp;T1028,[1]挑战模式!$A:$BG,58,FALSE))</f>
        <v>ResAudio_Music_game1;0.9</v>
      </c>
      <c r="I1028" s="10" t="str">
        <f>IF(C1028="","",VLOOKUP(R1028&amp;"_"&amp;S1028&amp;"_"&amp;T1028,[1]挑战模式!$A:$BG,59,FALSE))</f>
        <v>ResAudio_Music_game1;1.2</v>
      </c>
      <c r="J1028" s="10">
        <f t="shared" si="93"/>
        <v>0</v>
      </c>
      <c r="K1028" s="10">
        <f ca="1">IF(ISNA(VLOOKUP(R1028&amp;"_"&amp;S1028&amp;"_"&amp;T1028,[1]挑战模式!$A:$AS,1,FALSE)),"",IF(VLOOKUP(R1028&amp;"_"&amp;S1028&amp;"_"&amp;T1028,[1]挑战模式!$A:$AS,14+U1028,FALSE)="","",INT(VLOOKUP(R1028&amp;"_"&amp;S1028&amp;"_"&amp;T1028,[1]挑战模式!$A:$AS,20+U1028,FALSE))))</f>
        <v>8</v>
      </c>
      <c r="L1028" s="10">
        <f ca="1">IF(ISNA(VLOOKUP(R1028&amp;"_"&amp;S1028&amp;"_"&amp;T1028,[1]挑战模式!$A:$AS,1,FALSE)),"",IF(VLOOKUP(R1028&amp;"_"&amp;S1028&amp;"_"&amp;T1028,[1]挑战模式!$A:$AS,14+U1028,FALSE)="","",ROUND(VLOOKUP(R1028&amp;"_"&amp;S1028&amp;"_"&amp;T1028,[1]挑战模式!$A:$AS,5,FALSE)/K1028,2)))</f>
        <v>3.13</v>
      </c>
      <c r="M1028" s="10">
        <f t="shared" ca="1" si="97"/>
        <v>1</v>
      </c>
      <c r="N1028" s="10" t="str">
        <f t="shared" ca="1" si="98"/>
        <v>Monster_Season1_Challenge2_4_1</v>
      </c>
      <c r="O1028" s="10">
        <f t="shared" ca="1" si="99"/>
        <v>1</v>
      </c>
      <c r="Q1028" s="10">
        <f ca="1">IF(L1028="","",VLOOKUP(R1028&amp;"_"&amp;S1028&amp;"_"&amp;T1028,[1]挑战模式!$A:$AS,38+U1028,FALSE))</f>
        <v>10</v>
      </c>
      <c r="R1028" s="10">
        <v>1</v>
      </c>
      <c r="S1028" s="10">
        <v>2</v>
      </c>
      <c r="T1028" s="10">
        <v>4</v>
      </c>
      <c r="U1028" s="10">
        <v>1</v>
      </c>
    </row>
    <row r="1029" spans="2:21" s="10" customFormat="1" x14ac:dyDescent="0.2">
      <c r="B1029" s="10" t="str">
        <f t="shared" si="94"/>
        <v/>
      </c>
      <c r="C1029" s="10" t="str">
        <f>IF(ISNA(VLOOKUP(R1029&amp;"_"&amp;S1029&amp;"_"&amp;T1029,[1]挑战模式!$A:$AS,1,FALSE)),"",IF(T1029-T1028=0,"",T1029))</f>
        <v/>
      </c>
      <c r="D1029" s="10" t="str">
        <f t="shared" si="95"/>
        <v/>
      </c>
      <c r="E1029" s="10" t="str">
        <f>""</f>
        <v/>
      </c>
      <c r="F1029" s="10" t="str">
        <f>IF(C1029="","",VLOOKUP(R1029&amp;"_"&amp;S1029&amp;"_"&amp;T1029,[1]挑战模式!$A:$AS,13,FALSE)-VLOOKUP(R1029&amp;"_"&amp;S1029&amp;"_"&amp;T1029,[1]挑战模式!$A:$AS,14,FALSE))</f>
        <v/>
      </c>
      <c r="G1029" s="10" t="str">
        <f t="shared" si="96"/>
        <v/>
      </c>
      <c r="H1029" s="10" t="str">
        <f>IF(C1029="","",VLOOKUP(R1029&amp;"_"&amp;S1029&amp;"_"&amp;T1029,[1]挑战模式!$A:$BG,58,FALSE))</f>
        <v/>
      </c>
      <c r="I1029" s="10" t="str">
        <f>IF(C1029="","",VLOOKUP(R1029&amp;"_"&amp;S1029&amp;"_"&amp;T1029,[1]挑战模式!$A:$BG,59,FALSE))</f>
        <v/>
      </c>
      <c r="J1029" s="10" t="str">
        <f t="shared" si="93"/>
        <v/>
      </c>
      <c r="K1029" s="10">
        <f ca="1">IF(ISNA(VLOOKUP(R1029&amp;"_"&amp;S1029&amp;"_"&amp;T1029,[1]挑战模式!$A:$AS,1,FALSE)),"",IF(VLOOKUP(R1029&amp;"_"&amp;S1029&amp;"_"&amp;T1029,[1]挑战模式!$A:$AS,14+U1029,FALSE)="","",INT(VLOOKUP(R1029&amp;"_"&amp;S1029&amp;"_"&amp;T1029,[1]挑战模式!$A:$AS,20+U1029,FALSE))))</f>
        <v>8</v>
      </c>
      <c r="L1029" s="10">
        <f ca="1">IF(ISNA(VLOOKUP(R1029&amp;"_"&amp;S1029&amp;"_"&amp;T1029,[1]挑战模式!$A:$AS,1,FALSE)),"",IF(VLOOKUP(R1029&amp;"_"&amp;S1029&amp;"_"&amp;T1029,[1]挑战模式!$A:$AS,14+U1029,FALSE)="","",ROUND(VLOOKUP(R1029&amp;"_"&amp;S1029&amp;"_"&amp;T1029,[1]挑战模式!$A:$AS,5,FALSE)/K1029,2)))</f>
        <v>3.13</v>
      </c>
      <c r="M1029" s="10">
        <f t="shared" ca="1" si="97"/>
        <v>1</v>
      </c>
      <c r="N1029" s="10" t="str">
        <f t="shared" ca="1" si="98"/>
        <v>Monster_Season1_Challenge2_4_2</v>
      </c>
      <c r="O1029" s="10">
        <f t="shared" ca="1" si="99"/>
        <v>1</v>
      </c>
      <c r="Q1029" s="10">
        <f ca="1">IF(L1029="","",VLOOKUP(R1029&amp;"_"&amp;S1029&amp;"_"&amp;T1029,[1]挑战模式!$A:$AS,38+U1029,FALSE))</f>
        <v>10</v>
      </c>
      <c r="R1029" s="10">
        <v>1</v>
      </c>
      <c r="S1029" s="10">
        <v>2</v>
      </c>
      <c r="T1029" s="10">
        <v>4</v>
      </c>
      <c r="U1029" s="10">
        <v>2</v>
      </c>
    </row>
    <row r="1030" spans="2:21" s="10" customFormat="1" x14ac:dyDescent="0.2">
      <c r="B1030" s="10" t="str">
        <f t="shared" si="94"/>
        <v/>
      </c>
      <c r="C1030" s="10" t="str">
        <f>IF(ISNA(VLOOKUP(R1030&amp;"_"&amp;S1030&amp;"_"&amp;T1030,[1]挑战模式!$A:$AS,1,FALSE)),"",IF(T1030-T1029=0,"",T1030))</f>
        <v/>
      </c>
      <c r="D1030" s="10" t="str">
        <f t="shared" si="95"/>
        <v/>
      </c>
      <c r="E1030" s="10" t="str">
        <f>""</f>
        <v/>
      </c>
      <c r="F1030" s="10" t="str">
        <f>IF(C1030="","",VLOOKUP(R1030&amp;"_"&amp;S1030&amp;"_"&amp;T1030,[1]挑战模式!$A:$AS,13,FALSE)-VLOOKUP(R1030&amp;"_"&amp;S1030&amp;"_"&amp;T1030,[1]挑战模式!$A:$AS,14,FALSE))</f>
        <v/>
      </c>
      <c r="G1030" s="10" t="str">
        <f t="shared" si="96"/>
        <v/>
      </c>
      <c r="H1030" s="10" t="str">
        <f>IF(C1030="","",VLOOKUP(R1030&amp;"_"&amp;S1030&amp;"_"&amp;T1030,[1]挑战模式!$A:$BG,58,FALSE))</f>
        <v/>
      </c>
      <c r="I1030" s="10" t="str">
        <f>IF(C1030="","",VLOOKUP(R1030&amp;"_"&amp;S1030&amp;"_"&amp;T1030,[1]挑战模式!$A:$BG,59,FALSE))</f>
        <v/>
      </c>
      <c r="J1030" s="10" t="str">
        <f t="shared" si="93"/>
        <v/>
      </c>
      <c r="K1030" s="10">
        <f ca="1">IF(ISNA(VLOOKUP(R1030&amp;"_"&amp;S1030&amp;"_"&amp;T1030,[1]挑战模式!$A:$AS,1,FALSE)),"",IF(VLOOKUP(R1030&amp;"_"&amp;S1030&amp;"_"&amp;T1030,[1]挑战模式!$A:$AS,14+U1030,FALSE)="","",INT(VLOOKUP(R1030&amp;"_"&amp;S1030&amp;"_"&amp;T1030,[1]挑战模式!$A:$AS,20+U1030,FALSE))))</f>
        <v>4</v>
      </c>
      <c r="L1030" s="10">
        <f ca="1">IF(ISNA(VLOOKUP(R1030&amp;"_"&amp;S1030&amp;"_"&amp;T1030,[1]挑战模式!$A:$AS,1,FALSE)),"",IF(VLOOKUP(R1030&amp;"_"&amp;S1030&amp;"_"&amp;T1030,[1]挑战模式!$A:$AS,14+U1030,FALSE)="","",ROUND(VLOOKUP(R1030&amp;"_"&amp;S1030&amp;"_"&amp;T1030,[1]挑战模式!$A:$AS,5,FALSE)/K1030,2)))</f>
        <v>6.25</v>
      </c>
      <c r="M1030" s="10">
        <f t="shared" ca="1" si="97"/>
        <v>1</v>
      </c>
      <c r="N1030" s="10" t="str">
        <f t="shared" ca="1" si="98"/>
        <v>Monster_Season1_Challenge2_4_3</v>
      </c>
      <c r="O1030" s="10">
        <f t="shared" ca="1" si="99"/>
        <v>1</v>
      </c>
      <c r="Q1030" s="10">
        <f ca="1">IF(L1030="","",VLOOKUP(R1030&amp;"_"&amp;S1030&amp;"_"&amp;T1030,[1]挑战模式!$A:$AS,38+U1030,FALSE))</f>
        <v>10</v>
      </c>
      <c r="R1030" s="10">
        <v>1</v>
      </c>
      <c r="S1030" s="10">
        <v>2</v>
      </c>
      <c r="T1030" s="10">
        <v>4</v>
      </c>
      <c r="U1030" s="10">
        <v>3</v>
      </c>
    </row>
    <row r="1031" spans="2:21" s="10" customFormat="1" x14ac:dyDescent="0.2">
      <c r="B1031" s="10" t="str">
        <f t="shared" si="94"/>
        <v/>
      </c>
      <c r="C1031" s="10" t="str">
        <f>IF(ISNA(VLOOKUP(R1031&amp;"_"&amp;S1031&amp;"_"&amp;T1031,[1]挑战模式!$A:$AS,1,FALSE)),"",IF(T1031-T1030=0,"",T1031))</f>
        <v/>
      </c>
      <c r="D1031" s="10" t="str">
        <f t="shared" si="95"/>
        <v/>
      </c>
      <c r="E1031" s="10" t="str">
        <f>""</f>
        <v/>
      </c>
      <c r="F1031" s="10" t="str">
        <f>IF(C1031="","",VLOOKUP(R1031&amp;"_"&amp;S1031&amp;"_"&amp;T1031,[1]挑战模式!$A:$AS,13,FALSE)-VLOOKUP(R1031&amp;"_"&amp;S1031&amp;"_"&amp;T1031,[1]挑战模式!$A:$AS,14,FALSE))</f>
        <v/>
      </c>
      <c r="G1031" s="10" t="str">
        <f t="shared" si="96"/>
        <v/>
      </c>
      <c r="H1031" s="10" t="str">
        <f>IF(C1031="","",VLOOKUP(R1031&amp;"_"&amp;S1031&amp;"_"&amp;T1031,[1]挑战模式!$A:$BG,58,FALSE))</f>
        <v/>
      </c>
      <c r="I1031" s="10" t="str">
        <f>IF(C1031="","",VLOOKUP(R1031&amp;"_"&amp;S1031&amp;"_"&amp;T1031,[1]挑战模式!$A:$BG,59,FALSE))</f>
        <v/>
      </c>
      <c r="J1031" s="10" t="str">
        <f t="shared" si="93"/>
        <v/>
      </c>
      <c r="K1031" s="10" t="str">
        <f ca="1">IF(ISNA(VLOOKUP(R1031&amp;"_"&amp;S1031&amp;"_"&amp;T1031,[1]挑战模式!$A:$AS,1,FALSE)),"",IF(VLOOKUP(R1031&amp;"_"&amp;S1031&amp;"_"&amp;T1031,[1]挑战模式!$A:$AS,14+U1031,FALSE)="","",INT(VLOOKUP(R1031&amp;"_"&amp;S1031&amp;"_"&amp;T1031,[1]挑战模式!$A:$AS,20+U1031,FALSE))))</f>
        <v/>
      </c>
      <c r="L1031" s="10" t="str">
        <f ca="1">IF(ISNA(VLOOKUP(R1031&amp;"_"&amp;S1031&amp;"_"&amp;T1031,[1]挑战模式!$A:$AS,1,FALSE)),"",IF(VLOOKUP(R1031&amp;"_"&amp;S1031&amp;"_"&amp;T1031,[1]挑战模式!$A:$AS,14+U1031,FALSE)="","",ROUND(VLOOKUP(R1031&amp;"_"&amp;S1031&amp;"_"&amp;T1031,[1]挑战模式!$A:$AS,5,FALSE)/K1031,2)))</f>
        <v/>
      </c>
      <c r="M1031" s="10" t="str">
        <f t="shared" ca="1" si="97"/>
        <v/>
      </c>
      <c r="N1031" s="10" t="str">
        <f t="shared" ca="1" si="98"/>
        <v/>
      </c>
      <c r="O1031" s="10" t="str">
        <f t="shared" ca="1" si="99"/>
        <v/>
      </c>
      <c r="Q1031" s="10" t="str">
        <f ca="1">IF(L1031="","",VLOOKUP(R1031&amp;"_"&amp;S1031&amp;"_"&amp;T1031,[1]挑战模式!$A:$AS,38+U1031,FALSE))</f>
        <v/>
      </c>
      <c r="R1031" s="10">
        <v>1</v>
      </c>
      <c r="S1031" s="10">
        <v>2</v>
      </c>
      <c r="T1031" s="10">
        <v>4</v>
      </c>
      <c r="U1031" s="10">
        <v>4</v>
      </c>
    </row>
    <row r="1032" spans="2:21" s="10" customFormat="1" x14ac:dyDescent="0.2">
      <c r="B1032" s="10" t="str">
        <f t="shared" si="94"/>
        <v/>
      </c>
      <c r="C1032" s="10" t="str">
        <f>IF(ISNA(VLOOKUP(R1032&amp;"_"&amp;S1032&amp;"_"&amp;T1032,[1]挑战模式!$A:$AS,1,FALSE)),"",IF(T1032-T1031=0,"",T1032))</f>
        <v/>
      </c>
      <c r="D1032" s="10" t="str">
        <f t="shared" si="95"/>
        <v/>
      </c>
      <c r="E1032" s="10" t="str">
        <f>""</f>
        <v/>
      </c>
      <c r="F1032" s="10" t="str">
        <f>IF(C1032="","",VLOOKUP(R1032&amp;"_"&amp;S1032&amp;"_"&amp;T1032,[1]挑战模式!$A:$AS,13,FALSE)-VLOOKUP(R1032&amp;"_"&amp;S1032&amp;"_"&amp;T1032,[1]挑战模式!$A:$AS,14,FALSE))</f>
        <v/>
      </c>
      <c r="G1032" s="10" t="str">
        <f t="shared" si="96"/>
        <v/>
      </c>
      <c r="H1032" s="10" t="str">
        <f>IF(C1032="","",VLOOKUP(R1032&amp;"_"&amp;S1032&amp;"_"&amp;T1032,[1]挑战模式!$A:$BG,58,FALSE))</f>
        <v/>
      </c>
      <c r="I1032" s="10" t="str">
        <f>IF(C1032="","",VLOOKUP(R1032&amp;"_"&amp;S1032&amp;"_"&amp;T1032,[1]挑战模式!$A:$BG,59,FALSE))</f>
        <v/>
      </c>
      <c r="J1032" s="10" t="str">
        <f t="shared" si="93"/>
        <v/>
      </c>
      <c r="K1032" s="10" t="str">
        <f ca="1">IF(ISNA(VLOOKUP(R1032&amp;"_"&amp;S1032&amp;"_"&amp;T1032,[1]挑战模式!$A:$AS,1,FALSE)),"",IF(VLOOKUP(R1032&amp;"_"&amp;S1032&amp;"_"&amp;T1032,[1]挑战模式!$A:$AS,14+U1032,FALSE)="","",INT(VLOOKUP(R1032&amp;"_"&amp;S1032&amp;"_"&amp;T1032,[1]挑战模式!$A:$AS,20+U1032,FALSE))))</f>
        <v/>
      </c>
      <c r="L1032" s="10" t="str">
        <f ca="1">IF(ISNA(VLOOKUP(R1032&amp;"_"&amp;S1032&amp;"_"&amp;T1032,[1]挑战模式!$A:$AS,1,FALSE)),"",IF(VLOOKUP(R1032&amp;"_"&amp;S1032&amp;"_"&amp;T1032,[1]挑战模式!$A:$AS,14+U1032,FALSE)="","",ROUND(VLOOKUP(R1032&amp;"_"&amp;S1032&amp;"_"&amp;T1032,[1]挑战模式!$A:$AS,5,FALSE)/K1032,2)))</f>
        <v/>
      </c>
      <c r="M1032" s="10" t="str">
        <f t="shared" ca="1" si="97"/>
        <v/>
      </c>
      <c r="N1032" s="10" t="str">
        <f t="shared" ca="1" si="98"/>
        <v/>
      </c>
      <c r="O1032" s="10" t="str">
        <f t="shared" ca="1" si="99"/>
        <v/>
      </c>
      <c r="Q1032" s="10" t="str">
        <f ca="1">IF(L1032="","",VLOOKUP(R1032&amp;"_"&amp;S1032&amp;"_"&amp;T1032,[1]挑战模式!$A:$AS,38+U1032,FALSE))</f>
        <v/>
      </c>
      <c r="R1032" s="10">
        <v>1</v>
      </c>
      <c r="S1032" s="10">
        <v>2</v>
      </c>
      <c r="T1032" s="10">
        <v>4</v>
      </c>
      <c r="U1032" s="10">
        <v>5</v>
      </c>
    </row>
    <row r="1033" spans="2:21" s="10" customFormat="1" x14ac:dyDescent="0.2">
      <c r="B1033" s="10" t="str">
        <f t="shared" si="94"/>
        <v/>
      </c>
      <c r="C1033" s="10" t="str">
        <f>IF(ISNA(VLOOKUP(R1033&amp;"_"&amp;S1033&amp;"_"&amp;T1033,[1]挑战模式!$A:$AS,1,FALSE)),"",IF(T1033-T1032=0,"",T1033))</f>
        <v/>
      </c>
      <c r="D1033" s="10" t="str">
        <f t="shared" si="95"/>
        <v/>
      </c>
      <c r="E1033" s="10" t="str">
        <f>""</f>
        <v/>
      </c>
      <c r="F1033" s="10" t="str">
        <f>IF(C1033="","",VLOOKUP(R1033&amp;"_"&amp;S1033&amp;"_"&amp;T1033,[1]挑战模式!$A:$AS,13,FALSE)-VLOOKUP(R1033&amp;"_"&amp;S1033&amp;"_"&amp;T1033,[1]挑战模式!$A:$AS,14,FALSE))</f>
        <v/>
      </c>
      <c r="G1033" s="10" t="str">
        <f t="shared" si="96"/>
        <v/>
      </c>
      <c r="H1033" s="10" t="str">
        <f>IF(C1033="","",VLOOKUP(R1033&amp;"_"&amp;S1033&amp;"_"&amp;T1033,[1]挑战模式!$A:$BG,58,FALSE))</f>
        <v/>
      </c>
      <c r="I1033" s="10" t="str">
        <f>IF(C1033="","",VLOOKUP(R1033&amp;"_"&amp;S1033&amp;"_"&amp;T1033,[1]挑战模式!$A:$BG,59,FALSE))</f>
        <v/>
      </c>
      <c r="J1033" s="10" t="str">
        <f t="shared" si="93"/>
        <v/>
      </c>
      <c r="K1033" s="10" t="str">
        <f ca="1">IF(ISNA(VLOOKUP(R1033&amp;"_"&amp;S1033&amp;"_"&amp;T1033,[1]挑战模式!$A:$AS,1,FALSE)),"",IF(VLOOKUP(R1033&amp;"_"&amp;S1033&amp;"_"&amp;T1033,[1]挑战模式!$A:$AS,14+U1033,FALSE)="","",INT(VLOOKUP(R1033&amp;"_"&amp;S1033&amp;"_"&amp;T1033,[1]挑战模式!$A:$AS,20+U1033,FALSE))))</f>
        <v/>
      </c>
      <c r="L1033" s="10" t="str">
        <f ca="1">IF(ISNA(VLOOKUP(R1033&amp;"_"&amp;S1033&amp;"_"&amp;T1033,[1]挑战模式!$A:$AS,1,FALSE)),"",IF(VLOOKUP(R1033&amp;"_"&amp;S1033&amp;"_"&amp;T1033,[1]挑战模式!$A:$AS,14+U1033,FALSE)="","",ROUND(VLOOKUP(R1033&amp;"_"&amp;S1033&amp;"_"&amp;T1033,[1]挑战模式!$A:$AS,5,FALSE)/K1033,2)))</f>
        <v/>
      </c>
      <c r="M1033" s="10" t="str">
        <f t="shared" ca="1" si="97"/>
        <v/>
      </c>
      <c r="N1033" s="10" t="str">
        <f t="shared" ca="1" si="98"/>
        <v/>
      </c>
      <c r="O1033" s="10" t="str">
        <f t="shared" ca="1" si="99"/>
        <v/>
      </c>
      <c r="Q1033" s="10" t="str">
        <f ca="1">IF(L1033="","",VLOOKUP(R1033&amp;"_"&amp;S1033&amp;"_"&amp;T1033,[1]挑战模式!$A:$AS,38+U1033,FALSE))</f>
        <v/>
      </c>
      <c r="R1033" s="10">
        <v>1</v>
      </c>
      <c r="S1033" s="10">
        <v>2</v>
      </c>
      <c r="T1033" s="10">
        <v>4</v>
      </c>
      <c r="U1033" s="10">
        <v>6</v>
      </c>
    </row>
    <row r="1034" spans="2:21" s="10" customFormat="1" x14ac:dyDescent="0.2">
      <c r="B1034" s="10" t="str">
        <f t="shared" si="94"/>
        <v>MonsterWaveCallRule_Season1_Challenge2</v>
      </c>
      <c r="C1034" s="10">
        <f>IF(ISNA(VLOOKUP(R1034&amp;"_"&amp;S1034&amp;"_"&amp;T1034,[1]挑战模式!$A:$AS,1,FALSE)),"",IF(T1034-T1033=0,"",T1034))</f>
        <v>5</v>
      </c>
      <c r="D1034" s="10" t="str">
        <f t="shared" si="95"/>
        <v>赛季1挑战关卡2波次5</v>
      </c>
      <c r="E1034" s="10" t="str">
        <f>""</f>
        <v/>
      </c>
      <c r="F1034" s="10">
        <f>IF(C1034="","",VLOOKUP(R1034&amp;"_"&amp;S1034&amp;"_"&amp;T1034,[1]挑战模式!$A:$AS,13,FALSE)-VLOOKUP(R1034&amp;"_"&amp;S1034&amp;"_"&amp;T1034,[1]挑战模式!$A:$AS,14,FALSE))</f>
        <v>100</v>
      </c>
      <c r="G1034" s="10">
        <f t="shared" si="96"/>
        <v>180</v>
      </c>
      <c r="H1034" s="10" t="str">
        <f>IF(C1034="","",VLOOKUP(R1034&amp;"_"&amp;S1034&amp;"_"&amp;T1034,[1]挑战模式!$A:$BG,58,FALSE))</f>
        <v>ResAudio_Music_game1;0.9</v>
      </c>
      <c r="I1034" s="10" t="str">
        <f>IF(C1034="","",VLOOKUP(R1034&amp;"_"&amp;S1034&amp;"_"&amp;T1034,[1]挑战模式!$A:$BG,59,FALSE))</f>
        <v>ResAudio_Music_game1;1.2</v>
      </c>
      <c r="J1034" s="10">
        <f t="shared" si="93"/>
        <v>0</v>
      </c>
      <c r="K1034" s="10">
        <f ca="1">IF(ISNA(VLOOKUP(R1034&amp;"_"&amp;S1034&amp;"_"&amp;T1034,[1]挑战模式!$A:$AS,1,FALSE)),"",IF(VLOOKUP(R1034&amp;"_"&amp;S1034&amp;"_"&amp;T1034,[1]挑战模式!$A:$AS,14+U1034,FALSE)="","",INT(VLOOKUP(R1034&amp;"_"&amp;S1034&amp;"_"&amp;T1034,[1]挑战模式!$A:$AS,20+U1034,FALSE))))</f>
        <v>12</v>
      </c>
      <c r="L1034" s="10">
        <f ca="1">IF(ISNA(VLOOKUP(R1034&amp;"_"&amp;S1034&amp;"_"&amp;T1034,[1]挑战模式!$A:$AS,1,FALSE)),"",IF(VLOOKUP(R1034&amp;"_"&amp;S1034&amp;"_"&amp;T1034,[1]挑战模式!$A:$AS,14+U1034,FALSE)="","",ROUND(VLOOKUP(R1034&amp;"_"&amp;S1034&amp;"_"&amp;T1034,[1]挑战模式!$A:$AS,5,FALSE)/K1034,2)))</f>
        <v>2.5</v>
      </c>
      <c r="M1034" s="10">
        <f t="shared" ca="1" si="97"/>
        <v>1</v>
      </c>
      <c r="N1034" s="10" t="str">
        <f t="shared" ca="1" si="98"/>
        <v>Monster_Season1_Challenge2_5_1</v>
      </c>
      <c r="O1034" s="10">
        <f t="shared" ca="1" si="99"/>
        <v>1</v>
      </c>
      <c r="Q1034" s="10">
        <f ca="1">IF(L1034="","",VLOOKUP(R1034&amp;"_"&amp;S1034&amp;"_"&amp;T1034,[1]挑战模式!$A:$AS,38+U1034,FALSE))</f>
        <v>7</v>
      </c>
      <c r="R1034" s="10">
        <v>1</v>
      </c>
      <c r="S1034" s="10">
        <v>2</v>
      </c>
      <c r="T1034" s="10">
        <v>5</v>
      </c>
      <c r="U1034" s="10">
        <v>1</v>
      </c>
    </row>
    <row r="1035" spans="2:21" s="10" customFormat="1" x14ac:dyDescent="0.2">
      <c r="B1035" s="10" t="str">
        <f t="shared" si="94"/>
        <v/>
      </c>
      <c r="C1035" s="10" t="str">
        <f>IF(ISNA(VLOOKUP(R1035&amp;"_"&amp;S1035&amp;"_"&amp;T1035,[1]挑战模式!$A:$AS,1,FALSE)),"",IF(T1035-T1034=0,"",T1035))</f>
        <v/>
      </c>
      <c r="D1035" s="10" t="str">
        <f t="shared" si="95"/>
        <v/>
      </c>
      <c r="E1035" s="10" t="str">
        <f>""</f>
        <v/>
      </c>
      <c r="F1035" s="10" t="str">
        <f>IF(C1035="","",VLOOKUP(R1035&amp;"_"&amp;S1035&amp;"_"&amp;T1035,[1]挑战模式!$A:$AS,13,FALSE)-VLOOKUP(R1035&amp;"_"&amp;S1035&amp;"_"&amp;T1035,[1]挑战模式!$A:$AS,14,FALSE))</f>
        <v/>
      </c>
      <c r="G1035" s="10" t="str">
        <f t="shared" si="96"/>
        <v/>
      </c>
      <c r="H1035" s="10" t="str">
        <f>IF(C1035="","",VLOOKUP(R1035&amp;"_"&amp;S1035&amp;"_"&amp;T1035,[1]挑战模式!$A:$BG,58,FALSE))</f>
        <v/>
      </c>
      <c r="I1035" s="10" t="str">
        <f>IF(C1035="","",VLOOKUP(R1035&amp;"_"&amp;S1035&amp;"_"&amp;T1035,[1]挑战模式!$A:$BG,59,FALSE))</f>
        <v/>
      </c>
      <c r="J1035" s="10" t="str">
        <f t="shared" si="93"/>
        <v/>
      </c>
      <c r="K1035" s="10">
        <f ca="1">IF(ISNA(VLOOKUP(R1035&amp;"_"&amp;S1035&amp;"_"&amp;T1035,[1]挑战模式!$A:$AS,1,FALSE)),"",IF(VLOOKUP(R1035&amp;"_"&amp;S1035&amp;"_"&amp;T1035,[1]挑战模式!$A:$AS,14+U1035,FALSE)="","",INT(VLOOKUP(R1035&amp;"_"&amp;S1035&amp;"_"&amp;T1035,[1]挑战模式!$A:$AS,20+U1035,FALSE))))</f>
        <v>12</v>
      </c>
      <c r="L1035" s="10">
        <f ca="1">IF(ISNA(VLOOKUP(R1035&amp;"_"&amp;S1035&amp;"_"&amp;T1035,[1]挑战模式!$A:$AS,1,FALSE)),"",IF(VLOOKUP(R1035&amp;"_"&amp;S1035&amp;"_"&amp;T1035,[1]挑战模式!$A:$AS,14+U1035,FALSE)="","",ROUND(VLOOKUP(R1035&amp;"_"&amp;S1035&amp;"_"&amp;T1035,[1]挑战模式!$A:$AS,5,FALSE)/K1035,2)))</f>
        <v>2.5</v>
      </c>
      <c r="M1035" s="10">
        <f t="shared" ca="1" si="97"/>
        <v>1</v>
      </c>
      <c r="N1035" s="10" t="str">
        <f t="shared" ca="1" si="98"/>
        <v>Monster_Season1_Challenge2_5_2</v>
      </c>
      <c r="O1035" s="10">
        <f t="shared" ca="1" si="99"/>
        <v>1</v>
      </c>
      <c r="Q1035" s="10">
        <f ca="1">IF(L1035="","",VLOOKUP(R1035&amp;"_"&amp;S1035&amp;"_"&amp;T1035,[1]挑战模式!$A:$AS,38+U1035,FALSE))</f>
        <v>7</v>
      </c>
      <c r="R1035" s="10">
        <v>1</v>
      </c>
      <c r="S1035" s="10">
        <v>2</v>
      </c>
      <c r="T1035" s="10">
        <v>5</v>
      </c>
      <c r="U1035" s="10">
        <v>2</v>
      </c>
    </row>
    <row r="1036" spans="2:21" s="10" customFormat="1" x14ac:dyDescent="0.2">
      <c r="B1036" s="10" t="str">
        <f t="shared" si="94"/>
        <v/>
      </c>
      <c r="C1036" s="10" t="str">
        <f>IF(ISNA(VLOOKUP(R1036&amp;"_"&amp;S1036&amp;"_"&amp;T1036,[1]挑战模式!$A:$AS,1,FALSE)),"",IF(T1036-T1035=0,"",T1036))</f>
        <v/>
      </c>
      <c r="D1036" s="10" t="str">
        <f t="shared" si="95"/>
        <v/>
      </c>
      <c r="E1036" s="10" t="str">
        <f>""</f>
        <v/>
      </c>
      <c r="F1036" s="10" t="str">
        <f>IF(C1036="","",VLOOKUP(R1036&amp;"_"&amp;S1036&amp;"_"&amp;T1036,[1]挑战模式!$A:$AS,13,FALSE)-VLOOKUP(R1036&amp;"_"&amp;S1036&amp;"_"&amp;T1036,[1]挑战模式!$A:$AS,14,FALSE))</f>
        <v/>
      </c>
      <c r="G1036" s="10" t="str">
        <f t="shared" si="96"/>
        <v/>
      </c>
      <c r="H1036" s="10" t="str">
        <f>IF(C1036="","",VLOOKUP(R1036&amp;"_"&amp;S1036&amp;"_"&amp;T1036,[1]挑战模式!$A:$BG,58,FALSE))</f>
        <v/>
      </c>
      <c r="I1036" s="10" t="str">
        <f>IF(C1036="","",VLOOKUP(R1036&amp;"_"&amp;S1036&amp;"_"&amp;T1036,[1]挑战模式!$A:$BG,59,FALSE))</f>
        <v/>
      </c>
      <c r="J1036" s="10" t="str">
        <f t="shared" si="93"/>
        <v/>
      </c>
      <c r="K1036" s="10">
        <f ca="1">IF(ISNA(VLOOKUP(R1036&amp;"_"&amp;S1036&amp;"_"&amp;T1036,[1]挑战模式!$A:$AS,1,FALSE)),"",IF(VLOOKUP(R1036&amp;"_"&amp;S1036&amp;"_"&amp;T1036,[1]挑战模式!$A:$AS,14+U1036,FALSE)="","",INT(VLOOKUP(R1036&amp;"_"&amp;S1036&amp;"_"&amp;T1036,[1]挑战模式!$A:$AS,20+U1036,FALSE))))</f>
        <v>6</v>
      </c>
      <c r="L1036" s="10">
        <f ca="1">IF(ISNA(VLOOKUP(R1036&amp;"_"&amp;S1036&amp;"_"&amp;T1036,[1]挑战模式!$A:$AS,1,FALSE)),"",IF(VLOOKUP(R1036&amp;"_"&amp;S1036&amp;"_"&amp;T1036,[1]挑战模式!$A:$AS,14+U1036,FALSE)="","",ROUND(VLOOKUP(R1036&amp;"_"&amp;S1036&amp;"_"&amp;T1036,[1]挑战模式!$A:$AS,5,FALSE)/K1036,2)))</f>
        <v>5</v>
      </c>
      <c r="M1036" s="10">
        <f t="shared" ca="1" si="97"/>
        <v>1</v>
      </c>
      <c r="N1036" s="10" t="str">
        <f t="shared" ca="1" si="98"/>
        <v>Monster_Season1_Challenge2_5_3</v>
      </c>
      <c r="O1036" s="10">
        <f t="shared" ca="1" si="99"/>
        <v>1</v>
      </c>
      <c r="Q1036" s="10">
        <f ca="1">IF(L1036="","",VLOOKUP(R1036&amp;"_"&amp;S1036&amp;"_"&amp;T1036,[1]挑战模式!$A:$AS,38+U1036,FALSE))</f>
        <v>7</v>
      </c>
      <c r="R1036" s="10">
        <v>1</v>
      </c>
      <c r="S1036" s="10">
        <v>2</v>
      </c>
      <c r="T1036" s="10">
        <v>5</v>
      </c>
      <c r="U1036" s="10">
        <v>3</v>
      </c>
    </row>
    <row r="1037" spans="2:21" s="10" customFormat="1" x14ac:dyDescent="0.2">
      <c r="B1037" s="10" t="str">
        <f t="shared" si="94"/>
        <v/>
      </c>
      <c r="C1037" s="10" t="str">
        <f>IF(ISNA(VLOOKUP(R1037&amp;"_"&amp;S1037&amp;"_"&amp;T1037,[1]挑战模式!$A:$AS,1,FALSE)),"",IF(T1037-T1036=0,"",T1037))</f>
        <v/>
      </c>
      <c r="D1037" s="10" t="str">
        <f t="shared" si="95"/>
        <v/>
      </c>
      <c r="E1037" s="10" t="str">
        <f>""</f>
        <v/>
      </c>
      <c r="F1037" s="10" t="str">
        <f>IF(C1037="","",VLOOKUP(R1037&amp;"_"&amp;S1037&amp;"_"&amp;T1037,[1]挑战模式!$A:$AS,13,FALSE)-VLOOKUP(R1037&amp;"_"&amp;S1037&amp;"_"&amp;T1037,[1]挑战模式!$A:$AS,14,FALSE))</f>
        <v/>
      </c>
      <c r="G1037" s="10" t="str">
        <f t="shared" si="96"/>
        <v/>
      </c>
      <c r="H1037" s="10" t="str">
        <f>IF(C1037="","",VLOOKUP(R1037&amp;"_"&amp;S1037&amp;"_"&amp;T1037,[1]挑战模式!$A:$BG,58,FALSE))</f>
        <v/>
      </c>
      <c r="I1037" s="10" t="str">
        <f>IF(C1037="","",VLOOKUP(R1037&amp;"_"&amp;S1037&amp;"_"&amp;T1037,[1]挑战模式!$A:$BG,59,FALSE))</f>
        <v/>
      </c>
      <c r="J1037" s="10" t="str">
        <f t="shared" si="93"/>
        <v/>
      </c>
      <c r="K1037" s="10" t="str">
        <f ca="1">IF(ISNA(VLOOKUP(R1037&amp;"_"&amp;S1037&amp;"_"&amp;T1037,[1]挑战模式!$A:$AS,1,FALSE)),"",IF(VLOOKUP(R1037&amp;"_"&amp;S1037&amp;"_"&amp;T1037,[1]挑战模式!$A:$AS,14+U1037,FALSE)="","",INT(VLOOKUP(R1037&amp;"_"&amp;S1037&amp;"_"&amp;T1037,[1]挑战模式!$A:$AS,20+U1037,FALSE))))</f>
        <v/>
      </c>
      <c r="L1037" s="10" t="str">
        <f ca="1">IF(ISNA(VLOOKUP(R1037&amp;"_"&amp;S1037&amp;"_"&amp;T1037,[1]挑战模式!$A:$AS,1,FALSE)),"",IF(VLOOKUP(R1037&amp;"_"&amp;S1037&amp;"_"&amp;T1037,[1]挑战模式!$A:$AS,14+U1037,FALSE)="","",ROUND(VLOOKUP(R1037&amp;"_"&amp;S1037&amp;"_"&amp;T1037,[1]挑战模式!$A:$AS,5,FALSE)/K1037,2)))</f>
        <v/>
      </c>
      <c r="M1037" s="10" t="str">
        <f t="shared" ca="1" si="97"/>
        <v/>
      </c>
      <c r="N1037" s="10" t="str">
        <f t="shared" ca="1" si="98"/>
        <v/>
      </c>
      <c r="O1037" s="10" t="str">
        <f t="shared" ca="1" si="99"/>
        <v/>
      </c>
      <c r="Q1037" s="10" t="str">
        <f ca="1">IF(L1037="","",VLOOKUP(R1037&amp;"_"&amp;S1037&amp;"_"&amp;T1037,[1]挑战模式!$A:$AS,38+U1037,FALSE))</f>
        <v/>
      </c>
      <c r="R1037" s="10">
        <v>1</v>
      </c>
      <c r="S1037" s="10">
        <v>2</v>
      </c>
      <c r="T1037" s="10">
        <v>5</v>
      </c>
      <c r="U1037" s="10">
        <v>4</v>
      </c>
    </row>
    <row r="1038" spans="2:21" s="10" customFormat="1" x14ac:dyDescent="0.2">
      <c r="B1038" s="10" t="str">
        <f t="shared" si="94"/>
        <v/>
      </c>
      <c r="C1038" s="10" t="str">
        <f>IF(ISNA(VLOOKUP(R1038&amp;"_"&amp;S1038&amp;"_"&amp;T1038,[1]挑战模式!$A:$AS,1,FALSE)),"",IF(T1038-T1037=0,"",T1038))</f>
        <v/>
      </c>
      <c r="D1038" s="10" t="str">
        <f t="shared" si="95"/>
        <v/>
      </c>
      <c r="E1038" s="10" t="str">
        <f>""</f>
        <v/>
      </c>
      <c r="F1038" s="10" t="str">
        <f>IF(C1038="","",VLOOKUP(R1038&amp;"_"&amp;S1038&amp;"_"&amp;T1038,[1]挑战模式!$A:$AS,13,FALSE)-VLOOKUP(R1038&amp;"_"&amp;S1038&amp;"_"&amp;T1038,[1]挑战模式!$A:$AS,14,FALSE))</f>
        <v/>
      </c>
      <c r="G1038" s="10" t="str">
        <f t="shared" si="96"/>
        <v/>
      </c>
      <c r="H1038" s="10" t="str">
        <f>IF(C1038="","",VLOOKUP(R1038&amp;"_"&amp;S1038&amp;"_"&amp;T1038,[1]挑战模式!$A:$BG,58,FALSE))</f>
        <v/>
      </c>
      <c r="I1038" s="10" t="str">
        <f>IF(C1038="","",VLOOKUP(R1038&amp;"_"&amp;S1038&amp;"_"&amp;T1038,[1]挑战模式!$A:$BG,59,FALSE))</f>
        <v/>
      </c>
      <c r="J1038" s="10" t="str">
        <f t="shared" si="93"/>
        <v/>
      </c>
      <c r="K1038" s="10" t="str">
        <f ca="1">IF(ISNA(VLOOKUP(R1038&amp;"_"&amp;S1038&amp;"_"&amp;T1038,[1]挑战模式!$A:$AS,1,FALSE)),"",IF(VLOOKUP(R1038&amp;"_"&amp;S1038&amp;"_"&amp;T1038,[1]挑战模式!$A:$AS,14+U1038,FALSE)="","",INT(VLOOKUP(R1038&amp;"_"&amp;S1038&amp;"_"&amp;T1038,[1]挑战模式!$A:$AS,20+U1038,FALSE))))</f>
        <v/>
      </c>
      <c r="L1038" s="10" t="str">
        <f ca="1">IF(ISNA(VLOOKUP(R1038&amp;"_"&amp;S1038&amp;"_"&amp;T1038,[1]挑战模式!$A:$AS,1,FALSE)),"",IF(VLOOKUP(R1038&amp;"_"&amp;S1038&amp;"_"&amp;T1038,[1]挑战模式!$A:$AS,14+U1038,FALSE)="","",ROUND(VLOOKUP(R1038&amp;"_"&amp;S1038&amp;"_"&amp;T1038,[1]挑战模式!$A:$AS,5,FALSE)/K1038,2)))</f>
        <v/>
      </c>
      <c r="M1038" s="10" t="str">
        <f t="shared" ca="1" si="97"/>
        <v/>
      </c>
      <c r="N1038" s="10" t="str">
        <f t="shared" ca="1" si="98"/>
        <v/>
      </c>
      <c r="O1038" s="10" t="str">
        <f t="shared" ca="1" si="99"/>
        <v/>
      </c>
      <c r="Q1038" s="10" t="str">
        <f ca="1">IF(L1038="","",VLOOKUP(R1038&amp;"_"&amp;S1038&amp;"_"&amp;T1038,[1]挑战模式!$A:$AS,38+U1038,FALSE))</f>
        <v/>
      </c>
      <c r="R1038" s="10">
        <v>1</v>
      </c>
      <c r="S1038" s="10">
        <v>2</v>
      </c>
      <c r="T1038" s="10">
        <v>5</v>
      </c>
      <c r="U1038" s="10">
        <v>5</v>
      </c>
    </row>
    <row r="1039" spans="2:21" s="10" customFormat="1" x14ac:dyDescent="0.2">
      <c r="B1039" s="10" t="str">
        <f t="shared" si="94"/>
        <v/>
      </c>
      <c r="C1039" s="10" t="str">
        <f>IF(ISNA(VLOOKUP(R1039&amp;"_"&amp;S1039&amp;"_"&amp;T1039,[1]挑战模式!$A:$AS,1,FALSE)),"",IF(T1039-T1038=0,"",T1039))</f>
        <v/>
      </c>
      <c r="D1039" s="10" t="str">
        <f t="shared" si="95"/>
        <v/>
      </c>
      <c r="E1039" s="10" t="str">
        <f>""</f>
        <v/>
      </c>
      <c r="F1039" s="10" t="str">
        <f>IF(C1039="","",VLOOKUP(R1039&amp;"_"&amp;S1039&amp;"_"&amp;T1039,[1]挑战模式!$A:$AS,13,FALSE)-VLOOKUP(R1039&amp;"_"&amp;S1039&amp;"_"&amp;T1039,[1]挑战模式!$A:$AS,14,FALSE))</f>
        <v/>
      </c>
      <c r="G1039" s="10" t="str">
        <f t="shared" si="96"/>
        <v/>
      </c>
      <c r="H1039" s="10" t="str">
        <f>IF(C1039="","",VLOOKUP(R1039&amp;"_"&amp;S1039&amp;"_"&amp;T1039,[1]挑战模式!$A:$BG,58,FALSE))</f>
        <v/>
      </c>
      <c r="I1039" s="10" t="str">
        <f>IF(C1039="","",VLOOKUP(R1039&amp;"_"&amp;S1039&amp;"_"&amp;T1039,[1]挑战模式!$A:$BG,59,FALSE))</f>
        <v/>
      </c>
      <c r="J1039" s="10" t="str">
        <f t="shared" si="93"/>
        <v/>
      </c>
      <c r="K1039" s="10" t="str">
        <f ca="1">IF(ISNA(VLOOKUP(R1039&amp;"_"&amp;S1039&amp;"_"&amp;T1039,[1]挑战模式!$A:$AS,1,FALSE)),"",IF(VLOOKUP(R1039&amp;"_"&amp;S1039&amp;"_"&amp;T1039,[1]挑战模式!$A:$AS,14+U1039,FALSE)="","",INT(VLOOKUP(R1039&amp;"_"&amp;S1039&amp;"_"&amp;T1039,[1]挑战模式!$A:$AS,20+U1039,FALSE))))</f>
        <v/>
      </c>
      <c r="L1039" s="10" t="str">
        <f ca="1">IF(ISNA(VLOOKUP(R1039&amp;"_"&amp;S1039&amp;"_"&amp;T1039,[1]挑战模式!$A:$AS,1,FALSE)),"",IF(VLOOKUP(R1039&amp;"_"&amp;S1039&amp;"_"&amp;T1039,[1]挑战模式!$A:$AS,14+U1039,FALSE)="","",ROUND(VLOOKUP(R1039&amp;"_"&amp;S1039&amp;"_"&amp;T1039,[1]挑战模式!$A:$AS,5,FALSE)/K1039,2)))</f>
        <v/>
      </c>
      <c r="M1039" s="10" t="str">
        <f t="shared" ca="1" si="97"/>
        <v/>
      </c>
      <c r="N1039" s="10" t="str">
        <f t="shared" ca="1" si="98"/>
        <v/>
      </c>
      <c r="O1039" s="10" t="str">
        <f t="shared" ca="1" si="99"/>
        <v/>
      </c>
      <c r="Q1039" s="10" t="str">
        <f ca="1">IF(L1039="","",VLOOKUP(R1039&amp;"_"&amp;S1039&amp;"_"&amp;T1039,[1]挑战模式!$A:$AS,38+U1039,FALSE))</f>
        <v/>
      </c>
      <c r="R1039" s="10">
        <v>1</v>
      </c>
      <c r="S1039" s="10">
        <v>2</v>
      </c>
      <c r="T1039" s="10">
        <v>5</v>
      </c>
      <c r="U1039" s="10">
        <v>6</v>
      </c>
    </row>
    <row r="1040" spans="2:21" s="10" customFormat="1" x14ac:dyDescent="0.2">
      <c r="B1040" s="10" t="str">
        <f t="shared" si="94"/>
        <v>MonsterWaveCallRule_Season1_Challenge2</v>
      </c>
      <c r="C1040" s="10">
        <f>IF(ISNA(VLOOKUP(R1040&amp;"_"&amp;S1040&amp;"_"&amp;T1040,[1]挑战模式!$A:$AS,1,FALSE)),"",IF(T1040-T1039=0,"",T1040))</f>
        <v>6</v>
      </c>
      <c r="D1040" s="10" t="str">
        <f t="shared" si="95"/>
        <v>赛季1挑战关卡2波次6</v>
      </c>
      <c r="E1040" s="10" t="str">
        <f>""</f>
        <v/>
      </c>
      <c r="F1040" s="10">
        <f>IF(C1040="","",VLOOKUP(R1040&amp;"_"&amp;S1040&amp;"_"&amp;T1040,[1]挑战模式!$A:$AS,13,FALSE)-VLOOKUP(R1040&amp;"_"&amp;S1040&amp;"_"&amp;T1040,[1]挑战模式!$A:$AS,14,FALSE))</f>
        <v>100</v>
      </c>
      <c r="G1040" s="10">
        <f t="shared" si="96"/>
        <v>180</v>
      </c>
      <c r="H1040" s="10" t="str">
        <f>IF(C1040="","",VLOOKUP(R1040&amp;"_"&amp;S1040&amp;"_"&amp;T1040,[1]挑战模式!$A:$BG,58,FALSE))</f>
        <v>ResAudio_Music_game1;0.9</v>
      </c>
      <c r="I1040" s="10" t="str">
        <f>IF(C1040="","",VLOOKUP(R1040&amp;"_"&amp;S1040&amp;"_"&amp;T1040,[1]挑战模式!$A:$BG,59,FALSE))</f>
        <v>ResAudio_Music_battle_danger1;1</v>
      </c>
      <c r="J1040" s="10">
        <f t="shared" si="93"/>
        <v>0</v>
      </c>
      <c r="K1040" s="10">
        <f ca="1">IF(ISNA(VLOOKUP(R1040&amp;"_"&amp;S1040&amp;"_"&amp;T1040,[1]挑战模式!$A:$AS,1,FALSE)),"",IF(VLOOKUP(R1040&amp;"_"&amp;S1040&amp;"_"&amp;T1040,[1]挑战模式!$A:$AS,14+U1040,FALSE)="","",INT(VLOOKUP(R1040&amp;"_"&amp;S1040&amp;"_"&amp;T1040,[1]挑战模式!$A:$AS,20+U1040,FALSE))))</f>
        <v>11</v>
      </c>
      <c r="L1040" s="10">
        <f ca="1">IF(ISNA(VLOOKUP(R1040&amp;"_"&amp;S1040&amp;"_"&amp;T1040,[1]挑战模式!$A:$AS,1,FALSE)),"",IF(VLOOKUP(R1040&amp;"_"&amp;S1040&amp;"_"&amp;T1040,[1]挑战模式!$A:$AS,14+U1040,FALSE)="","",ROUND(VLOOKUP(R1040&amp;"_"&amp;S1040&amp;"_"&amp;T1040,[1]挑战模式!$A:$AS,5,FALSE)/K1040,2)))</f>
        <v>2.73</v>
      </c>
      <c r="M1040" s="10">
        <f t="shared" ca="1" si="97"/>
        <v>1</v>
      </c>
      <c r="N1040" s="10" t="str">
        <f t="shared" ca="1" si="98"/>
        <v>Monster_Season1_Challenge2_6_1</v>
      </c>
      <c r="O1040" s="10">
        <f t="shared" ca="1" si="99"/>
        <v>1</v>
      </c>
      <c r="Q1040" s="10">
        <f ca="1">IF(L1040="","",VLOOKUP(R1040&amp;"_"&amp;S1040&amp;"_"&amp;T1040,[1]挑战模式!$A:$AS,38+U1040,FALSE))</f>
        <v>6</v>
      </c>
      <c r="R1040" s="10">
        <v>1</v>
      </c>
      <c r="S1040" s="10">
        <v>2</v>
      </c>
      <c r="T1040" s="10">
        <v>6</v>
      </c>
      <c r="U1040" s="10">
        <v>1</v>
      </c>
    </row>
    <row r="1041" spans="2:21" s="10" customFormat="1" x14ac:dyDescent="0.2">
      <c r="B1041" s="10" t="str">
        <f t="shared" si="94"/>
        <v/>
      </c>
      <c r="C1041" s="10" t="str">
        <f>IF(ISNA(VLOOKUP(R1041&amp;"_"&amp;S1041&amp;"_"&amp;T1041,[1]挑战模式!$A:$AS,1,FALSE)),"",IF(T1041-T1040=0,"",T1041))</f>
        <v/>
      </c>
      <c r="D1041" s="10" t="str">
        <f t="shared" si="95"/>
        <v/>
      </c>
      <c r="E1041" s="10" t="str">
        <f>""</f>
        <v/>
      </c>
      <c r="F1041" s="10" t="str">
        <f>IF(C1041="","",VLOOKUP(R1041&amp;"_"&amp;S1041&amp;"_"&amp;T1041,[1]挑战模式!$A:$AS,13,FALSE)-VLOOKUP(R1041&amp;"_"&amp;S1041&amp;"_"&amp;T1041,[1]挑战模式!$A:$AS,14,FALSE))</f>
        <v/>
      </c>
      <c r="G1041" s="10" t="str">
        <f t="shared" si="96"/>
        <v/>
      </c>
      <c r="H1041" s="10" t="str">
        <f>IF(C1041="","",VLOOKUP(R1041&amp;"_"&amp;S1041&amp;"_"&amp;T1041,[1]挑战模式!$A:$BG,58,FALSE))</f>
        <v/>
      </c>
      <c r="I1041" s="10" t="str">
        <f>IF(C1041="","",VLOOKUP(R1041&amp;"_"&amp;S1041&amp;"_"&amp;T1041,[1]挑战模式!$A:$BG,59,FALSE))</f>
        <v/>
      </c>
      <c r="J1041" s="10" t="str">
        <f t="shared" si="93"/>
        <v/>
      </c>
      <c r="K1041" s="10">
        <f ca="1">IF(ISNA(VLOOKUP(R1041&amp;"_"&amp;S1041&amp;"_"&amp;T1041,[1]挑战模式!$A:$AS,1,FALSE)),"",IF(VLOOKUP(R1041&amp;"_"&amp;S1041&amp;"_"&amp;T1041,[1]挑战模式!$A:$AS,14+U1041,FALSE)="","",INT(VLOOKUP(R1041&amp;"_"&amp;S1041&amp;"_"&amp;T1041,[1]挑战模式!$A:$AS,20+U1041,FALSE))))</f>
        <v>8</v>
      </c>
      <c r="L1041" s="10">
        <f ca="1">IF(ISNA(VLOOKUP(R1041&amp;"_"&amp;S1041&amp;"_"&amp;T1041,[1]挑战模式!$A:$AS,1,FALSE)),"",IF(VLOOKUP(R1041&amp;"_"&amp;S1041&amp;"_"&amp;T1041,[1]挑战模式!$A:$AS,14+U1041,FALSE)="","",ROUND(VLOOKUP(R1041&amp;"_"&amp;S1041&amp;"_"&amp;T1041,[1]挑战模式!$A:$AS,5,FALSE)/K1041,2)))</f>
        <v>3.75</v>
      </c>
      <c r="M1041" s="10">
        <f t="shared" ca="1" si="97"/>
        <v>1</v>
      </c>
      <c r="N1041" s="10" t="str">
        <f t="shared" ca="1" si="98"/>
        <v>Monster_Season1_Challenge2_6_2</v>
      </c>
      <c r="O1041" s="10">
        <f t="shared" ca="1" si="99"/>
        <v>1</v>
      </c>
      <c r="Q1041" s="10">
        <f ca="1">IF(L1041="","",VLOOKUP(R1041&amp;"_"&amp;S1041&amp;"_"&amp;T1041,[1]挑战模式!$A:$AS,38+U1041,FALSE))</f>
        <v>6</v>
      </c>
      <c r="R1041" s="10">
        <v>1</v>
      </c>
      <c r="S1041" s="10">
        <v>2</v>
      </c>
      <c r="T1041" s="10">
        <v>6</v>
      </c>
      <c r="U1041" s="10">
        <v>2</v>
      </c>
    </row>
    <row r="1042" spans="2:21" s="10" customFormat="1" x14ac:dyDescent="0.2">
      <c r="B1042" s="10" t="str">
        <f t="shared" si="94"/>
        <v/>
      </c>
      <c r="C1042" s="10" t="str">
        <f>IF(ISNA(VLOOKUP(R1042&amp;"_"&amp;S1042&amp;"_"&amp;T1042,[1]挑战模式!$A:$AS,1,FALSE)),"",IF(T1042-T1041=0,"",T1042))</f>
        <v/>
      </c>
      <c r="D1042" s="10" t="str">
        <f t="shared" si="95"/>
        <v/>
      </c>
      <c r="E1042" s="10" t="str">
        <f>""</f>
        <v/>
      </c>
      <c r="F1042" s="10" t="str">
        <f>IF(C1042="","",VLOOKUP(R1042&amp;"_"&amp;S1042&amp;"_"&amp;T1042,[1]挑战模式!$A:$AS,13,FALSE)-VLOOKUP(R1042&amp;"_"&amp;S1042&amp;"_"&amp;T1042,[1]挑战模式!$A:$AS,14,FALSE))</f>
        <v/>
      </c>
      <c r="G1042" s="10" t="str">
        <f t="shared" si="96"/>
        <v/>
      </c>
      <c r="H1042" s="10" t="str">
        <f>IF(C1042="","",VLOOKUP(R1042&amp;"_"&amp;S1042&amp;"_"&amp;T1042,[1]挑战模式!$A:$BG,58,FALSE))</f>
        <v/>
      </c>
      <c r="I1042" s="10" t="str">
        <f>IF(C1042="","",VLOOKUP(R1042&amp;"_"&amp;S1042&amp;"_"&amp;T1042,[1]挑战模式!$A:$BG,59,FALSE))</f>
        <v/>
      </c>
      <c r="J1042" s="10" t="str">
        <f t="shared" si="93"/>
        <v/>
      </c>
      <c r="K1042" s="10">
        <f ca="1">IF(ISNA(VLOOKUP(R1042&amp;"_"&amp;S1042&amp;"_"&amp;T1042,[1]挑战模式!$A:$AS,1,FALSE)),"",IF(VLOOKUP(R1042&amp;"_"&amp;S1042&amp;"_"&amp;T1042,[1]挑战模式!$A:$AS,14+U1042,FALSE)="","",INT(VLOOKUP(R1042&amp;"_"&amp;S1042&amp;"_"&amp;T1042,[1]挑战模式!$A:$AS,20+U1042,FALSE))))</f>
        <v>8</v>
      </c>
      <c r="L1042" s="10">
        <f ca="1">IF(ISNA(VLOOKUP(R1042&amp;"_"&amp;S1042&amp;"_"&amp;T1042,[1]挑战模式!$A:$AS,1,FALSE)),"",IF(VLOOKUP(R1042&amp;"_"&amp;S1042&amp;"_"&amp;T1042,[1]挑战模式!$A:$AS,14+U1042,FALSE)="","",ROUND(VLOOKUP(R1042&amp;"_"&amp;S1042&amp;"_"&amp;T1042,[1]挑战模式!$A:$AS,5,FALSE)/K1042,2)))</f>
        <v>3.75</v>
      </c>
      <c r="M1042" s="10">
        <f t="shared" ca="1" si="97"/>
        <v>1</v>
      </c>
      <c r="N1042" s="10" t="str">
        <f t="shared" ca="1" si="98"/>
        <v>Monster_Season1_Challenge2_6_3</v>
      </c>
      <c r="O1042" s="10">
        <f t="shared" ca="1" si="99"/>
        <v>1</v>
      </c>
      <c r="Q1042" s="10">
        <f ca="1">IF(L1042="","",VLOOKUP(R1042&amp;"_"&amp;S1042&amp;"_"&amp;T1042,[1]挑战模式!$A:$AS,38+U1042,FALSE))</f>
        <v>6</v>
      </c>
      <c r="R1042" s="10">
        <v>1</v>
      </c>
      <c r="S1042" s="10">
        <v>2</v>
      </c>
      <c r="T1042" s="10">
        <v>6</v>
      </c>
      <c r="U1042" s="10">
        <v>3</v>
      </c>
    </row>
    <row r="1043" spans="2:21" s="10" customFormat="1" x14ac:dyDescent="0.2">
      <c r="B1043" s="10" t="str">
        <f t="shared" si="94"/>
        <v/>
      </c>
      <c r="C1043" s="10" t="str">
        <f>IF(ISNA(VLOOKUP(R1043&amp;"_"&amp;S1043&amp;"_"&amp;T1043,[1]挑战模式!$A:$AS,1,FALSE)),"",IF(T1043-T1042=0,"",T1043))</f>
        <v/>
      </c>
      <c r="D1043" s="10" t="str">
        <f t="shared" si="95"/>
        <v/>
      </c>
      <c r="E1043" s="10" t="str">
        <f>""</f>
        <v/>
      </c>
      <c r="F1043" s="10" t="str">
        <f>IF(C1043="","",VLOOKUP(R1043&amp;"_"&amp;S1043&amp;"_"&amp;T1043,[1]挑战模式!$A:$AS,13,FALSE)-VLOOKUP(R1043&amp;"_"&amp;S1043&amp;"_"&amp;T1043,[1]挑战模式!$A:$AS,14,FALSE))</f>
        <v/>
      </c>
      <c r="G1043" s="10" t="str">
        <f t="shared" si="96"/>
        <v/>
      </c>
      <c r="H1043" s="10" t="str">
        <f>IF(C1043="","",VLOOKUP(R1043&amp;"_"&amp;S1043&amp;"_"&amp;T1043,[1]挑战模式!$A:$BG,58,FALSE))</f>
        <v/>
      </c>
      <c r="I1043" s="10" t="str">
        <f>IF(C1043="","",VLOOKUP(R1043&amp;"_"&amp;S1043&amp;"_"&amp;T1043,[1]挑战模式!$A:$BG,59,FALSE))</f>
        <v/>
      </c>
      <c r="J1043" s="10" t="str">
        <f t="shared" si="93"/>
        <v/>
      </c>
      <c r="K1043" s="10">
        <f ca="1">IF(ISNA(VLOOKUP(R1043&amp;"_"&amp;S1043&amp;"_"&amp;T1043,[1]挑战模式!$A:$AS,1,FALSE)),"",IF(VLOOKUP(R1043&amp;"_"&amp;S1043&amp;"_"&amp;T1043,[1]挑战模式!$A:$AS,14+U1043,FALSE)="","",INT(VLOOKUP(R1043&amp;"_"&amp;S1043&amp;"_"&amp;T1043,[1]挑战模式!$A:$AS,20+U1043,FALSE))))</f>
        <v>5</v>
      </c>
      <c r="L1043" s="10">
        <f ca="1">IF(ISNA(VLOOKUP(R1043&amp;"_"&amp;S1043&amp;"_"&amp;T1043,[1]挑战模式!$A:$AS,1,FALSE)),"",IF(VLOOKUP(R1043&amp;"_"&amp;S1043&amp;"_"&amp;T1043,[1]挑战模式!$A:$AS,14+U1043,FALSE)="","",ROUND(VLOOKUP(R1043&amp;"_"&amp;S1043&amp;"_"&amp;T1043,[1]挑战模式!$A:$AS,5,FALSE)/K1043,2)))</f>
        <v>6</v>
      </c>
      <c r="M1043" s="10">
        <f t="shared" ca="1" si="97"/>
        <v>1</v>
      </c>
      <c r="N1043" s="10" t="str">
        <f t="shared" ca="1" si="98"/>
        <v>Monster_Season1_Challenge2_6_4</v>
      </c>
      <c r="O1043" s="10">
        <f t="shared" ca="1" si="99"/>
        <v>1</v>
      </c>
      <c r="Q1043" s="10">
        <f ca="1">IF(L1043="","",VLOOKUP(R1043&amp;"_"&amp;S1043&amp;"_"&amp;T1043,[1]挑战模式!$A:$AS,38+U1043,FALSE))</f>
        <v>6</v>
      </c>
      <c r="R1043" s="10">
        <v>1</v>
      </c>
      <c r="S1043" s="10">
        <v>2</v>
      </c>
      <c r="T1043" s="10">
        <v>6</v>
      </c>
      <c r="U1043" s="10">
        <v>4</v>
      </c>
    </row>
    <row r="1044" spans="2:21" s="10" customFormat="1" x14ac:dyDescent="0.2">
      <c r="B1044" s="10" t="str">
        <f t="shared" si="94"/>
        <v/>
      </c>
      <c r="C1044" s="10" t="str">
        <f>IF(ISNA(VLOOKUP(R1044&amp;"_"&amp;S1044&amp;"_"&amp;T1044,[1]挑战模式!$A:$AS,1,FALSE)),"",IF(T1044-T1043=0,"",T1044))</f>
        <v/>
      </c>
      <c r="D1044" s="10" t="str">
        <f t="shared" si="95"/>
        <v/>
      </c>
      <c r="E1044" s="10" t="str">
        <f>""</f>
        <v/>
      </c>
      <c r="F1044" s="10" t="str">
        <f>IF(C1044="","",VLOOKUP(R1044&amp;"_"&amp;S1044&amp;"_"&amp;T1044,[1]挑战模式!$A:$AS,13,FALSE)-VLOOKUP(R1044&amp;"_"&amp;S1044&amp;"_"&amp;T1044,[1]挑战模式!$A:$AS,14,FALSE))</f>
        <v/>
      </c>
      <c r="G1044" s="10" t="str">
        <f t="shared" si="96"/>
        <v/>
      </c>
      <c r="H1044" s="10" t="str">
        <f>IF(C1044="","",VLOOKUP(R1044&amp;"_"&amp;S1044&amp;"_"&amp;T1044,[1]挑战模式!$A:$BG,58,FALSE))</f>
        <v/>
      </c>
      <c r="I1044" s="10" t="str">
        <f>IF(C1044="","",VLOOKUP(R1044&amp;"_"&amp;S1044&amp;"_"&amp;T1044,[1]挑战模式!$A:$BG,59,FALSE))</f>
        <v/>
      </c>
      <c r="J1044" s="10" t="str">
        <f t="shared" si="93"/>
        <v/>
      </c>
      <c r="K1044" s="10" t="str">
        <f ca="1">IF(ISNA(VLOOKUP(R1044&amp;"_"&amp;S1044&amp;"_"&amp;T1044,[1]挑战模式!$A:$AS,1,FALSE)),"",IF(VLOOKUP(R1044&amp;"_"&amp;S1044&amp;"_"&amp;T1044,[1]挑战模式!$A:$AS,14+U1044,FALSE)="","",INT(VLOOKUP(R1044&amp;"_"&amp;S1044&amp;"_"&amp;T1044,[1]挑战模式!$A:$AS,20+U1044,FALSE))))</f>
        <v/>
      </c>
      <c r="L1044" s="10" t="str">
        <f ca="1">IF(ISNA(VLOOKUP(R1044&amp;"_"&amp;S1044&amp;"_"&amp;T1044,[1]挑战模式!$A:$AS,1,FALSE)),"",IF(VLOOKUP(R1044&amp;"_"&amp;S1044&amp;"_"&amp;T1044,[1]挑战模式!$A:$AS,14+U1044,FALSE)="","",ROUND(VLOOKUP(R1044&amp;"_"&amp;S1044&amp;"_"&amp;T1044,[1]挑战模式!$A:$AS,5,FALSE)/K1044,2)))</f>
        <v/>
      </c>
      <c r="M1044" s="10" t="str">
        <f t="shared" ca="1" si="97"/>
        <v/>
      </c>
      <c r="N1044" s="10" t="str">
        <f t="shared" ca="1" si="98"/>
        <v/>
      </c>
      <c r="O1044" s="10" t="str">
        <f t="shared" ca="1" si="99"/>
        <v/>
      </c>
      <c r="Q1044" s="10" t="str">
        <f ca="1">IF(L1044="","",VLOOKUP(R1044&amp;"_"&amp;S1044&amp;"_"&amp;T1044,[1]挑战模式!$A:$AS,38+U1044,FALSE))</f>
        <v/>
      </c>
      <c r="R1044" s="10">
        <v>1</v>
      </c>
      <c r="S1044" s="10">
        <v>2</v>
      </c>
      <c r="T1044" s="10">
        <v>6</v>
      </c>
      <c r="U1044" s="10">
        <v>5</v>
      </c>
    </row>
    <row r="1045" spans="2:21" s="10" customFormat="1" x14ac:dyDescent="0.2">
      <c r="B1045" s="10" t="str">
        <f t="shared" si="94"/>
        <v/>
      </c>
      <c r="C1045" s="10" t="str">
        <f>IF(ISNA(VLOOKUP(R1045&amp;"_"&amp;S1045&amp;"_"&amp;T1045,[1]挑战模式!$A:$AS,1,FALSE)),"",IF(T1045-T1044=0,"",T1045))</f>
        <v/>
      </c>
      <c r="D1045" s="10" t="str">
        <f t="shared" si="95"/>
        <v/>
      </c>
      <c r="E1045" s="10" t="str">
        <f>""</f>
        <v/>
      </c>
      <c r="F1045" s="10" t="str">
        <f>IF(C1045="","",VLOOKUP(R1045&amp;"_"&amp;S1045&amp;"_"&amp;T1045,[1]挑战模式!$A:$AS,13,FALSE)-VLOOKUP(R1045&amp;"_"&amp;S1045&amp;"_"&amp;T1045,[1]挑战模式!$A:$AS,14,FALSE))</f>
        <v/>
      </c>
      <c r="G1045" s="10" t="str">
        <f t="shared" si="96"/>
        <v/>
      </c>
      <c r="H1045" s="10" t="str">
        <f>IF(C1045="","",VLOOKUP(R1045&amp;"_"&amp;S1045&amp;"_"&amp;T1045,[1]挑战模式!$A:$BG,58,FALSE))</f>
        <v/>
      </c>
      <c r="I1045" s="10" t="str">
        <f>IF(C1045="","",VLOOKUP(R1045&amp;"_"&amp;S1045&amp;"_"&amp;T1045,[1]挑战模式!$A:$BG,59,FALSE))</f>
        <v/>
      </c>
      <c r="J1045" s="10" t="str">
        <f t="shared" si="93"/>
        <v/>
      </c>
      <c r="K1045" s="10" t="str">
        <f ca="1">IF(ISNA(VLOOKUP(R1045&amp;"_"&amp;S1045&amp;"_"&amp;T1045,[1]挑战模式!$A:$AS,1,FALSE)),"",IF(VLOOKUP(R1045&amp;"_"&amp;S1045&amp;"_"&amp;T1045,[1]挑战模式!$A:$AS,14+U1045,FALSE)="","",INT(VLOOKUP(R1045&amp;"_"&amp;S1045&amp;"_"&amp;T1045,[1]挑战模式!$A:$AS,20+U1045,FALSE))))</f>
        <v/>
      </c>
      <c r="L1045" s="10" t="str">
        <f ca="1">IF(ISNA(VLOOKUP(R1045&amp;"_"&amp;S1045&amp;"_"&amp;T1045,[1]挑战模式!$A:$AS,1,FALSE)),"",IF(VLOOKUP(R1045&amp;"_"&amp;S1045&amp;"_"&amp;T1045,[1]挑战模式!$A:$AS,14+U1045,FALSE)="","",ROUND(VLOOKUP(R1045&amp;"_"&amp;S1045&amp;"_"&amp;T1045,[1]挑战模式!$A:$AS,5,FALSE)/K1045,2)))</f>
        <v/>
      </c>
      <c r="M1045" s="10" t="str">
        <f t="shared" ca="1" si="97"/>
        <v/>
      </c>
      <c r="N1045" s="10" t="str">
        <f t="shared" ca="1" si="98"/>
        <v/>
      </c>
      <c r="O1045" s="10" t="str">
        <f t="shared" ca="1" si="99"/>
        <v/>
      </c>
      <c r="Q1045" s="10" t="str">
        <f ca="1">IF(L1045="","",VLOOKUP(R1045&amp;"_"&amp;S1045&amp;"_"&amp;T1045,[1]挑战模式!$A:$AS,38+U1045,FALSE))</f>
        <v/>
      </c>
      <c r="R1045" s="10">
        <v>1</v>
      </c>
      <c r="S1045" s="10">
        <v>2</v>
      </c>
      <c r="T1045" s="10">
        <v>6</v>
      </c>
      <c r="U1045" s="10">
        <v>6</v>
      </c>
    </row>
    <row r="1046" spans="2:21" s="10" customFormat="1" x14ac:dyDescent="0.2">
      <c r="B1046" s="10" t="str">
        <f t="shared" si="94"/>
        <v/>
      </c>
      <c r="C1046" s="10" t="str">
        <f>IF(ISNA(VLOOKUP(R1046&amp;"_"&amp;S1046&amp;"_"&amp;T1046,[1]挑战模式!$A:$AS,1,FALSE)),"",IF(T1046-T1045=0,"",T1046))</f>
        <v/>
      </c>
      <c r="D1046" s="10" t="str">
        <f t="shared" si="95"/>
        <v/>
      </c>
      <c r="E1046" s="10" t="str">
        <f>""</f>
        <v/>
      </c>
      <c r="F1046" s="10" t="str">
        <f>IF(C1046="","",VLOOKUP(R1046&amp;"_"&amp;S1046&amp;"_"&amp;T1046,[1]挑战模式!$A:$AS,13,FALSE)-VLOOKUP(R1046&amp;"_"&amp;S1046&amp;"_"&amp;T1046,[1]挑战模式!$A:$AS,14,FALSE))</f>
        <v/>
      </c>
      <c r="G1046" s="10" t="str">
        <f t="shared" si="96"/>
        <v/>
      </c>
      <c r="H1046" s="10" t="str">
        <f>IF(C1046="","",VLOOKUP(R1046&amp;"_"&amp;S1046&amp;"_"&amp;T1046,[1]挑战模式!$A:$BG,58,FALSE))</f>
        <v/>
      </c>
      <c r="I1046" s="10" t="str">
        <f>IF(C1046="","",VLOOKUP(R1046&amp;"_"&amp;S1046&amp;"_"&amp;T1046,[1]挑战模式!$A:$BG,59,FALSE))</f>
        <v/>
      </c>
      <c r="J1046" s="10" t="str">
        <f t="shared" si="93"/>
        <v/>
      </c>
      <c r="K1046" s="10" t="str">
        <f>IF(ISNA(VLOOKUP(R1046&amp;"_"&amp;S1046&amp;"_"&amp;T1046,[1]挑战模式!$A:$AS,1,FALSE)),"",IF(VLOOKUP(R1046&amp;"_"&amp;S1046&amp;"_"&amp;T1046,[1]挑战模式!$A:$AS,14+U1046,FALSE)="","",INT(VLOOKUP(R1046&amp;"_"&amp;S1046&amp;"_"&amp;T1046,[1]挑战模式!$A:$AS,20+U1046,FALSE))))</f>
        <v/>
      </c>
      <c r="L1046" s="10" t="str">
        <f>IF(ISNA(VLOOKUP(R1046&amp;"_"&amp;S1046&amp;"_"&amp;T1046,[1]挑战模式!$A:$AS,1,FALSE)),"",IF(VLOOKUP(R1046&amp;"_"&amp;S1046&amp;"_"&amp;T1046,[1]挑战模式!$A:$AS,14+U1046,FALSE)="","",ROUND(VLOOKUP(R1046&amp;"_"&amp;S1046&amp;"_"&amp;T1046,[1]挑战模式!$A:$AS,5,FALSE)/K1046,2)))</f>
        <v/>
      </c>
      <c r="M1046" s="10" t="str">
        <f t="shared" si="97"/>
        <v/>
      </c>
      <c r="N1046" s="10" t="str">
        <f t="shared" si="98"/>
        <v/>
      </c>
      <c r="O1046" s="10" t="str">
        <f t="shared" si="99"/>
        <v/>
      </c>
      <c r="Q1046" s="10" t="str">
        <f>IF(L1046="","",VLOOKUP(R1046&amp;"_"&amp;S1046&amp;"_"&amp;T1046,[1]挑战模式!$A:$AS,38+U1046,FALSE))</f>
        <v/>
      </c>
      <c r="R1046" s="10">
        <v>1</v>
      </c>
      <c r="S1046" s="10">
        <v>2</v>
      </c>
      <c r="T1046" s="10">
        <v>7</v>
      </c>
      <c r="U1046" s="10">
        <v>1</v>
      </c>
    </row>
    <row r="1047" spans="2:21" s="10" customFormat="1" x14ac:dyDescent="0.2">
      <c r="B1047" s="10" t="str">
        <f t="shared" si="94"/>
        <v/>
      </c>
      <c r="C1047" s="10" t="str">
        <f>IF(ISNA(VLOOKUP(R1047&amp;"_"&amp;S1047&amp;"_"&amp;T1047,[1]挑战模式!$A:$AS,1,FALSE)),"",IF(T1047-T1046=0,"",T1047))</f>
        <v/>
      </c>
      <c r="D1047" s="10" t="str">
        <f t="shared" si="95"/>
        <v/>
      </c>
      <c r="E1047" s="10" t="str">
        <f>""</f>
        <v/>
      </c>
      <c r="F1047" s="10" t="str">
        <f>IF(C1047="","",VLOOKUP(R1047&amp;"_"&amp;S1047&amp;"_"&amp;T1047,[1]挑战模式!$A:$AS,13,FALSE)-VLOOKUP(R1047&amp;"_"&amp;S1047&amp;"_"&amp;T1047,[1]挑战模式!$A:$AS,14,FALSE))</f>
        <v/>
      </c>
      <c r="G1047" s="10" t="str">
        <f t="shared" si="96"/>
        <v/>
      </c>
      <c r="H1047" s="10" t="str">
        <f>IF(C1047="","",VLOOKUP(R1047&amp;"_"&amp;S1047&amp;"_"&amp;T1047,[1]挑战模式!$A:$BG,58,FALSE))</f>
        <v/>
      </c>
      <c r="I1047" s="10" t="str">
        <f>IF(C1047="","",VLOOKUP(R1047&amp;"_"&amp;S1047&amp;"_"&amp;T1047,[1]挑战模式!$A:$BG,59,FALSE))</f>
        <v/>
      </c>
      <c r="J1047" s="10" t="str">
        <f t="shared" ref="J1047:J1110" si="100">IF(C1047="","",0)</f>
        <v/>
      </c>
      <c r="K1047" s="10" t="str">
        <f>IF(ISNA(VLOOKUP(R1047&amp;"_"&amp;S1047&amp;"_"&amp;T1047,[1]挑战模式!$A:$AS,1,FALSE)),"",IF(VLOOKUP(R1047&amp;"_"&amp;S1047&amp;"_"&amp;T1047,[1]挑战模式!$A:$AS,14+U1047,FALSE)="","",INT(VLOOKUP(R1047&amp;"_"&amp;S1047&amp;"_"&amp;T1047,[1]挑战模式!$A:$AS,20+U1047,FALSE))))</f>
        <v/>
      </c>
      <c r="L1047" s="10" t="str">
        <f>IF(ISNA(VLOOKUP(R1047&amp;"_"&amp;S1047&amp;"_"&amp;T1047,[1]挑战模式!$A:$AS,1,FALSE)),"",IF(VLOOKUP(R1047&amp;"_"&amp;S1047&amp;"_"&amp;T1047,[1]挑战模式!$A:$AS,14+U1047,FALSE)="","",ROUND(VLOOKUP(R1047&amp;"_"&amp;S1047&amp;"_"&amp;T1047,[1]挑战模式!$A:$AS,5,FALSE)/K1047,2)))</f>
        <v/>
      </c>
      <c r="M1047" s="10" t="str">
        <f t="shared" si="97"/>
        <v/>
      </c>
      <c r="N1047" s="10" t="str">
        <f t="shared" si="98"/>
        <v/>
      </c>
      <c r="O1047" s="10" t="str">
        <f t="shared" si="99"/>
        <v/>
      </c>
      <c r="Q1047" s="10" t="str">
        <f>IF(L1047="","",VLOOKUP(R1047&amp;"_"&amp;S1047&amp;"_"&amp;T1047,[1]挑战模式!$A:$AS,38+U1047,FALSE))</f>
        <v/>
      </c>
      <c r="R1047" s="10">
        <v>1</v>
      </c>
      <c r="S1047" s="10">
        <v>2</v>
      </c>
      <c r="T1047" s="10">
        <v>7</v>
      </c>
      <c r="U1047" s="10">
        <v>2</v>
      </c>
    </row>
    <row r="1048" spans="2:21" s="10" customFormat="1" x14ac:dyDescent="0.2">
      <c r="B1048" s="10" t="str">
        <f t="shared" si="94"/>
        <v/>
      </c>
      <c r="C1048" s="10" t="str">
        <f>IF(ISNA(VLOOKUP(R1048&amp;"_"&amp;S1048&amp;"_"&amp;T1048,[1]挑战模式!$A:$AS,1,FALSE)),"",IF(T1048-T1047=0,"",T1048))</f>
        <v/>
      </c>
      <c r="D1048" s="10" t="str">
        <f t="shared" si="95"/>
        <v/>
      </c>
      <c r="E1048" s="10" t="str">
        <f>""</f>
        <v/>
      </c>
      <c r="F1048" s="10" t="str">
        <f>IF(C1048="","",VLOOKUP(R1048&amp;"_"&amp;S1048&amp;"_"&amp;T1048,[1]挑战模式!$A:$AS,13,FALSE)-VLOOKUP(R1048&amp;"_"&amp;S1048&amp;"_"&amp;T1048,[1]挑战模式!$A:$AS,14,FALSE))</f>
        <v/>
      </c>
      <c r="G1048" s="10" t="str">
        <f t="shared" si="96"/>
        <v/>
      </c>
      <c r="H1048" s="10" t="str">
        <f>IF(C1048="","",VLOOKUP(R1048&amp;"_"&amp;S1048&amp;"_"&amp;T1048,[1]挑战模式!$A:$BG,58,FALSE))</f>
        <v/>
      </c>
      <c r="I1048" s="10" t="str">
        <f>IF(C1048="","",VLOOKUP(R1048&amp;"_"&amp;S1048&amp;"_"&amp;T1048,[1]挑战模式!$A:$BG,59,FALSE))</f>
        <v/>
      </c>
      <c r="J1048" s="10" t="str">
        <f t="shared" si="100"/>
        <v/>
      </c>
      <c r="K1048" s="10" t="str">
        <f>IF(ISNA(VLOOKUP(R1048&amp;"_"&amp;S1048&amp;"_"&amp;T1048,[1]挑战模式!$A:$AS,1,FALSE)),"",IF(VLOOKUP(R1048&amp;"_"&amp;S1048&amp;"_"&amp;T1048,[1]挑战模式!$A:$AS,14+U1048,FALSE)="","",INT(VLOOKUP(R1048&amp;"_"&amp;S1048&amp;"_"&amp;T1048,[1]挑战模式!$A:$AS,20+U1048,FALSE))))</f>
        <v/>
      </c>
      <c r="L1048" s="10" t="str">
        <f>IF(ISNA(VLOOKUP(R1048&amp;"_"&amp;S1048&amp;"_"&amp;T1048,[1]挑战模式!$A:$AS,1,FALSE)),"",IF(VLOOKUP(R1048&amp;"_"&amp;S1048&amp;"_"&amp;T1048,[1]挑战模式!$A:$AS,14+U1048,FALSE)="","",ROUND(VLOOKUP(R1048&amp;"_"&amp;S1048&amp;"_"&amp;T1048,[1]挑战模式!$A:$AS,5,FALSE)/K1048,2)))</f>
        <v/>
      </c>
      <c r="M1048" s="10" t="str">
        <f t="shared" si="97"/>
        <v/>
      </c>
      <c r="N1048" s="10" t="str">
        <f t="shared" si="98"/>
        <v/>
      </c>
      <c r="O1048" s="10" t="str">
        <f t="shared" si="99"/>
        <v/>
      </c>
      <c r="Q1048" s="10" t="str">
        <f>IF(L1048="","",VLOOKUP(R1048&amp;"_"&amp;S1048&amp;"_"&amp;T1048,[1]挑战模式!$A:$AS,38+U1048,FALSE))</f>
        <v/>
      </c>
      <c r="R1048" s="10">
        <v>1</v>
      </c>
      <c r="S1048" s="10">
        <v>2</v>
      </c>
      <c r="T1048" s="10">
        <v>7</v>
      </c>
      <c r="U1048" s="10">
        <v>3</v>
      </c>
    </row>
    <row r="1049" spans="2:21" s="10" customFormat="1" x14ac:dyDescent="0.2">
      <c r="B1049" s="10" t="str">
        <f t="shared" si="94"/>
        <v/>
      </c>
      <c r="C1049" s="10" t="str">
        <f>IF(ISNA(VLOOKUP(R1049&amp;"_"&amp;S1049&amp;"_"&amp;T1049,[1]挑战模式!$A:$AS,1,FALSE)),"",IF(T1049-T1048=0,"",T1049))</f>
        <v/>
      </c>
      <c r="D1049" s="10" t="str">
        <f t="shared" si="95"/>
        <v/>
      </c>
      <c r="E1049" s="10" t="str">
        <f>""</f>
        <v/>
      </c>
      <c r="F1049" s="10" t="str">
        <f>IF(C1049="","",VLOOKUP(R1049&amp;"_"&amp;S1049&amp;"_"&amp;T1049,[1]挑战模式!$A:$AS,13,FALSE)-VLOOKUP(R1049&amp;"_"&amp;S1049&amp;"_"&amp;T1049,[1]挑战模式!$A:$AS,14,FALSE))</f>
        <v/>
      </c>
      <c r="G1049" s="10" t="str">
        <f t="shared" si="96"/>
        <v/>
      </c>
      <c r="H1049" s="10" t="str">
        <f>IF(C1049="","",VLOOKUP(R1049&amp;"_"&amp;S1049&amp;"_"&amp;T1049,[1]挑战模式!$A:$BG,58,FALSE))</f>
        <v/>
      </c>
      <c r="I1049" s="10" t="str">
        <f>IF(C1049="","",VLOOKUP(R1049&amp;"_"&amp;S1049&amp;"_"&amp;T1049,[1]挑战模式!$A:$BG,59,FALSE))</f>
        <v/>
      </c>
      <c r="J1049" s="10" t="str">
        <f t="shared" si="100"/>
        <v/>
      </c>
      <c r="K1049" s="10" t="str">
        <f>IF(ISNA(VLOOKUP(R1049&amp;"_"&amp;S1049&amp;"_"&amp;T1049,[1]挑战模式!$A:$AS,1,FALSE)),"",IF(VLOOKUP(R1049&amp;"_"&amp;S1049&amp;"_"&amp;T1049,[1]挑战模式!$A:$AS,14+U1049,FALSE)="","",INT(VLOOKUP(R1049&amp;"_"&amp;S1049&amp;"_"&amp;T1049,[1]挑战模式!$A:$AS,20+U1049,FALSE))))</f>
        <v/>
      </c>
      <c r="L1049" s="10" t="str">
        <f>IF(ISNA(VLOOKUP(R1049&amp;"_"&amp;S1049&amp;"_"&amp;T1049,[1]挑战模式!$A:$AS,1,FALSE)),"",IF(VLOOKUP(R1049&amp;"_"&amp;S1049&amp;"_"&amp;T1049,[1]挑战模式!$A:$AS,14+U1049,FALSE)="","",ROUND(VLOOKUP(R1049&amp;"_"&amp;S1049&amp;"_"&amp;T1049,[1]挑战模式!$A:$AS,5,FALSE)/K1049,2)))</f>
        <v/>
      </c>
      <c r="M1049" s="10" t="str">
        <f t="shared" si="97"/>
        <v/>
      </c>
      <c r="N1049" s="10" t="str">
        <f t="shared" si="98"/>
        <v/>
      </c>
      <c r="O1049" s="10" t="str">
        <f t="shared" si="99"/>
        <v/>
      </c>
      <c r="Q1049" s="10" t="str">
        <f>IF(L1049="","",VLOOKUP(R1049&amp;"_"&amp;S1049&amp;"_"&amp;T1049,[1]挑战模式!$A:$AS,38+U1049,FALSE))</f>
        <v/>
      </c>
      <c r="R1049" s="10">
        <v>1</v>
      </c>
      <c r="S1049" s="10">
        <v>2</v>
      </c>
      <c r="T1049" s="10">
        <v>7</v>
      </c>
      <c r="U1049" s="10">
        <v>4</v>
      </c>
    </row>
    <row r="1050" spans="2:21" s="10" customFormat="1" x14ac:dyDescent="0.2">
      <c r="B1050" s="10" t="str">
        <f t="shared" si="94"/>
        <v/>
      </c>
      <c r="C1050" s="10" t="str">
        <f>IF(ISNA(VLOOKUP(R1050&amp;"_"&amp;S1050&amp;"_"&amp;T1050,[1]挑战模式!$A:$AS,1,FALSE)),"",IF(T1050-T1049=0,"",T1050))</f>
        <v/>
      </c>
      <c r="D1050" s="10" t="str">
        <f t="shared" si="95"/>
        <v/>
      </c>
      <c r="E1050" s="10" t="str">
        <f>""</f>
        <v/>
      </c>
      <c r="F1050" s="10" t="str">
        <f>IF(C1050="","",VLOOKUP(R1050&amp;"_"&amp;S1050&amp;"_"&amp;T1050,[1]挑战模式!$A:$AS,13,FALSE)-VLOOKUP(R1050&amp;"_"&amp;S1050&amp;"_"&amp;T1050,[1]挑战模式!$A:$AS,14,FALSE))</f>
        <v/>
      </c>
      <c r="G1050" s="10" t="str">
        <f t="shared" si="96"/>
        <v/>
      </c>
      <c r="H1050" s="10" t="str">
        <f>IF(C1050="","",VLOOKUP(R1050&amp;"_"&amp;S1050&amp;"_"&amp;T1050,[1]挑战模式!$A:$BG,58,FALSE))</f>
        <v/>
      </c>
      <c r="I1050" s="10" t="str">
        <f>IF(C1050="","",VLOOKUP(R1050&amp;"_"&amp;S1050&amp;"_"&amp;T1050,[1]挑战模式!$A:$BG,59,FALSE))</f>
        <v/>
      </c>
      <c r="J1050" s="10" t="str">
        <f t="shared" si="100"/>
        <v/>
      </c>
      <c r="K1050" s="10" t="str">
        <f>IF(ISNA(VLOOKUP(R1050&amp;"_"&amp;S1050&amp;"_"&amp;T1050,[1]挑战模式!$A:$AS,1,FALSE)),"",IF(VLOOKUP(R1050&amp;"_"&amp;S1050&amp;"_"&amp;T1050,[1]挑战模式!$A:$AS,14+U1050,FALSE)="","",INT(VLOOKUP(R1050&amp;"_"&amp;S1050&amp;"_"&amp;T1050,[1]挑战模式!$A:$AS,20+U1050,FALSE))))</f>
        <v/>
      </c>
      <c r="L1050" s="10" t="str">
        <f>IF(ISNA(VLOOKUP(R1050&amp;"_"&amp;S1050&amp;"_"&amp;T1050,[1]挑战模式!$A:$AS,1,FALSE)),"",IF(VLOOKUP(R1050&amp;"_"&amp;S1050&amp;"_"&amp;T1050,[1]挑战模式!$A:$AS,14+U1050,FALSE)="","",ROUND(VLOOKUP(R1050&amp;"_"&amp;S1050&amp;"_"&amp;T1050,[1]挑战模式!$A:$AS,5,FALSE)/K1050,2)))</f>
        <v/>
      </c>
      <c r="M1050" s="10" t="str">
        <f t="shared" si="97"/>
        <v/>
      </c>
      <c r="N1050" s="10" t="str">
        <f t="shared" si="98"/>
        <v/>
      </c>
      <c r="O1050" s="10" t="str">
        <f t="shared" si="99"/>
        <v/>
      </c>
      <c r="Q1050" s="10" t="str">
        <f>IF(L1050="","",VLOOKUP(R1050&amp;"_"&amp;S1050&amp;"_"&amp;T1050,[1]挑战模式!$A:$AS,38+U1050,FALSE))</f>
        <v/>
      </c>
      <c r="R1050" s="10">
        <v>1</v>
      </c>
      <c r="S1050" s="10">
        <v>2</v>
      </c>
      <c r="T1050" s="10">
        <v>7</v>
      </c>
      <c r="U1050" s="10">
        <v>5</v>
      </c>
    </row>
    <row r="1051" spans="2:21" s="10" customFormat="1" x14ac:dyDescent="0.2">
      <c r="B1051" s="10" t="str">
        <f t="shared" si="94"/>
        <v/>
      </c>
      <c r="C1051" s="10" t="str">
        <f>IF(ISNA(VLOOKUP(R1051&amp;"_"&amp;S1051&amp;"_"&amp;T1051,[1]挑战模式!$A:$AS,1,FALSE)),"",IF(T1051-T1050=0,"",T1051))</f>
        <v/>
      </c>
      <c r="D1051" s="10" t="str">
        <f t="shared" si="95"/>
        <v/>
      </c>
      <c r="E1051" s="10" t="str">
        <f>""</f>
        <v/>
      </c>
      <c r="F1051" s="10" t="str">
        <f>IF(C1051="","",VLOOKUP(R1051&amp;"_"&amp;S1051&amp;"_"&amp;T1051,[1]挑战模式!$A:$AS,13,FALSE)-VLOOKUP(R1051&amp;"_"&amp;S1051&amp;"_"&amp;T1051,[1]挑战模式!$A:$AS,14,FALSE))</f>
        <v/>
      </c>
      <c r="G1051" s="10" t="str">
        <f t="shared" si="96"/>
        <v/>
      </c>
      <c r="H1051" s="10" t="str">
        <f>IF(C1051="","",VLOOKUP(R1051&amp;"_"&amp;S1051&amp;"_"&amp;T1051,[1]挑战模式!$A:$BG,58,FALSE))</f>
        <v/>
      </c>
      <c r="I1051" s="10" t="str">
        <f>IF(C1051="","",VLOOKUP(R1051&amp;"_"&amp;S1051&amp;"_"&amp;T1051,[1]挑战模式!$A:$BG,59,FALSE))</f>
        <v/>
      </c>
      <c r="J1051" s="10" t="str">
        <f t="shared" si="100"/>
        <v/>
      </c>
      <c r="K1051" s="10" t="str">
        <f>IF(ISNA(VLOOKUP(R1051&amp;"_"&amp;S1051&amp;"_"&amp;T1051,[1]挑战模式!$A:$AS,1,FALSE)),"",IF(VLOOKUP(R1051&amp;"_"&amp;S1051&amp;"_"&amp;T1051,[1]挑战模式!$A:$AS,14+U1051,FALSE)="","",INT(VLOOKUP(R1051&amp;"_"&amp;S1051&amp;"_"&amp;T1051,[1]挑战模式!$A:$AS,20+U1051,FALSE))))</f>
        <v/>
      </c>
      <c r="L1051" s="10" t="str">
        <f>IF(ISNA(VLOOKUP(R1051&amp;"_"&amp;S1051&amp;"_"&amp;T1051,[1]挑战模式!$A:$AS,1,FALSE)),"",IF(VLOOKUP(R1051&amp;"_"&amp;S1051&amp;"_"&amp;T1051,[1]挑战模式!$A:$AS,14+U1051,FALSE)="","",ROUND(VLOOKUP(R1051&amp;"_"&amp;S1051&amp;"_"&amp;T1051,[1]挑战模式!$A:$AS,5,FALSE)/K1051,2)))</f>
        <v/>
      </c>
      <c r="M1051" s="10" t="str">
        <f t="shared" si="97"/>
        <v/>
      </c>
      <c r="N1051" s="10" t="str">
        <f t="shared" si="98"/>
        <v/>
      </c>
      <c r="O1051" s="10" t="str">
        <f t="shared" si="99"/>
        <v/>
      </c>
      <c r="Q1051" s="10" t="str">
        <f>IF(L1051="","",VLOOKUP(R1051&amp;"_"&amp;S1051&amp;"_"&amp;T1051,[1]挑战模式!$A:$AS,38+U1051,FALSE))</f>
        <v/>
      </c>
      <c r="R1051" s="10">
        <v>1</v>
      </c>
      <c r="S1051" s="10">
        <v>2</v>
      </c>
      <c r="T1051" s="10">
        <v>7</v>
      </c>
      <c r="U1051" s="10">
        <v>6</v>
      </c>
    </row>
    <row r="1052" spans="2:21" s="10" customFormat="1" x14ac:dyDescent="0.2">
      <c r="B1052" s="10" t="str">
        <f t="shared" si="94"/>
        <v/>
      </c>
      <c r="C1052" s="10" t="str">
        <f>IF(ISNA(VLOOKUP(R1052&amp;"_"&amp;S1052&amp;"_"&amp;T1052,[1]挑战模式!$A:$AS,1,FALSE)),"",IF(T1052-T1051=0,"",T1052))</f>
        <v/>
      </c>
      <c r="D1052" s="10" t="str">
        <f t="shared" si="95"/>
        <v/>
      </c>
      <c r="E1052" s="10" t="str">
        <f>""</f>
        <v/>
      </c>
      <c r="F1052" s="10" t="str">
        <f>IF(C1052="","",VLOOKUP(R1052&amp;"_"&amp;S1052&amp;"_"&amp;T1052,[1]挑战模式!$A:$AS,13,FALSE)-VLOOKUP(R1052&amp;"_"&amp;S1052&amp;"_"&amp;T1052,[1]挑战模式!$A:$AS,14,FALSE))</f>
        <v/>
      </c>
      <c r="G1052" s="10" t="str">
        <f t="shared" si="96"/>
        <v/>
      </c>
      <c r="H1052" s="10" t="str">
        <f>IF(C1052="","",VLOOKUP(R1052&amp;"_"&amp;S1052&amp;"_"&amp;T1052,[1]挑战模式!$A:$BG,58,FALSE))</f>
        <v/>
      </c>
      <c r="I1052" s="10" t="str">
        <f>IF(C1052="","",VLOOKUP(R1052&amp;"_"&amp;S1052&amp;"_"&amp;T1052,[1]挑战模式!$A:$BG,59,FALSE))</f>
        <v/>
      </c>
      <c r="J1052" s="10" t="str">
        <f t="shared" si="100"/>
        <v/>
      </c>
      <c r="K1052" s="10" t="str">
        <f>IF(ISNA(VLOOKUP(R1052&amp;"_"&amp;S1052&amp;"_"&amp;T1052,[1]挑战模式!$A:$AS,1,FALSE)),"",IF(VLOOKUP(R1052&amp;"_"&amp;S1052&amp;"_"&amp;T1052,[1]挑战模式!$A:$AS,14+U1052,FALSE)="","",INT(VLOOKUP(R1052&amp;"_"&amp;S1052&amp;"_"&amp;T1052,[1]挑战模式!$A:$AS,20+U1052,FALSE))))</f>
        <v/>
      </c>
      <c r="L1052" s="10" t="str">
        <f>IF(ISNA(VLOOKUP(R1052&amp;"_"&amp;S1052&amp;"_"&amp;T1052,[1]挑战模式!$A:$AS,1,FALSE)),"",IF(VLOOKUP(R1052&amp;"_"&amp;S1052&amp;"_"&amp;T1052,[1]挑战模式!$A:$AS,14+U1052,FALSE)="","",ROUND(VLOOKUP(R1052&amp;"_"&amp;S1052&amp;"_"&amp;T1052,[1]挑战模式!$A:$AS,5,FALSE)/K1052,2)))</f>
        <v/>
      </c>
      <c r="M1052" s="10" t="str">
        <f t="shared" si="97"/>
        <v/>
      </c>
      <c r="N1052" s="10" t="str">
        <f t="shared" si="98"/>
        <v/>
      </c>
      <c r="O1052" s="10" t="str">
        <f t="shared" si="99"/>
        <v/>
      </c>
      <c r="Q1052" s="10" t="str">
        <f>IF(L1052="","",VLOOKUP(R1052&amp;"_"&amp;S1052&amp;"_"&amp;T1052,[1]挑战模式!$A:$AS,38+U1052,FALSE))</f>
        <v/>
      </c>
      <c r="R1052" s="10">
        <v>1</v>
      </c>
      <c r="S1052" s="10">
        <v>2</v>
      </c>
      <c r="T1052" s="10">
        <v>8</v>
      </c>
      <c r="U1052" s="10">
        <v>1</v>
      </c>
    </row>
    <row r="1053" spans="2:21" s="10" customFormat="1" x14ac:dyDescent="0.2">
      <c r="B1053" s="10" t="str">
        <f t="shared" si="94"/>
        <v/>
      </c>
      <c r="C1053" s="10" t="str">
        <f>IF(ISNA(VLOOKUP(R1053&amp;"_"&amp;S1053&amp;"_"&amp;T1053,[1]挑战模式!$A:$AS,1,FALSE)),"",IF(T1053-T1052=0,"",T1053))</f>
        <v/>
      </c>
      <c r="D1053" s="10" t="str">
        <f t="shared" si="95"/>
        <v/>
      </c>
      <c r="E1053" s="10" t="str">
        <f>""</f>
        <v/>
      </c>
      <c r="F1053" s="10" t="str">
        <f>IF(C1053="","",VLOOKUP(R1053&amp;"_"&amp;S1053&amp;"_"&amp;T1053,[1]挑战模式!$A:$AS,13,FALSE)-VLOOKUP(R1053&amp;"_"&amp;S1053&amp;"_"&amp;T1053,[1]挑战模式!$A:$AS,14,FALSE))</f>
        <v/>
      </c>
      <c r="G1053" s="10" t="str">
        <f t="shared" si="96"/>
        <v/>
      </c>
      <c r="H1053" s="10" t="str">
        <f>IF(C1053="","",VLOOKUP(R1053&amp;"_"&amp;S1053&amp;"_"&amp;T1053,[1]挑战模式!$A:$BG,58,FALSE))</f>
        <v/>
      </c>
      <c r="I1053" s="10" t="str">
        <f>IF(C1053="","",VLOOKUP(R1053&amp;"_"&amp;S1053&amp;"_"&amp;T1053,[1]挑战模式!$A:$BG,59,FALSE))</f>
        <v/>
      </c>
      <c r="J1053" s="10" t="str">
        <f t="shared" si="100"/>
        <v/>
      </c>
      <c r="K1053" s="10" t="str">
        <f>IF(ISNA(VLOOKUP(R1053&amp;"_"&amp;S1053&amp;"_"&amp;T1053,[1]挑战模式!$A:$AS,1,FALSE)),"",IF(VLOOKUP(R1053&amp;"_"&amp;S1053&amp;"_"&amp;T1053,[1]挑战模式!$A:$AS,14+U1053,FALSE)="","",INT(VLOOKUP(R1053&amp;"_"&amp;S1053&amp;"_"&amp;T1053,[1]挑战模式!$A:$AS,20+U1053,FALSE))))</f>
        <v/>
      </c>
      <c r="L1053" s="10" t="str">
        <f>IF(ISNA(VLOOKUP(R1053&amp;"_"&amp;S1053&amp;"_"&amp;T1053,[1]挑战模式!$A:$AS,1,FALSE)),"",IF(VLOOKUP(R1053&amp;"_"&amp;S1053&amp;"_"&amp;T1053,[1]挑战模式!$A:$AS,14+U1053,FALSE)="","",ROUND(VLOOKUP(R1053&amp;"_"&amp;S1053&amp;"_"&amp;T1053,[1]挑战模式!$A:$AS,5,FALSE)/K1053,2)))</f>
        <v/>
      </c>
      <c r="M1053" s="10" t="str">
        <f t="shared" si="97"/>
        <v/>
      </c>
      <c r="N1053" s="10" t="str">
        <f t="shared" si="98"/>
        <v/>
      </c>
      <c r="O1053" s="10" t="str">
        <f t="shared" si="99"/>
        <v/>
      </c>
      <c r="Q1053" s="10" t="str">
        <f>IF(L1053="","",VLOOKUP(R1053&amp;"_"&amp;S1053&amp;"_"&amp;T1053,[1]挑战模式!$A:$AS,38+U1053,FALSE))</f>
        <v/>
      </c>
      <c r="R1053" s="10">
        <v>1</v>
      </c>
      <c r="S1053" s="10">
        <v>2</v>
      </c>
      <c r="T1053" s="10">
        <v>8</v>
      </c>
      <c r="U1053" s="10">
        <v>2</v>
      </c>
    </row>
    <row r="1054" spans="2:21" s="10" customFormat="1" x14ac:dyDescent="0.2">
      <c r="B1054" s="10" t="str">
        <f t="shared" si="94"/>
        <v/>
      </c>
      <c r="C1054" s="10" t="str">
        <f>IF(ISNA(VLOOKUP(R1054&amp;"_"&amp;S1054&amp;"_"&amp;T1054,[1]挑战模式!$A:$AS,1,FALSE)),"",IF(T1054-T1053=0,"",T1054))</f>
        <v/>
      </c>
      <c r="D1054" s="10" t="str">
        <f t="shared" si="95"/>
        <v/>
      </c>
      <c r="E1054" s="10" t="str">
        <f>""</f>
        <v/>
      </c>
      <c r="F1054" s="10" t="str">
        <f>IF(C1054="","",VLOOKUP(R1054&amp;"_"&amp;S1054&amp;"_"&amp;T1054,[1]挑战模式!$A:$AS,13,FALSE)-VLOOKUP(R1054&amp;"_"&amp;S1054&amp;"_"&amp;T1054,[1]挑战模式!$A:$AS,14,FALSE))</f>
        <v/>
      </c>
      <c r="G1054" s="10" t="str">
        <f t="shared" si="96"/>
        <v/>
      </c>
      <c r="H1054" s="10" t="str">
        <f>IF(C1054="","",VLOOKUP(R1054&amp;"_"&amp;S1054&amp;"_"&amp;T1054,[1]挑战模式!$A:$BG,58,FALSE))</f>
        <v/>
      </c>
      <c r="I1054" s="10" t="str">
        <f>IF(C1054="","",VLOOKUP(R1054&amp;"_"&amp;S1054&amp;"_"&amp;T1054,[1]挑战模式!$A:$BG,59,FALSE))</f>
        <v/>
      </c>
      <c r="J1054" s="10" t="str">
        <f t="shared" si="100"/>
        <v/>
      </c>
      <c r="K1054" s="10" t="str">
        <f>IF(ISNA(VLOOKUP(R1054&amp;"_"&amp;S1054&amp;"_"&amp;T1054,[1]挑战模式!$A:$AS,1,FALSE)),"",IF(VLOOKUP(R1054&amp;"_"&amp;S1054&amp;"_"&amp;T1054,[1]挑战模式!$A:$AS,14+U1054,FALSE)="","",INT(VLOOKUP(R1054&amp;"_"&amp;S1054&amp;"_"&amp;T1054,[1]挑战模式!$A:$AS,20+U1054,FALSE))))</f>
        <v/>
      </c>
      <c r="L1054" s="10" t="str">
        <f>IF(ISNA(VLOOKUP(R1054&amp;"_"&amp;S1054&amp;"_"&amp;T1054,[1]挑战模式!$A:$AS,1,FALSE)),"",IF(VLOOKUP(R1054&amp;"_"&amp;S1054&amp;"_"&amp;T1054,[1]挑战模式!$A:$AS,14+U1054,FALSE)="","",ROUND(VLOOKUP(R1054&amp;"_"&amp;S1054&amp;"_"&amp;T1054,[1]挑战模式!$A:$AS,5,FALSE)/K1054,2)))</f>
        <v/>
      </c>
      <c r="M1054" s="10" t="str">
        <f t="shared" si="97"/>
        <v/>
      </c>
      <c r="N1054" s="10" t="str">
        <f t="shared" si="98"/>
        <v/>
      </c>
      <c r="O1054" s="10" t="str">
        <f t="shared" si="99"/>
        <v/>
      </c>
      <c r="Q1054" s="10" t="str">
        <f>IF(L1054="","",VLOOKUP(R1054&amp;"_"&amp;S1054&amp;"_"&amp;T1054,[1]挑战模式!$A:$AS,38+U1054,FALSE))</f>
        <v/>
      </c>
      <c r="R1054" s="10">
        <v>1</v>
      </c>
      <c r="S1054" s="10">
        <v>2</v>
      </c>
      <c r="T1054" s="10">
        <v>8</v>
      </c>
      <c r="U1054" s="10">
        <v>3</v>
      </c>
    </row>
    <row r="1055" spans="2:21" s="10" customFormat="1" x14ac:dyDescent="0.2">
      <c r="B1055" s="10" t="str">
        <f t="shared" si="94"/>
        <v/>
      </c>
      <c r="C1055" s="10" t="str">
        <f>IF(ISNA(VLOOKUP(R1055&amp;"_"&amp;S1055&amp;"_"&amp;T1055,[1]挑战模式!$A:$AS,1,FALSE)),"",IF(T1055-T1054=0,"",T1055))</f>
        <v/>
      </c>
      <c r="D1055" s="10" t="str">
        <f t="shared" si="95"/>
        <v/>
      </c>
      <c r="E1055" s="10" t="str">
        <f>""</f>
        <v/>
      </c>
      <c r="F1055" s="10" t="str">
        <f>IF(C1055="","",VLOOKUP(R1055&amp;"_"&amp;S1055&amp;"_"&amp;T1055,[1]挑战模式!$A:$AS,13,FALSE)-VLOOKUP(R1055&amp;"_"&amp;S1055&amp;"_"&amp;T1055,[1]挑战模式!$A:$AS,14,FALSE))</f>
        <v/>
      </c>
      <c r="G1055" s="10" t="str">
        <f t="shared" si="96"/>
        <v/>
      </c>
      <c r="H1055" s="10" t="str">
        <f>IF(C1055="","",VLOOKUP(R1055&amp;"_"&amp;S1055&amp;"_"&amp;T1055,[1]挑战模式!$A:$BG,58,FALSE))</f>
        <v/>
      </c>
      <c r="I1055" s="10" t="str">
        <f>IF(C1055="","",VLOOKUP(R1055&amp;"_"&amp;S1055&amp;"_"&amp;T1055,[1]挑战模式!$A:$BG,59,FALSE))</f>
        <v/>
      </c>
      <c r="J1055" s="10" t="str">
        <f t="shared" si="100"/>
        <v/>
      </c>
      <c r="K1055" s="10" t="str">
        <f>IF(ISNA(VLOOKUP(R1055&amp;"_"&amp;S1055&amp;"_"&amp;T1055,[1]挑战模式!$A:$AS,1,FALSE)),"",IF(VLOOKUP(R1055&amp;"_"&amp;S1055&amp;"_"&amp;T1055,[1]挑战模式!$A:$AS,14+U1055,FALSE)="","",INT(VLOOKUP(R1055&amp;"_"&amp;S1055&amp;"_"&amp;T1055,[1]挑战模式!$A:$AS,20+U1055,FALSE))))</f>
        <v/>
      </c>
      <c r="L1055" s="10" t="str">
        <f>IF(ISNA(VLOOKUP(R1055&amp;"_"&amp;S1055&amp;"_"&amp;T1055,[1]挑战模式!$A:$AS,1,FALSE)),"",IF(VLOOKUP(R1055&amp;"_"&amp;S1055&amp;"_"&amp;T1055,[1]挑战模式!$A:$AS,14+U1055,FALSE)="","",ROUND(VLOOKUP(R1055&amp;"_"&amp;S1055&amp;"_"&amp;T1055,[1]挑战模式!$A:$AS,5,FALSE)/K1055,2)))</f>
        <v/>
      </c>
      <c r="M1055" s="10" t="str">
        <f t="shared" si="97"/>
        <v/>
      </c>
      <c r="N1055" s="10" t="str">
        <f t="shared" si="98"/>
        <v/>
      </c>
      <c r="O1055" s="10" t="str">
        <f t="shared" si="99"/>
        <v/>
      </c>
      <c r="Q1055" s="10" t="str">
        <f>IF(L1055="","",VLOOKUP(R1055&amp;"_"&amp;S1055&amp;"_"&amp;T1055,[1]挑战模式!$A:$AS,38+U1055,FALSE))</f>
        <v/>
      </c>
      <c r="R1055" s="10">
        <v>1</v>
      </c>
      <c r="S1055" s="10">
        <v>2</v>
      </c>
      <c r="T1055" s="10">
        <v>8</v>
      </c>
      <c r="U1055" s="10">
        <v>4</v>
      </c>
    </row>
    <row r="1056" spans="2:21" s="10" customFormat="1" x14ac:dyDescent="0.2">
      <c r="B1056" s="10" t="str">
        <f t="shared" si="94"/>
        <v/>
      </c>
      <c r="C1056" s="10" t="str">
        <f>IF(ISNA(VLOOKUP(R1056&amp;"_"&amp;S1056&amp;"_"&amp;T1056,[1]挑战模式!$A:$AS,1,FALSE)),"",IF(T1056-T1055=0,"",T1056))</f>
        <v/>
      </c>
      <c r="D1056" s="10" t="str">
        <f t="shared" si="95"/>
        <v/>
      </c>
      <c r="E1056" s="10" t="str">
        <f>""</f>
        <v/>
      </c>
      <c r="F1056" s="10" t="str">
        <f>IF(C1056="","",VLOOKUP(R1056&amp;"_"&amp;S1056&amp;"_"&amp;T1056,[1]挑战模式!$A:$AS,13,FALSE)-VLOOKUP(R1056&amp;"_"&amp;S1056&amp;"_"&amp;T1056,[1]挑战模式!$A:$AS,14,FALSE))</f>
        <v/>
      </c>
      <c r="G1056" s="10" t="str">
        <f t="shared" si="96"/>
        <v/>
      </c>
      <c r="H1056" s="10" t="str">
        <f>IF(C1056="","",VLOOKUP(R1056&amp;"_"&amp;S1056&amp;"_"&amp;T1056,[1]挑战模式!$A:$BG,58,FALSE))</f>
        <v/>
      </c>
      <c r="I1056" s="10" t="str">
        <f>IF(C1056="","",VLOOKUP(R1056&amp;"_"&amp;S1056&amp;"_"&amp;T1056,[1]挑战模式!$A:$BG,59,FALSE))</f>
        <v/>
      </c>
      <c r="J1056" s="10" t="str">
        <f t="shared" si="100"/>
        <v/>
      </c>
      <c r="K1056" s="10" t="str">
        <f>IF(ISNA(VLOOKUP(R1056&amp;"_"&amp;S1056&amp;"_"&amp;T1056,[1]挑战模式!$A:$AS,1,FALSE)),"",IF(VLOOKUP(R1056&amp;"_"&amp;S1056&amp;"_"&amp;T1056,[1]挑战模式!$A:$AS,14+U1056,FALSE)="","",INT(VLOOKUP(R1056&amp;"_"&amp;S1056&amp;"_"&amp;T1056,[1]挑战模式!$A:$AS,20+U1056,FALSE))))</f>
        <v/>
      </c>
      <c r="L1056" s="10" t="str">
        <f>IF(ISNA(VLOOKUP(R1056&amp;"_"&amp;S1056&amp;"_"&amp;T1056,[1]挑战模式!$A:$AS,1,FALSE)),"",IF(VLOOKUP(R1056&amp;"_"&amp;S1056&amp;"_"&amp;T1056,[1]挑战模式!$A:$AS,14+U1056,FALSE)="","",ROUND(VLOOKUP(R1056&amp;"_"&amp;S1056&amp;"_"&amp;T1056,[1]挑战模式!$A:$AS,5,FALSE)/K1056,2)))</f>
        <v/>
      </c>
      <c r="M1056" s="10" t="str">
        <f t="shared" si="97"/>
        <v/>
      </c>
      <c r="N1056" s="10" t="str">
        <f t="shared" si="98"/>
        <v/>
      </c>
      <c r="O1056" s="10" t="str">
        <f t="shared" si="99"/>
        <v/>
      </c>
      <c r="Q1056" s="10" t="str">
        <f>IF(L1056="","",VLOOKUP(R1056&amp;"_"&amp;S1056&amp;"_"&amp;T1056,[1]挑战模式!$A:$AS,38+U1056,FALSE))</f>
        <v/>
      </c>
      <c r="R1056" s="10">
        <v>1</v>
      </c>
      <c r="S1056" s="10">
        <v>2</v>
      </c>
      <c r="T1056" s="10">
        <v>8</v>
      </c>
      <c r="U1056" s="10">
        <v>5</v>
      </c>
    </row>
    <row r="1057" spans="2:21" s="10" customFormat="1" x14ac:dyDescent="0.2">
      <c r="B1057" s="10" t="str">
        <f t="shared" si="94"/>
        <v/>
      </c>
      <c r="C1057" s="10" t="str">
        <f>IF(ISNA(VLOOKUP(R1057&amp;"_"&amp;S1057&amp;"_"&amp;T1057,[1]挑战模式!$A:$AS,1,FALSE)),"",IF(T1057-T1056=0,"",T1057))</f>
        <v/>
      </c>
      <c r="D1057" s="10" t="str">
        <f t="shared" si="95"/>
        <v/>
      </c>
      <c r="E1057" s="10" t="str">
        <f>""</f>
        <v/>
      </c>
      <c r="F1057" s="10" t="str">
        <f>IF(C1057="","",VLOOKUP(R1057&amp;"_"&amp;S1057&amp;"_"&amp;T1057,[1]挑战模式!$A:$AS,13,FALSE)-VLOOKUP(R1057&amp;"_"&amp;S1057&amp;"_"&amp;T1057,[1]挑战模式!$A:$AS,14,FALSE))</f>
        <v/>
      </c>
      <c r="G1057" s="10" t="str">
        <f t="shared" si="96"/>
        <v/>
      </c>
      <c r="H1057" s="10" t="str">
        <f>IF(C1057="","",VLOOKUP(R1057&amp;"_"&amp;S1057&amp;"_"&amp;T1057,[1]挑战模式!$A:$BG,58,FALSE))</f>
        <v/>
      </c>
      <c r="I1057" s="10" t="str">
        <f>IF(C1057="","",VLOOKUP(R1057&amp;"_"&amp;S1057&amp;"_"&amp;T1057,[1]挑战模式!$A:$BG,59,FALSE))</f>
        <v/>
      </c>
      <c r="J1057" s="10" t="str">
        <f t="shared" si="100"/>
        <v/>
      </c>
      <c r="K1057" s="10" t="str">
        <f>IF(ISNA(VLOOKUP(R1057&amp;"_"&amp;S1057&amp;"_"&amp;T1057,[1]挑战模式!$A:$AS,1,FALSE)),"",IF(VLOOKUP(R1057&amp;"_"&amp;S1057&amp;"_"&amp;T1057,[1]挑战模式!$A:$AS,14+U1057,FALSE)="","",INT(VLOOKUP(R1057&amp;"_"&amp;S1057&amp;"_"&amp;T1057,[1]挑战模式!$A:$AS,20+U1057,FALSE))))</f>
        <v/>
      </c>
      <c r="L1057" s="10" t="str">
        <f>IF(ISNA(VLOOKUP(R1057&amp;"_"&amp;S1057&amp;"_"&amp;T1057,[1]挑战模式!$A:$AS,1,FALSE)),"",IF(VLOOKUP(R1057&amp;"_"&amp;S1057&amp;"_"&amp;T1057,[1]挑战模式!$A:$AS,14+U1057,FALSE)="","",ROUND(VLOOKUP(R1057&amp;"_"&amp;S1057&amp;"_"&amp;T1057,[1]挑战模式!$A:$AS,5,FALSE)/K1057,2)))</f>
        <v/>
      </c>
      <c r="M1057" s="10" t="str">
        <f t="shared" si="97"/>
        <v/>
      </c>
      <c r="N1057" s="10" t="str">
        <f t="shared" si="98"/>
        <v/>
      </c>
      <c r="O1057" s="10" t="str">
        <f t="shared" si="99"/>
        <v/>
      </c>
      <c r="Q1057" s="10" t="str">
        <f>IF(L1057="","",VLOOKUP(R1057&amp;"_"&amp;S1057&amp;"_"&amp;T1057,[1]挑战模式!$A:$AS,38+U1057,FALSE))</f>
        <v/>
      </c>
      <c r="R1057" s="10">
        <v>1</v>
      </c>
      <c r="S1057" s="10">
        <v>2</v>
      </c>
      <c r="T1057" s="10">
        <v>8</v>
      </c>
      <c r="U1057" s="10">
        <v>6</v>
      </c>
    </row>
    <row r="1058" spans="2:21" s="10" customFormat="1" x14ac:dyDescent="0.2">
      <c r="B1058" s="10" t="str">
        <f t="shared" si="94"/>
        <v>MonsterWaveCallRule_Season1_Challenge3</v>
      </c>
      <c r="C1058" s="10">
        <f>IF(ISNA(VLOOKUP(R1058&amp;"_"&amp;S1058&amp;"_"&amp;T1058,[1]挑战模式!$A:$AS,1,FALSE)),"",IF(T1058-T1057=0,"",T1058))</f>
        <v>1</v>
      </c>
      <c r="D1058" s="10" t="str">
        <f t="shared" si="95"/>
        <v>赛季1挑战关卡3波次1</v>
      </c>
      <c r="E1058" s="10" t="str">
        <f>""</f>
        <v/>
      </c>
      <c r="F1058" s="10">
        <f>IF(C1058="","",VLOOKUP(R1058&amp;"_"&amp;S1058&amp;"_"&amp;T1058,[1]挑战模式!$A:$AS,13,FALSE)-VLOOKUP(R1058&amp;"_"&amp;S1058&amp;"_"&amp;T1058,[1]挑战模式!$A:$AS,14,FALSE))</f>
        <v>100</v>
      </c>
      <c r="G1058" s="10">
        <f t="shared" si="96"/>
        <v>180</v>
      </c>
      <c r="H1058" s="10" t="str">
        <f>IF(C1058="","",VLOOKUP(R1058&amp;"_"&amp;S1058&amp;"_"&amp;T1058,[1]挑战模式!$A:$BG,58,FALSE))</f>
        <v>ResAudio_Music_game2;0.9</v>
      </c>
      <c r="I1058" s="10" t="str">
        <f>IF(C1058="","",VLOOKUP(R1058&amp;"_"&amp;S1058&amp;"_"&amp;T1058,[1]挑战模式!$A:$BG,59,FALSE))</f>
        <v>ResAudio_Music_game2;1.2</v>
      </c>
      <c r="J1058" s="10">
        <f t="shared" si="100"/>
        <v>0</v>
      </c>
      <c r="K1058" s="10">
        <f ca="1">IF(ISNA(VLOOKUP(R1058&amp;"_"&amp;S1058&amp;"_"&amp;T1058,[1]挑战模式!$A:$AS,1,FALSE)),"",IF(VLOOKUP(R1058&amp;"_"&amp;S1058&amp;"_"&amp;T1058,[1]挑战模式!$A:$AS,14+U1058,FALSE)="","",INT(VLOOKUP(R1058&amp;"_"&amp;S1058&amp;"_"&amp;T1058,[1]挑战模式!$A:$AS,20+U1058,FALSE))))</f>
        <v>5</v>
      </c>
      <c r="L1058" s="10">
        <f ca="1">IF(ISNA(VLOOKUP(R1058&amp;"_"&amp;S1058&amp;"_"&amp;T1058,[1]挑战模式!$A:$AS,1,FALSE)),"",IF(VLOOKUP(R1058&amp;"_"&amp;S1058&amp;"_"&amp;T1058,[1]挑战模式!$A:$AS,14+U1058,FALSE)="","",ROUND(VLOOKUP(R1058&amp;"_"&amp;S1058&amp;"_"&amp;T1058,[1]挑战模式!$A:$AS,5,FALSE)/K1058,2)))</f>
        <v>2</v>
      </c>
      <c r="M1058" s="10">
        <f t="shared" ca="1" si="97"/>
        <v>1</v>
      </c>
      <c r="N1058" s="10" t="str">
        <f t="shared" ca="1" si="98"/>
        <v>Monster_Season1_Challenge3_1_1</v>
      </c>
      <c r="O1058" s="10">
        <f t="shared" ca="1" si="99"/>
        <v>1</v>
      </c>
      <c r="Q1058" s="10">
        <f ca="1">IF(L1058="","",VLOOKUP(R1058&amp;"_"&amp;S1058&amp;"_"&amp;T1058,[1]挑战模式!$A:$AS,38+U1058,FALSE))</f>
        <v>40</v>
      </c>
      <c r="R1058" s="10">
        <v>1</v>
      </c>
      <c r="S1058" s="10">
        <v>3</v>
      </c>
      <c r="T1058" s="10">
        <v>1</v>
      </c>
      <c r="U1058" s="10">
        <v>1</v>
      </c>
    </row>
    <row r="1059" spans="2:21" s="10" customFormat="1" x14ac:dyDescent="0.2">
      <c r="B1059" s="10" t="str">
        <f t="shared" ref="B1059:B1122" si="101">IF(C1059="","","MonsterWaveCallRule_Season"&amp;R1059&amp;"_Challenge"&amp;S1059)</f>
        <v/>
      </c>
      <c r="C1059" s="10" t="str">
        <f>IF(ISNA(VLOOKUP(R1059&amp;"_"&amp;S1059&amp;"_"&amp;T1059,[1]挑战模式!$A:$AS,1,FALSE)),"",IF(T1059-T1058=0,"",T1059))</f>
        <v/>
      </c>
      <c r="D1059" s="10" t="str">
        <f t="shared" ref="D1059:D1122" si="102">IF(C1059="","","赛季"&amp;R1059&amp;"挑战关卡"&amp;S1059&amp;"波次"&amp;T1059)</f>
        <v/>
      </c>
      <c r="E1059" s="10" t="str">
        <f>""</f>
        <v/>
      </c>
      <c r="F1059" s="10" t="str">
        <f>IF(C1059="","",VLOOKUP(R1059&amp;"_"&amp;S1059&amp;"_"&amp;T1059,[1]挑战模式!$A:$AS,13,FALSE)-VLOOKUP(R1059&amp;"_"&amp;S1059&amp;"_"&amp;T1059,[1]挑战模式!$A:$AS,14,FALSE))</f>
        <v/>
      </c>
      <c r="G1059" s="10" t="str">
        <f t="shared" ref="G1059:G1122" si="103">IF(C1059="","",180)</f>
        <v/>
      </c>
      <c r="H1059" s="10" t="str">
        <f>IF(C1059="","",VLOOKUP(R1059&amp;"_"&amp;S1059&amp;"_"&amp;T1059,[1]挑战模式!$A:$BG,58,FALSE))</f>
        <v/>
      </c>
      <c r="I1059" s="10" t="str">
        <f>IF(C1059="","",VLOOKUP(R1059&amp;"_"&amp;S1059&amp;"_"&amp;T1059,[1]挑战模式!$A:$BG,59,FALSE))</f>
        <v/>
      </c>
      <c r="J1059" s="10" t="str">
        <f t="shared" si="100"/>
        <v/>
      </c>
      <c r="K1059" s="10" t="str">
        <f ca="1">IF(ISNA(VLOOKUP(R1059&amp;"_"&amp;S1059&amp;"_"&amp;T1059,[1]挑战模式!$A:$AS,1,FALSE)),"",IF(VLOOKUP(R1059&amp;"_"&amp;S1059&amp;"_"&amp;T1059,[1]挑战模式!$A:$AS,14+U1059,FALSE)="","",INT(VLOOKUP(R1059&amp;"_"&amp;S1059&amp;"_"&amp;T1059,[1]挑战模式!$A:$AS,20+U1059,FALSE))))</f>
        <v/>
      </c>
      <c r="L1059" s="10" t="str">
        <f ca="1">IF(ISNA(VLOOKUP(R1059&amp;"_"&amp;S1059&amp;"_"&amp;T1059,[1]挑战模式!$A:$AS,1,FALSE)),"",IF(VLOOKUP(R1059&amp;"_"&amp;S1059&amp;"_"&amp;T1059,[1]挑战模式!$A:$AS,14+U1059,FALSE)="","",ROUND(VLOOKUP(R1059&amp;"_"&amp;S1059&amp;"_"&amp;T1059,[1]挑战模式!$A:$AS,5,FALSE)/K1059,2)))</f>
        <v/>
      </c>
      <c r="M1059" s="10" t="str">
        <f t="shared" ref="M1059:M1122" ca="1" si="104">IF(L1059="","",1)</f>
        <v/>
      </c>
      <c r="N1059" s="10" t="str">
        <f t="shared" ref="N1059:N1122" ca="1" si="105">IF(L1059="","","Monster_Season"&amp;R1059&amp;"_Challenge"&amp;S1059&amp;"_"&amp;T1059&amp;"_"&amp;U1059)</f>
        <v/>
      </c>
      <c r="O1059" s="10" t="str">
        <f t="shared" ref="O1059:O1122" ca="1" si="106">IF(L1059="","",1)</f>
        <v/>
      </c>
      <c r="Q1059" s="10" t="str">
        <f ca="1">IF(L1059="","",VLOOKUP(R1059&amp;"_"&amp;S1059&amp;"_"&amp;T1059,[1]挑战模式!$A:$AS,38+U1059,FALSE))</f>
        <v/>
      </c>
      <c r="R1059" s="10">
        <v>1</v>
      </c>
      <c r="S1059" s="10">
        <v>3</v>
      </c>
      <c r="T1059" s="10">
        <v>1</v>
      </c>
      <c r="U1059" s="10">
        <v>2</v>
      </c>
    </row>
    <row r="1060" spans="2:21" s="10" customFormat="1" x14ac:dyDescent="0.2">
      <c r="B1060" s="10" t="str">
        <f t="shared" si="101"/>
        <v/>
      </c>
      <c r="C1060" s="10" t="str">
        <f>IF(ISNA(VLOOKUP(R1060&amp;"_"&amp;S1060&amp;"_"&amp;T1060,[1]挑战模式!$A:$AS,1,FALSE)),"",IF(T1060-T1059=0,"",T1060))</f>
        <v/>
      </c>
      <c r="D1060" s="10" t="str">
        <f t="shared" si="102"/>
        <v/>
      </c>
      <c r="E1060" s="10" t="str">
        <f>""</f>
        <v/>
      </c>
      <c r="F1060" s="10" t="str">
        <f>IF(C1060="","",VLOOKUP(R1060&amp;"_"&amp;S1060&amp;"_"&amp;T1060,[1]挑战模式!$A:$AS,13,FALSE)-VLOOKUP(R1060&amp;"_"&amp;S1060&amp;"_"&amp;T1060,[1]挑战模式!$A:$AS,14,FALSE))</f>
        <v/>
      </c>
      <c r="G1060" s="10" t="str">
        <f t="shared" si="103"/>
        <v/>
      </c>
      <c r="H1060" s="10" t="str">
        <f>IF(C1060="","",VLOOKUP(R1060&amp;"_"&amp;S1060&amp;"_"&amp;T1060,[1]挑战模式!$A:$BG,58,FALSE))</f>
        <v/>
      </c>
      <c r="I1060" s="10" t="str">
        <f>IF(C1060="","",VLOOKUP(R1060&amp;"_"&amp;S1060&amp;"_"&amp;T1060,[1]挑战模式!$A:$BG,59,FALSE))</f>
        <v/>
      </c>
      <c r="J1060" s="10" t="str">
        <f t="shared" si="100"/>
        <v/>
      </c>
      <c r="K1060" s="10" t="str">
        <f ca="1">IF(ISNA(VLOOKUP(R1060&amp;"_"&amp;S1060&amp;"_"&amp;T1060,[1]挑战模式!$A:$AS,1,FALSE)),"",IF(VLOOKUP(R1060&amp;"_"&amp;S1060&amp;"_"&amp;T1060,[1]挑战模式!$A:$AS,14+U1060,FALSE)="","",INT(VLOOKUP(R1060&amp;"_"&amp;S1060&amp;"_"&amp;T1060,[1]挑战模式!$A:$AS,20+U1060,FALSE))))</f>
        <v/>
      </c>
      <c r="L1060" s="10" t="str">
        <f ca="1">IF(ISNA(VLOOKUP(R1060&amp;"_"&amp;S1060&amp;"_"&amp;T1060,[1]挑战模式!$A:$AS,1,FALSE)),"",IF(VLOOKUP(R1060&amp;"_"&amp;S1060&amp;"_"&amp;T1060,[1]挑战模式!$A:$AS,14+U1060,FALSE)="","",ROUND(VLOOKUP(R1060&amp;"_"&amp;S1060&amp;"_"&amp;T1060,[1]挑战模式!$A:$AS,5,FALSE)/K1060,2)))</f>
        <v/>
      </c>
      <c r="M1060" s="10" t="str">
        <f t="shared" ca="1" si="104"/>
        <v/>
      </c>
      <c r="N1060" s="10" t="str">
        <f t="shared" ca="1" si="105"/>
        <v/>
      </c>
      <c r="O1060" s="10" t="str">
        <f t="shared" ca="1" si="106"/>
        <v/>
      </c>
      <c r="Q1060" s="10" t="str">
        <f ca="1">IF(L1060="","",VLOOKUP(R1060&amp;"_"&amp;S1060&amp;"_"&amp;T1060,[1]挑战模式!$A:$AS,38+U1060,FALSE))</f>
        <v/>
      </c>
      <c r="R1060" s="10">
        <v>1</v>
      </c>
      <c r="S1060" s="10">
        <v>3</v>
      </c>
      <c r="T1060" s="10">
        <v>1</v>
      </c>
      <c r="U1060" s="10">
        <v>3</v>
      </c>
    </row>
    <row r="1061" spans="2:21" s="10" customFormat="1" x14ac:dyDescent="0.2">
      <c r="B1061" s="10" t="str">
        <f t="shared" si="101"/>
        <v/>
      </c>
      <c r="C1061" s="10" t="str">
        <f>IF(ISNA(VLOOKUP(R1061&amp;"_"&amp;S1061&amp;"_"&amp;T1061,[1]挑战模式!$A:$AS,1,FALSE)),"",IF(T1061-T1060=0,"",T1061))</f>
        <v/>
      </c>
      <c r="D1061" s="10" t="str">
        <f t="shared" si="102"/>
        <v/>
      </c>
      <c r="E1061" s="10" t="str">
        <f>""</f>
        <v/>
      </c>
      <c r="F1061" s="10" t="str">
        <f>IF(C1061="","",VLOOKUP(R1061&amp;"_"&amp;S1061&amp;"_"&amp;T1061,[1]挑战模式!$A:$AS,13,FALSE)-VLOOKUP(R1061&amp;"_"&amp;S1061&amp;"_"&amp;T1061,[1]挑战模式!$A:$AS,14,FALSE))</f>
        <v/>
      </c>
      <c r="G1061" s="10" t="str">
        <f t="shared" si="103"/>
        <v/>
      </c>
      <c r="H1061" s="10" t="str">
        <f>IF(C1061="","",VLOOKUP(R1061&amp;"_"&amp;S1061&amp;"_"&amp;T1061,[1]挑战模式!$A:$BG,58,FALSE))</f>
        <v/>
      </c>
      <c r="I1061" s="10" t="str">
        <f>IF(C1061="","",VLOOKUP(R1061&amp;"_"&amp;S1061&amp;"_"&amp;T1061,[1]挑战模式!$A:$BG,59,FALSE))</f>
        <v/>
      </c>
      <c r="J1061" s="10" t="str">
        <f t="shared" si="100"/>
        <v/>
      </c>
      <c r="K1061" s="10" t="str">
        <f ca="1">IF(ISNA(VLOOKUP(R1061&amp;"_"&amp;S1061&amp;"_"&amp;T1061,[1]挑战模式!$A:$AS,1,FALSE)),"",IF(VLOOKUP(R1061&amp;"_"&amp;S1061&amp;"_"&amp;T1061,[1]挑战模式!$A:$AS,14+U1061,FALSE)="","",INT(VLOOKUP(R1061&amp;"_"&amp;S1061&amp;"_"&amp;T1061,[1]挑战模式!$A:$AS,20+U1061,FALSE))))</f>
        <v/>
      </c>
      <c r="L1061" s="10" t="str">
        <f ca="1">IF(ISNA(VLOOKUP(R1061&amp;"_"&amp;S1061&amp;"_"&amp;T1061,[1]挑战模式!$A:$AS,1,FALSE)),"",IF(VLOOKUP(R1061&amp;"_"&amp;S1061&amp;"_"&amp;T1061,[1]挑战模式!$A:$AS,14+U1061,FALSE)="","",ROUND(VLOOKUP(R1061&amp;"_"&amp;S1061&amp;"_"&amp;T1061,[1]挑战模式!$A:$AS,5,FALSE)/K1061,2)))</f>
        <v/>
      </c>
      <c r="M1061" s="10" t="str">
        <f t="shared" ca="1" si="104"/>
        <v/>
      </c>
      <c r="N1061" s="10" t="str">
        <f t="shared" ca="1" si="105"/>
        <v/>
      </c>
      <c r="O1061" s="10" t="str">
        <f t="shared" ca="1" si="106"/>
        <v/>
      </c>
      <c r="Q1061" s="10" t="str">
        <f ca="1">IF(L1061="","",VLOOKUP(R1061&amp;"_"&amp;S1061&amp;"_"&amp;T1061,[1]挑战模式!$A:$AS,38+U1061,FALSE))</f>
        <v/>
      </c>
      <c r="R1061" s="10">
        <v>1</v>
      </c>
      <c r="S1061" s="10">
        <v>3</v>
      </c>
      <c r="T1061" s="10">
        <v>1</v>
      </c>
      <c r="U1061" s="10">
        <v>4</v>
      </c>
    </row>
    <row r="1062" spans="2:21" s="10" customFormat="1" x14ac:dyDescent="0.2">
      <c r="B1062" s="10" t="str">
        <f t="shared" si="101"/>
        <v/>
      </c>
      <c r="C1062" s="10" t="str">
        <f>IF(ISNA(VLOOKUP(R1062&amp;"_"&amp;S1062&amp;"_"&amp;T1062,[1]挑战模式!$A:$AS,1,FALSE)),"",IF(T1062-T1061=0,"",T1062))</f>
        <v/>
      </c>
      <c r="D1062" s="10" t="str">
        <f t="shared" si="102"/>
        <v/>
      </c>
      <c r="E1062" s="10" t="str">
        <f>""</f>
        <v/>
      </c>
      <c r="F1062" s="10" t="str">
        <f>IF(C1062="","",VLOOKUP(R1062&amp;"_"&amp;S1062&amp;"_"&amp;T1062,[1]挑战模式!$A:$AS,13,FALSE)-VLOOKUP(R1062&amp;"_"&amp;S1062&amp;"_"&amp;T1062,[1]挑战模式!$A:$AS,14,FALSE))</f>
        <v/>
      </c>
      <c r="G1062" s="10" t="str">
        <f t="shared" si="103"/>
        <v/>
      </c>
      <c r="H1062" s="10" t="str">
        <f>IF(C1062="","",VLOOKUP(R1062&amp;"_"&amp;S1062&amp;"_"&amp;T1062,[1]挑战模式!$A:$BG,58,FALSE))</f>
        <v/>
      </c>
      <c r="I1062" s="10" t="str">
        <f>IF(C1062="","",VLOOKUP(R1062&amp;"_"&amp;S1062&amp;"_"&amp;T1062,[1]挑战模式!$A:$BG,59,FALSE))</f>
        <v/>
      </c>
      <c r="J1062" s="10" t="str">
        <f t="shared" si="100"/>
        <v/>
      </c>
      <c r="K1062" s="10" t="str">
        <f ca="1">IF(ISNA(VLOOKUP(R1062&amp;"_"&amp;S1062&amp;"_"&amp;T1062,[1]挑战模式!$A:$AS,1,FALSE)),"",IF(VLOOKUP(R1062&amp;"_"&amp;S1062&amp;"_"&amp;T1062,[1]挑战模式!$A:$AS,14+U1062,FALSE)="","",INT(VLOOKUP(R1062&amp;"_"&amp;S1062&amp;"_"&amp;T1062,[1]挑战模式!$A:$AS,20+U1062,FALSE))))</f>
        <v/>
      </c>
      <c r="L1062" s="10" t="str">
        <f ca="1">IF(ISNA(VLOOKUP(R1062&amp;"_"&amp;S1062&amp;"_"&amp;T1062,[1]挑战模式!$A:$AS,1,FALSE)),"",IF(VLOOKUP(R1062&amp;"_"&amp;S1062&amp;"_"&amp;T1062,[1]挑战模式!$A:$AS,14+U1062,FALSE)="","",ROUND(VLOOKUP(R1062&amp;"_"&amp;S1062&amp;"_"&amp;T1062,[1]挑战模式!$A:$AS,5,FALSE)/K1062,2)))</f>
        <v/>
      </c>
      <c r="M1062" s="10" t="str">
        <f t="shared" ca="1" si="104"/>
        <v/>
      </c>
      <c r="N1062" s="10" t="str">
        <f t="shared" ca="1" si="105"/>
        <v/>
      </c>
      <c r="O1062" s="10" t="str">
        <f t="shared" ca="1" si="106"/>
        <v/>
      </c>
      <c r="Q1062" s="10" t="str">
        <f ca="1">IF(L1062="","",VLOOKUP(R1062&amp;"_"&amp;S1062&amp;"_"&amp;T1062,[1]挑战模式!$A:$AS,38+U1062,FALSE))</f>
        <v/>
      </c>
      <c r="R1062" s="10">
        <v>1</v>
      </c>
      <c r="S1062" s="10">
        <v>3</v>
      </c>
      <c r="T1062" s="10">
        <v>1</v>
      </c>
      <c r="U1062" s="10">
        <v>5</v>
      </c>
    </row>
    <row r="1063" spans="2:21" s="10" customFormat="1" x14ac:dyDescent="0.2">
      <c r="B1063" s="10" t="str">
        <f t="shared" si="101"/>
        <v/>
      </c>
      <c r="C1063" s="10" t="str">
        <f>IF(ISNA(VLOOKUP(R1063&amp;"_"&amp;S1063&amp;"_"&amp;T1063,[1]挑战模式!$A:$AS,1,FALSE)),"",IF(T1063-T1062=0,"",T1063))</f>
        <v/>
      </c>
      <c r="D1063" s="10" t="str">
        <f t="shared" si="102"/>
        <v/>
      </c>
      <c r="E1063" s="10" t="str">
        <f>""</f>
        <v/>
      </c>
      <c r="F1063" s="10" t="str">
        <f>IF(C1063="","",VLOOKUP(R1063&amp;"_"&amp;S1063&amp;"_"&amp;T1063,[1]挑战模式!$A:$AS,13,FALSE)-VLOOKUP(R1063&amp;"_"&amp;S1063&amp;"_"&amp;T1063,[1]挑战模式!$A:$AS,14,FALSE))</f>
        <v/>
      </c>
      <c r="G1063" s="10" t="str">
        <f t="shared" si="103"/>
        <v/>
      </c>
      <c r="H1063" s="10" t="str">
        <f>IF(C1063="","",VLOOKUP(R1063&amp;"_"&amp;S1063&amp;"_"&amp;T1063,[1]挑战模式!$A:$BG,58,FALSE))</f>
        <v/>
      </c>
      <c r="I1063" s="10" t="str">
        <f>IF(C1063="","",VLOOKUP(R1063&amp;"_"&amp;S1063&amp;"_"&amp;T1063,[1]挑战模式!$A:$BG,59,FALSE))</f>
        <v/>
      </c>
      <c r="J1063" s="10" t="str">
        <f t="shared" si="100"/>
        <v/>
      </c>
      <c r="K1063" s="10" t="str">
        <f ca="1">IF(ISNA(VLOOKUP(R1063&amp;"_"&amp;S1063&amp;"_"&amp;T1063,[1]挑战模式!$A:$AS,1,FALSE)),"",IF(VLOOKUP(R1063&amp;"_"&amp;S1063&amp;"_"&amp;T1063,[1]挑战模式!$A:$AS,14+U1063,FALSE)="","",INT(VLOOKUP(R1063&amp;"_"&amp;S1063&amp;"_"&amp;T1063,[1]挑战模式!$A:$AS,20+U1063,FALSE))))</f>
        <v/>
      </c>
      <c r="L1063" s="10" t="str">
        <f ca="1">IF(ISNA(VLOOKUP(R1063&amp;"_"&amp;S1063&amp;"_"&amp;T1063,[1]挑战模式!$A:$AS,1,FALSE)),"",IF(VLOOKUP(R1063&amp;"_"&amp;S1063&amp;"_"&amp;T1063,[1]挑战模式!$A:$AS,14+U1063,FALSE)="","",ROUND(VLOOKUP(R1063&amp;"_"&amp;S1063&amp;"_"&amp;T1063,[1]挑战模式!$A:$AS,5,FALSE)/K1063,2)))</f>
        <v/>
      </c>
      <c r="M1063" s="10" t="str">
        <f t="shared" ca="1" si="104"/>
        <v/>
      </c>
      <c r="N1063" s="10" t="str">
        <f t="shared" ca="1" si="105"/>
        <v/>
      </c>
      <c r="O1063" s="10" t="str">
        <f t="shared" ca="1" si="106"/>
        <v/>
      </c>
      <c r="Q1063" s="10" t="str">
        <f ca="1">IF(L1063="","",VLOOKUP(R1063&amp;"_"&amp;S1063&amp;"_"&amp;T1063,[1]挑战模式!$A:$AS,38+U1063,FALSE))</f>
        <v/>
      </c>
      <c r="R1063" s="10">
        <v>1</v>
      </c>
      <c r="S1063" s="10">
        <v>3</v>
      </c>
      <c r="T1063" s="10">
        <v>1</v>
      </c>
      <c r="U1063" s="10">
        <v>6</v>
      </c>
    </row>
    <row r="1064" spans="2:21" s="10" customFormat="1" x14ac:dyDescent="0.2">
      <c r="B1064" s="10" t="str">
        <f t="shared" si="101"/>
        <v>MonsterWaveCallRule_Season1_Challenge3</v>
      </c>
      <c r="C1064" s="10">
        <f>IF(ISNA(VLOOKUP(R1064&amp;"_"&amp;S1064&amp;"_"&amp;T1064,[1]挑战模式!$A:$AS,1,FALSE)),"",IF(T1064-T1063=0,"",T1064))</f>
        <v>2</v>
      </c>
      <c r="D1064" s="10" t="str">
        <f t="shared" si="102"/>
        <v>赛季1挑战关卡3波次2</v>
      </c>
      <c r="E1064" s="10" t="str">
        <f>""</f>
        <v/>
      </c>
      <c r="F1064" s="10">
        <f>IF(C1064="","",VLOOKUP(R1064&amp;"_"&amp;S1064&amp;"_"&amp;T1064,[1]挑战模式!$A:$AS,13,FALSE)-VLOOKUP(R1064&amp;"_"&amp;S1064&amp;"_"&amp;T1064,[1]挑战模式!$A:$AS,14,FALSE))</f>
        <v>100</v>
      </c>
      <c r="G1064" s="10">
        <f t="shared" si="103"/>
        <v>180</v>
      </c>
      <c r="H1064" s="10" t="str">
        <f>IF(C1064="","",VLOOKUP(R1064&amp;"_"&amp;S1064&amp;"_"&amp;T1064,[1]挑战模式!$A:$BG,58,FALSE))</f>
        <v>ResAudio_Music_game2;0.9</v>
      </c>
      <c r="I1064" s="10" t="str">
        <f>IF(C1064="","",VLOOKUP(R1064&amp;"_"&amp;S1064&amp;"_"&amp;T1064,[1]挑战模式!$A:$BG,59,FALSE))</f>
        <v>ResAudio_Music_game2;1.2</v>
      </c>
      <c r="J1064" s="10">
        <f t="shared" si="100"/>
        <v>0</v>
      </c>
      <c r="K1064" s="10">
        <f ca="1">IF(ISNA(VLOOKUP(R1064&amp;"_"&amp;S1064&amp;"_"&amp;T1064,[1]挑战模式!$A:$AS,1,FALSE)),"",IF(VLOOKUP(R1064&amp;"_"&amp;S1064&amp;"_"&amp;T1064,[1]挑战模式!$A:$AS,14+U1064,FALSE)="","",INT(VLOOKUP(R1064&amp;"_"&amp;S1064&amp;"_"&amp;T1064,[1]挑战模式!$A:$AS,20+U1064,FALSE))))</f>
        <v>4</v>
      </c>
      <c r="L1064" s="10">
        <f ca="1">IF(ISNA(VLOOKUP(R1064&amp;"_"&amp;S1064&amp;"_"&amp;T1064,[1]挑战模式!$A:$AS,1,FALSE)),"",IF(VLOOKUP(R1064&amp;"_"&amp;S1064&amp;"_"&amp;T1064,[1]挑战模式!$A:$AS,14+U1064,FALSE)="","",ROUND(VLOOKUP(R1064&amp;"_"&amp;S1064&amp;"_"&amp;T1064,[1]挑战模式!$A:$AS,5,FALSE)/K1064,2)))</f>
        <v>3.75</v>
      </c>
      <c r="M1064" s="10">
        <f t="shared" ca="1" si="104"/>
        <v>1</v>
      </c>
      <c r="N1064" s="10" t="str">
        <f t="shared" ca="1" si="105"/>
        <v>Monster_Season1_Challenge3_2_1</v>
      </c>
      <c r="O1064" s="10">
        <f t="shared" ca="1" si="106"/>
        <v>1</v>
      </c>
      <c r="Q1064" s="10">
        <f ca="1">IF(L1064="","",VLOOKUP(R1064&amp;"_"&amp;S1064&amp;"_"&amp;T1064,[1]挑战模式!$A:$AS,38+U1064,FALSE))</f>
        <v>25</v>
      </c>
      <c r="R1064" s="10">
        <v>1</v>
      </c>
      <c r="S1064" s="10">
        <v>3</v>
      </c>
      <c r="T1064" s="10">
        <v>2</v>
      </c>
      <c r="U1064" s="10">
        <v>1</v>
      </c>
    </row>
    <row r="1065" spans="2:21" s="10" customFormat="1" x14ac:dyDescent="0.2">
      <c r="B1065" s="10" t="str">
        <f t="shared" si="101"/>
        <v/>
      </c>
      <c r="C1065" s="10" t="str">
        <f>IF(ISNA(VLOOKUP(R1065&amp;"_"&amp;S1065&amp;"_"&amp;T1065,[1]挑战模式!$A:$AS,1,FALSE)),"",IF(T1065-T1064=0,"",T1065))</f>
        <v/>
      </c>
      <c r="D1065" s="10" t="str">
        <f t="shared" si="102"/>
        <v/>
      </c>
      <c r="E1065" s="10" t="str">
        <f>""</f>
        <v/>
      </c>
      <c r="F1065" s="10" t="str">
        <f>IF(C1065="","",VLOOKUP(R1065&amp;"_"&amp;S1065&amp;"_"&amp;T1065,[1]挑战模式!$A:$AS,13,FALSE)-VLOOKUP(R1065&amp;"_"&amp;S1065&amp;"_"&amp;T1065,[1]挑战模式!$A:$AS,14,FALSE))</f>
        <v/>
      </c>
      <c r="G1065" s="10" t="str">
        <f t="shared" si="103"/>
        <v/>
      </c>
      <c r="H1065" s="10" t="str">
        <f>IF(C1065="","",VLOOKUP(R1065&amp;"_"&amp;S1065&amp;"_"&amp;T1065,[1]挑战模式!$A:$BG,58,FALSE))</f>
        <v/>
      </c>
      <c r="I1065" s="10" t="str">
        <f>IF(C1065="","",VLOOKUP(R1065&amp;"_"&amp;S1065&amp;"_"&amp;T1065,[1]挑战模式!$A:$BG,59,FALSE))</f>
        <v/>
      </c>
      <c r="J1065" s="10" t="str">
        <f t="shared" si="100"/>
        <v/>
      </c>
      <c r="K1065" s="10">
        <f ca="1">IF(ISNA(VLOOKUP(R1065&amp;"_"&amp;S1065&amp;"_"&amp;T1065,[1]挑战模式!$A:$AS,1,FALSE)),"",IF(VLOOKUP(R1065&amp;"_"&amp;S1065&amp;"_"&amp;T1065,[1]挑战模式!$A:$AS,14+U1065,FALSE)="","",INT(VLOOKUP(R1065&amp;"_"&amp;S1065&amp;"_"&amp;T1065,[1]挑战模式!$A:$AS,20+U1065,FALSE))))</f>
        <v>4</v>
      </c>
      <c r="L1065" s="10">
        <f ca="1">IF(ISNA(VLOOKUP(R1065&amp;"_"&amp;S1065&amp;"_"&amp;T1065,[1]挑战模式!$A:$AS,1,FALSE)),"",IF(VLOOKUP(R1065&amp;"_"&amp;S1065&amp;"_"&amp;T1065,[1]挑战模式!$A:$AS,14+U1065,FALSE)="","",ROUND(VLOOKUP(R1065&amp;"_"&amp;S1065&amp;"_"&amp;T1065,[1]挑战模式!$A:$AS,5,FALSE)/K1065,2)))</f>
        <v>3.75</v>
      </c>
      <c r="M1065" s="10">
        <f t="shared" ca="1" si="104"/>
        <v>1</v>
      </c>
      <c r="N1065" s="10" t="str">
        <f t="shared" ca="1" si="105"/>
        <v>Monster_Season1_Challenge3_2_2</v>
      </c>
      <c r="O1065" s="10">
        <f t="shared" ca="1" si="106"/>
        <v>1</v>
      </c>
      <c r="Q1065" s="10">
        <f ca="1">IF(L1065="","",VLOOKUP(R1065&amp;"_"&amp;S1065&amp;"_"&amp;T1065,[1]挑战模式!$A:$AS,38+U1065,FALSE))</f>
        <v>25</v>
      </c>
      <c r="R1065" s="10">
        <v>1</v>
      </c>
      <c r="S1065" s="10">
        <v>3</v>
      </c>
      <c r="T1065" s="10">
        <v>2</v>
      </c>
      <c r="U1065" s="10">
        <v>2</v>
      </c>
    </row>
    <row r="1066" spans="2:21" s="10" customFormat="1" x14ac:dyDescent="0.2">
      <c r="B1066" s="10" t="str">
        <f t="shared" si="101"/>
        <v/>
      </c>
      <c r="C1066" s="10" t="str">
        <f>IF(ISNA(VLOOKUP(R1066&amp;"_"&amp;S1066&amp;"_"&amp;T1066,[1]挑战模式!$A:$AS,1,FALSE)),"",IF(T1066-T1065=0,"",T1066))</f>
        <v/>
      </c>
      <c r="D1066" s="10" t="str">
        <f t="shared" si="102"/>
        <v/>
      </c>
      <c r="E1066" s="10" t="str">
        <f>""</f>
        <v/>
      </c>
      <c r="F1066" s="10" t="str">
        <f>IF(C1066="","",VLOOKUP(R1066&amp;"_"&amp;S1066&amp;"_"&amp;T1066,[1]挑战模式!$A:$AS,13,FALSE)-VLOOKUP(R1066&amp;"_"&amp;S1066&amp;"_"&amp;T1066,[1]挑战模式!$A:$AS,14,FALSE))</f>
        <v/>
      </c>
      <c r="G1066" s="10" t="str">
        <f t="shared" si="103"/>
        <v/>
      </c>
      <c r="H1066" s="10" t="str">
        <f>IF(C1066="","",VLOOKUP(R1066&amp;"_"&amp;S1066&amp;"_"&amp;T1066,[1]挑战模式!$A:$BG,58,FALSE))</f>
        <v/>
      </c>
      <c r="I1066" s="10" t="str">
        <f>IF(C1066="","",VLOOKUP(R1066&amp;"_"&amp;S1066&amp;"_"&amp;T1066,[1]挑战模式!$A:$BG,59,FALSE))</f>
        <v/>
      </c>
      <c r="J1066" s="10" t="str">
        <f t="shared" si="100"/>
        <v/>
      </c>
      <c r="K1066" s="10" t="str">
        <f ca="1">IF(ISNA(VLOOKUP(R1066&amp;"_"&amp;S1066&amp;"_"&amp;T1066,[1]挑战模式!$A:$AS,1,FALSE)),"",IF(VLOOKUP(R1066&amp;"_"&amp;S1066&amp;"_"&amp;T1066,[1]挑战模式!$A:$AS,14+U1066,FALSE)="","",INT(VLOOKUP(R1066&amp;"_"&amp;S1066&amp;"_"&amp;T1066,[1]挑战模式!$A:$AS,20+U1066,FALSE))))</f>
        <v/>
      </c>
      <c r="L1066" s="10" t="str">
        <f ca="1">IF(ISNA(VLOOKUP(R1066&amp;"_"&amp;S1066&amp;"_"&amp;T1066,[1]挑战模式!$A:$AS,1,FALSE)),"",IF(VLOOKUP(R1066&amp;"_"&amp;S1066&amp;"_"&amp;T1066,[1]挑战模式!$A:$AS,14+U1066,FALSE)="","",ROUND(VLOOKUP(R1066&amp;"_"&amp;S1066&amp;"_"&amp;T1066,[1]挑战模式!$A:$AS,5,FALSE)/K1066,2)))</f>
        <v/>
      </c>
      <c r="M1066" s="10" t="str">
        <f t="shared" ca="1" si="104"/>
        <v/>
      </c>
      <c r="N1066" s="10" t="str">
        <f t="shared" ca="1" si="105"/>
        <v/>
      </c>
      <c r="O1066" s="10" t="str">
        <f t="shared" ca="1" si="106"/>
        <v/>
      </c>
      <c r="Q1066" s="10" t="str">
        <f ca="1">IF(L1066="","",VLOOKUP(R1066&amp;"_"&amp;S1066&amp;"_"&amp;T1066,[1]挑战模式!$A:$AS,38+U1066,FALSE))</f>
        <v/>
      </c>
      <c r="R1066" s="10">
        <v>1</v>
      </c>
      <c r="S1066" s="10">
        <v>3</v>
      </c>
      <c r="T1066" s="10">
        <v>2</v>
      </c>
      <c r="U1066" s="10">
        <v>3</v>
      </c>
    </row>
    <row r="1067" spans="2:21" s="10" customFormat="1" x14ac:dyDescent="0.2">
      <c r="B1067" s="10" t="str">
        <f t="shared" si="101"/>
        <v/>
      </c>
      <c r="C1067" s="10" t="str">
        <f>IF(ISNA(VLOOKUP(R1067&amp;"_"&amp;S1067&amp;"_"&amp;T1067,[1]挑战模式!$A:$AS,1,FALSE)),"",IF(T1067-T1066=0,"",T1067))</f>
        <v/>
      </c>
      <c r="D1067" s="10" t="str">
        <f t="shared" si="102"/>
        <v/>
      </c>
      <c r="E1067" s="10" t="str">
        <f>""</f>
        <v/>
      </c>
      <c r="F1067" s="10" t="str">
        <f>IF(C1067="","",VLOOKUP(R1067&amp;"_"&amp;S1067&amp;"_"&amp;T1067,[1]挑战模式!$A:$AS,13,FALSE)-VLOOKUP(R1067&amp;"_"&amp;S1067&amp;"_"&amp;T1067,[1]挑战模式!$A:$AS,14,FALSE))</f>
        <v/>
      </c>
      <c r="G1067" s="10" t="str">
        <f t="shared" si="103"/>
        <v/>
      </c>
      <c r="H1067" s="10" t="str">
        <f>IF(C1067="","",VLOOKUP(R1067&amp;"_"&amp;S1067&amp;"_"&amp;T1067,[1]挑战模式!$A:$BG,58,FALSE))</f>
        <v/>
      </c>
      <c r="I1067" s="10" t="str">
        <f>IF(C1067="","",VLOOKUP(R1067&amp;"_"&amp;S1067&amp;"_"&amp;T1067,[1]挑战模式!$A:$BG,59,FALSE))</f>
        <v/>
      </c>
      <c r="J1067" s="10" t="str">
        <f t="shared" si="100"/>
        <v/>
      </c>
      <c r="K1067" s="10" t="str">
        <f ca="1">IF(ISNA(VLOOKUP(R1067&amp;"_"&amp;S1067&amp;"_"&amp;T1067,[1]挑战模式!$A:$AS,1,FALSE)),"",IF(VLOOKUP(R1067&amp;"_"&amp;S1067&amp;"_"&amp;T1067,[1]挑战模式!$A:$AS,14+U1067,FALSE)="","",INT(VLOOKUP(R1067&amp;"_"&amp;S1067&amp;"_"&amp;T1067,[1]挑战模式!$A:$AS,20+U1067,FALSE))))</f>
        <v/>
      </c>
      <c r="L1067" s="10" t="str">
        <f ca="1">IF(ISNA(VLOOKUP(R1067&amp;"_"&amp;S1067&amp;"_"&amp;T1067,[1]挑战模式!$A:$AS,1,FALSE)),"",IF(VLOOKUP(R1067&amp;"_"&amp;S1067&amp;"_"&amp;T1067,[1]挑战模式!$A:$AS,14+U1067,FALSE)="","",ROUND(VLOOKUP(R1067&amp;"_"&amp;S1067&amp;"_"&amp;T1067,[1]挑战模式!$A:$AS,5,FALSE)/K1067,2)))</f>
        <v/>
      </c>
      <c r="M1067" s="10" t="str">
        <f t="shared" ca="1" si="104"/>
        <v/>
      </c>
      <c r="N1067" s="10" t="str">
        <f t="shared" ca="1" si="105"/>
        <v/>
      </c>
      <c r="O1067" s="10" t="str">
        <f t="shared" ca="1" si="106"/>
        <v/>
      </c>
      <c r="Q1067" s="10" t="str">
        <f ca="1">IF(L1067="","",VLOOKUP(R1067&amp;"_"&amp;S1067&amp;"_"&amp;T1067,[1]挑战模式!$A:$AS,38+U1067,FALSE))</f>
        <v/>
      </c>
      <c r="R1067" s="10">
        <v>1</v>
      </c>
      <c r="S1067" s="10">
        <v>3</v>
      </c>
      <c r="T1067" s="10">
        <v>2</v>
      </c>
      <c r="U1067" s="10">
        <v>4</v>
      </c>
    </row>
    <row r="1068" spans="2:21" s="10" customFormat="1" x14ac:dyDescent="0.2">
      <c r="B1068" s="10" t="str">
        <f t="shared" si="101"/>
        <v/>
      </c>
      <c r="C1068" s="10" t="str">
        <f>IF(ISNA(VLOOKUP(R1068&amp;"_"&amp;S1068&amp;"_"&amp;T1068,[1]挑战模式!$A:$AS,1,FALSE)),"",IF(T1068-T1067=0,"",T1068))</f>
        <v/>
      </c>
      <c r="D1068" s="10" t="str">
        <f t="shared" si="102"/>
        <v/>
      </c>
      <c r="E1068" s="10" t="str">
        <f>""</f>
        <v/>
      </c>
      <c r="F1068" s="10" t="str">
        <f>IF(C1068="","",VLOOKUP(R1068&amp;"_"&amp;S1068&amp;"_"&amp;T1068,[1]挑战模式!$A:$AS,13,FALSE)-VLOOKUP(R1068&amp;"_"&amp;S1068&amp;"_"&amp;T1068,[1]挑战模式!$A:$AS,14,FALSE))</f>
        <v/>
      </c>
      <c r="G1068" s="10" t="str">
        <f t="shared" si="103"/>
        <v/>
      </c>
      <c r="H1068" s="10" t="str">
        <f>IF(C1068="","",VLOOKUP(R1068&amp;"_"&amp;S1068&amp;"_"&amp;T1068,[1]挑战模式!$A:$BG,58,FALSE))</f>
        <v/>
      </c>
      <c r="I1068" s="10" t="str">
        <f>IF(C1068="","",VLOOKUP(R1068&amp;"_"&amp;S1068&amp;"_"&amp;T1068,[1]挑战模式!$A:$BG,59,FALSE))</f>
        <v/>
      </c>
      <c r="J1068" s="10" t="str">
        <f t="shared" si="100"/>
        <v/>
      </c>
      <c r="K1068" s="10" t="str">
        <f ca="1">IF(ISNA(VLOOKUP(R1068&amp;"_"&amp;S1068&amp;"_"&amp;T1068,[1]挑战模式!$A:$AS,1,FALSE)),"",IF(VLOOKUP(R1068&amp;"_"&amp;S1068&amp;"_"&amp;T1068,[1]挑战模式!$A:$AS,14+U1068,FALSE)="","",INT(VLOOKUP(R1068&amp;"_"&amp;S1068&amp;"_"&amp;T1068,[1]挑战模式!$A:$AS,20+U1068,FALSE))))</f>
        <v/>
      </c>
      <c r="L1068" s="10" t="str">
        <f ca="1">IF(ISNA(VLOOKUP(R1068&amp;"_"&amp;S1068&amp;"_"&amp;T1068,[1]挑战模式!$A:$AS,1,FALSE)),"",IF(VLOOKUP(R1068&amp;"_"&amp;S1068&amp;"_"&amp;T1068,[1]挑战模式!$A:$AS,14+U1068,FALSE)="","",ROUND(VLOOKUP(R1068&amp;"_"&amp;S1068&amp;"_"&amp;T1068,[1]挑战模式!$A:$AS,5,FALSE)/K1068,2)))</f>
        <v/>
      </c>
      <c r="M1068" s="10" t="str">
        <f t="shared" ca="1" si="104"/>
        <v/>
      </c>
      <c r="N1068" s="10" t="str">
        <f t="shared" ca="1" si="105"/>
        <v/>
      </c>
      <c r="O1068" s="10" t="str">
        <f t="shared" ca="1" si="106"/>
        <v/>
      </c>
      <c r="Q1068" s="10" t="str">
        <f ca="1">IF(L1068="","",VLOOKUP(R1068&amp;"_"&amp;S1068&amp;"_"&amp;T1068,[1]挑战模式!$A:$AS,38+U1068,FALSE))</f>
        <v/>
      </c>
      <c r="R1068" s="10">
        <v>1</v>
      </c>
      <c r="S1068" s="10">
        <v>3</v>
      </c>
      <c r="T1068" s="10">
        <v>2</v>
      </c>
      <c r="U1068" s="10">
        <v>5</v>
      </c>
    </row>
    <row r="1069" spans="2:21" s="10" customFormat="1" x14ac:dyDescent="0.2">
      <c r="B1069" s="10" t="str">
        <f t="shared" si="101"/>
        <v/>
      </c>
      <c r="C1069" s="10" t="str">
        <f>IF(ISNA(VLOOKUP(R1069&amp;"_"&amp;S1069&amp;"_"&amp;T1069,[1]挑战模式!$A:$AS,1,FALSE)),"",IF(T1069-T1068=0,"",T1069))</f>
        <v/>
      </c>
      <c r="D1069" s="10" t="str">
        <f t="shared" si="102"/>
        <v/>
      </c>
      <c r="E1069" s="10" t="str">
        <f>""</f>
        <v/>
      </c>
      <c r="F1069" s="10" t="str">
        <f>IF(C1069="","",VLOOKUP(R1069&amp;"_"&amp;S1069&amp;"_"&amp;T1069,[1]挑战模式!$A:$AS,13,FALSE)-VLOOKUP(R1069&amp;"_"&amp;S1069&amp;"_"&amp;T1069,[1]挑战模式!$A:$AS,14,FALSE))</f>
        <v/>
      </c>
      <c r="G1069" s="10" t="str">
        <f t="shared" si="103"/>
        <v/>
      </c>
      <c r="H1069" s="10" t="str">
        <f>IF(C1069="","",VLOOKUP(R1069&amp;"_"&amp;S1069&amp;"_"&amp;T1069,[1]挑战模式!$A:$BG,58,FALSE))</f>
        <v/>
      </c>
      <c r="I1069" s="10" t="str">
        <f>IF(C1069="","",VLOOKUP(R1069&amp;"_"&amp;S1069&amp;"_"&amp;T1069,[1]挑战模式!$A:$BG,59,FALSE))</f>
        <v/>
      </c>
      <c r="J1069" s="10" t="str">
        <f t="shared" si="100"/>
        <v/>
      </c>
      <c r="K1069" s="10" t="str">
        <f ca="1">IF(ISNA(VLOOKUP(R1069&amp;"_"&amp;S1069&amp;"_"&amp;T1069,[1]挑战模式!$A:$AS,1,FALSE)),"",IF(VLOOKUP(R1069&amp;"_"&amp;S1069&amp;"_"&amp;T1069,[1]挑战模式!$A:$AS,14+U1069,FALSE)="","",INT(VLOOKUP(R1069&amp;"_"&amp;S1069&amp;"_"&amp;T1069,[1]挑战模式!$A:$AS,20+U1069,FALSE))))</f>
        <v/>
      </c>
      <c r="L1069" s="10" t="str">
        <f ca="1">IF(ISNA(VLOOKUP(R1069&amp;"_"&amp;S1069&amp;"_"&amp;T1069,[1]挑战模式!$A:$AS,1,FALSE)),"",IF(VLOOKUP(R1069&amp;"_"&amp;S1069&amp;"_"&amp;T1069,[1]挑战模式!$A:$AS,14+U1069,FALSE)="","",ROUND(VLOOKUP(R1069&amp;"_"&amp;S1069&amp;"_"&amp;T1069,[1]挑战模式!$A:$AS,5,FALSE)/K1069,2)))</f>
        <v/>
      </c>
      <c r="M1069" s="10" t="str">
        <f t="shared" ca="1" si="104"/>
        <v/>
      </c>
      <c r="N1069" s="10" t="str">
        <f t="shared" ca="1" si="105"/>
        <v/>
      </c>
      <c r="O1069" s="10" t="str">
        <f t="shared" ca="1" si="106"/>
        <v/>
      </c>
      <c r="Q1069" s="10" t="str">
        <f ca="1">IF(L1069="","",VLOOKUP(R1069&amp;"_"&amp;S1069&amp;"_"&amp;T1069,[1]挑战模式!$A:$AS,38+U1069,FALSE))</f>
        <v/>
      </c>
      <c r="R1069" s="10">
        <v>1</v>
      </c>
      <c r="S1069" s="10">
        <v>3</v>
      </c>
      <c r="T1069" s="10">
        <v>2</v>
      </c>
      <c r="U1069" s="10">
        <v>6</v>
      </c>
    </row>
    <row r="1070" spans="2:21" s="10" customFormat="1" x14ac:dyDescent="0.2">
      <c r="B1070" s="10" t="str">
        <f t="shared" si="101"/>
        <v>MonsterWaveCallRule_Season1_Challenge3</v>
      </c>
      <c r="C1070" s="10">
        <f>IF(ISNA(VLOOKUP(R1070&amp;"_"&amp;S1070&amp;"_"&amp;T1070,[1]挑战模式!$A:$AS,1,FALSE)),"",IF(T1070-T1069=0,"",T1070))</f>
        <v>3</v>
      </c>
      <c r="D1070" s="10" t="str">
        <f t="shared" si="102"/>
        <v>赛季1挑战关卡3波次3</v>
      </c>
      <c r="E1070" s="10" t="str">
        <f>""</f>
        <v/>
      </c>
      <c r="F1070" s="10">
        <f>IF(C1070="","",VLOOKUP(R1070&amp;"_"&amp;S1070&amp;"_"&amp;T1070,[1]挑战模式!$A:$AS,13,FALSE)-VLOOKUP(R1070&amp;"_"&amp;S1070&amp;"_"&amp;T1070,[1]挑战模式!$A:$AS,14,FALSE))</f>
        <v>100</v>
      </c>
      <c r="G1070" s="10">
        <f t="shared" si="103"/>
        <v>180</v>
      </c>
      <c r="H1070" s="10" t="str">
        <f>IF(C1070="","",VLOOKUP(R1070&amp;"_"&amp;S1070&amp;"_"&amp;T1070,[1]挑战模式!$A:$BG,58,FALSE))</f>
        <v>ResAudio_Music_game2;0.9</v>
      </c>
      <c r="I1070" s="10" t="str">
        <f>IF(C1070="","",VLOOKUP(R1070&amp;"_"&amp;S1070&amp;"_"&amp;T1070,[1]挑战模式!$A:$BG,59,FALSE))</f>
        <v>ResAudio_Music_game2;1.2</v>
      </c>
      <c r="J1070" s="10">
        <f t="shared" si="100"/>
        <v>0</v>
      </c>
      <c r="K1070" s="10">
        <f ca="1">IF(ISNA(VLOOKUP(R1070&amp;"_"&amp;S1070&amp;"_"&amp;T1070,[1]挑战模式!$A:$AS,1,FALSE)),"",IF(VLOOKUP(R1070&amp;"_"&amp;S1070&amp;"_"&amp;T1070,[1]挑战模式!$A:$AS,14+U1070,FALSE)="","",INT(VLOOKUP(R1070&amp;"_"&amp;S1070&amp;"_"&amp;T1070,[1]挑战模式!$A:$AS,20+U1070,FALSE))))</f>
        <v>7</v>
      </c>
      <c r="L1070" s="10">
        <f ca="1">IF(ISNA(VLOOKUP(R1070&amp;"_"&amp;S1070&amp;"_"&amp;T1070,[1]挑战模式!$A:$AS,1,FALSE)),"",IF(VLOOKUP(R1070&amp;"_"&amp;S1070&amp;"_"&amp;T1070,[1]挑战模式!$A:$AS,14+U1070,FALSE)="","",ROUND(VLOOKUP(R1070&amp;"_"&amp;S1070&amp;"_"&amp;T1070,[1]挑战模式!$A:$AS,5,FALSE)/K1070,2)))</f>
        <v>2.86</v>
      </c>
      <c r="M1070" s="10">
        <f t="shared" ca="1" si="104"/>
        <v>1</v>
      </c>
      <c r="N1070" s="10" t="str">
        <f t="shared" ca="1" si="105"/>
        <v>Monster_Season1_Challenge3_3_1</v>
      </c>
      <c r="O1070" s="10">
        <f t="shared" ca="1" si="106"/>
        <v>1</v>
      </c>
      <c r="Q1070" s="10">
        <f ca="1">IF(L1070="","",VLOOKUP(R1070&amp;"_"&amp;S1070&amp;"_"&amp;T1070,[1]挑战模式!$A:$AS,38+U1070,FALSE))</f>
        <v>14</v>
      </c>
      <c r="R1070" s="10">
        <v>1</v>
      </c>
      <c r="S1070" s="10">
        <v>3</v>
      </c>
      <c r="T1070" s="10">
        <v>3</v>
      </c>
      <c r="U1070" s="10">
        <v>1</v>
      </c>
    </row>
    <row r="1071" spans="2:21" s="10" customFormat="1" x14ac:dyDescent="0.2">
      <c r="B1071" s="10" t="str">
        <f t="shared" si="101"/>
        <v/>
      </c>
      <c r="C1071" s="10" t="str">
        <f>IF(ISNA(VLOOKUP(R1071&amp;"_"&amp;S1071&amp;"_"&amp;T1071,[1]挑战模式!$A:$AS,1,FALSE)),"",IF(T1071-T1070=0,"",T1071))</f>
        <v/>
      </c>
      <c r="D1071" s="10" t="str">
        <f t="shared" si="102"/>
        <v/>
      </c>
      <c r="E1071" s="10" t="str">
        <f>""</f>
        <v/>
      </c>
      <c r="F1071" s="10" t="str">
        <f>IF(C1071="","",VLOOKUP(R1071&amp;"_"&amp;S1071&amp;"_"&amp;T1071,[1]挑战模式!$A:$AS,13,FALSE)-VLOOKUP(R1071&amp;"_"&amp;S1071&amp;"_"&amp;T1071,[1]挑战模式!$A:$AS,14,FALSE))</f>
        <v/>
      </c>
      <c r="G1071" s="10" t="str">
        <f t="shared" si="103"/>
        <v/>
      </c>
      <c r="H1071" s="10" t="str">
        <f>IF(C1071="","",VLOOKUP(R1071&amp;"_"&amp;S1071&amp;"_"&amp;T1071,[1]挑战模式!$A:$BG,58,FALSE))</f>
        <v/>
      </c>
      <c r="I1071" s="10" t="str">
        <f>IF(C1071="","",VLOOKUP(R1071&amp;"_"&amp;S1071&amp;"_"&amp;T1071,[1]挑战模式!$A:$BG,59,FALSE))</f>
        <v/>
      </c>
      <c r="J1071" s="10" t="str">
        <f t="shared" si="100"/>
        <v/>
      </c>
      <c r="K1071" s="10">
        <f ca="1">IF(ISNA(VLOOKUP(R1071&amp;"_"&amp;S1071&amp;"_"&amp;T1071,[1]挑战模式!$A:$AS,1,FALSE)),"",IF(VLOOKUP(R1071&amp;"_"&amp;S1071&amp;"_"&amp;T1071,[1]挑战模式!$A:$AS,14+U1071,FALSE)="","",INT(VLOOKUP(R1071&amp;"_"&amp;S1071&amp;"_"&amp;T1071,[1]挑战模式!$A:$AS,20+U1071,FALSE))))</f>
        <v>7</v>
      </c>
      <c r="L1071" s="10">
        <f ca="1">IF(ISNA(VLOOKUP(R1071&amp;"_"&amp;S1071&amp;"_"&amp;T1071,[1]挑战模式!$A:$AS,1,FALSE)),"",IF(VLOOKUP(R1071&amp;"_"&amp;S1071&amp;"_"&amp;T1071,[1]挑战模式!$A:$AS,14+U1071,FALSE)="","",ROUND(VLOOKUP(R1071&amp;"_"&amp;S1071&amp;"_"&amp;T1071,[1]挑战模式!$A:$AS,5,FALSE)/K1071,2)))</f>
        <v>2.86</v>
      </c>
      <c r="M1071" s="10">
        <f t="shared" ca="1" si="104"/>
        <v>1</v>
      </c>
      <c r="N1071" s="10" t="str">
        <f t="shared" ca="1" si="105"/>
        <v>Monster_Season1_Challenge3_3_2</v>
      </c>
      <c r="O1071" s="10">
        <f t="shared" ca="1" si="106"/>
        <v>1</v>
      </c>
      <c r="Q1071" s="10">
        <f ca="1">IF(L1071="","",VLOOKUP(R1071&amp;"_"&amp;S1071&amp;"_"&amp;T1071,[1]挑战模式!$A:$AS,38+U1071,FALSE))</f>
        <v>14</v>
      </c>
      <c r="R1071" s="10">
        <v>1</v>
      </c>
      <c r="S1071" s="10">
        <v>3</v>
      </c>
      <c r="T1071" s="10">
        <v>3</v>
      </c>
      <c r="U1071" s="10">
        <v>2</v>
      </c>
    </row>
    <row r="1072" spans="2:21" s="10" customFormat="1" x14ac:dyDescent="0.2">
      <c r="B1072" s="10" t="str">
        <f t="shared" si="101"/>
        <v/>
      </c>
      <c r="C1072" s="10" t="str">
        <f>IF(ISNA(VLOOKUP(R1072&amp;"_"&amp;S1072&amp;"_"&amp;T1072,[1]挑战模式!$A:$AS,1,FALSE)),"",IF(T1072-T1071=0,"",T1072))</f>
        <v/>
      </c>
      <c r="D1072" s="10" t="str">
        <f t="shared" si="102"/>
        <v/>
      </c>
      <c r="E1072" s="10" t="str">
        <f>""</f>
        <v/>
      </c>
      <c r="F1072" s="10" t="str">
        <f>IF(C1072="","",VLOOKUP(R1072&amp;"_"&amp;S1072&amp;"_"&amp;T1072,[1]挑战模式!$A:$AS,13,FALSE)-VLOOKUP(R1072&amp;"_"&amp;S1072&amp;"_"&amp;T1072,[1]挑战模式!$A:$AS,14,FALSE))</f>
        <v/>
      </c>
      <c r="G1072" s="10" t="str">
        <f t="shared" si="103"/>
        <v/>
      </c>
      <c r="H1072" s="10" t="str">
        <f>IF(C1072="","",VLOOKUP(R1072&amp;"_"&amp;S1072&amp;"_"&amp;T1072,[1]挑战模式!$A:$BG,58,FALSE))</f>
        <v/>
      </c>
      <c r="I1072" s="10" t="str">
        <f>IF(C1072="","",VLOOKUP(R1072&amp;"_"&amp;S1072&amp;"_"&amp;T1072,[1]挑战模式!$A:$BG,59,FALSE))</f>
        <v/>
      </c>
      <c r="J1072" s="10" t="str">
        <f t="shared" si="100"/>
        <v/>
      </c>
      <c r="K1072" s="10" t="str">
        <f ca="1">IF(ISNA(VLOOKUP(R1072&amp;"_"&amp;S1072&amp;"_"&amp;T1072,[1]挑战模式!$A:$AS,1,FALSE)),"",IF(VLOOKUP(R1072&amp;"_"&amp;S1072&amp;"_"&amp;T1072,[1]挑战模式!$A:$AS,14+U1072,FALSE)="","",INT(VLOOKUP(R1072&amp;"_"&amp;S1072&amp;"_"&amp;T1072,[1]挑战模式!$A:$AS,20+U1072,FALSE))))</f>
        <v/>
      </c>
      <c r="L1072" s="10" t="str">
        <f ca="1">IF(ISNA(VLOOKUP(R1072&amp;"_"&amp;S1072&amp;"_"&amp;T1072,[1]挑战模式!$A:$AS,1,FALSE)),"",IF(VLOOKUP(R1072&amp;"_"&amp;S1072&amp;"_"&amp;T1072,[1]挑战模式!$A:$AS,14+U1072,FALSE)="","",ROUND(VLOOKUP(R1072&amp;"_"&amp;S1072&amp;"_"&amp;T1072,[1]挑战模式!$A:$AS,5,FALSE)/K1072,2)))</f>
        <v/>
      </c>
      <c r="M1072" s="10" t="str">
        <f t="shared" ca="1" si="104"/>
        <v/>
      </c>
      <c r="N1072" s="10" t="str">
        <f t="shared" ca="1" si="105"/>
        <v/>
      </c>
      <c r="O1072" s="10" t="str">
        <f t="shared" ca="1" si="106"/>
        <v/>
      </c>
      <c r="Q1072" s="10" t="str">
        <f ca="1">IF(L1072="","",VLOOKUP(R1072&amp;"_"&amp;S1072&amp;"_"&amp;T1072,[1]挑战模式!$A:$AS,38+U1072,FALSE))</f>
        <v/>
      </c>
      <c r="R1072" s="10">
        <v>1</v>
      </c>
      <c r="S1072" s="10">
        <v>3</v>
      </c>
      <c r="T1072" s="10">
        <v>3</v>
      </c>
      <c r="U1072" s="10">
        <v>3</v>
      </c>
    </row>
    <row r="1073" spans="2:21" s="10" customFormat="1" x14ac:dyDescent="0.2">
      <c r="B1073" s="10" t="str">
        <f t="shared" si="101"/>
        <v/>
      </c>
      <c r="C1073" s="10" t="str">
        <f>IF(ISNA(VLOOKUP(R1073&amp;"_"&amp;S1073&amp;"_"&amp;T1073,[1]挑战模式!$A:$AS,1,FALSE)),"",IF(T1073-T1072=0,"",T1073))</f>
        <v/>
      </c>
      <c r="D1073" s="10" t="str">
        <f t="shared" si="102"/>
        <v/>
      </c>
      <c r="E1073" s="10" t="str">
        <f>""</f>
        <v/>
      </c>
      <c r="F1073" s="10" t="str">
        <f>IF(C1073="","",VLOOKUP(R1073&amp;"_"&amp;S1073&amp;"_"&amp;T1073,[1]挑战模式!$A:$AS,13,FALSE)-VLOOKUP(R1073&amp;"_"&amp;S1073&amp;"_"&amp;T1073,[1]挑战模式!$A:$AS,14,FALSE))</f>
        <v/>
      </c>
      <c r="G1073" s="10" t="str">
        <f t="shared" si="103"/>
        <v/>
      </c>
      <c r="H1073" s="10" t="str">
        <f>IF(C1073="","",VLOOKUP(R1073&amp;"_"&amp;S1073&amp;"_"&amp;T1073,[1]挑战模式!$A:$BG,58,FALSE))</f>
        <v/>
      </c>
      <c r="I1073" s="10" t="str">
        <f>IF(C1073="","",VLOOKUP(R1073&amp;"_"&amp;S1073&amp;"_"&amp;T1073,[1]挑战模式!$A:$BG,59,FALSE))</f>
        <v/>
      </c>
      <c r="J1073" s="10" t="str">
        <f t="shared" si="100"/>
        <v/>
      </c>
      <c r="K1073" s="10" t="str">
        <f ca="1">IF(ISNA(VLOOKUP(R1073&amp;"_"&amp;S1073&amp;"_"&amp;T1073,[1]挑战模式!$A:$AS,1,FALSE)),"",IF(VLOOKUP(R1073&amp;"_"&amp;S1073&amp;"_"&amp;T1073,[1]挑战模式!$A:$AS,14+U1073,FALSE)="","",INT(VLOOKUP(R1073&amp;"_"&amp;S1073&amp;"_"&amp;T1073,[1]挑战模式!$A:$AS,20+U1073,FALSE))))</f>
        <v/>
      </c>
      <c r="L1073" s="10" t="str">
        <f ca="1">IF(ISNA(VLOOKUP(R1073&amp;"_"&amp;S1073&amp;"_"&amp;T1073,[1]挑战模式!$A:$AS,1,FALSE)),"",IF(VLOOKUP(R1073&amp;"_"&amp;S1073&amp;"_"&amp;T1073,[1]挑战模式!$A:$AS,14+U1073,FALSE)="","",ROUND(VLOOKUP(R1073&amp;"_"&amp;S1073&amp;"_"&amp;T1073,[1]挑战模式!$A:$AS,5,FALSE)/K1073,2)))</f>
        <v/>
      </c>
      <c r="M1073" s="10" t="str">
        <f t="shared" ca="1" si="104"/>
        <v/>
      </c>
      <c r="N1073" s="10" t="str">
        <f t="shared" ca="1" si="105"/>
        <v/>
      </c>
      <c r="O1073" s="10" t="str">
        <f t="shared" ca="1" si="106"/>
        <v/>
      </c>
      <c r="Q1073" s="10" t="str">
        <f ca="1">IF(L1073="","",VLOOKUP(R1073&amp;"_"&amp;S1073&amp;"_"&amp;T1073,[1]挑战模式!$A:$AS,38+U1073,FALSE))</f>
        <v/>
      </c>
      <c r="R1073" s="10">
        <v>1</v>
      </c>
      <c r="S1073" s="10">
        <v>3</v>
      </c>
      <c r="T1073" s="10">
        <v>3</v>
      </c>
      <c r="U1073" s="10">
        <v>4</v>
      </c>
    </row>
    <row r="1074" spans="2:21" s="10" customFormat="1" x14ac:dyDescent="0.2">
      <c r="B1074" s="10" t="str">
        <f t="shared" si="101"/>
        <v/>
      </c>
      <c r="C1074" s="10" t="str">
        <f>IF(ISNA(VLOOKUP(R1074&amp;"_"&amp;S1074&amp;"_"&amp;T1074,[1]挑战模式!$A:$AS,1,FALSE)),"",IF(T1074-T1073=0,"",T1074))</f>
        <v/>
      </c>
      <c r="D1074" s="10" t="str">
        <f t="shared" si="102"/>
        <v/>
      </c>
      <c r="E1074" s="10" t="str">
        <f>""</f>
        <v/>
      </c>
      <c r="F1074" s="10" t="str">
        <f>IF(C1074="","",VLOOKUP(R1074&amp;"_"&amp;S1074&amp;"_"&amp;T1074,[1]挑战模式!$A:$AS,13,FALSE)-VLOOKUP(R1074&amp;"_"&amp;S1074&amp;"_"&amp;T1074,[1]挑战模式!$A:$AS,14,FALSE))</f>
        <v/>
      </c>
      <c r="G1074" s="10" t="str">
        <f t="shared" si="103"/>
        <v/>
      </c>
      <c r="H1074" s="10" t="str">
        <f>IF(C1074="","",VLOOKUP(R1074&amp;"_"&amp;S1074&amp;"_"&amp;T1074,[1]挑战模式!$A:$BG,58,FALSE))</f>
        <v/>
      </c>
      <c r="I1074" s="10" t="str">
        <f>IF(C1074="","",VLOOKUP(R1074&amp;"_"&amp;S1074&amp;"_"&amp;T1074,[1]挑战模式!$A:$BG,59,FALSE))</f>
        <v/>
      </c>
      <c r="J1074" s="10" t="str">
        <f t="shared" si="100"/>
        <v/>
      </c>
      <c r="K1074" s="10" t="str">
        <f ca="1">IF(ISNA(VLOOKUP(R1074&amp;"_"&amp;S1074&amp;"_"&amp;T1074,[1]挑战模式!$A:$AS,1,FALSE)),"",IF(VLOOKUP(R1074&amp;"_"&amp;S1074&amp;"_"&amp;T1074,[1]挑战模式!$A:$AS,14+U1074,FALSE)="","",INT(VLOOKUP(R1074&amp;"_"&amp;S1074&amp;"_"&amp;T1074,[1]挑战模式!$A:$AS,20+U1074,FALSE))))</f>
        <v/>
      </c>
      <c r="L1074" s="10" t="str">
        <f ca="1">IF(ISNA(VLOOKUP(R1074&amp;"_"&amp;S1074&amp;"_"&amp;T1074,[1]挑战模式!$A:$AS,1,FALSE)),"",IF(VLOOKUP(R1074&amp;"_"&amp;S1074&amp;"_"&amp;T1074,[1]挑战模式!$A:$AS,14+U1074,FALSE)="","",ROUND(VLOOKUP(R1074&amp;"_"&amp;S1074&amp;"_"&amp;T1074,[1]挑战模式!$A:$AS,5,FALSE)/K1074,2)))</f>
        <v/>
      </c>
      <c r="M1074" s="10" t="str">
        <f t="shared" ca="1" si="104"/>
        <v/>
      </c>
      <c r="N1074" s="10" t="str">
        <f t="shared" ca="1" si="105"/>
        <v/>
      </c>
      <c r="O1074" s="10" t="str">
        <f t="shared" ca="1" si="106"/>
        <v/>
      </c>
      <c r="Q1074" s="10" t="str">
        <f ca="1">IF(L1074="","",VLOOKUP(R1074&amp;"_"&amp;S1074&amp;"_"&amp;T1074,[1]挑战模式!$A:$AS,38+U1074,FALSE))</f>
        <v/>
      </c>
      <c r="R1074" s="10">
        <v>1</v>
      </c>
      <c r="S1074" s="10">
        <v>3</v>
      </c>
      <c r="T1074" s="10">
        <v>3</v>
      </c>
      <c r="U1074" s="10">
        <v>5</v>
      </c>
    </row>
    <row r="1075" spans="2:21" s="10" customFormat="1" x14ac:dyDescent="0.2">
      <c r="B1075" s="10" t="str">
        <f t="shared" si="101"/>
        <v/>
      </c>
      <c r="C1075" s="10" t="str">
        <f>IF(ISNA(VLOOKUP(R1075&amp;"_"&amp;S1075&amp;"_"&amp;T1075,[1]挑战模式!$A:$AS,1,FALSE)),"",IF(T1075-T1074=0,"",T1075))</f>
        <v/>
      </c>
      <c r="D1075" s="10" t="str">
        <f t="shared" si="102"/>
        <v/>
      </c>
      <c r="E1075" s="10" t="str">
        <f>""</f>
        <v/>
      </c>
      <c r="F1075" s="10" t="str">
        <f>IF(C1075="","",VLOOKUP(R1075&amp;"_"&amp;S1075&amp;"_"&amp;T1075,[1]挑战模式!$A:$AS,13,FALSE)-VLOOKUP(R1075&amp;"_"&amp;S1075&amp;"_"&amp;T1075,[1]挑战模式!$A:$AS,14,FALSE))</f>
        <v/>
      </c>
      <c r="G1075" s="10" t="str">
        <f t="shared" si="103"/>
        <v/>
      </c>
      <c r="H1075" s="10" t="str">
        <f>IF(C1075="","",VLOOKUP(R1075&amp;"_"&amp;S1075&amp;"_"&amp;T1075,[1]挑战模式!$A:$BG,58,FALSE))</f>
        <v/>
      </c>
      <c r="I1075" s="10" t="str">
        <f>IF(C1075="","",VLOOKUP(R1075&amp;"_"&amp;S1075&amp;"_"&amp;T1075,[1]挑战模式!$A:$BG,59,FALSE))</f>
        <v/>
      </c>
      <c r="J1075" s="10" t="str">
        <f t="shared" si="100"/>
        <v/>
      </c>
      <c r="K1075" s="10" t="str">
        <f ca="1">IF(ISNA(VLOOKUP(R1075&amp;"_"&amp;S1075&amp;"_"&amp;T1075,[1]挑战模式!$A:$AS,1,FALSE)),"",IF(VLOOKUP(R1075&amp;"_"&amp;S1075&amp;"_"&amp;T1075,[1]挑战模式!$A:$AS,14+U1075,FALSE)="","",INT(VLOOKUP(R1075&amp;"_"&amp;S1075&amp;"_"&amp;T1075,[1]挑战模式!$A:$AS,20+U1075,FALSE))))</f>
        <v/>
      </c>
      <c r="L1075" s="10" t="str">
        <f ca="1">IF(ISNA(VLOOKUP(R1075&amp;"_"&amp;S1075&amp;"_"&amp;T1075,[1]挑战模式!$A:$AS,1,FALSE)),"",IF(VLOOKUP(R1075&amp;"_"&amp;S1075&amp;"_"&amp;T1075,[1]挑战模式!$A:$AS,14+U1075,FALSE)="","",ROUND(VLOOKUP(R1075&amp;"_"&amp;S1075&amp;"_"&amp;T1075,[1]挑战模式!$A:$AS,5,FALSE)/K1075,2)))</f>
        <v/>
      </c>
      <c r="M1075" s="10" t="str">
        <f t="shared" ca="1" si="104"/>
        <v/>
      </c>
      <c r="N1075" s="10" t="str">
        <f t="shared" ca="1" si="105"/>
        <v/>
      </c>
      <c r="O1075" s="10" t="str">
        <f t="shared" ca="1" si="106"/>
        <v/>
      </c>
      <c r="Q1075" s="10" t="str">
        <f ca="1">IF(L1075="","",VLOOKUP(R1075&amp;"_"&amp;S1075&amp;"_"&amp;T1075,[1]挑战模式!$A:$AS,38+U1075,FALSE))</f>
        <v/>
      </c>
      <c r="R1075" s="10">
        <v>1</v>
      </c>
      <c r="S1075" s="10">
        <v>3</v>
      </c>
      <c r="T1075" s="10">
        <v>3</v>
      </c>
      <c r="U1075" s="10">
        <v>6</v>
      </c>
    </row>
    <row r="1076" spans="2:21" s="10" customFormat="1" x14ac:dyDescent="0.2">
      <c r="B1076" s="10" t="str">
        <f t="shared" si="101"/>
        <v>MonsterWaveCallRule_Season1_Challenge3</v>
      </c>
      <c r="C1076" s="10">
        <f>IF(ISNA(VLOOKUP(R1076&amp;"_"&amp;S1076&amp;"_"&amp;T1076,[1]挑战模式!$A:$AS,1,FALSE)),"",IF(T1076-T1075=0,"",T1076))</f>
        <v>4</v>
      </c>
      <c r="D1076" s="10" t="str">
        <f t="shared" si="102"/>
        <v>赛季1挑战关卡3波次4</v>
      </c>
      <c r="E1076" s="10" t="str">
        <f>""</f>
        <v/>
      </c>
      <c r="F1076" s="10">
        <f>IF(C1076="","",VLOOKUP(R1076&amp;"_"&amp;S1076&amp;"_"&amp;T1076,[1]挑战模式!$A:$AS,13,FALSE)-VLOOKUP(R1076&amp;"_"&amp;S1076&amp;"_"&amp;T1076,[1]挑战模式!$A:$AS,14,FALSE))</f>
        <v>100</v>
      </c>
      <c r="G1076" s="10">
        <f t="shared" si="103"/>
        <v>180</v>
      </c>
      <c r="H1076" s="10" t="str">
        <f>IF(C1076="","",VLOOKUP(R1076&amp;"_"&amp;S1076&amp;"_"&amp;T1076,[1]挑战模式!$A:$BG,58,FALSE))</f>
        <v>ResAudio_Music_game2;0.9</v>
      </c>
      <c r="I1076" s="10" t="str">
        <f>IF(C1076="","",VLOOKUP(R1076&amp;"_"&amp;S1076&amp;"_"&amp;T1076,[1]挑战模式!$A:$BG,59,FALSE))</f>
        <v>ResAudio_Music_game2;1.2</v>
      </c>
      <c r="J1076" s="10">
        <f t="shared" si="100"/>
        <v>0</v>
      </c>
      <c r="K1076" s="10">
        <f ca="1">IF(ISNA(VLOOKUP(R1076&amp;"_"&amp;S1076&amp;"_"&amp;T1076,[1]挑战模式!$A:$AS,1,FALSE)),"",IF(VLOOKUP(R1076&amp;"_"&amp;S1076&amp;"_"&amp;T1076,[1]挑战模式!$A:$AS,14+U1076,FALSE)="","",INT(VLOOKUP(R1076&amp;"_"&amp;S1076&amp;"_"&amp;T1076,[1]挑战模式!$A:$AS,20+U1076,FALSE))))</f>
        <v>9</v>
      </c>
      <c r="L1076" s="10">
        <f ca="1">IF(ISNA(VLOOKUP(R1076&amp;"_"&amp;S1076&amp;"_"&amp;T1076,[1]挑战模式!$A:$AS,1,FALSE)),"",IF(VLOOKUP(R1076&amp;"_"&amp;S1076&amp;"_"&amp;T1076,[1]挑战模式!$A:$AS,14+U1076,FALSE)="","",ROUND(VLOOKUP(R1076&amp;"_"&amp;S1076&amp;"_"&amp;T1076,[1]挑战模式!$A:$AS,5,FALSE)/K1076,2)))</f>
        <v>2.78</v>
      </c>
      <c r="M1076" s="10">
        <f t="shared" ca="1" si="104"/>
        <v>1</v>
      </c>
      <c r="N1076" s="10" t="str">
        <f t="shared" ca="1" si="105"/>
        <v>Monster_Season1_Challenge3_4_1</v>
      </c>
      <c r="O1076" s="10">
        <f t="shared" ca="1" si="106"/>
        <v>1</v>
      </c>
      <c r="Q1076" s="10">
        <f ca="1">IF(L1076="","",VLOOKUP(R1076&amp;"_"&amp;S1076&amp;"_"&amp;T1076,[1]挑战模式!$A:$AS,38+U1076,FALSE))</f>
        <v>9</v>
      </c>
      <c r="R1076" s="10">
        <v>1</v>
      </c>
      <c r="S1076" s="10">
        <v>3</v>
      </c>
      <c r="T1076" s="10">
        <v>4</v>
      </c>
      <c r="U1076" s="10">
        <v>1</v>
      </c>
    </row>
    <row r="1077" spans="2:21" s="10" customFormat="1" x14ac:dyDescent="0.2">
      <c r="B1077" s="10" t="str">
        <f t="shared" si="101"/>
        <v/>
      </c>
      <c r="C1077" s="10" t="str">
        <f>IF(ISNA(VLOOKUP(R1077&amp;"_"&amp;S1077&amp;"_"&amp;T1077,[1]挑战模式!$A:$AS,1,FALSE)),"",IF(T1077-T1076=0,"",T1077))</f>
        <v/>
      </c>
      <c r="D1077" s="10" t="str">
        <f t="shared" si="102"/>
        <v/>
      </c>
      <c r="E1077" s="10" t="str">
        <f>""</f>
        <v/>
      </c>
      <c r="F1077" s="10" t="str">
        <f>IF(C1077="","",VLOOKUP(R1077&amp;"_"&amp;S1077&amp;"_"&amp;T1077,[1]挑战模式!$A:$AS,13,FALSE)-VLOOKUP(R1077&amp;"_"&amp;S1077&amp;"_"&amp;T1077,[1]挑战模式!$A:$AS,14,FALSE))</f>
        <v/>
      </c>
      <c r="G1077" s="10" t="str">
        <f t="shared" si="103"/>
        <v/>
      </c>
      <c r="H1077" s="10" t="str">
        <f>IF(C1077="","",VLOOKUP(R1077&amp;"_"&amp;S1077&amp;"_"&amp;T1077,[1]挑战模式!$A:$BG,58,FALSE))</f>
        <v/>
      </c>
      <c r="I1077" s="10" t="str">
        <f>IF(C1077="","",VLOOKUP(R1077&amp;"_"&amp;S1077&amp;"_"&amp;T1077,[1]挑战模式!$A:$BG,59,FALSE))</f>
        <v/>
      </c>
      <c r="J1077" s="10" t="str">
        <f t="shared" si="100"/>
        <v/>
      </c>
      <c r="K1077" s="10">
        <f ca="1">IF(ISNA(VLOOKUP(R1077&amp;"_"&amp;S1077&amp;"_"&amp;T1077,[1]挑战模式!$A:$AS,1,FALSE)),"",IF(VLOOKUP(R1077&amp;"_"&amp;S1077&amp;"_"&amp;T1077,[1]挑战模式!$A:$AS,14+U1077,FALSE)="","",INT(VLOOKUP(R1077&amp;"_"&amp;S1077&amp;"_"&amp;T1077,[1]挑战模式!$A:$AS,20+U1077,FALSE))))</f>
        <v>9</v>
      </c>
      <c r="L1077" s="10">
        <f ca="1">IF(ISNA(VLOOKUP(R1077&amp;"_"&amp;S1077&amp;"_"&amp;T1077,[1]挑战模式!$A:$AS,1,FALSE)),"",IF(VLOOKUP(R1077&amp;"_"&amp;S1077&amp;"_"&amp;T1077,[1]挑战模式!$A:$AS,14+U1077,FALSE)="","",ROUND(VLOOKUP(R1077&amp;"_"&amp;S1077&amp;"_"&amp;T1077,[1]挑战模式!$A:$AS,5,FALSE)/K1077,2)))</f>
        <v>2.78</v>
      </c>
      <c r="M1077" s="10">
        <f t="shared" ca="1" si="104"/>
        <v>1</v>
      </c>
      <c r="N1077" s="10" t="str">
        <f t="shared" ca="1" si="105"/>
        <v>Monster_Season1_Challenge3_4_2</v>
      </c>
      <c r="O1077" s="10">
        <f t="shared" ca="1" si="106"/>
        <v>1</v>
      </c>
      <c r="Q1077" s="10">
        <f ca="1">IF(L1077="","",VLOOKUP(R1077&amp;"_"&amp;S1077&amp;"_"&amp;T1077,[1]挑战模式!$A:$AS,38+U1077,FALSE))</f>
        <v>9</v>
      </c>
      <c r="R1077" s="10">
        <v>1</v>
      </c>
      <c r="S1077" s="10">
        <v>3</v>
      </c>
      <c r="T1077" s="10">
        <v>4</v>
      </c>
      <c r="U1077" s="10">
        <v>2</v>
      </c>
    </row>
    <row r="1078" spans="2:21" s="10" customFormat="1" x14ac:dyDescent="0.2">
      <c r="B1078" s="10" t="str">
        <f t="shared" si="101"/>
        <v/>
      </c>
      <c r="C1078" s="10" t="str">
        <f>IF(ISNA(VLOOKUP(R1078&amp;"_"&amp;S1078&amp;"_"&amp;T1078,[1]挑战模式!$A:$AS,1,FALSE)),"",IF(T1078-T1077=0,"",T1078))</f>
        <v/>
      </c>
      <c r="D1078" s="10" t="str">
        <f t="shared" si="102"/>
        <v/>
      </c>
      <c r="E1078" s="10" t="str">
        <f>""</f>
        <v/>
      </c>
      <c r="F1078" s="10" t="str">
        <f>IF(C1078="","",VLOOKUP(R1078&amp;"_"&amp;S1078&amp;"_"&amp;T1078,[1]挑战模式!$A:$AS,13,FALSE)-VLOOKUP(R1078&amp;"_"&amp;S1078&amp;"_"&amp;T1078,[1]挑战模式!$A:$AS,14,FALSE))</f>
        <v/>
      </c>
      <c r="G1078" s="10" t="str">
        <f t="shared" si="103"/>
        <v/>
      </c>
      <c r="H1078" s="10" t="str">
        <f>IF(C1078="","",VLOOKUP(R1078&amp;"_"&amp;S1078&amp;"_"&amp;T1078,[1]挑战模式!$A:$BG,58,FALSE))</f>
        <v/>
      </c>
      <c r="I1078" s="10" t="str">
        <f>IF(C1078="","",VLOOKUP(R1078&amp;"_"&amp;S1078&amp;"_"&amp;T1078,[1]挑战模式!$A:$BG,59,FALSE))</f>
        <v/>
      </c>
      <c r="J1078" s="10" t="str">
        <f t="shared" si="100"/>
        <v/>
      </c>
      <c r="K1078" s="10">
        <f ca="1">IF(ISNA(VLOOKUP(R1078&amp;"_"&amp;S1078&amp;"_"&amp;T1078,[1]挑战模式!$A:$AS,1,FALSE)),"",IF(VLOOKUP(R1078&amp;"_"&amp;S1078&amp;"_"&amp;T1078,[1]挑战模式!$A:$AS,14+U1078,FALSE)="","",INT(VLOOKUP(R1078&amp;"_"&amp;S1078&amp;"_"&amp;T1078,[1]挑战模式!$A:$AS,20+U1078,FALSE))))</f>
        <v>4</v>
      </c>
      <c r="L1078" s="10">
        <f ca="1">IF(ISNA(VLOOKUP(R1078&amp;"_"&amp;S1078&amp;"_"&amp;T1078,[1]挑战模式!$A:$AS,1,FALSE)),"",IF(VLOOKUP(R1078&amp;"_"&amp;S1078&amp;"_"&amp;T1078,[1]挑战模式!$A:$AS,14+U1078,FALSE)="","",ROUND(VLOOKUP(R1078&amp;"_"&amp;S1078&amp;"_"&amp;T1078,[1]挑战模式!$A:$AS,5,FALSE)/K1078,2)))</f>
        <v>6.25</v>
      </c>
      <c r="M1078" s="10">
        <f t="shared" ca="1" si="104"/>
        <v>1</v>
      </c>
      <c r="N1078" s="10" t="str">
        <f t="shared" ca="1" si="105"/>
        <v>Monster_Season1_Challenge3_4_3</v>
      </c>
      <c r="O1078" s="10">
        <f t="shared" ca="1" si="106"/>
        <v>1</v>
      </c>
      <c r="Q1078" s="10">
        <f ca="1">IF(L1078="","",VLOOKUP(R1078&amp;"_"&amp;S1078&amp;"_"&amp;T1078,[1]挑战模式!$A:$AS,38+U1078,FALSE))</f>
        <v>9</v>
      </c>
      <c r="R1078" s="10">
        <v>1</v>
      </c>
      <c r="S1078" s="10">
        <v>3</v>
      </c>
      <c r="T1078" s="10">
        <v>4</v>
      </c>
      <c r="U1078" s="10">
        <v>3</v>
      </c>
    </row>
    <row r="1079" spans="2:21" s="10" customFormat="1" x14ac:dyDescent="0.2">
      <c r="B1079" s="10" t="str">
        <f t="shared" si="101"/>
        <v/>
      </c>
      <c r="C1079" s="10" t="str">
        <f>IF(ISNA(VLOOKUP(R1079&amp;"_"&amp;S1079&amp;"_"&amp;T1079,[1]挑战模式!$A:$AS,1,FALSE)),"",IF(T1079-T1078=0,"",T1079))</f>
        <v/>
      </c>
      <c r="D1079" s="10" t="str">
        <f t="shared" si="102"/>
        <v/>
      </c>
      <c r="E1079" s="10" t="str">
        <f>""</f>
        <v/>
      </c>
      <c r="F1079" s="10" t="str">
        <f>IF(C1079="","",VLOOKUP(R1079&amp;"_"&amp;S1079&amp;"_"&amp;T1079,[1]挑战模式!$A:$AS,13,FALSE)-VLOOKUP(R1079&amp;"_"&amp;S1079&amp;"_"&amp;T1079,[1]挑战模式!$A:$AS,14,FALSE))</f>
        <v/>
      </c>
      <c r="G1079" s="10" t="str">
        <f t="shared" si="103"/>
        <v/>
      </c>
      <c r="H1079" s="10" t="str">
        <f>IF(C1079="","",VLOOKUP(R1079&amp;"_"&amp;S1079&amp;"_"&amp;T1079,[1]挑战模式!$A:$BG,58,FALSE))</f>
        <v/>
      </c>
      <c r="I1079" s="10" t="str">
        <f>IF(C1079="","",VLOOKUP(R1079&amp;"_"&amp;S1079&amp;"_"&amp;T1079,[1]挑战模式!$A:$BG,59,FALSE))</f>
        <v/>
      </c>
      <c r="J1079" s="10" t="str">
        <f t="shared" si="100"/>
        <v/>
      </c>
      <c r="K1079" s="10" t="str">
        <f ca="1">IF(ISNA(VLOOKUP(R1079&amp;"_"&amp;S1079&amp;"_"&amp;T1079,[1]挑战模式!$A:$AS,1,FALSE)),"",IF(VLOOKUP(R1079&amp;"_"&amp;S1079&amp;"_"&amp;T1079,[1]挑战模式!$A:$AS,14+U1079,FALSE)="","",INT(VLOOKUP(R1079&amp;"_"&amp;S1079&amp;"_"&amp;T1079,[1]挑战模式!$A:$AS,20+U1079,FALSE))))</f>
        <v/>
      </c>
      <c r="L1079" s="10" t="str">
        <f ca="1">IF(ISNA(VLOOKUP(R1079&amp;"_"&amp;S1079&amp;"_"&amp;T1079,[1]挑战模式!$A:$AS,1,FALSE)),"",IF(VLOOKUP(R1079&amp;"_"&amp;S1079&amp;"_"&amp;T1079,[1]挑战模式!$A:$AS,14+U1079,FALSE)="","",ROUND(VLOOKUP(R1079&amp;"_"&amp;S1079&amp;"_"&amp;T1079,[1]挑战模式!$A:$AS,5,FALSE)/K1079,2)))</f>
        <v/>
      </c>
      <c r="M1079" s="10" t="str">
        <f t="shared" ca="1" si="104"/>
        <v/>
      </c>
      <c r="N1079" s="10" t="str">
        <f t="shared" ca="1" si="105"/>
        <v/>
      </c>
      <c r="O1079" s="10" t="str">
        <f t="shared" ca="1" si="106"/>
        <v/>
      </c>
      <c r="Q1079" s="10" t="str">
        <f ca="1">IF(L1079="","",VLOOKUP(R1079&amp;"_"&amp;S1079&amp;"_"&amp;T1079,[1]挑战模式!$A:$AS,38+U1079,FALSE))</f>
        <v/>
      </c>
      <c r="R1079" s="10">
        <v>1</v>
      </c>
      <c r="S1079" s="10">
        <v>3</v>
      </c>
      <c r="T1079" s="10">
        <v>4</v>
      </c>
      <c r="U1079" s="10">
        <v>4</v>
      </c>
    </row>
    <row r="1080" spans="2:21" s="10" customFormat="1" x14ac:dyDescent="0.2">
      <c r="B1080" s="10" t="str">
        <f t="shared" si="101"/>
        <v/>
      </c>
      <c r="C1080" s="10" t="str">
        <f>IF(ISNA(VLOOKUP(R1080&amp;"_"&amp;S1080&amp;"_"&amp;T1080,[1]挑战模式!$A:$AS,1,FALSE)),"",IF(T1080-T1079=0,"",T1080))</f>
        <v/>
      </c>
      <c r="D1080" s="10" t="str">
        <f t="shared" si="102"/>
        <v/>
      </c>
      <c r="E1080" s="10" t="str">
        <f>""</f>
        <v/>
      </c>
      <c r="F1080" s="10" t="str">
        <f>IF(C1080="","",VLOOKUP(R1080&amp;"_"&amp;S1080&amp;"_"&amp;T1080,[1]挑战模式!$A:$AS,13,FALSE)-VLOOKUP(R1080&amp;"_"&amp;S1080&amp;"_"&amp;T1080,[1]挑战模式!$A:$AS,14,FALSE))</f>
        <v/>
      </c>
      <c r="G1080" s="10" t="str">
        <f t="shared" si="103"/>
        <v/>
      </c>
      <c r="H1080" s="10" t="str">
        <f>IF(C1080="","",VLOOKUP(R1080&amp;"_"&amp;S1080&amp;"_"&amp;T1080,[1]挑战模式!$A:$BG,58,FALSE))</f>
        <v/>
      </c>
      <c r="I1080" s="10" t="str">
        <f>IF(C1080="","",VLOOKUP(R1080&amp;"_"&amp;S1080&amp;"_"&amp;T1080,[1]挑战模式!$A:$BG,59,FALSE))</f>
        <v/>
      </c>
      <c r="J1080" s="10" t="str">
        <f t="shared" si="100"/>
        <v/>
      </c>
      <c r="K1080" s="10" t="str">
        <f ca="1">IF(ISNA(VLOOKUP(R1080&amp;"_"&amp;S1080&amp;"_"&amp;T1080,[1]挑战模式!$A:$AS,1,FALSE)),"",IF(VLOOKUP(R1080&amp;"_"&amp;S1080&amp;"_"&amp;T1080,[1]挑战模式!$A:$AS,14+U1080,FALSE)="","",INT(VLOOKUP(R1080&amp;"_"&amp;S1080&amp;"_"&amp;T1080,[1]挑战模式!$A:$AS,20+U1080,FALSE))))</f>
        <v/>
      </c>
      <c r="L1080" s="10" t="str">
        <f ca="1">IF(ISNA(VLOOKUP(R1080&amp;"_"&amp;S1080&amp;"_"&amp;T1080,[1]挑战模式!$A:$AS,1,FALSE)),"",IF(VLOOKUP(R1080&amp;"_"&amp;S1080&amp;"_"&amp;T1080,[1]挑战模式!$A:$AS,14+U1080,FALSE)="","",ROUND(VLOOKUP(R1080&amp;"_"&amp;S1080&amp;"_"&amp;T1080,[1]挑战模式!$A:$AS,5,FALSE)/K1080,2)))</f>
        <v/>
      </c>
      <c r="M1080" s="10" t="str">
        <f t="shared" ca="1" si="104"/>
        <v/>
      </c>
      <c r="N1080" s="10" t="str">
        <f t="shared" ca="1" si="105"/>
        <v/>
      </c>
      <c r="O1080" s="10" t="str">
        <f t="shared" ca="1" si="106"/>
        <v/>
      </c>
      <c r="Q1080" s="10" t="str">
        <f ca="1">IF(L1080="","",VLOOKUP(R1080&amp;"_"&amp;S1080&amp;"_"&amp;T1080,[1]挑战模式!$A:$AS,38+U1080,FALSE))</f>
        <v/>
      </c>
      <c r="R1080" s="10">
        <v>1</v>
      </c>
      <c r="S1080" s="10">
        <v>3</v>
      </c>
      <c r="T1080" s="10">
        <v>4</v>
      </c>
      <c r="U1080" s="10">
        <v>5</v>
      </c>
    </row>
    <row r="1081" spans="2:21" s="10" customFormat="1" x14ac:dyDescent="0.2">
      <c r="B1081" s="10" t="str">
        <f t="shared" si="101"/>
        <v/>
      </c>
      <c r="C1081" s="10" t="str">
        <f>IF(ISNA(VLOOKUP(R1081&amp;"_"&amp;S1081&amp;"_"&amp;T1081,[1]挑战模式!$A:$AS,1,FALSE)),"",IF(T1081-T1080=0,"",T1081))</f>
        <v/>
      </c>
      <c r="D1081" s="10" t="str">
        <f t="shared" si="102"/>
        <v/>
      </c>
      <c r="E1081" s="10" t="str">
        <f>""</f>
        <v/>
      </c>
      <c r="F1081" s="10" t="str">
        <f>IF(C1081="","",VLOOKUP(R1081&amp;"_"&amp;S1081&amp;"_"&amp;T1081,[1]挑战模式!$A:$AS,13,FALSE)-VLOOKUP(R1081&amp;"_"&amp;S1081&amp;"_"&amp;T1081,[1]挑战模式!$A:$AS,14,FALSE))</f>
        <v/>
      </c>
      <c r="G1081" s="10" t="str">
        <f t="shared" si="103"/>
        <v/>
      </c>
      <c r="H1081" s="10" t="str">
        <f>IF(C1081="","",VLOOKUP(R1081&amp;"_"&amp;S1081&amp;"_"&amp;T1081,[1]挑战模式!$A:$BG,58,FALSE))</f>
        <v/>
      </c>
      <c r="I1081" s="10" t="str">
        <f>IF(C1081="","",VLOOKUP(R1081&amp;"_"&amp;S1081&amp;"_"&amp;T1081,[1]挑战模式!$A:$BG,59,FALSE))</f>
        <v/>
      </c>
      <c r="J1081" s="10" t="str">
        <f t="shared" si="100"/>
        <v/>
      </c>
      <c r="K1081" s="10" t="str">
        <f ca="1">IF(ISNA(VLOOKUP(R1081&amp;"_"&amp;S1081&amp;"_"&amp;T1081,[1]挑战模式!$A:$AS,1,FALSE)),"",IF(VLOOKUP(R1081&amp;"_"&amp;S1081&amp;"_"&amp;T1081,[1]挑战模式!$A:$AS,14+U1081,FALSE)="","",INT(VLOOKUP(R1081&amp;"_"&amp;S1081&amp;"_"&amp;T1081,[1]挑战模式!$A:$AS,20+U1081,FALSE))))</f>
        <v/>
      </c>
      <c r="L1081" s="10" t="str">
        <f ca="1">IF(ISNA(VLOOKUP(R1081&amp;"_"&amp;S1081&amp;"_"&amp;T1081,[1]挑战模式!$A:$AS,1,FALSE)),"",IF(VLOOKUP(R1081&amp;"_"&amp;S1081&amp;"_"&amp;T1081,[1]挑战模式!$A:$AS,14+U1081,FALSE)="","",ROUND(VLOOKUP(R1081&amp;"_"&amp;S1081&amp;"_"&amp;T1081,[1]挑战模式!$A:$AS,5,FALSE)/K1081,2)))</f>
        <v/>
      </c>
      <c r="M1081" s="10" t="str">
        <f t="shared" ca="1" si="104"/>
        <v/>
      </c>
      <c r="N1081" s="10" t="str">
        <f t="shared" ca="1" si="105"/>
        <v/>
      </c>
      <c r="O1081" s="10" t="str">
        <f t="shared" ca="1" si="106"/>
        <v/>
      </c>
      <c r="Q1081" s="10" t="str">
        <f ca="1">IF(L1081="","",VLOOKUP(R1081&amp;"_"&amp;S1081&amp;"_"&amp;T1081,[1]挑战模式!$A:$AS,38+U1081,FALSE))</f>
        <v/>
      </c>
      <c r="R1081" s="10">
        <v>1</v>
      </c>
      <c r="S1081" s="10">
        <v>3</v>
      </c>
      <c r="T1081" s="10">
        <v>4</v>
      </c>
      <c r="U1081" s="10">
        <v>6</v>
      </c>
    </row>
    <row r="1082" spans="2:21" x14ac:dyDescent="0.2">
      <c r="B1082" s="10" t="str">
        <f t="shared" si="101"/>
        <v>MonsterWaveCallRule_Season1_Challenge3</v>
      </c>
      <c r="C1082" s="10">
        <f>IF(ISNA(VLOOKUP(R1082&amp;"_"&amp;S1082&amp;"_"&amp;T1082,[1]挑战模式!$A:$AS,1,FALSE)),"",IF(T1082-T1081=0,"",T1082))</f>
        <v>5</v>
      </c>
      <c r="D1082" s="10" t="str">
        <f t="shared" si="102"/>
        <v>赛季1挑战关卡3波次5</v>
      </c>
      <c r="E1082" s="10" t="str">
        <f>""</f>
        <v/>
      </c>
      <c r="F1082" s="10">
        <f>IF(C1082="","",VLOOKUP(R1082&amp;"_"&amp;S1082&amp;"_"&amp;T1082,[1]挑战模式!$A:$AS,13,FALSE)-VLOOKUP(R1082&amp;"_"&amp;S1082&amp;"_"&amp;T1082,[1]挑战模式!$A:$AS,14,FALSE))</f>
        <v>100</v>
      </c>
      <c r="G1082" s="10">
        <f t="shared" si="103"/>
        <v>180</v>
      </c>
      <c r="H1082" s="10" t="str">
        <f>IF(C1082="","",VLOOKUP(R1082&amp;"_"&amp;S1082&amp;"_"&amp;T1082,[1]挑战模式!$A:$BG,58,FALSE))</f>
        <v>ResAudio_Music_game2;0.9</v>
      </c>
      <c r="I1082" s="10" t="str">
        <f>IF(C1082="","",VLOOKUP(R1082&amp;"_"&amp;S1082&amp;"_"&amp;T1082,[1]挑战模式!$A:$BG,59,FALSE))</f>
        <v>ResAudio_Music_game2;1.2</v>
      </c>
      <c r="J1082" s="10">
        <f t="shared" si="100"/>
        <v>0</v>
      </c>
      <c r="K1082" s="10">
        <f ca="1">IF(ISNA(VLOOKUP(R1082&amp;"_"&amp;S1082&amp;"_"&amp;T1082,[1]挑战模式!$A:$AS,1,FALSE)),"",IF(VLOOKUP(R1082&amp;"_"&amp;S1082&amp;"_"&amp;T1082,[1]挑战模式!$A:$AS,14+U1082,FALSE)="","",INT(VLOOKUP(R1082&amp;"_"&amp;S1082&amp;"_"&amp;T1082,[1]挑战模式!$A:$AS,20+U1082,FALSE))))</f>
        <v>12</v>
      </c>
      <c r="L1082" s="10">
        <f ca="1">IF(ISNA(VLOOKUP(R1082&amp;"_"&amp;S1082&amp;"_"&amp;T1082,[1]挑战模式!$A:$AS,1,FALSE)),"",IF(VLOOKUP(R1082&amp;"_"&amp;S1082&amp;"_"&amp;T1082,[1]挑战模式!$A:$AS,14+U1082,FALSE)="","",ROUND(VLOOKUP(R1082&amp;"_"&amp;S1082&amp;"_"&amp;T1082,[1]挑战模式!$A:$AS,5,FALSE)/K1082,2)))</f>
        <v>2.5</v>
      </c>
      <c r="M1082" s="10">
        <f t="shared" ca="1" si="104"/>
        <v>1</v>
      </c>
      <c r="N1082" s="10" t="str">
        <f t="shared" ca="1" si="105"/>
        <v>Monster_Season1_Challenge3_5_1</v>
      </c>
      <c r="O1082" s="10">
        <f t="shared" ca="1" si="106"/>
        <v>1</v>
      </c>
      <c r="Q1082" s="10">
        <f ca="1">IF(L1082="","",VLOOKUP(R1082&amp;"_"&amp;S1082&amp;"_"&amp;T1082,[1]挑战模式!$A:$AS,38+U1082,FALSE))</f>
        <v>7</v>
      </c>
      <c r="R1082" s="10">
        <v>1</v>
      </c>
      <c r="S1082" s="10">
        <v>3</v>
      </c>
      <c r="T1082" s="10">
        <v>5</v>
      </c>
      <c r="U1082" s="10">
        <v>1</v>
      </c>
    </row>
    <row r="1083" spans="2:21" x14ac:dyDescent="0.2">
      <c r="B1083" s="10" t="str">
        <f t="shared" si="101"/>
        <v/>
      </c>
      <c r="C1083" s="10" t="str">
        <f>IF(ISNA(VLOOKUP(R1083&amp;"_"&amp;S1083&amp;"_"&amp;T1083,[1]挑战模式!$A:$AS,1,FALSE)),"",IF(T1083-T1082=0,"",T1083))</f>
        <v/>
      </c>
      <c r="D1083" s="10" t="str">
        <f t="shared" si="102"/>
        <v/>
      </c>
      <c r="E1083" s="10" t="str">
        <f>""</f>
        <v/>
      </c>
      <c r="F1083" s="10" t="str">
        <f>IF(C1083="","",VLOOKUP(R1083&amp;"_"&amp;S1083&amp;"_"&amp;T1083,[1]挑战模式!$A:$AS,13,FALSE)-VLOOKUP(R1083&amp;"_"&amp;S1083&amp;"_"&amp;T1083,[1]挑战模式!$A:$AS,14,FALSE))</f>
        <v/>
      </c>
      <c r="G1083" s="10" t="str">
        <f t="shared" si="103"/>
        <v/>
      </c>
      <c r="H1083" s="10" t="str">
        <f>IF(C1083="","",VLOOKUP(R1083&amp;"_"&amp;S1083&amp;"_"&amp;T1083,[1]挑战模式!$A:$BG,58,FALSE))</f>
        <v/>
      </c>
      <c r="I1083" s="10" t="str">
        <f>IF(C1083="","",VLOOKUP(R1083&amp;"_"&amp;S1083&amp;"_"&amp;T1083,[1]挑战模式!$A:$BG,59,FALSE))</f>
        <v/>
      </c>
      <c r="J1083" s="10" t="str">
        <f t="shared" si="100"/>
        <v/>
      </c>
      <c r="K1083" s="10">
        <f ca="1">IF(ISNA(VLOOKUP(R1083&amp;"_"&amp;S1083&amp;"_"&amp;T1083,[1]挑战模式!$A:$AS,1,FALSE)),"",IF(VLOOKUP(R1083&amp;"_"&amp;S1083&amp;"_"&amp;T1083,[1]挑战模式!$A:$AS,14+U1083,FALSE)="","",INT(VLOOKUP(R1083&amp;"_"&amp;S1083&amp;"_"&amp;T1083,[1]挑战模式!$A:$AS,20+U1083,FALSE))))</f>
        <v>12</v>
      </c>
      <c r="L1083" s="10">
        <f ca="1">IF(ISNA(VLOOKUP(R1083&amp;"_"&amp;S1083&amp;"_"&amp;T1083,[1]挑战模式!$A:$AS,1,FALSE)),"",IF(VLOOKUP(R1083&amp;"_"&amp;S1083&amp;"_"&amp;T1083,[1]挑战模式!$A:$AS,14+U1083,FALSE)="","",ROUND(VLOOKUP(R1083&amp;"_"&amp;S1083&amp;"_"&amp;T1083,[1]挑战模式!$A:$AS,5,FALSE)/K1083,2)))</f>
        <v>2.5</v>
      </c>
      <c r="M1083" s="10">
        <f t="shared" ca="1" si="104"/>
        <v>1</v>
      </c>
      <c r="N1083" s="10" t="str">
        <f t="shared" ca="1" si="105"/>
        <v>Monster_Season1_Challenge3_5_2</v>
      </c>
      <c r="O1083" s="10">
        <f t="shared" ca="1" si="106"/>
        <v>1</v>
      </c>
      <c r="Q1083" s="10">
        <f ca="1">IF(L1083="","",VLOOKUP(R1083&amp;"_"&amp;S1083&amp;"_"&amp;T1083,[1]挑战模式!$A:$AS,38+U1083,FALSE))</f>
        <v>7</v>
      </c>
      <c r="R1083" s="10">
        <v>1</v>
      </c>
      <c r="S1083" s="10">
        <v>3</v>
      </c>
      <c r="T1083" s="10">
        <v>5</v>
      </c>
      <c r="U1083" s="10">
        <v>2</v>
      </c>
    </row>
    <row r="1084" spans="2:21" x14ac:dyDescent="0.2">
      <c r="B1084" s="10" t="str">
        <f t="shared" si="101"/>
        <v/>
      </c>
      <c r="C1084" s="10" t="str">
        <f>IF(ISNA(VLOOKUP(R1084&amp;"_"&amp;S1084&amp;"_"&amp;T1084,[1]挑战模式!$A:$AS,1,FALSE)),"",IF(T1084-T1083=0,"",T1084))</f>
        <v/>
      </c>
      <c r="D1084" s="10" t="str">
        <f t="shared" si="102"/>
        <v/>
      </c>
      <c r="E1084" s="10" t="str">
        <f>""</f>
        <v/>
      </c>
      <c r="F1084" s="10" t="str">
        <f>IF(C1084="","",VLOOKUP(R1084&amp;"_"&amp;S1084&amp;"_"&amp;T1084,[1]挑战模式!$A:$AS,13,FALSE)-VLOOKUP(R1084&amp;"_"&amp;S1084&amp;"_"&amp;T1084,[1]挑战模式!$A:$AS,14,FALSE))</f>
        <v/>
      </c>
      <c r="G1084" s="10" t="str">
        <f t="shared" si="103"/>
        <v/>
      </c>
      <c r="H1084" s="10" t="str">
        <f>IF(C1084="","",VLOOKUP(R1084&amp;"_"&amp;S1084&amp;"_"&amp;T1084,[1]挑战模式!$A:$BG,58,FALSE))</f>
        <v/>
      </c>
      <c r="I1084" s="10" t="str">
        <f>IF(C1084="","",VLOOKUP(R1084&amp;"_"&amp;S1084&amp;"_"&amp;T1084,[1]挑战模式!$A:$BG,59,FALSE))</f>
        <v/>
      </c>
      <c r="J1084" s="10" t="str">
        <f t="shared" si="100"/>
        <v/>
      </c>
      <c r="K1084" s="10">
        <f ca="1">IF(ISNA(VLOOKUP(R1084&amp;"_"&amp;S1084&amp;"_"&amp;T1084,[1]挑战模式!$A:$AS,1,FALSE)),"",IF(VLOOKUP(R1084&amp;"_"&amp;S1084&amp;"_"&amp;T1084,[1]挑战模式!$A:$AS,14+U1084,FALSE)="","",INT(VLOOKUP(R1084&amp;"_"&amp;S1084&amp;"_"&amp;T1084,[1]挑战模式!$A:$AS,20+U1084,FALSE))))</f>
        <v>6</v>
      </c>
      <c r="L1084" s="10">
        <f ca="1">IF(ISNA(VLOOKUP(R1084&amp;"_"&amp;S1084&amp;"_"&amp;T1084,[1]挑战模式!$A:$AS,1,FALSE)),"",IF(VLOOKUP(R1084&amp;"_"&amp;S1084&amp;"_"&amp;T1084,[1]挑战模式!$A:$AS,14+U1084,FALSE)="","",ROUND(VLOOKUP(R1084&amp;"_"&amp;S1084&amp;"_"&amp;T1084,[1]挑战模式!$A:$AS,5,FALSE)/K1084,2)))</f>
        <v>5</v>
      </c>
      <c r="M1084" s="10">
        <f t="shared" ca="1" si="104"/>
        <v>1</v>
      </c>
      <c r="N1084" s="10" t="str">
        <f t="shared" ca="1" si="105"/>
        <v>Monster_Season1_Challenge3_5_3</v>
      </c>
      <c r="O1084" s="10">
        <f t="shared" ca="1" si="106"/>
        <v>1</v>
      </c>
      <c r="Q1084" s="10">
        <f ca="1">IF(L1084="","",VLOOKUP(R1084&amp;"_"&amp;S1084&amp;"_"&amp;T1084,[1]挑战模式!$A:$AS,38+U1084,FALSE))</f>
        <v>7</v>
      </c>
      <c r="R1084" s="10">
        <v>1</v>
      </c>
      <c r="S1084" s="10">
        <v>3</v>
      </c>
      <c r="T1084" s="10">
        <v>5</v>
      </c>
      <c r="U1084" s="10">
        <v>3</v>
      </c>
    </row>
    <row r="1085" spans="2:21" x14ac:dyDescent="0.2">
      <c r="B1085" s="10" t="str">
        <f t="shared" si="101"/>
        <v/>
      </c>
      <c r="C1085" s="10" t="str">
        <f>IF(ISNA(VLOOKUP(R1085&amp;"_"&amp;S1085&amp;"_"&amp;T1085,[1]挑战模式!$A:$AS,1,FALSE)),"",IF(T1085-T1084=0,"",T1085))</f>
        <v/>
      </c>
      <c r="D1085" s="10" t="str">
        <f t="shared" si="102"/>
        <v/>
      </c>
      <c r="E1085" s="10" t="str">
        <f>""</f>
        <v/>
      </c>
      <c r="F1085" s="10" t="str">
        <f>IF(C1085="","",VLOOKUP(R1085&amp;"_"&amp;S1085&amp;"_"&amp;T1085,[1]挑战模式!$A:$AS,13,FALSE)-VLOOKUP(R1085&amp;"_"&amp;S1085&amp;"_"&amp;T1085,[1]挑战模式!$A:$AS,14,FALSE))</f>
        <v/>
      </c>
      <c r="G1085" s="10" t="str">
        <f t="shared" si="103"/>
        <v/>
      </c>
      <c r="H1085" s="10" t="str">
        <f>IF(C1085="","",VLOOKUP(R1085&amp;"_"&amp;S1085&amp;"_"&amp;T1085,[1]挑战模式!$A:$BG,58,FALSE))</f>
        <v/>
      </c>
      <c r="I1085" s="10" t="str">
        <f>IF(C1085="","",VLOOKUP(R1085&amp;"_"&amp;S1085&amp;"_"&amp;T1085,[1]挑战模式!$A:$BG,59,FALSE))</f>
        <v/>
      </c>
      <c r="J1085" s="10" t="str">
        <f t="shared" si="100"/>
        <v/>
      </c>
      <c r="K1085" s="10" t="str">
        <f ca="1">IF(ISNA(VLOOKUP(R1085&amp;"_"&amp;S1085&amp;"_"&amp;T1085,[1]挑战模式!$A:$AS,1,FALSE)),"",IF(VLOOKUP(R1085&amp;"_"&amp;S1085&amp;"_"&amp;T1085,[1]挑战模式!$A:$AS,14+U1085,FALSE)="","",INT(VLOOKUP(R1085&amp;"_"&amp;S1085&amp;"_"&amp;T1085,[1]挑战模式!$A:$AS,20+U1085,FALSE))))</f>
        <v/>
      </c>
      <c r="L1085" s="10" t="str">
        <f ca="1">IF(ISNA(VLOOKUP(R1085&amp;"_"&amp;S1085&amp;"_"&amp;T1085,[1]挑战模式!$A:$AS,1,FALSE)),"",IF(VLOOKUP(R1085&amp;"_"&amp;S1085&amp;"_"&amp;T1085,[1]挑战模式!$A:$AS,14+U1085,FALSE)="","",ROUND(VLOOKUP(R1085&amp;"_"&amp;S1085&amp;"_"&amp;T1085,[1]挑战模式!$A:$AS,5,FALSE)/K1085,2)))</f>
        <v/>
      </c>
      <c r="M1085" s="10" t="str">
        <f t="shared" ca="1" si="104"/>
        <v/>
      </c>
      <c r="N1085" s="10" t="str">
        <f t="shared" ca="1" si="105"/>
        <v/>
      </c>
      <c r="O1085" s="10" t="str">
        <f t="shared" ca="1" si="106"/>
        <v/>
      </c>
      <c r="Q1085" s="10" t="str">
        <f ca="1">IF(L1085="","",VLOOKUP(R1085&amp;"_"&amp;S1085&amp;"_"&amp;T1085,[1]挑战模式!$A:$AS,38+U1085,FALSE))</f>
        <v/>
      </c>
      <c r="R1085" s="10">
        <v>1</v>
      </c>
      <c r="S1085" s="10">
        <v>3</v>
      </c>
      <c r="T1085" s="10">
        <v>5</v>
      </c>
      <c r="U1085" s="10">
        <v>4</v>
      </c>
    </row>
    <row r="1086" spans="2:21" x14ac:dyDescent="0.2">
      <c r="B1086" s="10" t="str">
        <f t="shared" si="101"/>
        <v/>
      </c>
      <c r="C1086" s="10" t="str">
        <f>IF(ISNA(VLOOKUP(R1086&amp;"_"&amp;S1086&amp;"_"&amp;T1086,[1]挑战模式!$A:$AS,1,FALSE)),"",IF(T1086-T1085=0,"",T1086))</f>
        <v/>
      </c>
      <c r="D1086" s="10" t="str">
        <f t="shared" si="102"/>
        <v/>
      </c>
      <c r="E1086" s="10" t="str">
        <f>""</f>
        <v/>
      </c>
      <c r="F1086" s="10" t="str">
        <f>IF(C1086="","",VLOOKUP(R1086&amp;"_"&amp;S1086&amp;"_"&amp;T1086,[1]挑战模式!$A:$AS,13,FALSE)-VLOOKUP(R1086&amp;"_"&amp;S1086&amp;"_"&amp;T1086,[1]挑战模式!$A:$AS,14,FALSE))</f>
        <v/>
      </c>
      <c r="G1086" s="10" t="str">
        <f t="shared" si="103"/>
        <v/>
      </c>
      <c r="H1086" s="10" t="str">
        <f>IF(C1086="","",VLOOKUP(R1086&amp;"_"&amp;S1086&amp;"_"&amp;T1086,[1]挑战模式!$A:$BG,58,FALSE))</f>
        <v/>
      </c>
      <c r="I1086" s="10" t="str">
        <f>IF(C1086="","",VLOOKUP(R1086&amp;"_"&amp;S1086&amp;"_"&amp;T1086,[1]挑战模式!$A:$BG,59,FALSE))</f>
        <v/>
      </c>
      <c r="J1086" s="10" t="str">
        <f t="shared" si="100"/>
        <v/>
      </c>
      <c r="K1086" s="10" t="str">
        <f ca="1">IF(ISNA(VLOOKUP(R1086&amp;"_"&amp;S1086&amp;"_"&amp;T1086,[1]挑战模式!$A:$AS,1,FALSE)),"",IF(VLOOKUP(R1086&amp;"_"&amp;S1086&amp;"_"&amp;T1086,[1]挑战模式!$A:$AS,14+U1086,FALSE)="","",INT(VLOOKUP(R1086&amp;"_"&amp;S1086&amp;"_"&amp;T1086,[1]挑战模式!$A:$AS,20+U1086,FALSE))))</f>
        <v/>
      </c>
      <c r="L1086" s="10" t="str">
        <f ca="1">IF(ISNA(VLOOKUP(R1086&amp;"_"&amp;S1086&amp;"_"&amp;T1086,[1]挑战模式!$A:$AS,1,FALSE)),"",IF(VLOOKUP(R1086&amp;"_"&amp;S1086&amp;"_"&amp;T1086,[1]挑战模式!$A:$AS,14+U1086,FALSE)="","",ROUND(VLOOKUP(R1086&amp;"_"&amp;S1086&amp;"_"&amp;T1086,[1]挑战模式!$A:$AS,5,FALSE)/K1086,2)))</f>
        <v/>
      </c>
      <c r="M1086" s="10" t="str">
        <f t="shared" ca="1" si="104"/>
        <v/>
      </c>
      <c r="N1086" s="10" t="str">
        <f t="shared" ca="1" si="105"/>
        <v/>
      </c>
      <c r="O1086" s="10" t="str">
        <f t="shared" ca="1" si="106"/>
        <v/>
      </c>
      <c r="Q1086" s="10" t="str">
        <f ca="1">IF(L1086="","",VLOOKUP(R1086&amp;"_"&amp;S1086&amp;"_"&amp;T1086,[1]挑战模式!$A:$AS,38+U1086,FALSE))</f>
        <v/>
      </c>
      <c r="R1086" s="10">
        <v>1</v>
      </c>
      <c r="S1086" s="10">
        <v>3</v>
      </c>
      <c r="T1086" s="10">
        <v>5</v>
      </c>
      <c r="U1086" s="10">
        <v>5</v>
      </c>
    </row>
    <row r="1087" spans="2:21" x14ac:dyDescent="0.2">
      <c r="B1087" s="10" t="str">
        <f t="shared" si="101"/>
        <v/>
      </c>
      <c r="C1087" s="10" t="str">
        <f>IF(ISNA(VLOOKUP(R1087&amp;"_"&amp;S1087&amp;"_"&amp;T1087,[1]挑战模式!$A:$AS,1,FALSE)),"",IF(T1087-T1086=0,"",T1087))</f>
        <v/>
      </c>
      <c r="D1087" s="10" t="str">
        <f t="shared" si="102"/>
        <v/>
      </c>
      <c r="E1087" s="10" t="str">
        <f>""</f>
        <v/>
      </c>
      <c r="F1087" s="10" t="str">
        <f>IF(C1087="","",VLOOKUP(R1087&amp;"_"&amp;S1087&amp;"_"&amp;T1087,[1]挑战模式!$A:$AS,13,FALSE)-VLOOKUP(R1087&amp;"_"&amp;S1087&amp;"_"&amp;T1087,[1]挑战模式!$A:$AS,14,FALSE))</f>
        <v/>
      </c>
      <c r="G1087" s="10" t="str">
        <f t="shared" si="103"/>
        <v/>
      </c>
      <c r="H1087" s="10" t="str">
        <f>IF(C1087="","",VLOOKUP(R1087&amp;"_"&amp;S1087&amp;"_"&amp;T1087,[1]挑战模式!$A:$BG,58,FALSE))</f>
        <v/>
      </c>
      <c r="I1087" s="10" t="str">
        <f>IF(C1087="","",VLOOKUP(R1087&amp;"_"&amp;S1087&amp;"_"&amp;T1087,[1]挑战模式!$A:$BG,59,FALSE))</f>
        <v/>
      </c>
      <c r="J1087" s="10" t="str">
        <f t="shared" si="100"/>
        <v/>
      </c>
      <c r="K1087" s="10" t="str">
        <f ca="1">IF(ISNA(VLOOKUP(R1087&amp;"_"&amp;S1087&amp;"_"&amp;T1087,[1]挑战模式!$A:$AS,1,FALSE)),"",IF(VLOOKUP(R1087&amp;"_"&amp;S1087&amp;"_"&amp;T1087,[1]挑战模式!$A:$AS,14+U1087,FALSE)="","",INT(VLOOKUP(R1087&amp;"_"&amp;S1087&amp;"_"&amp;T1087,[1]挑战模式!$A:$AS,20+U1087,FALSE))))</f>
        <v/>
      </c>
      <c r="L1087" s="10" t="str">
        <f ca="1">IF(ISNA(VLOOKUP(R1087&amp;"_"&amp;S1087&amp;"_"&amp;T1087,[1]挑战模式!$A:$AS,1,FALSE)),"",IF(VLOOKUP(R1087&amp;"_"&amp;S1087&amp;"_"&amp;T1087,[1]挑战模式!$A:$AS,14+U1087,FALSE)="","",ROUND(VLOOKUP(R1087&amp;"_"&amp;S1087&amp;"_"&amp;T1087,[1]挑战模式!$A:$AS,5,FALSE)/K1087,2)))</f>
        <v/>
      </c>
      <c r="M1087" s="10" t="str">
        <f t="shared" ca="1" si="104"/>
        <v/>
      </c>
      <c r="N1087" s="10" t="str">
        <f t="shared" ca="1" si="105"/>
        <v/>
      </c>
      <c r="O1087" s="10" t="str">
        <f t="shared" ca="1" si="106"/>
        <v/>
      </c>
      <c r="Q1087" s="10" t="str">
        <f ca="1">IF(L1087="","",VLOOKUP(R1087&amp;"_"&amp;S1087&amp;"_"&amp;T1087,[1]挑战模式!$A:$AS,38+U1087,FALSE))</f>
        <v/>
      </c>
      <c r="R1087" s="10">
        <v>1</v>
      </c>
      <c r="S1087" s="10">
        <v>3</v>
      </c>
      <c r="T1087" s="10">
        <v>5</v>
      </c>
      <c r="U1087" s="10">
        <v>6</v>
      </c>
    </row>
    <row r="1088" spans="2:21" x14ac:dyDescent="0.2">
      <c r="B1088" s="10" t="str">
        <f t="shared" si="101"/>
        <v>MonsterWaveCallRule_Season1_Challenge3</v>
      </c>
      <c r="C1088" s="10">
        <f>IF(ISNA(VLOOKUP(R1088&amp;"_"&amp;S1088&amp;"_"&amp;T1088,[1]挑战模式!$A:$AS,1,FALSE)),"",IF(T1088-T1087=0,"",T1088))</f>
        <v>6</v>
      </c>
      <c r="D1088" s="10" t="str">
        <f t="shared" si="102"/>
        <v>赛季1挑战关卡3波次6</v>
      </c>
      <c r="E1088" s="10" t="str">
        <f>""</f>
        <v/>
      </c>
      <c r="F1088" s="10">
        <f>IF(C1088="","",VLOOKUP(R1088&amp;"_"&amp;S1088&amp;"_"&amp;T1088,[1]挑战模式!$A:$AS,13,FALSE)-VLOOKUP(R1088&amp;"_"&amp;S1088&amp;"_"&amp;T1088,[1]挑战模式!$A:$AS,14,FALSE))</f>
        <v>100</v>
      </c>
      <c r="G1088" s="10">
        <f t="shared" si="103"/>
        <v>180</v>
      </c>
      <c r="H1088" s="10" t="str">
        <f>IF(C1088="","",VLOOKUP(R1088&amp;"_"&amp;S1088&amp;"_"&amp;T1088,[1]挑战模式!$A:$BG,58,FALSE))</f>
        <v>ResAudio_Music_game2;0.9</v>
      </c>
      <c r="I1088" s="10" t="str">
        <f>IF(C1088="","",VLOOKUP(R1088&amp;"_"&amp;S1088&amp;"_"&amp;T1088,[1]挑战模式!$A:$BG,59,FALSE))</f>
        <v>ResAudio_Music_battle_danger1;1</v>
      </c>
      <c r="J1088" s="10">
        <f t="shared" si="100"/>
        <v>0</v>
      </c>
      <c r="K1088" s="10">
        <f ca="1">IF(ISNA(VLOOKUP(R1088&amp;"_"&amp;S1088&amp;"_"&amp;T1088,[1]挑战模式!$A:$AS,1,FALSE)),"",IF(VLOOKUP(R1088&amp;"_"&amp;S1088&amp;"_"&amp;T1088,[1]挑战模式!$A:$AS,14+U1088,FALSE)="","",INT(VLOOKUP(R1088&amp;"_"&amp;S1088&amp;"_"&amp;T1088,[1]挑战模式!$A:$AS,20+U1088,FALSE))))</f>
        <v>11</v>
      </c>
      <c r="L1088" s="10">
        <f ca="1">IF(ISNA(VLOOKUP(R1088&amp;"_"&amp;S1088&amp;"_"&amp;T1088,[1]挑战模式!$A:$AS,1,FALSE)),"",IF(VLOOKUP(R1088&amp;"_"&amp;S1088&amp;"_"&amp;T1088,[1]挑战模式!$A:$AS,14+U1088,FALSE)="","",ROUND(VLOOKUP(R1088&amp;"_"&amp;S1088&amp;"_"&amp;T1088,[1]挑战模式!$A:$AS,5,FALSE)/K1088,2)))</f>
        <v>2.73</v>
      </c>
      <c r="M1088" s="10">
        <f t="shared" ca="1" si="104"/>
        <v>1</v>
      </c>
      <c r="N1088" s="10" t="str">
        <f t="shared" ca="1" si="105"/>
        <v>Monster_Season1_Challenge3_6_1</v>
      </c>
      <c r="O1088" s="10">
        <f t="shared" ca="1" si="106"/>
        <v>1</v>
      </c>
      <c r="Q1088" s="10">
        <f ca="1">IF(L1088="","",VLOOKUP(R1088&amp;"_"&amp;S1088&amp;"_"&amp;T1088,[1]挑战模式!$A:$AS,38+U1088,FALSE))</f>
        <v>6</v>
      </c>
      <c r="R1088" s="10">
        <v>1</v>
      </c>
      <c r="S1088" s="10">
        <v>3</v>
      </c>
      <c r="T1088" s="10">
        <v>6</v>
      </c>
      <c r="U1088" s="10">
        <v>1</v>
      </c>
    </row>
    <row r="1089" spans="2:21" x14ac:dyDescent="0.2">
      <c r="B1089" s="10" t="str">
        <f t="shared" si="101"/>
        <v/>
      </c>
      <c r="C1089" s="10" t="str">
        <f>IF(ISNA(VLOOKUP(R1089&amp;"_"&amp;S1089&amp;"_"&amp;T1089,[1]挑战模式!$A:$AS,1,FALSE)),"",IF(T1089-T1088=0,"",T1089))</f>
        <v/>
      </c>
      <c r="D1089" s="10" t="str">
        <f t="shared" si="102"/>
        <v/>
      </c>
      <c r="E1089" s="10" t="str">
        <f>""</f>
        <v/>
      </c>
      <c r="F1089" s="10" t="str">
        <f>IF(C1089="","",VLOOKUP(R1089&amp;"_"&amp;S1089&amp;"_"&amp;T1089,[1]挑战模式!$A:$AS,13,FALSE)-VLOOKUP(R1089&amp;"_"&amp;S1089&amp;"_"&amp;T1089,[1]挑战模式!$A:$AS,14,FALSE))</f>
        <v/>
      </c>
      <c r="G1089" s="10" t="str">
        <f t="shared" si="103"/>
        <v/>
      </c>
      <c r="H1089" s="10" t="str">
        <f>IF(C1089="","",VLOOKUP(R1089&amp;"_"&amp;S1089&amp;"_"&amp;T1089,[1]挑战模式!$A:$BG,58,FALSE))</f>
        <v/>
      </c>
      <c r="I1089" s="10" t="str">
        <f>IF(C1089="","",VLOOKUP(R1089&amp;"_"&amp;S1089&amp;"_"&amp;T1089,[1]挑战模式!$A:$BG,59,FALSE))</f>
        <v/>
      </c>
      <c r="J1089" s="10" t="str">
        <f t="shared" si="100"/>
        <v/>
      </c>
      <c r="K1089" s="10">
        <f ca="1">IF(ISNA(VLOOKUP(R1089&amp;"_"&amp;S1089&amp;"_"&amp;T1089,[1]挑战模式!$A:$AS,1,FALSE)),"",IF(VLOOKUP(R1089&amp;"_"&amp;S1089&amp;"_"&amp;T1089,[1]挑战模式!$A:$AS,14+U1089,FALSE)="","",INT(VLOOKUP(R1089&amp;"_"&amp;S1089&amp;"_"&amp;T1089,[1]挑战模式!$A:$AS,20+U1089,FALSE))))</f>
        <v>8</v>
      </c>
      <c r="L1089" s="10">
        <f ca="1">IF(ISNA(VLOOKUP(R1089&amp;"_"&amp;S1089&amp;"_"&amp;T1089,[1]挑战模式!$A:$AS,1,FALSE)),"",IF(VLOOKUP(R1089&amp;"_"&amp;S1089&amp;"_"&amp;T1089,[1]挑战模式!$A:$AS,14+U1089,FALSE)="","",ROUND(VLOOKUP(R1089&amp;"_"&amp;S1089&amp;"_"&amp;T1089,[1]挑战模式!$A:$AS,5,FALSE)/K1089,2)))</f>
        <v>3.75</v>
      </c>
      <c r="M1089" s="10">
        <f t="shared" ca="1" si="104"/>
        <v>1</v>
      </c>
      <c r="N1089" s="10" t="str">
        <f t="shared" ca="1" si="105"/>
        <v>Monster_Season1_Challenge3_6_2</v>
      </c>
      <c r="O1089" s="10">
        <f t="shared" ca="1" si="106"/>
        <v>1</v>
      </c>
      <c r="Q1089" s="10">
        <f ca="1">IF(L1089="","",VLOOKUP(R1089&amp;"_"&amp;S1089&amp;"_"&amp;T1089,[1]挑战模式!$A:$AS,38+U1089,FALSE))</f>
        <v>6</v>
      </c>
      <c r="R1089" s="10">
        <v>1</v>
      </c>
      <c r="S1089" s="10">
        <v>3</v>
      </c>
      <c r="T1089" s="10">
        <v>6</v>
      </c>
      <c r="U1089" s="10">
        <v>2</v>
      </c>
    </row>
    <row r="1090" spans="2:21" x14ac:dyDescent="0.2">
      <c r="B1090" s="10" t="str">
        <f t="shared" si="101"/>
        <v/>
      </c>
      <c r="C1090" s="10" t="str">
        <f>IF(ISNA(VLOOKUP(R1090&amp;"_"&amp;S1090&amp;"_"&amp;T1090,[1]挑战模式!$A:$AS,1,FALSE)),"",IF(T1090-T1089=0,"",T1090))</f>
        <v/>
      </c>
      <c r="D1090" s="10" t="str">
        <f t="shared" si="102"/>
        <v/>
      </c>
      <c r="E1090" s="10" t="str">
        <f>""</f>
        <v/>
      </c>
      <c r="F1090" s="10" t="str">
        <f>IF(C1090="","",VLOOKUP(R1090&amp;"_"&amp;S1090&amp;"_"&amp;T1090,[1]挑战模式!$A:$AS,13,FALSE)-VLOOKUP(R1090&amp;"_"&amp;S1090&amp;"_"&amp;T1090,[1]挑战模式!$A:$AS,14,FALSE))</f>
        <v/>
      </c>
      <c r="G1090" s="10" t="str">
        <f t="shared" si="103"/>
        <v/>
      </c>
      <c r="H1090" s="10" t="str">
        <f>IF(C1090="","",VLOOKUP(R1090&amp;"_"&amp;S1090&amp;"_"&amp;T1090,[1]挑战模式!$A:$BG,58,FALSE))</f>
        <v/>
      </c>
      <c r="I1090" s="10" t="str">
        <f>IF(C1090="","",VLOOKUP(R1090&amp;"_"&amp;S1090&amp;"_"&amp;T1090,[1]挑战模式!$A:$BG,59,FALSE))</f>
        <v/>
      </c>
      <c r="J1090" s="10" t="str">
        <f t="shared" si="100"/>
        <v/>
      </c>
      <c r="K1090" s="10">
        <f ca="1">IF(ISNA(VLOOKUP(R1090&amp;"_"&amp;S1090&amp;"_"&amp;T1090,[1]挑战模式!$A:$AS,1,FALSE)),"",IF(VLOOKUP(R1090&amp;"_"&amp;S1090&amp;"_"&amp;T1090,[1]挑战模式!$A:$AS,14+U1090,FALSE)="","",INT(VLOOKUP(R1090&amp;"_"&amp;S1090&amp;"_"&amp;T1090,[1]挑战模式!$A:$AS,20+U1090,FALSE))))</f>
        <v>8</v>
      </c>
      <c r="L1090" s="10">
        <f ca="1">IF(ISNA(VLOOKUP(R1090&amp;"_"&amp;S1090&amp;"_"&amp;T1090,[1]挑战模式!$A:$AS,1,FALSE)),"",IF(VLOOKUP(R1090&amp;"_"&amp;S1090&amp;"_"&amp;T1090,[1]挑战模式!$A:$AS,14+U1090,FALSE)="","",ROUND(VLOOKUP(R1090&amp;"_"&amp;S1090&amp;"_"&amp;T1090,[1]挑战模式!$A:$AS,5,FALSE)/K1090,2)))</f>
        <v>3.75</v>
      </c>
      <c r="M1090" s="10">
        <f t="shared" ca="1" si="104"/>
        <v>1</v>
      </c>
      <c r="N1090" s="10" t="str">
        <f t="shared" ca="1" si="105"/>
        <v>Monster_Season1_Challenge3_6_3</v>
      </c>
      <c r="O1090" s="10">
        <f t="shared" ca="1" si="106"/>
        <v>1</v>
      </c>
      <c r="Q1090" s="10">
        <f ca="1">IF(L1090="","",VLOOKUP(R1090&amp;"_"&amp;S1090&amp;"_"&amp;T1090,[1]挑战模式!$A:$AS,38+U1090,FALSE))</f>
        <v>6</v>
      </c>
      <c r="R1090" s="10">
        <v>1</v>
      </c>
      <c r="S1090" s="10">
        <v>3</v>
      </c>
      <c r="T1090" s="10">
        <v>6</v>
      </c>
      <c r="U1090" s="10">
        <v>3</v>
      </c>
    </row>
    <row r="1091" spans="2:21" x14ac:dyDescent="0.2">
      <c r="B1091" s="10" t="str">
        <f t="shared" si="101"/>
        <v/>
      </c>
      <c r="C1091" s="10" t="str">
        <f>IF(ISNA(VLOOKUP(R1091&amp;"_"&amp;S1091&amp;"_"&amp;T1091,[1]挑战模式!$A:$AS,1,FALSE)),"",IF(T1091-T1090=0,"",T1091))</f>
        <v/>
      </c>
      <c r="D1091" s="10" t="str">
        <f t="shared" si="102"/>
        <v/>
      </c>
      <c r="E1091" s="10" t="str">
        <f>""</f>
        <v/>
      </c>
      <c r="F1091" s="10" t="str">
        <f>IF(C1091="","",VLOOKUP(R1091&amp;"_"&amp;S1091&amp;"_"&amp;T1091,[1]挑战模式!$A:$AS,13,FALSE)-VLOOKUP(R1091&amp;"_"&amp;S1091&amp;"_"&amp;T1091,[1]挑战模式!$A:$AS,14,FALSE))</f>
        <v/>
      </c>
      <c r="G1091" s="10" t="str">
        <f t="shared" si="103"/>
        <v/>
      </c>
      <c r="H1091" s="10" t="str">
        <f>IF(C1091="","",VLOOKUP(R1091&amp;"_"&amp;S1091&amp;"_"&amp;T1091,[1]挑战模式!$A:$BG,58,FALSE))</f>
        <v/>
      </c>
      <c r="I1091" s="10" t="str">
        <f>IF(C1091="","",VLOOKUP(R1091&amp;"_"&amp;S1091&amp;"_"&amp;T1091,[1]挑战模式!$A:$BG,59,FALSE))</f>
        <v/>
      </c>
      <c r="J1091" s="10" t="str">
        <f t="shared" si="100"/>
        <v/>
      </c>
      <c r="K1091" s="10">
        <f ca="1">IF(ISNA(VLOOKUP(R1091&amp;"_"&amp;S1091&amp;"_"&amp;T1091,[1]挑战模式!$A:$AS,1,FALSE)),"",IF(VLOOKUP(R1091&amp;"_"&amp;S1091&amp;"_"&amp;T1091,[1]挑战模式!$A:$AS,14+U1091,FALSE)="","",INT(VLOOKUP(R1091&amp;"_"&amp;S1091&amp;"_"&amp;T1091,[1]挑战模式!$A:$AS,20+U1091,FALSE))))</f>
        <v>5</v>
      </c>
      <c r="L1091" s="10">
        <f ca="1">IF(ISNA(VLOOKUP(R1091&amp;"_"&amp;S1091&amp;"_"&amp;T1091,[1]挑战模式!$A:$AS,1,FALSE)),"",IF(VLOOKUP(R1091&amp;"_"&amp;S1091&amp;"_"&amp;T1091,[1]挑战模式!$A:$AS,14+U1091,FALSE)="","",ROUND(VLOOKUP(R1091&amp;"_"&amp;S1091&amp;"_"&amp;T1091,[1]挑战模式!$A:$AS,5,FALSE)/K1091,2)))</f>
        <v>6</v>
      </c>
      <c r="M1091" s="10">
        <f t="shared" ca="1" si="104"/>
        <v>1</v>
      </c>
      <c r="N1091" s="10" t="str">
        <f t="shared" ca="1" si="105"/>
        <v>Monster_Season1_Challenge3_6_4</v>
      </c>
      <c r="O1091" s="10">
        <f t="shared" ca="1" si="106"/>
        <v>1</v>
      </c>
      <c r="Q1091" s="10">
        <f ca="1">IF(L1091="","",VLOOKUP(R1091&amp;"_"&amp;S1091&amp;"_"&amp;T1091,[1]挑战模式!$A:$AS,38+U1091,FALSE))</f>
        <v>6</v>
      </c>
      <c r="R1091" s="10">
        <v>1</v>
      </c>
      <c r="S1091" s="10">
        <v>3</v>
      </c>
      <c r="T1091" s="10">
        <v>6</v>
      </c>
      <c r="U1091" s="10">
        <v>4</v>
      </c>
    </row>
    <row r="1092" spans="2:21" x14ac:dyDescent="0.2">
      <c r="B1092" s="10" t="str">
        <f t="shared" si="101"/>
        <v/>
      </c>
      <c r="C1092" s="10" t="str">
        <f>IF(ISNA(VLOOKUP(R1092&amp;"_"&amp;S1092&amp;"_"&amp;T1092,[1]挑战模式!$A:$AS,1,FALSE)),"",IF(T1092-T1091=0,"",T1092))</f>
        <v/>
      </c>
      <c r="D1092" s="10" t="str">
        <f t="shared" si="102"/>
        <v/>
      </c>
      <c r="E1092" s="10" t="str">
        <f>""</f>
        <v/>
      </c>
      <c r="F1092" s="10" t="str">
        <f>IF(C1092="","",VLOOKUP(R1092&amp;"_"&amp;S1092&amp;"_"&amp;T1092,[1]挑战模式!$A:$AS,13,FALSE)-VLOOKUP(R1092&amp;"_"&amp;S1092&amp;"_"&amp;T1092,[1]挑战模式!$A:$AS,14,FALSE))</f>
        <v/>
      </c>
      <c r="G1092" s="10" t="str">
        <f t="shared" si="103"/>
        <v/>
      </c>
      <c r="H1092" s="10" t="str">
        <f>IF(C1092="","",VLOOKUP(R1092&amp;"_"&amp;S1092&amp;"_"&amp;T1092,[1]挑战模式!$A:$BG,58,FALSE))</f>
        <v/>
      </c>
      <c r="I1092" s="10" t="str">
        <f>IF(C1092="","",VLOOKUP(R1092&amp;"_"&amp;S1092&amp;"_"&amp;T1092,[1]挑战模式!$A:$BG,59,FALSE))</f>
        <v/>
      </c>
      <c r="J1092" s="10" t="str">
        <f t="shared" si="100"/>
        <v/>
      </c>
      <c r="K1092" s="10" t="str">
        <f ca="1">IF(ISNA(VLOOKUP(R1092&amp;"_"&amp;S1092&amp;"_"&amp;T1092,[1]挑战模式!$A:$AS,1,FALSE)),"",IF(VLOOKUP(R1092&amp;"_"&amp;S1092&amp;"_"&amp;T1092,[1]挑战模式!$A:$AS,14+U1092,FALSE)="","",INT(VLOOKUP(R1092&amp;"_"&amp;S1092&amp;"_"&amp;T1092,[1]挑战模式!$A:$AS,20+U1092,FALSE))))</f>
        <v/>
      </c>
      <c r="L1092" s="10" t="str">
        <f ca="1">IF(ISNA(VLOOKUP(R1092&amp;"_"&amp;S1092&amp;"_"&amp;T1092,[1]挑战模式!$A:$AS,1,FALSE)),"",IF(VLOOKUP(R1092&amp;"_"&amp;S1092&amp;"_"&amp;T1092,[1]挑战模式!$A:$AS,14+U1092,FALSE)="","",ROUND(VLOOKUP(R1092&amp;"_"&amp;S1092&amp;"_"&amp;T1092,[1]挑战模式!$A:$AS,5,FALSE)/K1092,2)))</f>
        <v/>
      </c>
      <c r="M1092" s="10" t="str">
        <f t="shared" ca="1" si="104"/>
        <v/>
      </c>
      <c r="N1092" s="10" t="str">
        <f t="shared" ca="1" si="105"/>
        <v/>
      </c>
      <c r="O1092" s="10" t="str">
        <f t="shared" ca="1" si="106"/>
        <v/>
      </c>
      <c r="Q1092" s="10" t="str">
        <f ca="1">IF(L1092="","",VLOOKUP(R1092&amp;"_"&amp;S1092&amp;"_"&amp;T1092,[1]挑战模式!$A:$AS,38+U1092,FALSE))</f>
        <v/>
      </c>
      <c r="R1092" s="10">
        <v>1</v>
      </c>
      <c r="S1092" s="10">
        <v>3</v>
      </c>
      <c r="T1092" s="10">
        <v>6</v>
      </c>
      <c r="U1092" s="10">
        <v>5</v>
      </c>
    </row>
    <row r="1093" spans="2:21" x14ac:dyDescent="0.2">
      <c r="B1093" s="10" t="str">
        <f t="shared" si="101"/>
        <v/>
      </c>
      <c r="C1093" s="10" t="str">
        <f>IF(ISNA(VLOOKUP(R1093&amp;"_"&amp;S1093&amp;"_"&amp;T1093,[1]挑战模式!$A:$AS,1,FALSE)),"",IF(T1093-T1092=0,"",T1093))</f>
        <v/>
      </c>
      <c r="D1093" s="10" t="str">
        <f t="shared" si="102"/>
        <v/>
      </c>
      <c r="E1093" s="10" t="str">
        <f>""</f>
        <v/>
      </c>
      <c r="F1093" s="10" t="str">
        <f>IF(C1093="","",VLOOKUP(R1093&amp;"_"&amp;S1093&amp;"_"&amp;T1093,[1]挑战模式!$A:$AS,13,FALSE)-VLOOKUP(R1093&amp;"_"&amp;S1093&amp;"_"&amp;T1093,[1]挑战模式!$A:$AS,14,FALSE))</f>
        <v/>
      </c>
      <c r="G1093" s="10" t="str">
        <f t="shared" si="103"/>
        <v/>
      </c>
      <c r="H1093" s="10" t="str">
        <f>IF(C1093="","",VLOOKUP(R1093&amp;"_"&amp;S1093&amp;"_"&amp;T1093,[1]挑战模式!$A:$BG,58,FALSE))</f>
        <v/>
      </c>
      <c r="I1093" s="10" t="str">
        <f>IF(C1093="","",VLOOKUP(R1093&amp;"_"&amp;S1093&amp;"_"&amp;T1093,[1]挑战模式!$A:$BG,59,FALSE))</f>
        <v/>
      </c>
      <c r="J1093" s="10" t="str">
        <f t="shared" si="100"/>
        <v/>
      </c>
      <c r="K1093" s="10" t="str">
        <f ca="1">IF(ISNA(VLOOKUP(R1093&amp;"_"&amp;S1093&amp;"_"&amp;T1093,[1]挑战模式!$A:$AS,1,FALSE)),"",IF(VLOOKUP(R1093&amp;"_"&amp;S1093&amp;"_"&amp;T1093,[1]挑战模式!$A:$AS,14+U1093,FALSE)="","",INT(VLOOKUP(R1093&amp;"_"&amp;S1093&amp;"_"&amp;T1093,[1]挑战模式!$A:$AS,20+U1093,FALSE))))</f>
        <v/>
      </c>
      <c r="L1093" s="10" t="str">
        <f ca="1">IF(ISNA(VLOOKUP(R1093&amp;"_"&amp;S1093&amp;"_"&amp;T1093,[1]挑战模式!$A:$AS,1,FALSE)),"",IF(VLOOKUP(R1093&amp;"_"&amp;S1093&amp;"_"&amp;T1093,[1]挑战模式!$A:$AS,14+U1093,FALSE)="","",ROUND(VLOOKUP(R1093&amp;"_"&amp;S1093&amp;"_"&amp;T1093,[1]挑战模式!$A:$AS,5,FALSE)/K1093,2)))</f>
        <v/>
      </c>
      <c r="M1093" s="10" t="str">
        <f t="shared" ca="1" si="104"/>
        <v/>
      </c>
      <c r="N1093" s="10" t="str">
        <f t="shared" ca="1" si="105"/>
        <v/>
      </c>
      <c r="O1093" s="10" t="str">
        <f t="shared" ca="1" si="106"/>
        <v/>
      </c>
      <c r="Q1093" s="10" t="str">
        <f ca="1">IF(L1093="","",VLOOKUP(R1093&amp;"_"&amp;S1093&amp;"_"&amp;T1093,[1]挑战模式!$A:$AS,38+U1093,FALSE))</f>
        <v/>
      </c>
      <c r="R1093" s="10">
        <v>1</v>
      </c>
      <c r="S1093" s="10">
        <v>3</v>
      </c>
      <c r="T1093" s="10">
        <v>6</v>
      </c>
      <c r="U1093" s="10">
        <v>6</v>
      </c>
    </row>
    <row r="1094" spans="2:21" x14ac:dyDescent="0.2">
      <c r="B1094" s="10" t="str">
        <f t="shared" si="101"/>
        <v/>
      </c>
      <c r="C1094" s="10" t="str">
        <f>IF(ISNA(VLOOKUP(R1094&amp;"_"&amp;S1094&amp;"_"&amp;T1094,[1]挑战模式!$A:$AS,1,FALSE)),"",IF(T1094-T1093=0,"",T1094))</f>
        <v/>
      </c>
      <c r="D1094" s="10" t="str">
        <f t="shared" si="102"/>
        <v/>
      </c>
      <c r="E1094" s="10" t="str">
        <f>""</f>
        <v/>
      </c>
      <c r="F1094" s="10" t="str">
        <f>IF(C1094="","",VLOOKUP(R1094&amp;"_"&amp;S1094&amp;"_"&amp;T1094,[1]挑战模式!$A:$AS,13,FALSE)-VLOOKUP(R1094&amp;"_"&amp;S1094&amp;"_"&amp;T1094,[1]挑战模式!$A:$AS,14,FALSE))</f>
        <v/>
      </c>
      <c r="G1094" s="10" t="str">
        <f t="shared" si="103"/>
        <v/>
      </c>
      <c r="H1094" s="10" t="str">
        <f>IF(C1094="","",VLOOKUP(R1094&amp;"_"&amp;S1094&amp;"_"&amp;T1094,[1]挑战模式!$A:$BG,58,FALSE))</f>
        <v/>
      </c>
      <c r="I1094" s="10" t="str">
        <f>IF(C1094="","",VLOOKUP(R1094&amp;"_"&amp;S1094&amp;"_"&amp;T1094,[1]挑战模式!$A:$BG,59,FALSE))</f>
        <v/>
      </c>
      <c r="J1094" s="10" t="str">
        <f t="shared" si="100"/>
        <v/>
      </c>
      <c r="K1094" s="10" t="str">
        <f>IF(ISNA(VLOOKUP(R1094&amp;"_"&amp;S1094&amp;"_"&amp;T1094,[1]挑战模式!$A:$AS,1,FALSE)),"",IF(VLOOKUP(R1094&amp;"_"&amp;S1094&amp;"_"&amp;T1094,[1]挑战模式!$A:$AS,14+U1094,FALSE)="","",INT(VLOOKUP(R1094&amp;"_"&amp;S1094&amp;"_"&amp;T1094,[1]挑战模式!$A:$AS,20+U1094,FALSE))))</f>
        <v/>
      </c>
      <c r="L1094" s="10" t="str">
        <f>IF(ISNA(VLOOKUP(R1094&amp;"_"&amp;S1094&amp;"_"&amp;T1094,[1]挑战模式!$A:$AS,1,FALSE)),"",IF(VLOOKUP(R1094&amp;"_"&amp;S1094&amp;"_"&amp;T1094,[1]挑战模式!$A:$AS,14+U1094,FALSE)="","",ROUND(VLOOKUP(R1094&amp;"_"&amp;S1094&amp;"_"&amp;T1094,[1]挑战模式!$A:$AS,5,FALSE)/K1094,2)))</f>
        <v/>
      </c>
      <c r="M1094" s="10" t="str">
        <f t="shared" si="104"/>
        <v/>
      </c>
      <c r="N1094" s="10" t="str">
        <f t="shared" si="105"/>
        <v/>
      </c>
      <c r="O1094" s="10" t="str">
        <f t="shared" si="106"/>
        <v/>
      </c>
      <c r="Q1094" s="10" t="str">
        <f>IF(L1094="","",VLOOKUP(R1094&amp;"_"&amp;S1094&amp;"_"&amp;T1094,[1]挑战模式!$A:$AS,38+U1094,FALSE))</f>
        <v/>
      </c>
      <c r="R1094" s="10">
        <v>1</v>
      </c>
      <c r="S1094" s="10">
        <v>3</v>
      </c>
      <c r="T1094" s="10">
        <v>7</v>
      </c>
      <c r="U1094" s="10">
        <v>1</v>
      </c>
    </row>
    <row r="1095" spans="2:21" x14ac:dyDescent="0.2">
      <c r="B1095" s="10" t="str">
        <f t="shared" si="101"/>
        <v/>
      </c>
      <c r="C1095" s="10" t="str">
        <f>IF(ISNA(VLOOKUP(R1095&amp;"_"&amp;S1095&amp;"_"&amp;T1095,[1]挑战模式!$A:$AS,1,FALSE)),"",IF(T1095-T1094=0,"",T1095))</f>
        <v/>
      </c>
      <c r="D1095" s="10" t="str">
        <f t="shared" si="102"/>
        <v/>
      </c>
      <c r="E1095" s="10" t="str">
        <f>""</f>
        <v/>
      </c>
      <c r="F1095" s="10" t="str">
        <f>IF(C1095="","",VLOOKUP(R1095&amp;"_"&amp;S1095&amp;"_"&amp;T1095,[1]挑战模式!$A:$AS,13,FALSE)-VLOOKUP(R1095&amp;"_"&amp;S1095&amp;"_"&amp;T1095,[1]挑战模式!$A:$AS,14,FALSE))</f>
        <v/>
      </c>
      <c r="G1095" s="10" t="str">
        <f t="shared" si="103"/>
        <v/>
      </c>
      <c r="H1095" s="10" t="str">
        <f>IF(C1095="","",VLOOKUP(R1095&amp;"_"&amp;S1095&amp;"_"&amp;T1095,[1]挑战模式!$A:$BG,58,FALSE))</f>
        <v/>
      </c>
      <c r="I1095" s="10" t="str">
        <f>IF(C1095="","",VLOOKUP(R1095&amp;"_"&amp;S1095&amp;"_"&amp;T1095,[1]挑战模式!$A:$BG,59,FALSE))</f>
        <v/>
      </c>
      <c r="J1095" s="10" t="str">
        <f t="shared" si="100"/>
        <v/>
      </c>
      <c r="K1095" s="10" t="str">
        <f>IF(ISNA(VLOOKUP(R1095&amp;"_"&amp;S1095&amp;"_"&amp;T1095,[1]挑战模式!$A:$AS,1,FALSE)),"",IF(VLOOKUP(R1095&amp;"_"&amp;S1095&amp;"_"&amp;T1095,[1]挑战模式!$A:$AS,14+U1095,FALSE)="","",INT(VLOOKUP(R1095&amp;"_"&amp;S1095&amp;"_"&amp;T1095,[1]挑战模式!$A:$AS,20+U1095,FALSE))))</f>
        <v/>
      </c>
      <c r="L1095" s="10" t="str">
        <f>IF(ISNA(VLOOKUP(R1095&amp;"_"&amp;S1095&amp;"_"&amp;T1095,[1]挑战模式!$A:$AS,1,FALSE)),"",IF(VLOOKUP(R1095&amp;"_"&amp;S1095&amp;"_"&amp;T1095,[1]挑战模式!$A:$AS,14+U1095,FALSE)="","",ROUND(VLOOKUP(R1095&amp;"_"&amp;S1095&amp;"_"&amp;T1095,[1]挑战模式!$A:$AS,5,FALSE)/K1095,2)))</f>
        <v/>
      </c>
      <c r="M1095" s="10" t="str">
        <f t="shared" si="104"/>
        <v/>
      </c>
      <c r="N1095" s="10" t="str">
        <f t="shared" si="105"/>
        <v/>
      </c>
      <c r="O1095" s="10" t="str">
        <f t="shared" si="106"/>
        <v/>
      </c>
      <c r="Q1095" s="10" t="str">
        <f>IF(L1095="","",VLOOKUP(R1095&amp;"_"&amp;S1095&amp;"_"&amp;T1095,[1]挑战模式!$A:$AS,38+U1095,FALSE))</f>
        <v/>
      </c>
      <c r="R1095" s="10">
        <v>1</v>
      </c>
      <c r="S1095" s="10">
        <v>3</v>
      </c>
      <c r="T1095" s="10">
        <v>7</v>
      </c>
      <c r="U1095" s="10">
        <v>2</v>
      </c>
    </row>
    <row r="1096" spans="2:21" x14ac:dyDescent="0.2">
      <c r="B1096" s="10" t="str">
        <f t="shared" si="101"/>
        <v/>
      </c>
      <c r="C1096" s="10" t="str">
        <f>IF(ISNA(VLOOKUP(R1096&amp;"_"&amp;S1096&amp;"_"&amp;T1096,[1]挑战模式!$A:$AS,1,FALSE)),"",IF(T1096-T1095=0,"",T1096))</f>
        <v/>
      </c>
      <c r="D1096" s="10" t="str">
        <f t="shared" si="102"/>
        <v/>
      </c>
      <c r="E1096" s="10" t="str">
        <f>""</f>
        <v/>
      </c>
      <c r="F1096" s="10" t="str">
        <f>IF(C1096="","",VLOOKUP(R1096&amp;"_"&amp;S1096&amp;"_"&amp;T1096,[1]挑战模式!$A:$AS,13,FALSE)-VLOOKUP(R1096&amp;"_"&amp;S1096&amp;"_"&amp;T1096,[1]挑战模式!$A:$AS,14,FALSE))</f>
        <v/>
      </c>
      <c r="G1096" s="10" t="str">
        <f t="shared" si="103"/>
        <v/>
      </c>
      <c r="H1096" s="10" t="str">
        <f>IF(C1096="","",VLOOKUP(R1096&amp;"_"&amp;S1096&amp;"_"&amp;T1096,[1]挑战模式!$A:$BG,58,FALSE))</f>
        <v/>
      </c>
      <c r="I1096" s="10" t="str">
        <f>IF(C1096="","",VLOOKUP(R1096&amp;"_"&amp;S1096&amp;"_"&amp;T1096,[1]挑战模式!$A:$BG,59,FALSE))</f>
        <v/>
      </c>
      <c r="J1096" s="10" t="str">
        <f t="shared" si="100"/>
        <v/>
      </c>
      <c r="K1096" s="10" t="str">
        <f>IF(ISNA(VLOOKUP(R1096&amp;"_"&amp;S1096&amp;"_"&amp;T1096,[1]挑战模式!$A:$AS,1,FALSE)),"",IF(VLOOKUP(R1096&amp;"_"&amp;S1096&amp;"_"&amp;T1096,[1]挑战模式!$A:$AS,14+U1096,FALSE)="","",INT(VLOOKUP(R1096&amp;"_"&amp;S1096&amp;"_"&amp;T1096,[1]挑战模式!$A:$AS,20+U1096,FALSE))))</f>
        <v/>
      </c>
      <c r="L1096" s="10" t="str">
        <f>IF(ISNA(VLOOKUP(R1096&amp;"_"&amp;S1096&amp;"_"&amp;T1096,[1]挑战模式!$A:$AS,1,FALSE)),"",IF(VLOOKUP(R1096&amp;"_"&amp;S1096&amp;"_"&amp;T1096,[1]挑战模式!$A:$AS,14+U1096,FALSE)="","",ROUND(VLOOKUP(R1096&amp;"_"&amp;S1096&amp;"_"&amp;T1096,[1]挑战模式!$A:$AS,5,FALSE)/K1096,2)))</f>
        <v/>
      </c>
      <c r="M1096" s="10" t="str">
        <f t="shared" si="104"/>
        <v/>
      </c>
      <c r="N1096" s="10" t="str">
        <f t="shared" si="105"/>
        <v/>
      </c>
      <c r="O1096" s="10" t="str">
        <f t="shared" si="106"/>
        <v/>
      </c>
      <c r="Q1096" s="10" t="str">
        <f>IF(L1096="","",VLOOKUP(R1096&amp;"_"&amp;S1096&amp;"_"&amp;T1096,[1]挑战模式!$A:$AS,38+U1096,FALSE))</f>
        <v/>
      </c>
      <c r="R1096" s="10">
        <v>1</v>
      </c>
      <c r="S1096" s="10">
        <v>3</v>
      </c>
      <c r="T1096" s="10">
        <v>7</v>
      </c>
      <c r="U1096" s="10">
        <v>3</v>
      </c>
    </row>
    <row r="1097" spans="2:21" x14ac:dyDescent="0.2">
      <c r="B1097" s="10" t="str">
        <f t="shared" si="101"/>
        <v/>
      </c>
      <c r="C1097" s="10" t="str">
        <f>IF(ISNA(VLOOKUP(R1097&amp;"_"&amp;S1097&amp;"_"&amp;T1097,[1]挑战模式!$A:$AS,1,FALSE)),"",IF(T1097-T1096=0,"",T1097))</f>
        <v/>
      </c>
      <c r="D1097" s="10" t="str">
        <f t="shared" si="102"/>
        <v/>
      </c>
      <c r="E1097" s="10" t="str">
        <f>""</f>
        <v/>
      </c>
      <c r="F1097" s="10" t="str">
        <f>IF(C1097="","",VLOOKUP(R1097&amp;"_"&amp;S1097&amp;"_"&amp;T1097,[1]挑战模式!$A:$AS,13,FALSE)-VLOOKUP(R1097&amp;"_"&amp;S1097&amp;"_"&amp;T1097,[1]挑战模式!$A:$AS,14,FALSE))</f>
        <v/>
      </c>
      <c r="G1097" s="10" t="str">
        <f t="shared" si="103"/>
        <v/>
      </c>
      <c r="H1097" s="10" t="str">
        <f>IF(C1097="","",VLOOKUP(R1097&amp;"_"&amp;S1097&amp;"_"&amp;T1097,[1]挑战模式!$A:$BG,58,FALSE))</f>
        <v/>
      </c>
      <c r="I1097" s="10" t="str">
        <f>IF(C1097="","",VLOOKUP(R1097&amp;"_"&amp;S1097&amp;"_"&amp;T1097,[1]挑战模式!$A:$BG,59,FALSE))</f>
        <v/>
      </c>
      <c r="J1097" s="10" t="str">
        <f t="shared" si="100"/>
        <v/>
      </c>
      <c r="K1097" s="10" t="str">
        <f>IF(ISNA(VLOOKUP(R1097&amp;"_"&amp;S1097&amp;"_"&amp;T1097,[1]挑战模式!$A:$AS,1,FALSE)),"",IF(VLOOKUP(R1097&amp;"_"&amp;S1097&amp;"_"&amp;T1097,[1]挑战模式!$A:$AS,14+U1097,FALSE)="","",INT(VLOOKUP(R1097&amp;"_"&amp;S1097&amp;"_"&amp;T1097,[1]挑战模式!$A:$AS,20+U1097,FALSE))))</f>
        <v/>
      </c>
      <c r="L1097" s="10" t="str">
        <f>IF(ISNA(VLOOKUP(R1097&amp;"_"&amp;S1097&amp;"_"&amp;T1097,[1]挑战模式!$A:$AS,1,FALSE)),"",IF(VLOOKUP(R1097&amp;"_"&amp;S1097&amp;"_"&amp;T1097,[1]挑战模式!$A:$AS,14+U1097,FALSE)="","",ROUND(VLOOKUP(R1097&amp;"_"&amp;S1097&amp;"_"&amp;T1097,[1]挑战模式!$A:$AS,5,FALSE)/K1097,2)))</f>
        <v/>
      </c>
      <c r="M1097" s="10" t="str">
        <f t="shared" si="104"/>
        <v/>
      </c>
      <c r="N1097" s="10" t="str">
        <f t="shared" si="105"/>
        <v/>
      </c>
      <c r="O1097" s="10" t="str">
        <f t="shared" si="106"/>
        <v/>
      </c>
      <c r="Q1097" s="10" t="str">
        <f>IF(L1097="","",VLOOKUP(R1097&amp;"_"&amp;S1097&amp;"_"&amp;T1097,[1]挑战模式!$A:$AS,38+U1097,FALSE))</f>
        <v/>
      </c>
      <c r="R1097" s="10">
        <v>1</v>
      </c>
      <c r="S1097" s="10">
        <v>3</v>
      </c>
      <c r="T1097" s="10">
        <v>7</v>
      </c>
      <c r="U1097" s="10">
        <v>4</v>
      </c>
    </row>
    <row r="1098" spans="2:21" x14ac:dyDescent="0.2">
      <c r="B1098" s="10" t="str">
        <f t="shared" si="101"/>
        <v/>
      </c>
      <c r="C1098" s="10" t="str">
        <f>IF(ISNA(VLOOKUP(R1098&amp;"_"&amp;S1098&amp;"_"&amp;T1098,[1]挑战模式!$A:$AS,1,FALSE)),"",IF(T1098-T1097=0,"",T1098))</f>
        <v/>
      </c>
      <c r="D1098" s="10" t="str">
        <f t="shared" si="102"/>
        <v/>
      </c>
      <c r="E1098" s="10" t="str">
        <f>""</f>
        <v/>
      </c>
      <c r="F1098" s="10" t="str">
        <f>IF(C1098="","",VLOOKUP(R1098&amp;"_"&amp;S1098&amp;"_"&amp;T1098,[1]挑战模式!$A:$AS,13,FALSE)-VLOOKUP(R1098&amp;"_"&amp;S1098&amp;"_"&amp;T1098,[1]挑战模式!$A:$AS,14,FALSE))</f>
        <v/>
      </c>
      <c r="G1098" s="10" t="str">
        <f t="shared" si="103"/>
        <v/>
      </c>
      <c r="H1098" s="10" t="str">
        <f>IF(C1098="","",VLOOKUP(R1098&amp;"_"&amp;S1098&amp;"_"&amp;T1098,[1]挑战模式!$A:$BG,58,FALSE))</f>
        <v/>
      </c>
      <c r="I1098" s="10" t="str">
        <f>IF(C1098="","",VLOOKUP(R1098&amp;"_"&amp;S1098&amp;"_"&amp;T1098,[1]挑战模式!$A:$BG,59,FALSE))</f>
        <v/>
      </c>
      <c r="J1098" s="10" t="str">
        <f t="shared" si="100"/>
        <v/>
      </c>
      <c r="K1098" s="10" t="str">
        <f>IF(ISNA(VLOOKUP(R1098&amp;"_"&amp;S1098&amp;"_"&amp;T1098,[1]挑战模式!$A:$AS,1,FALSE)),"",IF(VLOOKUP(R1098&amp;"_"&amp;S1098&amp;"_"&amp;T1098,[1]挑战模式!$A:$AS,14+U1098,FALSE)="","",INT(VLOOKUP(R1098&amp;"_"&amp;S1098&amp;"_"&amp;T1098,[1]挑战模式!$A:$AS,20+U1098,FALSE))))</f>
        <v/>
      </c>
      <c r="L1098" s="10" t="str">
        <f>IF(ISNA(VLOOKUP(R1098&amp;"_"&amp;S1098&amp;"_"&amp;T1098,[1]挑战模式!$A:$AS,1,FALSE)),"",IF(VLOOKUP(R1098&amp;"_"&amp;S1098&amp;"_"&amp;T1098,[1]挑战模式!$A:$AS,14+U1098,FALSE)="","",ROUND(VLOOKUP(R1098&amp;"_"&amp;S1098&amp;"_"&amp;T1098,[1]挑战模式!$A:$AS,5,FALSE)/K1098,2)))</f>
        <v/>
      </c>
      <c r="M1098" s="10" t="str">
        <f t="shared" si="104"/>
        <v/>
      </c>
      <c r="N1098" s="10" t="str">
        <f t="shared" si="105"/>
        <v/>
      </c>
      <c r="O1098" s="10" t="str">
        <f t="shared" si="106"/>
        <v/>
      </c>
      <c r="Q1098" s="10" t="str">
        <f>IF(L1098="","",VLOOKUP(R1098&amp;"_"&amp;S1098&amp;"_"&amp;T1098,[1]挑战模式!$A:$AS,38+U1098,FALSE))</f>
        <v/>
      </c>
      <c r="R1098" s="10">
        <v>1</v>
      </c>
      <c r="S1098" s="10">
        <v>3</v>
      </c>
      <c r="T1098" s="10">
        <v>7</v>
      </c>
      <c r="U1098" s="10">
        <v>5</v>
      </c>
    </row>
    <row r="1099" spans="2:21" x14ac:dyDescent="0.2">
      <c r="B1099" s="10" t="str">
        <f t="shared" si="101"/>
        <v/>
      </c>
      <c r="C1099" s="10" t="str">
        <f>IF(ISNA(VLOOKUP(R1099&amp;"_"&amp;S1099&amp;"_"&amp;T1099,[1]挑战模式!$A:$AS,1,FALSE)),"",IF(T1099-T1098=0,"",T1099))</f>
        <v/>
      </c>
      <c r="D1099" s="10" t="str">
        <f t="shared" si="102"/>
        <v/>
      </c>
      <c r="E1099" s="10" t="str">
        <f>""</f>
        <v/>
      </c>
      <c r="F1099" s="10" t="str">
        <f>IF(C1099="","",VLOOKUP(R1099&amp;"_"&amp;S1099&amp;"_"&amp;T1099,[1]挑战模式!$A:$AS,13,FALSE)-VLOOKUP(R1099&amp;"_"&amp;S1099&amp;"_"&amp;T1099,[1]挑战模式!$A:$AS,14,FALSE))</f>
        <v/>
      </c>
      <c r="G1099" s="10" t="str">
        <f t="shared" si="103"/>
        <v/>
      </c>
      <c r="H1099" s="10" t="str">
        <f>IF(C1099="","",VLOOKUP(R1099&amp;"_"&amp;S1099&amp;"_"&amp;T1099,[1]挑战模式!$A:$BG,58,FALSE))</f>
        <v/>
      </c>
      <c r="I1099" s="10" t="str">
        <f>IF(C1099="","",VLOOKUP(R1099&amp;"_"&amp;S1099&amp;"_"&amp;T1099,[1]挑战模式!$A:$BG,59,FALSE))</f>
        <v/>
      </c>
      <c r="J1099" s="10" t="str">
        <f t="shared" si="100"/>
        <v/>
      </c>
      <c r="K1099" s="10" t="str">
        <f>IF(ISNA(VLOOKUP(R1099&amp;"_"&amp;S1099&amp;"_"&amp;T1099,[1]挑战模式!$A:$AS,1,FALSE)),"",IF(VLOOKUP(R1099&amp;"_"&amp;S1099&amp;"_"&amp;T1099,[1]挑战模式!$A:$AS,14+U1099,FALSE)="","",INT(VLOOKUP(R1099&amp;"_"&amp;S1099&amp;"_"&amp;T1099,[1]挑战模式!$A:$AS,20+U1099,FALSE))))</f>
        <v/>
      </c>
      <c r="L1099" s="10" t="str">
        <f>IF(ISNA(VLOOKUP(R1099&amp;"_"&amp;S1099&amp;"_"&amp;T1099,[1]挑战模式!$A:$AS,1,FALSE)),"",IF(VLOOKUP(R1099&amp;"_"&amp;S1099&amp;"_"&amp;T1099,[1]挑战模式!$A:$AS,14+U1099,FALSE)="","",ROUND(VLOOKUP(R1099&amp;"_"&amp;S1099&amp;"_"&amp;T1099,[1]挑战模式!$A:$AS,5,FALSE)/K1099,2)))</f>
        <v/>
      </c>
      <c r="M1099" s="10" t="str">
        <f t="shared" si="104"/>
        <v/>
      </c>
      <c r="N1099" s="10" t="str">
        <f t="shared" si="105"/>
        <v/>
      </c>
      <c r="O1099" s="10" t="str">
        <f t="shared" si="106"/>
        <v/>
      </c>
      <c r="Q1099" s="10" t="str">
        <f>IF(L1099="","",VLOOKUP(R1099&amp;"_"&amp;S1099&amp;"_"&amp;T1099,[1]挑战模式!$A:$AS,38+U1099,FALSE))</f>
        <v/>
      </c>
      <c r="R1099" s="10">
        <v>1</v>
      </c>
      <c r="S1099" s="10">
        <v>3</v>
      </c>
      <c r="T1099" s="10">
        <v>7</v>
      </c>
      <c r="U1099" s="10">
        <v>6</v>
      </c>
    </row>
    <row r="1100" spans="2:21" x14ac:dyDescent="0.2">
      <c r="B1100" s="10" t="str">
        <f t="shared" si="101"/>
        <v/>
      </c>
      <c r="C1100" s="10" t="str">
        <f>IF(ISNA(VLOOKUP(R1100&amp;"_"&amp;S1100&amp;"_"&amp;T1100,[1]挑战模式!$A:$AS,1,FALSE)),"",IF(T1100-T1099=0,"",T1100))</f>
        <v/>
      </c>
      <c r="D1100" s="10" t="str">
        <f t="shared" si="102"/>
        <v/>
      </c>
      <c r="E1100" s="10" t="str">
        <f>""</f>
        <v/>
      </c>
      <c r="F1100" s="10" t="str">
        <f>IF(C1100="","",VLOOKUP(R1100&amp;"_"&amp;S1100&amp;"_"&amp;T1100,[1]挑战模式!$A:$AS,13,FALSE)-VLOOKUP(R1100&amp;"_"&amp;S1100&amp;"_"&amp;T1100,[1]挑战模式!$A:$AS,14,FALSE))</f>
        <v/>
      </c>
      <c r="G1100" s="10" t="str">
        <f t="shared" si="103"/>
        <v/>
      </c>
      <c r="H1100" s="10" t="str">
        <f>IF(C1100="","",VLOOKUP(R1100&amp;"_"&amp;S1100&amp;"_"&amp;T1100,[1]挑战模式!$A:$BG,58,FALSE))</f>
        <v/>
      </c>
      <c r="I1100" s="10" t="str">
        <f>IF(C1100="","",VLOOKUP(R1100&amp;"_"&amp;S1100&amp;"_"&amp;T1100,[1]挑战模式!$A:$BG,59,FALSE))</f>
        <v/>
      </c>
      <c r="J1100" s="10" t="str">
        <f t="shared" si="100"/>
        <v/>
      </c>
      <c r="K1100" s="10" t="str">
        <f>IF(ISNA(VLOOKUP(R1100&amp;"_"&amp;S1100&amp;"_"&amp;T1100,[1]挑战模式!$A:$AS,1,FALSE)),"",IF(VLOOKUP(R1100&amp;"_"&amp;S1100&amp;"_"&amp;T1100,[1]挑战模式!$A:$AS,14+U1100,FALSE)="","",INT(VLOOKUP(R1100&amp;"_"&amp;S1100&amp;"_"&amp;T1100,[1]挑战模式!$A:$AS,20+U1100,FALSE))))</f>
        <v/>
      </c>
      <c r="L1100" s="10" t="str">
        <f>IF(ISNA(VLOOKUP(R1100&amp;"_"&amp;S1100&amp;"_"&amp;T1100,[1]挑战模式!$A:$AS,1,FALSE)),"",IF(VLOOKUP(R1100&amp;"_"&amp;S1100&amp;"_"&amp;T1100,[1]挑战模式!$A:$AS,14+U1100,FALSE)="","",ROUND(VLOOKUP(R1100&amp;"_"&amp;S1100&amp;"_"&amp;T1100,[1]挑战模式!$A:$AS,5,FALSE)/K1100,2)))</f>
        <v/>
      </c>
      <c r="M1100" s="10" t="str">
        <f t="shared" si="104"/>
        <v/>
      </c>
      <c r="N1100" s="10" t="str">
        <f t="shared" si="105"/>
        <v/>
      </c>
      <c r="O1100" s="10" t="str">
        <f t="shared" si="106"/>
        <v/>
      </c>
      <c r="Q1100" s="10" t="str">
        <f>IF(L1100="","",VLOOKUP(R1100&amp;"_"&amp;S1100&amp;"_"&amp;T1100,[1]挑战模式!$A:$AS,38+U1100,FALSE))</f>
        <v/>
      </c>
      <c r="R1100" s="10">
        <v>1</v>
      </c>
      <c r="S1100" s="10">
        <v>3</v>
      </c>
      <c r="T1100" s="10">
        <v>8</v>
      </c>
      <c r="U1100" s="10">
        <v>1</v>
      </c>
    </row>
    <row r="1101" spans="2:21" x14ac:dyDescent="0.2">
      <c r="B1101" s="10" t="str">
        <f t="shared" si="101"/>
        <v/>
      </c>
      <c r="C1101" s="10" t="str">
        <f>IF(ISNA(VLOOKUP(R1101&amp;"_"&amp;S1101&amp;"_"&amp;T1101,[1]挑战模式!$A:$AS,1,FALSE)),"",IF(T1101-T1100=0,"",T1101))</f>
        <v/>
      </c>
      <c r="D1101" s="10" t="str">
        <f t="shared" si="102"/>
        <v/>
      </c>
      <c r="E1101" s="10" t="str">
        <f>""</f>
        <v/>
      </c>
      <c r="F1101" s="10" t="str">
        <f>IF(C1101="","",VLOOKUP(R1101&amp;"_"&amp;S1101&amp;"_"&amp;T1101,[1]挑战模式!$A:$AS,13,FALSE)-VLOOKUP(R1101&amp;"_"&amp;S1101&amp;"_"&amp;T1101,[1]挑战模式!$A:$AS,14,FALSE))</f>
        <v/>
      </c>
      <c r="G1101" s="10" t="str">
        <f t="shared" si="103"/>
        <v/>
      </c>
      <c r="H1101" s="10" t="str">
        <f>IF(C1101="","",VLOOKUP(R1101&amp;"_"&amp;S1101&amp;"_"&amp;T1101,[1]挑战模式!$A:$BG,58,FALSE))</f>
        <v/>
      </c>
      <c r="I1101" s="10" t="str">
        <f>IF(C1101="","",VLOOKUP(R1101&amp;"_"&amp;S1101&amp;"_"&amp;T1101,[1]挑战模式!$A:$BG,59,FALSE))</f>
        <v/>
      </c>
      <c r="J1101" s="10" t="str">
        <f t="shared" si="100"/>
        <v/>
      </c>
      <c r="K1101" s="10" t="str">
        <f>IF(ISNA(VLOOKUP(R1101&amp;"_"&amp;S1101&amp;"_"&amp;T1101,[1]挑战模式!$A:$AS,1,FALSE)),"",IF(VLOOKUP(R1101&amp;"_"&amp;S1101&amp;"_"&amp;T1101,[1]挑战模式!$A:$AS,14+U1101,FALSE)="","",INT(VLOOKUP(R1101&amp;"_"&amp;S1101&amp;"_"&amp;T1101,[1]挑战模式!$A:$AS,20+U1101,FALSE))))</f>
        <v/>
      </c>
      <c r="L1101" s="10" t="str">
        <f>IF(ISNA(VLOOKUP(R1101&amp;"_"&amp;S1101&amp;"_"&amp;T1101,[1]挑战模式!$A:$AS,1,FALSE)),"",IF(VLOOKUP(R1101&amp;"_"&amp;S1101&amp;"_"&amp;T1101,[1]挑战模式!$A:$AS,14+U1101,FALSE)="","",ROUND(VLOOKUP(R1101&amp;"_"&amp;S1101&amp;"_"&amp;T1101,[1]挑战模式!$A:$AS,5,FALSE)/K1101,2)))</f>
        <v/>
      </c>
      <c r="M1101" s="10" t="str">
        <f t="shared" si="104"/>
        <v/>
      </c>
      <c r="N1101" s="10" t="str">
        <f t="shared" si="105"/>
        <v/>
      </c>
      <c r="O1101" s="10" t="str">
        <f t="shared" si="106"/>
        <v/>
      </c>
      <c r="Q1101" s="10" t="str">
        <f>IF(L1101="","",VLOOKUP(R1101&amp;"_"&amp;S1101&amp;"_"&amp;T1101,[1]挑战模式!$A:$AS,38+U1101,FALSE))</f>
        <v/>
      </c>
      <c r="R1101" s="10">
        <v>1</v>
      </c>
      <c r="S1101" s="10">
        <v>3</v>
      </c>
      <c r="T1101" s="10">
        <v>8</v>
      </c>
      <c r="U1101" s="10">
        <v>2</v>
      </c>
    </row>
    <row r="1102" spans="2:21" x14ac:dyDescent="0.2">
      <c r="B1102" s="10" t="str">
        <f t="shared" si="101"/>
        <v/>
      </c>
      <c r="C1102" s="10" t="str">
        <f>IF(ISNA(VLOOKUP(R1102&amp;"_"&amp;S1102&amp;"_"&amp;T1102,[1]挑战模式!$A:$AS,1,FALSE)),"",IF(T1102-T1101=0,"",T1102))</f>
        <v/>
      </c>
      <c r="D1102" s="10" t="str">
        <f t="shared" si="102"/>
        <v/>
      </c>
      <c r="E1102" s="10" t="str">
        <f>""</f>
        <v/>
      </c>
      <c r="F1102" s="10" t="str">
        <f>IF(C1102="","",VLOOKUP(R1102&amp;"_"&amp;S1102&amp;"_"&amp;T1102,[1]挑战模式!$A:$AS,13,FALSE)-VLOOKUP(R1102&amp;"_"&amp;S1102&amp;"_"&amp;T1102,[1]挑战模式!$A:$AS,14,FALSE))</f>
        <v/>
      </c>
      <c r="G1102" s="10" t="str">
        <f t="shared" si="103"/>
        <v/>
      </c>
      <c r="H1102" s="10" t="str">
        <f>IF(C1102="","",VLOOKUP(R1102&amp;"_"&amp;S1102&amp;"_"&amp;T1102,[1]挑战模式!$A:$BG,58,FALSE))</f>
        <v/>
      </c>
      <c r="I1102" s="10" t="str">
        <f>IF(C1102="","",VLOOKUP(R1102&amp;"_"&amp;S1102&amp;"_"&amp;T1102,[1]挑战模式!$A:$BG,59,FALSE))</f>
        <v/>
      </c>
      <c r="J1102" s="10" t="str">
        <f t="shared" si="100"/>
        <v/>
      </c>
      <c r="K1102" s="10" t="str">
        <f>IF(ISNA(VLOOKUP(R1102&amp;"_"&amp;S1102&amp;"_"&amp;T1102,[1]挑战模式!$A:$AS,1,FALSE)),"",IF(VLOOKUP(R1102&amp;"_"&amp;S1102&amp;"_"&amp;T1102,[1]挑战模式!$A:$AS,14+U1102,FALSE)="","",INT(VLOOKUP(R1102&amp;"_"&amp;S1102&amp;"_"&amp;T1102,[1]挑战模式!$A:$AS,20+U1102,FALSE))))</f>
        <v/>
      </c>
      <c r="L1102" s="10" t="str">
        <f>IF(ISNA(VLOOKUP(R1102&amp;"_"&amp;S1102&amp;"_"&amp;T1102,[1]挑战模式!$A:$AS,1,FALSE)),"",IF(VLOOKUP(R1102&amp;"_"&amp;S1102&amp;"_"&amp;T1102,[1]挑战模式!$A:$AS,14+U1102,FALSE)="","",ROUND(VLOOKUP(R1102&amp;"_"&amp;S1102&amp;"_"&amp;T1102,[1]挑战模式!$A:$AS,5,FALSE)/K1102,2)))</f>
        <v/>
      </c>
      <c r="M1102" s="10" t="str">
        <f t="shared" si="104"/>
        <v/>
      </c>
      <c r="N1102" s="10" t="str">
        <f t="shared" si="105"/>
        <v/>
      </c>
      <c r="O1102" s="10" t="str">
        <f t="shared" si="106"/>
        <v/>
      </c>
      <c r="Q1102" s="10" t="str">
        <f>IF(L1102="","",VLOOKUP(R1102&amp;"_"&amp;S1102&amp;"_"&amp;T1102,[1]挑战模式!$A:$AS,38+U1102,FALSE))</f>
        <v/>
      </c>
      <c r="R1102" s="10">
        <v>1</v>
      </c>
      <c r="S1102" s="10">
        <v>3</v>
      </c>
      <c r="T1102" s="10">
        <v>8</v>
      </c>
      <c r="U1102" s="10">
        <v>3</v>
      </c>
    </row>
    <row r="1103" spans="2:21" x14ac:dyDescent="0.2">
      <c r="B1103" s="10" t="str">
        <f t="shared" si="101"/>
        <v/>
      </c>
      <c r="C1103" s="10" t="str">
        <f>IF(ISNA(VLOOKUP(R1103&amp;"_"&amp;S1103&amp;"_"&amp;T1103,[1]挑战模式!$A:$AS,1,FALSE)),"",IF(T1103-T1102=0,"",T1103))</f>
        <v/>
      </c>
      <c r="D1103" s="10" t="str">
        <f t="shared" si="102"/>
        <v/>
      </c>
      <c r="E1103" s="10" t="str">
        <f>""</f>
        <v/>
      </c>
      <c r="F1103" s="10" t="str">
        <f>IF(C1103="","",VLOOKUP(R1103&amp;"_"&amp;S1103&amp;"_"&amp;T1103,[1]挑战模式!$A:$AS,13,FALSE)-VLOOKUP(R1103&amp;"_"&amp;S1103&amp;"_"&amp;T1103,[1]挑战模式!$A:$AS,14,FALSE))</f>
        <v/>
      </c>
      <c r="G1103" s="10" t="str">
        <f t="shared" si="103"/>
        <v/>
      </c>
      <c r="H1103" s="10" t="str">
        <f>IF(C1103="","",VLOOKUP(R1103&amp;"_"&amp;S1103&amp;"_"&amp;T1103,[1]挑战模式!$A:$BG,58,FALSE))</f>
        <v/>
      </c>
      <c r="I1103" s="10" t="str">
        <f>IF(C1103="","",VLOOKUP(R1103&amp;"_"&amp;S1103&amp;"_"&amp;T1103,[1]挑战模式!$A:$BG,59,FALSE))</f>
        <v/>
      </c>
      <c r="J1103" s="10" t="str">
        <f t="shared" si="100"/>
        <v/>
      </c>
      <c r="K1103" s="10" t="str">
        <f>IF(ISNA(VLOOKUP(R1103&amp;"_"&amp;S1103&amp;"_"&amp;T1103,[1]挑战模式!$A:$AS,1,FALSE)),"",IF(VLOOKUP(R1103&amp;"_"&amp;S1103&amp;"_"&amp;T1103,[1]挑战模式!$A:$AS,14+U1103,FALSE)="","",INT(VLOOKUP(R1103&amp;"_"&amp;S1103&amp;"_"&amp;T1103,[1]挑战模式!$A:$AS,20+U1103,FALSE))))</f>
        <v/>
      </c>
      <c r="L1103" s="10" t="str">
        <f>IF(ISNA(VLOOKUP(R1103&amp;"_"&amp;S1103&amp;"_"&amp;T1103,[1]挑战模式!$A:$AS,1,FALSE)),"",IF(VLOOKUP(R1103&amp;"_"&amp;S1103&amp;"_"&amp;T1103,[1]挑战模式!$A:$AS,14+U1103,FALSE)="","",ROUND(VLOOKUP(R1103&amp;"_"&amp;S1103&amp;"_"&amp;T1103,[1]挑战模式!$A:$AS,5,FALSE)/K1103,2)))</f>
        <v/>
      </c>
      <c r="M1103" s="10" t="str">
        <f t="shared" si="104"/>
        <v/>
      </c>
      <c r="N1103" s="10" t="str">
        <f t="shared" si="105"/>
        <v/>
      </c>
      <c r="O1103" s="10" t="str">
        <f t="shared" si="106"/>
        <v/>
      </c>
      <c r="Q1103" s="10" t="str">
        <f>IF(L1103="","",VLOOKUP(R1103&amp;"_"&amp;S1103&amp;"_"&amp;T1103,[1]挑战模式!$A:$AS,38+U1103,FALSE))</f>
        <v/>
      </c>
      <c r="R1103" s="10">
        <v>1</v>
      </c>
      <c r="S1103" s="10">
        <v>3</v>
      </c>
      <c r="T1103" s="10">
        <v>8</v>
      </c>
      <c r="U1103" s="10">
        <v>4</v>
      </c>
    </row>
    <row r="1104" spans="2:21" x14ac:dyDescent="0.2">
      <c r="B1104" s="10" t="str">
        <f t="shared" si="101"/>
        <v/>
      </c>
      <c r="C1104" s="10" t="str">
        <f>IF(ISNA(VLOOKUP(R1104&amp;"_"&amp;S1104&amp;"_"&amp;T1104,[1]挑战模式!$A:$AS,1,FALSE)),"",IF(T1104-T1103=0,"",T1104))</f>
        <v/>
      </c>
      <c r="D1104" s="10" t="str">
        <f t="shared" si="102"/>
        <v/>
      </c>
      <c r="E1104" s="10" t="str">
        <f>""</f>
        <v/>
      </c>
      <c r="F1104" s="10" t="str">
        <f>IF(C1104="","",VLOOKUP(R1104&amp;"_"&amp;S1104&amp;"_"&amp;T1104,[1]挑战模式!$A:$AS,13,FALSE)-VLOOKUP(R1104&amp;"_"&amp;S1104&amp;"_"&amp;T1104,[1]挑战模式!$A:$AS,14,FALSE))</f>
        <v/>
      </c>
      <c r="G1104" s="10" t="str">
        <f t="shared" si="103"/>
        <v/>
      </c>
      <c r="H1104" s="10" t="str">
        <f>IF(C1104="","",VLOOKUP(R1104&amp;"_"&amp;S1104&amp;"_"&amp;T1104,[1]挑战模式!$A:$BG,58,FALSE))</f>
        <v/>
      </c>
      <c r="I1104" s="10" t="str">
        <f>IF(C1104="","",VLOOKUP(R1104&amp;"_"&amp;S1104&amp;"_"&amp;T1104,[1]挑战模式!$A:$BG,59,FALSE))</f>
        <v/>
      </c>
      <c r="J1104" s="10" t="str">
        <f t="shared" si="100"/>
        <v/>
      </c>
      <c r="K1104" s="10" t="str">
        <f>IF(ISNA(VLOOKUP(R1104&amp;"_"&amp;S1104&amp;"_"&amp;T1104,[1]挑战模式!$A:$AS,1,FALSE)),"",IF(VLOOKUP(R1104&amp;"_"&amp;S1104&amp;"_"&amp;T1104,[1]挑战模式!$A:$AS,14+U1104,FALSE)="","",INT(VLOOKUP(R1104&amp;"_"&amp;S1104&amp;"_"&amp;T1104,[1]挑战模式!$A:$AS,20+U1104,FALSE))))</f>
        <v/>
      </c>
      <c r="L1104" s="10" t="str">
        <f>IF(ISNA(VLOOKUP(R1104&amp;"_"&amp;S1104&amp;"_"&amp;T1104,[1]挑战模式!$A:$AS,1,FALSE)),"",IF(VLOOKUP(R1104&amp;"_"&amp;S1104&amp;"_"&amp;T1104,[1]挑战模式!$A:$AS,14+U1104,FALSE)="","",ROUND(VLOOKUP(R1104&amp;"_"&amp;S1104&amp;"_"&amp;T1104,[1]挑战模式!$A:$AS,5,FALSE)/K1104,2)))</f>
        <v/>
      </c>
      <c r="M1104" s="10" t="str">
        <f t="shared" si="104"/>
        <v/>
      </c>
      <c r="N1104" s="10" t="str">
        <f t="shared" si="105"/>
        <v/>
      </c>
      <c r="O1104" s="10" t="str">
        <f t="shared" si="106"/>
        <v/>
      </c>
      <c r="Q1104" s="10" t="str">
        <f>IF(L1104="","",VLOOKUP(R1104&amp;"_"&amp;S1104&amp;"_"&amp;T1104,[1]挑战模式!$A:$AS,38+U1104,FALSE))</f>
        <v/>
      </c>
      <c r="R1104" s="10">
        <v>1</v>
      </c>
      <c r="S1104" s="10">
        <v>3</v>
      </c>
      <c r="T1104" s="10">
        <v>8</v>
      </c>
      <c r="U1104" s="10">
        <v>5</v>
      </c>
    </row>
    <row r="1105" spans="2:21" x14ac:dyDescent="0.2">
      <c r="B1105" s="10" t="str">
        <f t="shared" si="101"/>
        <v/>
      </c>
      <c r="C1105" s="10" t="str">
        <f>IF(ISNA(VLOOKUP(R1105&amp;"_"&amp;S1105&amp;"_"&amp;T1105,[1]挑战模式!$A:$AS,1,FALSE)),"",IF(T1105-T1104=0,"",T1105))</f>
        <v/>
      </c>
      <c r="D1105" s="10" t="str">
        <f t="shared" si="102"/>
        <v/>
      </c>
      <c r="E1105" s="10" t="str">
        <f>""</f>
        <v/>
      </c>
      <c r="F1105" s="10" t="str">
        <f>IF(C1105="","",VLOOKUP(R1105&amp;"_"&amp;S1105&amp;"_"&amp;T1105,[1]挑战模式!$A:$AS,13,FALSE)-VLOOKUP(R1105&amp;"_"&amp;S1105&amp;"_"&amp;T1105,[1]挑战模式!$A:$AS,14,FALSE))</f>
        <v/>
      </c>
      <c r="G1105" s="10" t="str">
        <f t="shared" si="103"/>
        <v/>
      </c>
      <c r="H1105" s="10" t="str">
        <f>IF(C1105="","",VLOOKUP(R1105&amp;"_"&amp;S1105&amp;"_"&amp;T1105,[1]挑战模式!$A:$BG,58,FALSE))</f>
        <v/>
      </c>
      <c r="I1105" s="10" t="str">
        <f>IF(C1105="","",VLOOKUP(R1105&amp;"_"&amp;S1105&amp;"_"&amp;T1105,[1]挑战模式!$A:$BG,59,FALSE))</f>
        <v/>
      </c>
      <c r="J1105" s="10" t="str">
        <f t="shared" si="100"/>
        <v/>
      </c>
      <c r="K1105" s="10" t="str">
        <f>IF(ISNA(VLOOKUP(R1105&amp;"_"&amp;S1105&amp;"_"&amp;T1105,[1]挑战模式!$A:$AS,1,FALSE)),"",IF(VLOOKUP(R1105&amp;"_"&amp;S1105&amp;"_"&amp;T1105,[1]挑战模式!$A:$AS,14+U1105,FALSE)="","",INT(VLOOKUP(R1105&amp;"_"&amp;S1105&amp;"_"&amp;T1105,[1]挑战模式!$A:$AS,20+U1105,FALSE))))</f>
        <v/>
      </c>
      <c r="L1105" s="10" t="str">
        <f>IF(ISNA(VLOOKUP(R1105&amp;"_"&amp;S1105&amp;"_"&amp;T1105,[1]挑战模式!$A:$AS,1,FALSE)),"",IF(VLOOKUP(R1105&amp;"_"&amp;S1105&amp;"_"&amp;T1105,[1]挑战模式!$A:$AS,14+U1105,FALSE)="","",ROUND(VLOOKUP(R1105&amp;"_"&amp;S1105&amp;"_"&amp;T1105,[1]挑战模式!$A:$AS,5,FALSE)/K1105,2)))</f>
        <v/>
      </c>
      <c r="M1105" s="10" t="str">
        <f t="shared" si="104"/>
        <v/>
      </c>
      <c r="N1105" s="10" t="str">
        <f t="shared" si="105"/>
        <v/>
      </c>
      <c r="O1105" s="10" t="str">
        <f t="shared" si="106"/>
        <v/>
      </c>
      <c r="Q1105" s="10" t="str">
        <f>IF(L1105="","",VLOOKUP(R1105&amp;"_"&amp;S1105&amp;"_"&amp;T1105,[1]挑战模式!$A:$AS,38+U1105,FALSE))</f>
        <v/>
      </c>
      <c r="R1105" s="10">
        <v>1</v>
      </c>
      <c r="S1105" s="10">
        <v>3</v>
      </c>
      <c r="T1105" s="10">
        <v>8</v>
      </c>
      <c r="U1105" s="10">
        <v>6</v>
      </c>
    </row>
    <row r="1106" spans="2:21" x14ac:dyDescent="0.2">
      <c r="B1106" s="10" t="str">
        <f t="shared" si="101"/>
        <v>MonsterWaveCallRule_Season1_Challenge4</v>
      </c>
      <c r="C1106" s="10">
        <f>IF(ISNA(VLOOKUP(R1106&amp;"_"&amp;S1106&amp;"_"&amp;T1106,[1]挑战模式!$A:$AS,1,FALSE)),"",IF(T1106-T1105=0,"",T1106))</f>
        <v>1</v>
      </c>
      <c r="D1106" s="10" t="str">
        <f t="shared" si="102"/>
        <v>赛季1挑战关卡4波次1</v>
      </c>
      <c r="E1106" s="10" t="str">
        <f>""</f>
        <v/>
      </c>
      <c r="F1106" s="10">
        <f>IF(C1106="","",VLOOKUP(R1106&amp;"_"&amp;S1106&amp;"_"&amp;T1106,[1]挑战模式!$A:$AS,13,FALSE)-VLOOKUP(R1106&amp;"_"&amp;S1106&amp;"_"&amp;T1106,[1]挑战模式!$A:$AS,14,FALSE))</f>
        <v>100</v>
      </c>
      <c r="G1106" s="10">
        <f t="shared" si="103"/>
        <v>180</v>
      </c>
      <c r="H1106" s="10" t="str">
        <f>IF(C1106="","",VLOOKUP(R1106&amp;"_"&amp;S1106&amp;"_"&amp;T1106,[1]挑战模式!$A:$BG,58,FALSE))</f>
        <v>ResAudio_Music_game2;0.9</v>
      </c>
      <c r="I1106" s="10" t="str">
        <f>IF(C1106="","",VLOOKUP(R1106&amp;"_"&amp;S1106&amp;"_"&amp;T1106,[1]挑战模式!$A:$BG,59,FALSE))</f>
        <v>ResAudio_Music_game2;1.2</v>
      </c>
      <c r="J1106" s="10">
        <f t="shared" si="100"/>
        <v>0</v>
      </c>
      <c r="K1106" s="10">
        <f ca="1">IF(ISNA(VLOOKUP(R1106&amp;"_"&amp;S1106&amp;"_"&amp;T1106,[1]挑战模式!$A:$AS,1,FALSE)),"",IF(VLOOKUP(R1106&amp;"_"&amp;S1106&amp;"_"&amp;T1106,[1]挑战模式!$A:$AS,14+U1106,FALSE)="","",INT(VLOOKUP(R1106&amp;"_"&amp;S1106&amp;"_"&amp;T1106,[1]挑战模式!$A:$AS,20+U1106,FALSE))))</f>
        <v>5</v>
      </c>
      <c r="L1106" s="10">
        <f ca="1">IF(ISNA(VLOOKUP(R1106&amp;"_"&amp;S1106&amp;"_"&amp;T1106,[1]挑战模式!$A:$AS,1,FALSE)),"",IF(VLOOKUP(R1106&amp;"_"&amp;S1106&amp;"_"&amp;T1106,[1]挑战模式!$A:$AS,14+U1106,FALSE)="","",ROUND(VLOOKUP(R1106&amp;"_"&amp;S1106&amp;"_"&amp;T1106,[1]挑战模式!$A:$AS,5,FALSE)/K1106,2)))</f>
        <v>2</v>
      </c>
      <c r="M1106" s="10">
        <f t="shared" ca="1" si="104"/>
        <v>1</v>
      </c>
      <c r="N1106" s="10" t="str">
        <f t="shared" ca="1" si="105"/>
        <v>Monster_Season1_Challenge4_1_1</v>
      </c>
      <c r="O1106" s="10">
        <f t="shared" ca="1" si="106"/>
        <v>1</v>
      </c>
      <c r="Q1106" s="10">
        <f ca="1">IF(L1106="","",VLOOKUP(R1106&amp;"_"&amp;S1106&amp;"_"&amp;T1106,[1]挑战模式!$A:$AS,38+U1106,FALSE))</f>
        <v>40</v>
      </c>
      <c r="R1106" s="10">
        <v>1</v>
      </c>
      <c r="S1106" s="10">
        <v>4</v>
      </c>
      <c r="T1106" s="10">
        <v>1</v>
      </c>
      <c r="U1106" s="10">
        <v>1</v>
      </c>
    </row>
    <row r="1107" spans="2:21" x14ac:dyDescent="0.2">
      <c r="B1107" s="10" t="str">
        <f t="shared" si="101"/>
        <v/>
      </c>
      <c r="C1107" s="10" t="str">
        <f>IF(ISNA(VLOOKUP(R1107&amp;"_"&amp;S1107&amp;"_"&amp;T1107,[1]挑战模式!$A:$AS,1,FALSE)),"",IF(T1107-T1106=0,"",T1107))</f>
        <v/>
      </c>
      <c r="D1107" s="10" t="str">
        <f t="shared" si="102"/>
        <v/>
      </c>
      <c r="E1107" s="10" t="str">
        <f>""</f>
        <v/>
      </c>
      <c r="F1107" s="10" t="str">
        <f>IF(C1107="","",VLOOKUP(R1107&amp;"_"&amp;S1107&amp;"_"&amp;T1107,[1]挑战模式!$A:$AS,13,FALSE)-VLOOKUP(R1107&amp;"_"&amp;S1107&amp;"_"&amp;T1107,[1]挑战模式!$A:$AS,14,FALSE))</f>
        <v/>
      </c>
      <c r="G1107" s="10" t="str">
        <f t="shared" si="103"/>
        <v/>
      </c>
      <c r="H1107" s="10" t="str">
        <f>IF(C1107="","",VLOOKUP(R1107&amp;"_"&amp;S1107&amp;"_"&amp;T1107,[1]挑战模式!$A:$BG,58,FALSE))</f>
        <v/>
      </c>
      <c r="I1107" s="10" t="str">
        <f>IF(C1107="","",VLOOKUP(R1107&amp;"_"&amp;S1107&amp;"_"&amp;T1107,[1]挑战模式!$A:$BG,59,FALSE))</f>
        <v/>
      </c>
      <c r="J1107" s="10" t="str">
        <f t="shared" si="100"/>
        <v/>
      </c>
      <c r="K1107" s="10" t="str">
        <f ca="1">IF(ISNA(VLOOKUP(R1107&amp;"_"&amp;S1107&amp;"_"&amp;T1107,[1]挑战模式!$A:$AS,1,FALSE)),"",IF(VLOOKUP(R1107&amp;"_"&amp;S1107&amp;"_"&amp;T1107,[1]挑战模式!$A:$AS,14+U1107,FALSE)="","",INT(VLOOKUP(R1107&amp;"_"&amp;S1107&amp;"_"&amp;T1107,[1]挑战模式!$A:$AS,20+U1107,FALSE))))</f>
        <v/>
      </c>
      <c r="L1107" s="10" t="str">
        <f ca="1">IF(ISNA(VLOOKUP(R1107&amp;"_"&amp;S1107&amp;"_"&amp;T1107,[1]挑战模式!$A:$AS,1,FALSE)),"",IF(VLOOKUP(R1107&amp;"_"&amp;S1107&amp;"_"&amp;T1107,[1]挑战模式!$A:$AS,14+U1107,FALSE)="","",ROUND(VLOOKUP(R1107&amp;"_"&amp;S1107&amp;"_"&amp;T1107,[1]挑战模式!$A:$AS,5,FALSE)/K1107,2)))</f>
        <v/>
      </c>
      <c r="M1107" s="10" t="str">
        <f t="shared" ca="1" si="104"/>
        <v/>
      </c>
      <c r="N1107" s="10" t="str">
        <f t="shared" ca="1" si="105"/>
        <v/>
      </c>
      <c r="O1107" s="10" t="str">
        <f t="shared" ca="1" si="106"/>
        <v/>
      </c>
      <c r="Q1107" s="10" t="str">
        <f ca="1">IF(L1107="","",VLOOKUP(R1107&amp;"_"&amp;S1107&amp;"_"&amp;T1107,[1]挑战模式!$A:$AS,38+U1107,FALSE))</f>
        <v/>
      </c>
      <c r="R1107" s="10">
        <v>1</v>
      </c>
      <c r="S1107" s="10">
        <v>4</v>
      </c>
      <c r="T1107" s="10">
        <v>1</v>
      </c>
      <c r="U1107" s="10">
        <v>2</v>
      </c>
    </row>
    <row r="1108" spans="2:21" x14ac:dyDescent="0.2">
      <c r="B1108" s="10" t="str">
        <f t="shared" si="101"/>
        <v/>
      </c>
      <c r="C1108" s="10" t="str">
        <f>IF(ISNA(VLOOKUP(R1108&amp;"_"&amp;S1108&amp;"_"&amp;T1108,[1]挑战模式!$A:$AS,1,FALSE)),"",IF(T1108-T1107=0,"",T1108))</f>
        <v/>
      </c>
      <c r="D1108" s="10" t="str">
        <f t="shared" si="102"/>
        <v/>
      </c>
      <c r="E1108" s="10" t="str">
        <f>""</f>
        <v/>
      </c>
      <c r="F1108" s="10" t="str">
        <f>IF(C1108="","",VLOOKUP(R1108&amp;"_"&amp;S1108&amp;"_"&amp;T1108,[1]挑战模式!$A:$AS,13,FALSE)-VLOOKUP(R1108&amp;"_"&amp;S1108&amp;"_"&amp;T1108,[1]挑战模式!$A:$AS,14,FALSE))</f>
        <v/>
      </c>
      <c r="G1108" s="10" t="str">
        <f t="shared" si="103"/>
        <v/>
      </c>
      <c r="H1108" s="10" t="str">
        <f>IF(C1108="","",VLOOKUP(R1108&amp;"_"&amp;S1108&amp;"_"&amp;T1108,[1]挑战模式!$A:$BG,58,FALSE))</f>
        <v/>
      </c>
      <c r="I1108" s="10" t="str">
        <f>IF(C1108="","",VLOOKUP(R1108&amp;"_"&amp;S1108&amp;"_"&amp;T1108,[1]挑战模式!$A:$BG,59,FALSE))</f>
        <v/>
      </c>
      <c r="J1108" s="10" t="str">
        <f t="shared" si="100"/>
        <v/>
      </c>
      <c r="K1108" s="10" t="str">
        <f ca="1">IF(ISNA(VLOOKUP(R1108&amp;"_"&amp;S1108&amp;"_"&amp;T1108,[1]挑战模式!$A:$AS,1,FALSE)),"",IF(VLOOKUP(R1108&amp;"_"&amp;S1108&amp;"_"&amp;T1108,[1]挑战模式!$A:$AS,14+U1108,FALSE)="","",INT(VLOOKUP(R1108&amp;"_"&amp;S1108&amp;"_"&amp;T1108,[1]挑战模式!$A:$AS,20+U1108,FALSE))))</f>
        <v/>
      </c>
      <c r="L1108" s="10" t="str">
        <f ca="1">IF(ISNA(VLOOKUP(R1108&amp;"_"&amp;S1108&amp;"_"&amp;T1108,[1]挑战模式!$A:$AS,1,FALSE)),"",IF(VLOOKUP(R1108&amp;"_"&amp;S1108&amp;"_"&amp;T1108,[1]挑战模式!$A:$AS,14+U1108,FALSE)="","",ROUND(VLOOKUP(R1108&amp;"_"&amp;S1108&amp;"_"&amp;T1108,[1]挑战模式!$A:$AS,5,FALSE)/K1108,2)))</f>
        <v/>
      </c>
      <c r="M1108" s="10" t="str">
        <f t="shared" ca="1" si="104"/>
        <v/>
      </c>
      <c r="N1108" s="10" t="str">
        <f t="shared" ca="1" si="105"/>
        <v/>
      </c>
      <c r="O1108" s="10" t="str">
        <f t="shared" ca="1" si="106"/>
        <v/>
      </c>
      <c r="Q1108" s="10" t="str">
        <f ca="1">IF(L1108="","",VLOOKUP(R1108&amp;"_"&amp;S1108&amp;"_"&amp;T1108,[1]挑战模式!$A:$AS,38+U1108,FALSE))</f>
        <v/>
      </c>
      <c r="R1108" s="10">
        <v>1</v>
      </c>
      <c r="S1108" s="10">
        <v>4</v>
      </c>
      <c r="T1108" s="10">
        <v>1</v>
      </c>
      <c r="U1108" s="10">
        <v>3</v>
      </c>
    </row>
    <row r="1109" spans="2:21" x14ac:dyDescent="0.2">
      <c r="B1109" s="10" t="str">
        <f t="shared" si="101"/>
        <v/>
      </c>
      <c r="C1109" s="10" t="str">
        <f>IF(ISNA(VLOOKUP(R1109&amp;"_"&amp;S1109&amp;"_"&amp;T1109,[1]挑战模式!$A:$AS,1,FALSE)),"",IF(T1109-T1108=0,"",T1109))</f>
        <v/>
      </c>
      <c r="D1109" s="10" t="str">
        <f t="shared" si="102"/>
        <v/>
      </c>
      <c r="E1109" s="10" t="str">
        <f>""</f>
        <v/>
      </c>
      <c r="F1109" s="10" t="str">
        <f>IF(C1109="","",VLOOKUP(R1109&amp;"_"&amp;S1109&amp;"_"&amp;T1109,[1]挑战模式!$A:$AS,13,FALSE)-VLOOKUP(R1109&amp;"_"&amp;S1109&amp;"_"&amp;T1109,[1]挑战模式!$A:$AS,14,FALSE))</f>
        <v/>
      </c>
      <c r="G1109" s="10" t="str">
        <f t="shared" si="103"/>
        <v/>
      </c>
      <c r="H1109" s="10" t="str">
        <f>IF(C1109="","",VLOOKUP(R1109&amp;"_"&amp;S1109&amp;"_"&amp;T1109,[1]挑战模式!$A:$BG,58,FALSE))</f>
        <v/>
      </c>
      <c r="I1109" s="10" t="str">
        <f>IF(C1109="","",VLOOKUP(R1109&amp;"_"&amp;S1109&amp;"_"&amp;T1109,[1]挑战模式!$A:$BG,59,FALSE))</f>
        <v/>
      </c>
      <c r="J1109" s="10" t="str">
        <f t="shared" si="100"/>
        <v/>
      </c>
      <c r="K1109" s="10" t="str">
        <f ca="1">IF(ISNA(VLOOKUP(R1109&amp;"_"&amp;S1109&amp;"_"&amp;T1109,[1]挑战模式!$A:$AS,1,FALSE)),"",IF(VLOOKUP(R1109&amp;"_"&amp;S1109&amp;"_"&amp;T1109,[1]挑战模式!$A:$AS,14+U1109,FALSE)="","",INT(VLOOKUP(R1109&amp;"_"&amp;S1109&amp;"_"&amp;T1109,[1]挑战模式!$A:$AS,20+U1109,FALSE))))</f>
        <v/>
      </c>
      <c r="L1109" s="10" t="str">
        <f ca="1">IF(ISNA(VLOOKUP(R1109&amp;"_"&amp;S1109&amp;"_"&amp;T1109,[1]挑战模式!$A:$AS,1,FALSE)),"",IF(VLOOKUP(R1109&amp;"_"&amp;S1109&amp;"_"&amp;T1109,[1]挑战模式!$A:$AS,14+U1109,FALSE)="","",ROUND(VLOOKUP(R1109&amp;"_"&amp;S1109&amp;"_"&amp;T1109,[1]挑战模式!$A:$AS,5,FALSE)/K1109,2)))</f>
        <v/>
      </c>
      <c r="M1109" s="10" t="str">
        <f t="shared" ca="1" si="104"/>
        <v/>
      </c>
      <c r="N1109" s="10" t="str">
        <f t="shared" ca="1" si="105"/>
        <v/>
      </c>
      <c r="O1109" s="10" t="str">
        <f t="shared" ca="1" si="106"/>
        <v/>
      </c>
      <c r="Q1109" s="10" t="str">
        <f ca="1">IF(L1109="","",VLOOKUP(R1109&amp;"_"&amp;S1109&amp;"_"&amp;T1109,[1]挑战模式!$A:$AS,38+U1109,FALSE))</f>
        <v/>
      </c>
      <c r="R1109" s="10">
        <v>1</v>
      </c>
      <c r="S1109" s="10">
        <v>4</v>
      </c>
      <c r="T1109" s="10">
        <v>1</v>
      </c>
      <c r="U1109" s="10">
        <v>4</v>
      </c>
    </row>
    <row r="1110" spans="2:21" x14ac:dyDescent="0.2">
      <c r="B1110" s="10" t="str">
        <f t="shared" si="101"/>
        <v/>
      </c>
      <c r="C1110" s="10" t="str">
        <f>IF(ISNA(VLOOKUP(R1110&amp;"_"&amp;S1110&amp;"_"&amp;T1110,[1]挑战模式!$A:$AS,1,FALSE)),"",IF(T1110-T1109=0,"",T1110))</f>
        <v/>
      </c>
      <c r="D1110" s="10" t="str">
        <f t="shared" si="102"/>
        <v/>
      </c>
      <c r="E1110" s="10" t="str">
        <f>""</f>
        <v/>
      </c>
      <c r="F1110" s="10" t="str">
        <f>IF(C1110="","",VLOOKUP(R1110&amp;"_"&amp;S1110&amp;"_"&amp;T1110,[1]挑战模式!$A:$AS,13,FALSE)-VLOOKUP(R1110&amp;"_"&amp;S1110&amp;"_"&amp;T1110,[1]挑战模式!$A:$AS,14,FALSE))</f>
        <v/>
      </c>
      <c r="G1110" s="10" t="str">
        <f t="shared" si="103"/>
        <v/>
      </c>
      <c r="H1110" s="10" t="str">
        <f>IF(C1110="","",VLOOKUP(R1110&amp;"_"&amp;S1110&amp;"_"&amp;T1110,[1]挑战模式!$A:$BG,58,FALSE))</f>
        <v/>
      </c>
      <c r="I1110" s="10" t="str">
        <f>IF(C1110="","",VLOOKUP(R1110&amp;"_"&amp;S1110&amp;"_"&amp;T1110,[1]挑战模式!$A:$BG,59,FALSE))</f>
        <v/>
      </c>
      <c r="J1110" s="10" t="str">
        <f t="shared" si="100"/>
        <v/>
      </c>
      <c r="K1110" s="10" t="str">
        <f ca="1">IF(ISNA(VLOOKUP(R1110&amp;"_"&amp;S1110&amp;"_"&amp;T1110,[1]挑战模式!$A:$AS,1,FALSE)),"",IF(VLOOKUP(R1110&amp;"_"&amp;S1110&amp;"_"&amp;T1110,[1]挑战模式!$A:$AS,14+U1110,FALSE)="","",INT(VLOOKUP(R1110&amp;"_"&amp;S1110&amp;"_"&amp;T1110,[1]挑战模式!$A:$AS,20+U1110,FALSE))))</f>
        <v/>
      </c>
      <c r="L1110" s="10" t="str">
        <f ca="1">IF(ISNA(VLOOKUP(R1110&amp;"_"&amp;S1110&amp;"_"&amp;T1110,[1]挑战模式!$A:$AS,1,FALSE)),"",IF(VLOOKUP(R1110&amp;"_"&amp;S1110&amp;"_"&amp;T1110,[1]挑战模式!$A:$AS,14+U1110,FALSE)="","",ROUND(VLOOKUP(R1110&amp;"_"&amp;S1110&amp;"_"&amp;T1110,[1]挑战模式!$A:$AS,5,FALSE)/K1110,2)))</f>
        <v/>
      </c>
      <c r="M1110" s="10" t="str">
        <f t="shared" ca="1" si="104"/>
        <v/>
      </c>
      <c r="N1110" s="10" t="str">
        <f t="shared" ca="1" si="105"/>
        <v/>
      </c>
      <c r="O1110" s="10" t="str">
        <f t="shared" ca="1" si="106"/>
        <v/>
      </c>
      <c r="Q1110" s="10" t="str">
        <f ca="1">IF(L1110="","",VLOOKUP(R1110&amp;"_"&amp;S1110&amp;"_"&amp;T1110,[1]挑战模式!$A:$AS,38+U1110,FALSE))</f>
        <v/>
      </c>
      <c r="R1110" s="10">
        <v>1</v>
      </c>
      <c r="S1110" s="10">
        <v>4</v>
      </c>
      <c r="T1110" s="10">
        <v>1</v>
      </c>
      <c r="U1110" s="10">
        <v>5</v>
      </c>
    </row>
    <row r="1111" spans="2:21" x14ac:dyDescent="0.2">
      <c r="B1111" s="10" t="str">
        <f t="shared" si="101"/>
        <v/>
      </c>
      <c r="C1111" s="10" t="str">
        <f>IF(ISNA(VLOOKUP(R1111&amp;"_"&amp;S1111&amp;"_"&amp;T1111,[1]挑战模式!$A:$AS,1,FALSE)),"",IF(T1111-T1110=0,"",T1111))</f>
        <v/>
      </c>
      <c r="D1111" s="10" t="str">
        <f t="shared" si="102"/>
        <v/>
      </c>
      <c r="E1111" s="10" t="str">
        <f>""</f>
        <v/>
      </c>
      <c r="F1111" s="10" t="str">
        <f>IF(C1111="","",VLOOKUP(R1111&amp;"_"&amp;S1111&amp;"_"&amp;T1111,[1]挑战模式!$A:$AS,13,FALSE)-VLOOKUP(R1111&amp;"_"&amp;S1111&amp;"_"&amp;T1111,[1]挑战模式!$A:$AS,14,FALSE))</f>
        <v/>
      </c>
      <c r="G1111" s="10" t="str">
        <f t="shared" si="103"/>
        <v/>
      </c>
      <c r="H1111" s="10" t="str">
        <f>IF(C1111="","",VLOOKUP(R1111&amp;"_"&amp;S1111&amp;"_"&amp;T1111,[1]挑战模式!$A:$BG,58,FALSE))</f>
        <v/>
      </c>
      <c r="I1111" s="10" t="str">
        <f>IF(C1111="","",VLOOKUP(R1111&amp;"_"&amp;S1111&amp;"_"&amp;T1111,[1]挑战模式!$A:$BG,59,FALSE))</f>
        <v/>
      </c>
      <c r="J1111" s="10" t="str">
        <f t="shared" ref="J1111:J1174" si="107">IF(C1111="","",0)</f>
        <v/>
      </c>
      <c r="K1111" s="10" t="str">
        <f ca="1">IF(ISNA(VLOOKUP(R1111&amp;"_"&amp;S1111&amp;"_"&amp;T1111,[1]挑战模式!$A:$AS,1,FALSE)),"",IF(VLOOKUP(R1111&amp;"_"&amp;S1111&amp;"_"&amp;T1111,[1]挑战模式!$A:$AS,14+U1111,FALSE)="","",INT(VLOOKUP(R1111&amp;"_"&amp;S1111&amp;"_"&amp;T1111,[1]挑战模式!$A:$AS,20+U1111,FALSE))))</f>
        <v/>
      </c>
      <c r="L1111" s="10" t="str">
        <f ca="1">IF(ISNA(VLOOKUP(R1111&amp;"_"&amp;S1111&amp;"_"&amp;T1111,[1]挑战模式!$A:$AS,1,FALSE)),"",IF(VLOOKUP(R1111&amp;"_"&amp;S1111&amp;"_"&amp;T1111,[1]挑战模式!$A:$AS,14+U1111,FALSE)="","",ROUND(VLOOKUP(R1111&amp;"_"&amp;S1111&amp;"_"&amp;T1111,[1]挑战模式!$A:$AS,5,FALSE)/K1111,2)))</f>
        <v/>
      </c>
      <c r="M1111" s="10" t="str">
        <f t="shared" ca="1" si="104"/>
        <v/>
      </c>
      <c r="N1111" s="10" t="str">
        <f t="shared" ca="1" si="105"/>
        <v/>
      </c>
      <c r="O1111" s="10" t="str">
        <f t="shared" ca="1" si="106"/>
        <v/>
      </c>
      <c r="Q1111" s="10" t="str">
        <f ca="1">IF(L1111="","",VLOOKUP(R1111&amp;"_"&amp;S1111&amp;"_"&amp;T1111,[1]挑战模式!$A:$AS,38+U1111,FALSE))</f>
        <v/>
      </c>
      <c r="R1111" s="10">
        <v>1</v>
      </c>
      <c r="S1111" s="10">
        <v>4</v>
      </c>
      <c r="T1111" s="10">
        <v>1</v>
      </c>
      <c r="U1111" s="10">
        <v>6</v>
      </c>
    </row>
    <row r="1112" spans="2:21" x14ac:dyDescent="0.2">
      <c r="B1112" s="10" t="str">
        <f t="shared" si="101"/>
        <v>MonsterWaveCallRule_Season1_Challenge4</v>
      </c>
      <c r="C1112" s="10">
        <f>IF(ISNA(VLOOKUP(R1112&amp;"_"&amp;S1112&amp;"_"&amp;T1112,[1]挑战模式!$A:$AS,1,FALSE)),"",IF(T1112-T1111=0,"",T1112))</f>
        <v>2</v>
      </c>
      <c r="D1112" s="10" t="str">
        <f t="shared" si="102"/>
        <v>赛季1挑战关卡4波次2</v>
      </c>
      <c r="E1112" s="10" t="str">
        <f>""</f>
        <v/>
      </c>
      <c r="F1112" s="10">
        <f>IF(C1112="","",VLOOKUP(R1112&amp;"_"&amp;S1112&amp;"_"&amp;T1112,[1]挑战模式!$A:$AS,13,FALSE)-VLOOKUP(R1112&amp;"_"&amp;S1112&amp;"_"&amp;T1112,[1]挑战模式!$A:$AS,14,FALSE))</f>
        <v>100</v>
      </c>
      <c r="G1112" s="10">
        <f t="shared" si="103"/>
        <v>180</v>
      </c>
      <c r="H1112" s="10" t="str">
        <f>IF(C1112="","",VLOOKUP(R1112&amp;"_"&amp;S1112&amp;"_"&amp;T1112,[1]挑战模式!$A:$BG,58,FALSE))</f>
        <v>ResAudio_Music_game2;0.9</v>
      </c>
      <c r="I1112" s="10" t="str">
        <f>IF(C1112="","",VLOOKUP(R1112&amp;"_"&amp;S1112&amp;"_"&amp;T1112,[1]挑战模式!$A:$BG,59,FALSE))</f>
        <v>ResAudio_Music_game2;1.2</v>
      </c>
      <c r="J1112" s="10">
        <f t="shared" si="107"/>
        <v>0</v>
      </c>
      <c r="K1112" s="10">
        <f ca="1">IF(ISNA(VLOOKUP(R1112&amp;"_"&amp;S1112&amp;"_"&amp;T1112,[1]挑战模式!$A:$AS,1,FALSE)),"",IF(VLOOKUP(R1112&amp;"_"&amp;S1112&amp;"_"&amp;T1112,[1]挑战模式!$A:$AS,14+U1112,FALSE)="","",INT(VLOOKUP(R1112&amp;"_"&amp;S1112&amp;"_"&amp;T1112,[1]挑战模式!$A:$AS,20+U1112,FALSE))))</f>
        <v>4</v>
      </c>
      <c r="L1112" s="10">
        <f ca="1">IF(ISNA(VLOOKUP(R1112&amp;"_"&amp;S1112&amp;"_"&amp;T1112,[1]挑战模式!$A:$AS,1,FALSE)),"",IF(VLOOKUP(R1112&amp;"_"&amp;S1112&amp;"_"&amp;T1112,[1]挑战模式!$A:$AS,14+U1112,FALSE)="","",ROUND(VLOOKUP(R1112&amp;"_"&amp;S1112&amp;"_"&amp;T1112,[1]挑战模式!$A:$AS,5,FALSE)/K1112,2)))</f>
        <v>3.75</v>
      </c>
      <c r="M1112" s="10">
        <f t="shared" ca="1" si="104"/>
        <v>1</v>
      </c>
      <c r="N1112" s="10" t="str">
        <f t="shared" ca="1" si="105"/>
        <v>Monster_Season1_Challenge4_2_1</v>
      </c>
      <c r="O1112" s="10">
        <f t="shared" ca="1" si="106"/>
        <v>1</v>
      </c>
      <c r="Q1112" s="10">
        <f ca="1">IF(L1112="","",VLOOKUP(R1112&amp;"_"&amp;S1112&amp;"_"&amp;T1112,[1]挑战模式!$A:$AS,38+U1112,FALSE))</f>
        <v>25</v>
      </c>
      <c r="R1112" s="10">
        <v>1</v>
      </c>
      <c r="S1112" s="10">
        <v>4</v>
      </c>
      <c r="T1112" s="10">
        <v>2</v>
      </c>
      <c r="U1112" s="10">
        <v>1</v>
      </c>
    </row>
    <row r="1113" spans="2:21" x14ac:dyDescent="0.2">
      <c r="B1113" s="10" t="str">
        <f t="shared" si="101"/>
        <v/>
      </c>
      <c r="C1113" s="10" t="str">
        <f>IF(ISNA(VLOOKUP(R1113&amp;"_"&amp;S1113&amp;"_"&amp;T1113,[1]挑战模式!$A:$AS,1,FALSE)),"",IF(T1113-T1112=0,"",T1113))</f>
        <v/>
      </c>
      <c r="D1113" s="10" t="str">
        <f t="shared" si="102"/>
        <v/>
      </c>
      <c r="E1113" s="10" t="str">
        <f>""</f>
        <v/>
      </c>
      <c r="F1113" s="10" t="str">
        <f>IF(C1113="","",VLOOKUP(R1113&amp;"_"&amp;S1113&amp;"_"&amp;T1113,[1]挑战模式!$A:$AS,13,FALSE)-VLOOKUP(R1113&amp;"_"&amp;S1113&amp;"_"&amp;T1113,[1]挑战模式!$A:$AS,14,FALSE))</f>
        <v/>
      </c>
      <c r="G1113" s="10" t="str">
        <f t="shared" si="103"/>
        <v/>
      </c>
      <c r="H1113" s="10" t="str">
        <f>IF(C1113="","",VLOOKUP(R1113&amp;"_"&amp;S1113&amp;"_"&amp;T1113,[1]挑战模式!$A:$BG,58,FALSE))</f>
        <v/>
      </c>
      <c r="I1113" s="10" t="str">
        <f>IF(C1113="","",VLOOKUP(R1113&amp;"_"&amp;S1113&amp;"_"&amp;T1113,[1]挑战模式!$A:$BG,59,FALSE))</f>
        <v/>
      </c>
      <c r="J1113" s="10" t="str">
        <f t="shared" si="107"/>
        <v/>
      </c>
      <c r="K1113" s="10">
        <f ca="1">IF(ISNA(VLOOKUP(R1113&amp;"_"&amp;S1113&amp;"_"&amp;T1113,[1]挑战模式!$A:$AS,1,FALSE)),"",IF(VLOOKUP(R1113&amp;"_"&amp;S1113&amp;"_"&amp;T1113,[1]挑战模式!$A:$AS,14+U1113,FALSE)="","",INT(VLOOKUP(R1113&amp;"_"&amp;S1113&amp;"_"&amp;T1113,[1]挑战模式!$A:$AS,20+U1113,FALSE))))</f>
        <v>4</v>
      </c>
      <c r="L1113" s="10">
        <f ca="1">IF(ISNA(VLOOKUP(R1113&amp;"_"&amp;S1113&amp;"_"&amp;T1113,[1]挑战模式!$A:$AS,1,FALSE)),"",IF(VLOOKUP(R1113&amp;"_"&amp;S1113&amp;"_"&amp;T1113,[1]挑战模式!$A:$AS,14+U1113,FALSE)="","",ROUND(VLOOKUP(R1113&amp;"_"&amp;S1113&amp;"_"&amp;T1113,[1]挑战模式!$A:$AS,5,FALSE)/K1113,2)))</f>
        <v>3.75</v>
      </c>
      <c r="M1113" s="10">
        <f t="shared" ca="1" si="104"/>
        <v>1</v>
      </c>
      <c r="N1113" s="10" t="str">
        <f t="shared" ca="1" si="105"/>
        <v>Monster_Season1_Challenge4_2_2</v>
      </c>
      <c r="O1113" s="10">
        <f t="shared" ca="1" si="106"/>
        <v>1</v>
      </c>
      <c r="Q1113" s="10">
        <f ca="1">IF(L1113="","",VLOOKUP(R1113&amp;"_"&amp;S1113&amp;"_"&amp;T1113,[1]挑战模式!$A:$AS,38+U1113,FALSE))</f>
        <v>25</v>
      </c>
      <c r="R1113" s="10">
        <v>1</v>
      </c>
      <c r="S1113" s="10">
        <v>4</v>
      </c>
      <c r="T1113" s="10">
        <v>2</v>
      </c>
      <c r="U1113" s="10">
        <v>2</v>
      </c>
    </row>
    <row r="1114" spans="2:21" x14ac:dyDescent="0.2">
      <c r="B1114" s="10" t="str">
        <f t="shared" si="101"/>
        <v/>
      </c>
      <c r="C1114" s="10" t="str">
        <f>IF(ISNA(VLOOKUP(R1114&amp;"_"&amp;S1114&amp;"_"&amp;T1114,[1]挑战模式!$A:$AS,1,FALSE)),"",IF(T1114-T1113=0,"",T1114))</f>
        <v/>
      </c>
      <c r="D1114" s="10" t="str">
        <f t="shared" si="102"/>
        <v/>
      </c>
      <c r="E1114" s="10" t="str">
        <f>""</f>
        <v/>
      </c>
      <c r="F1114" s="10" t="str">
        <f>IF(C1114="","",VLOOKUP(R1114&amp;"_"&amp;S1114&amp;"_"&amp;T1114,[1]挑战模式!$A:$AS,13,FALSE)-VLOOKUP(R1114&amp;"_"&amp;S1114&amp;"_"&amp;T1114,[1]挑战模式!$A:$AS,14,FALSE))</f>
        <v/>
      </c>
      <c r="G1114" s="10" t="str">
        <f t="shared" si="103"/>
        <v/>
      </c>
      <c r="H1114" s="10" t="str">
        <f>IF(C1114="","",VLOOKUP(R1114&amp;"_"&amp;S1114&amp;"_"&amp;T1114,[1]挑战模式!$A:$BG,58,FALSE))</f>
        <v/>
      </c>
      <c r="I1114" s="10" t="str">
        <f>IF(C1114="","",VLOOKUP(R1114&amp;"_"&amp;S1114&amp;"_"&amp;T1114,[1]挑战模式!$A:$BG,59,FALSE))</f>
        <v/>
      </c>
      <c r="J1114" s="10" t="str">
        <f t="shared" si="107"/>
        <v/>
      </c>
      <c r="K1114" s="10" t="str">
        <f ca="1">IF(ISNA(VLOOKUP(R1114&amp;"_"&amp;S1114&amp;"_"&amp;T1114,[1]挑战模式!$A:$AS,1,FALSE)),"",IF(VLOOKUP(R1114&amp;"_"&amp;S1114&amp;"_"&amp;T1114,[1]挑战模式!$A:$AS,14+U1114,FALSE)="","",INT(VLOOKUP(R1114&amp;"_"&amp;S1114&amp;"_"&amp;T1114,[1]挑战模式!$A:$AS,20+U1114,FALSE))))</f>
        <v/>
      </c>
      <c r="L1114" s="10" t="str">
        <f ca="1">IF(ISNA(VLOOKUP(R1114&amp;"_"&amp;S1114&amp;"_"&amp;T1114,[1]挑战模式!$A:$AS,1,FALSE)),"",IF(VLOOKUP(R1114&amp;"_"&amp;S1114&amp;"_"&amp;T1114,[1]挑战模式!$A:$AS,14+U1114,FALSE)="","",ROUND(VLOOKUP(R1114&amp;"_"&amp;S1114&amp;"_"&amp;T1114,[1]挑战模式!$A:$AS,5,FALSE)/K1114,2)))</f>
        <v/>
      </c>
      <c r="M1114" s="10" t="str">
        <f t="shared" ca="1" si="104"/>
        <v/>
      </c>
      <c r="N1114" s="10" t="str">
        <f t="shared" ca="1" si="105"/>
        <v/>
      </c>
      <c r="O1114" s="10" t="str">
        <f t="shared" ca="1" si="106"/>
        <v/>
      </c>
      <c r="Q1114" s="10" t="str">
        <f ca="1">IF(L1114="","",VLOOKUP(R1114&amp;"_"&amp;S1114&amp;"_"&amp;T1114,[1]挑战模式!$A:$AS,38+U1114,FALSE))</f>
        <v/>
      </c>
      <c r="R1114" s="10">
        <v>1</v>
      </c>
      <c r="S1114" s="10">
        <v>4</v>
      </c>
      <c r="T1114" s="10">
        <v>2</v>
      </c>
      <c r="U1114" s="10">
        <v>3</v>
      </c>
    </row>
    <row r="1115" spans="2:21" x14ac:dyDescent="0.2">
      <c r="B1115" s="10" t="str">
        <f t="shared" si="101"/>
        <v/>
      </c>
      <c r="C1115" s="10" t="str">
        <f>IF(ISNA(VLOOKUP(R1115&amp;"_"&amp;S1115&amp;"_"&amp;T1115,[1]挑战模式!$A:$AS,1,FALSE)),"",IF(T1115-T1114=0,"",T1115))</f>
        <v/>
      </c>
      <c r="D1115" s="10" t="str">
        <f t="shared" si="102"/>
        <v/>
      </c>
      <c r="E1115" s="10" t="str">
        <f>""</f>
        <v/>
      </c>
      <c r="F1115" s="10" t="str">
        <f>IF(C1115="","",VLOOKUP(R1115&amp;"_"&amp;S1115&amp;"_"&amp;T1115,[1]挑战模式!$A:$AS,13,FALSE)-VLOOKUP(R1115&amp;"_"&amp;S1115&amp;"_"&amp;T1115,[1]挑战模式!$A:$AS,14,FALSE))</f>
        <v/>
      </c>
      <c r="G1115" s="10" t="str">
        <f t="shared" si="103"/>
        <v/>
      </c>
      <c r="H1115" s="10" t="str">
        <f>IF(C1115="","",VLOOKUP(R1115&amp;"_"&amp;S1115&amp;"_"&amp;T1115,[1]挑战模式!$A:$BG,58,FALSE))</f>
        <v/>
      </c>
      <c r="I1115" s="10" t="str">
        <f>IF(C1115="","",VLOOKUP(R1115&amp;"_"&amp;S1115&amp;"_"&amp;T1115,[1]挑战模式!$A:$BG,59,FALSE))</f>
        <v/>
      </c>
      <c r="J1115" s="10" t="str">
        <f t="shared" si="107"/>
        <v/>
      </c>
      <c r="K1115" s="10" t="str">
        <f ca="1">IF(ISNA(VLOOKUP(R1115&amp;"_"&amp;S1115&amp;"_"&amp;T1115,[1]挑战模式!$A:$AS,1,FALSE)),"",IF(VLOOKUP(R1115&amp;"_"&amp;S1115&amp;"_"&amp;T1115,[1]挑战模式!$A:$AS,14+U1115,FALSE)="","",INT(VLOOKUP(R1115&amp;"_"&amp;S1115&amp;"_"&amp;T1115,[1]挑战模式!$A:$AS,20+U1115,FALSE))))</f>
        <v/>
      </c>
      <c r="L1115" s="10" t="str">
        <f ca="1">IF(ISNA(VLOOKUP(R1115&amp;"_"&amp;S1115&amp;"_"&amp;T1115,[1]挑战模式!$A:$AS,1,FALSE)),"",IF(VLOOKUP(R1115&amp;"_"&amp;S1115&amp;"_"&amp;T1115,[1]挑战模式!$A:$AS,14+U1115,FALSE)="","",ROUND(VLOOKUP(R1115&amp;"_"&amp;S1115&amp;"_"&amp;T1115,[1]挑战模式!$A:$AS,5,FALSE)/K1115,2)))</f>
        <v/>
      </c>
      <c r="M1115" s="10" t="str">
        <f t="shared" ca="1" si="104"/>
        <v/>
      </c>
      <c r="N1115" s="10" t="str">
        <f t="shared" ca="1" si="105"/>
        <v/>
      </c>
      <c r="O1115" s="10" t="str">
        <f t="shared" ca="1" si="106"/>
        <v/>
      </c>
      <c r="Q1115" s="10" t="str">
        <f ca="1">IF(L1115="","",VLOOKUP(R1115&amp;"_"&amp;S1115&amp;"_"&amp;T1115,[1]挑战模式!$A:$AS,38+U1115,FALSE))</f>
        <v/>
      </c>
      <c r="R1115" s="10">
        <v>1</v>
      </c>
      <c r="S1115" s="10">
        <v>4</v>
      </c>
      <c r="T1115" s="10">
        <v>2</v>
      </c>
      <c r="U1115" s="10">
        <v>4</v>
      </c>
    </row>
    <row r="1116" spans="2:21" x14ac:dyDescent="0.2">
      <c r="B1116" s="10" t="str">
        <f t="shared" si="101"/>
        <v/>
      </c>
      <c r="C1116" s="10" t="str">
        <f>IF(ISNA(VLOOKUP(R1116&amp;"_"&amp;S1116&amp;"_"&amp;T1116,[1]挑战模式!$A:$AS,1,FALSE)),"",IF(T1116-T1115=0,"",T1116))</f>
        <v/>
      </c>
      <c r="D1116" s="10" t="str">
        <f t="shared" si="102"/>
        <v/>
      </c>
      <c r="E1116" s="10" t="str">
        <f>""</f>
        <v/>
      </c>
      <c r="F1116" s="10" t="str">
        <f>IF(C1116="","",VLOOKUP(R1116&amp;"_"&amp;S1116&amp;"_"&amp;T1116,[1]挑战模式!$A:$AS,13,FALSE)-VLOOKUP(R1116&amp;"_"&amp;S1116&amp;"_"&amp;T1116,[1]挑战模式!$A:$AS,14,FALSE))</f>
        <v/>
      </c>
      <c r="G1116" s="10" t="str">
        <f t="shared" si="103"/>
        <v/>
      </c>
      <c r="H1116" s="10" t="str">
        <f>IF(C1116="","",VLOOKUP(R1116&amp;"_"&amp;S1116&amp;"_"&amp;T1116,[1]挑战模式!$A:$BG,58,FALSE))</f>
        <v/>
      </c>
      <c r="I1116" s="10" t="str">
        <f>IF(C1116="","",VLOOKUP(R1116&amp;"_"&amp;S1116&amp;"_"&amp;T1116,[1]挑战模式!$A:$BG,59,FALSE))</f>
        <v/>
      </c>
      <c r="J1116" s="10" t="str">
        <f t="shared" si="107"/>
        <v/>
      </c>
      <c r="K1116" s="10" t="str">
        <f ca="1">IF(ISNA(VLOOKUP(R1116&amp;"_"&amp;S1116&amp;"_"&amp;T1116,[1]挑战模式!$A:$AS,1,FALSE)),"",IF(VLOOKUP(R1116&amp;"_"&amp;S1116&amp;"_"&amp;T1116,[1]挑战模式!$A:$AS,14+U1116,FALSE)="","",INT(VLOOKUP(R1116&amp;"_"&amp;S1116&amp;"_"&amp;T1116,[1]挑战模式!$A:$AS,20+U1116,FALSE))))</f>
        <v/>
      </c>
      <c r="L1116" s="10" t="str">
        <f ca="1">IF(ISNA(VLOOKUP(R1116&amp;"_"&amp;S1116&amp;"_"&amp;T1116,[1]挑战模式!$A:$AS,1,FALSE)),"",IF(VLOOKUP(R1116&amp;"_"&amp;S1116&amp;"_"&amp;T1116,[1]挑战模式!$A:$AS,14+U1116,FALSE)="","",ROUND(VLOOKUP(R1116&amp;"_"&amp;S1116&amp;"_"&amp;T1116,[1]挑战模式!$A:$AS,5,FALSE)/K1116,2)))</f>
        <v/>
      </c>
      <c r="M1116" s="10" t="str">
        <f t="shared" ca="1" si="104"/>
        <v/>
      </c>
      <c r="N1116" s="10" t="str">
        <f t="shared" ca="1" si="105"/>
        <v/>
      </c>
      <c r="O1116" s="10" t="str">
        <f t="shared" ca="1" si="106"/>
        <v/>
      </c>
      <c r="Q1116" s="10" t="str">
        <f ca="1">IF(L1116="","",VLOOKUP(R1116&amp;"_"&amp;S1116&amp;"_"&amp;T1116,[1]挑战模式!$A:$AS,38+U1116,FALSE))</f>
        <v/>
      </c>
      <c r="R1116" s="10">
        <v>1</v>
      </c>
      <c r="S1116" s="10">
        <v>4</v>
      </c>
      <c r="T1116" s="10">
        <v>2</v>
      </c>
      <c r="U1116" s="10">
        <v>5</v>
      </c>
    </row>
    <row r="1117" spans="2:21" x14ac:dyDescent="0.2">
      <c r="B1117" s="10" t="str">
        <f t="shared" si="101"/>
        <v/>
      </c>
      <c r="C1117" s="10" t="str">
        <f>IF(ISNA(VLOOKUP(R1117&amp;"_"&amp;S1117&amp;"_"&amp;T1117,[1]挑战模式!$A:$AS,1,FALSE)),"",IF(T1117-T1116=0,"",T1117))</f>
        <v/>
      </c>
      <c r="D1117" s="10" t="str">
        <f t="shared" si="102"/>
        <v/>
      </c>
      <c r="E1117" s="10" t="str">
        <f>""</f>
        <v/>
      </c>
      <c r="F1117" s="10" t="str">
        <f>IF(C1117="","",VLOOKUP(R1117&amp;"_"&amp;S1117&amp;"_"&amp;T1117,[1]挑战模式!$A:$AS,13,FALSE)-VLOOKUP(R1117&amp;"_"&amp;S1117&amp;"_"&amp;T1117,[1]挑战模式!$A:$AS,14,FALSE))</f>
        <v/>
      </c>
      <c r="G1117" s="10" t="str">
        <f t="shared" si="103"/>
        <v/>
      </c>
      <c r="H1117" s="10" t="str">
        <f>IF(C1117="","",VLOOKUP(R1117&amp;"_"&amp;S1117&amp;"_"&amp;T1117,[1]挑战模式!$A:$BG,58,FALSE))</f>
        <v/>
      </c>
      <c r="I1117" s="10" t="str">
        <f>IF(C1117="","",VLOOKUP(R1117&amp;"_"&amp;S1117&amp;"_"&amp;T1117,[1]挑战模式!$A:$BG,59,FALSE))</f>
        <v/>
      </c>
      <c r="J1117" s="10" t="str">
        <f t="shared" si="107"/>
        <v/>
      </c>
      <c r="K1117" s="10" t="str">
        <f ca="1">IF(ISNA(VLOOKUP(R1117&amp;"_"&amp;S1117&amp;"_"&amp;T1117,[1]挑战模式!$A:$AS,1,FALSE)),"",IF(VLOOKUP(R1117&amp;"_"&amp;S1117&amp;"_"&amp;T1117,[1]挑战模式!$A:$AS,14+U1117,FALSE)="","",INT(VLOOKUP(R1117&amp;"_"&amp;S1117&amp;"_"&amp;T1117,[1]挑战模式!$A:$AS,20+U1117,FALSE))))</f>
        <v/>
      </c>
      <c r="L1117" s="10" t="str">
        <f ca="1">IF(ISNA(VLOOKUP(R1117&amp;"_"&amp;S1117&amp;"_"&amp;T1117,[1]挑战模式!$A:$AS,1,FALSE)),"",IF(VLOOKUP(R1117&amp;"_"&amp;S1117&amp;"_"&amp;T1117,[1]挑战模式!$A:$AS,14+U1117,FALSE)="","",ROUND(VLOOKUP(R1117&amp;"_"&amp;S1117&amp;"_"&amp;T1117,[1]挑战模式!$A:$AS,5,FALSE)/K1117,2)))</f>
        <v/>
      </c>
      <c r="M1117" s="10" t="str">
        <f t="shared" ca="1" si="104"/>
        <v/>
      </c>
      <c r="N1117" s="10" t="str">
        <f t="shared" ca="1" si="105"/>
        <v/>
      </c>
      <c r="O1117" s="10" t="str">
        <f t="shared" ca="1" si="106"/>
        <v/>
      </c>
      <c r="Q1117" s="10" t="str">
        <f ca="1">IF(L1117="","",VLOOKUP(R1117&amp;"_"&amp;S1117&amp;"_"&amp;T1117,[1]挑战模式!$A:$AS,38+U1117,FALSE))</f>
        <v/>
      </c>
      <c r="R1117" s="10">
        <v>1</v>
      </c>
      <c r="S1117" s="10">
        <v>4</v>
      </c>
      <c r="T1117" s="10">
        <v>2</v>
      </c>
      <c r="U1117" s="10">
        <v>6</v>
      </c>
    </row>
    <row r="1118" spans="2:21" x14ac:dyDescent="0.2">
      <c r="B1118" s="10" t="str">
        <f t="shared" si="101"/>
        <v>MonsterWaveCallRule_Season1_Challenge4</v>
      </c>
      <c r="C1118" s="10">
        <f>IF(ISNA(VLOOKUP(R1118&amp;"_"&amp;S1118&amp;"_"&amp;T1118,[1]挑战模式!$A:$AS,1,FALSE)),"",IF(T1118-T1117=0,"",T1118))</f>
        <v>3</v>
      </c>
      <c r="D1118" s="10" t="str">
        <f t="shared" si="102"/>
        <v>赛季1挑战关卡4波次3</v>
      </c>
      <c r="E1118" s="10" t="str">
        <f>""</f>
        <v/>
      </c>
      <c r="F1118" s="10">
        <f>IF(C1118="","",VLOOKUP(R1118&amp;"_"&amp;S1118&amp;"_"&amp;T1118,[1]挑战模式!$A:$AS,13,FALSE)-VLOOKUP(R1118&amp;"_"&amp;S1118&amp;"_"&amp;T1118,[1]挑战模式!$A:$AS,14,FALSE))</f>
        <v>100</v>
      </c>
      <c r="G1118" s="10">
        <f t="shared" si="103"/>
        <v>180</v>
      </c>
      <c r="H1118" s="10" t="str">
        <f>IF(C1118="","",VLOOKUP(R1118&amp;"_"&amp;S1118&amp;"_"&amp;T1118,[1]挑战模式!$A:$BG,58,FALSE))</f>
        <v>ResAudio_Music_game2;0.9</v>
      </c>
      <c r="I1118" s="10" t="str">
        <f>IF(C1118="","",VLOOKUP(R1118&amp;"_"&amp;S1118&amp;"_"&amp;T1118,[1]挑战模式!$A:$BG,59,FALSE))</f>
        <v>ResAudio_Music_game2;1.2</v>
      </c>
      <c r="J1118" s="10">
        <f t="shared" si="107"/>
        <v>0</v>
      </c>
      <c r="K1118" s="10">
        <f ca="1">IF(ISNA(VLOOKUP(R1118&amp;"_"&amp;S1118&amp;"_"&amp;T1118,[1]挑战模式!$A:$AS,1,FALSE)),"",IF(VLOOKUP(R1118&amp;"_"&amp;S1118&amp;"_"&amp;T1118,[1]挑战模式!$A:$AS,14+U1118,FALSE)="","",INT(VLOOKUP(R1118&amp;"_"&amp;S1118&amp;"_"&amp;T1118,[1]挑战模式!$A:$AS,20+U1118,FALSE))))</f>
        <v>7</v>
      </c>
      <c r="L1118" s="10">
        <f ca="1">IF(ISNA(VLOOKUP(R1118&amp;"_"&amp;S1118&amp;"_"&amp;T1118,[1]挑战模式!$A:$AS,1,FALSE)),"",IF(VLOOKUP(R1118&amp;"_"&amp;S1118&amp;"_"&amp;T1118,[1]挑战模式!$A:$AS,14+U1118,FALSE)="","",ROUND(VLOOKUP(R1118&amp;"_"&amp;S1118&amp;"_"&amp;T1118,[1]挑战模式!$A:$AS,5,FALSE)/K1118,2)))</f>
        <v>2.86</v>
      </c>
      <c r="M1118" s="10">
        <f t="shared" ca="1" si="104"/>
        <v>1</v>
      </c>
      <c r="N1118" s="10" t="str">
        <f t="shared" ca="1" si="105"/>
        <v>Monster_Season1_Challenge4_3_1</v>
      </c>
      <c r="O1118" s="10">
        <f t="shared" ca="1" si="106"/>
        <v>1</v>
      </c>
      <c r="Q1118" s="10">
        <f ca="1">IF(L1118="","",VLOOKUP(R1118&amp;"_"&amp;S1118&amp;"_"&amp;T1118,[1]挑战模式!$A:$AS,38+U1118,FALSE))</f>
        <v>14</v>
      </c>
      <c r="R1118" s="10">
        <v>1</v>
      </c>
      <c r="S1118" s="10">
        <v>4</v>
      </c>
      <c r="T1118" s="10">
        <v>3</v>
      </c>
      <c r="U1118" s="10">
        <v>1</v>
      </c>
    </row>
    <row r="1119" spans="2:21" x14ac:dyDescent="0.2">
      <c r="B1119" s="10" t="str">
        <f t="shared" si="101"/>
        <v/>
      </c>
      <c r="C1119" s="10" t="str">
        <f>IF(ISNA(VLOOKUP(R1119&amp;"_"&amp;S1119&amp;"_"&amp;T1119,[1]挑战模式!$A:$AS,1,FALSE)),"",IF(T1119-T1118=0,"",T1119))</f>
        <v/>
      </c>
      <c r="D1119" s="10" t="str">
        <f t="shared" si="102"/>
        <v/>
      </c>
      <c r="E1119" s="10" t="str">
        <f>""</f>
        <v/>
      </c>
      <c r="F1119" s="10" t="str">
        <f>IF(C1119="","",VLOOKUP(R1119&amp;"_"&amp;S1119&amp;"_"&amp;T1119,[1]挑战模式!$A:$AS,13,FALSE)-VLOOKUP(R1119&amp;"_"&amp;S1119&amp;"_"&amp;T1119,[1]挑战模式!$A:$AS,14,FALSE))</f>
        <v/>
      </c>
      <c r="G1119" s="10" t="str">
        <f t="shared" si="103"/>
        <v/>
      </c>
      <c r="H1119" s="10" t="str">
        <f>IF(C1119="","",VLOOKUP(R1119&amp;"_"&amp;S1119&amp;"_"&amp;T1119,[1]挑战模式!$A:$BG,58,FALSE))</f>
        <v/>
      </c>
      <c r="I1119" s="10" t="str">
        <f>IF(C1119="","",VLOOKUP(R1119&amp;"_"&amp;S1119&amp;"_"&amp;T1119,[1]挑战模式!$A:$BG,59,FALSE))</f>
        <v/>
      </c>
      <c r="J1119" s="10" t="str">
        <f t="shared" si="107"/>
        <v/>
      </c>
      <c r="K1119" s="10">
        <f ca="1">IF(ISNA(VLOOKUP(R1119&amp;"_"&amp;S1119&amp;"_"&amp;T1119,[1]挑战模式!$A:$AS,1,FALSE)),"",IF(VLOOKUP(R1119&amp;"_"&amp;S1119&amp;"_"&amp;T1119,[1]挑战模式!$A:$AS,14+U1119,FALSE)="","",INT(VLOOKUP(R1119&amp;"_"&amp;S1119&amp;"_"&amp;T1119,[1]挑战模式!$A:$AS,20+U1119,FALSE))))</f>
        <v>7</v>
      </c>
      <c r="L1119" s="10">
        <f ca="1">IF(ISNA(VLOOKUP(R1119&amp;"_"&amp;S1119&amp;"_"&amp;T1119,[1]挑战模式!$A:$AS,1,FALSE)),"",IF(VLOOKUP(R1119&amp;"_"&amp;S1119&amp;"_"&amp;T1119,[1]挑战模式!$A:$AS,14+U1119,FALSE)="","",ROUND(VLOOKUP(R1119&amp;"_"&amp;S1119&amp;"_"&amp;T1119,[1]挑战模式!$A:$AS,5,FALSE)/K1119,2)))</f>
        <v>2.86</v>
      </c>
      <c r="M1119" s="10">
        <f t="shared" ca="1" si="104"/>
        <v>1</v>
      </c>
      <c r="N1119" s="10" t="str">
        <f t="shared" ca="1" si="105"/>
        <v>Monster_Season1_Challenge4_3_2</v>
      </c>
      <c r="O1119" s="10">
        <f t="shared" ca="1" si="106"/>
        <v>1</v>
      </c>
      <c r="Q1119" s="10">
        <f ca="1">IF(L1119="","",VLOOKUP(R1119&amp;"_"&amp;S1119&amp;"_"&amp;T1119,[1]挑战模式!$A:$AS,38+U1119,FALSE))</f>
        <v>14</v>
      </c>
      <c r="R1119" s="10">
        <v>1</v>
      </c>
      <c r="S1119" s="10">
        <v>4</v>
      </c>
      <c r="T1119" s="10">
        <v>3</v>
      </c>
      <c r="U1119" s="10">
        <v>2</v>
      </c>
    </row>
    <row r="1120" spans="2:21" x14ac:dyDescent="0.2">
      <c r="B1120" s="10" t="str">
        <f t="shared" si="101"/>
        <v/>
      </c>
      <c r="C1120" s="10" t="str">
        <f>IF(ISNA(VLOOKUP(R1120&amp;"_"&amp;S1120&amp;"_"&amp;T1120,[1]挑战模式!$A:$AS,1,FALSE)),"",IF(T1120-T1119=0,"",T1120))</f>
        <v/>
      </c>
      <c r="D1120" s="10" t="str">
        <f t="shared" si="102"/>
        <v/>
      </c>
      <c r="E1120" s="10" t="str">
        <f>""</f>
        <v/>
      </c>
      <c r="F1120" s="10" t="str">
        <f>IF(C1120="","",VLOOKUP(R1120&amp;"_"&amp;S1120&amp;"_"&amp;T1120,[1]挑战模式!$A:$AS,13,FALSE)-VLOOKUP(R1120&amp;"_"&amp;S1120&amp;"_"&amp;T1120,[1]挑战模式!$A:$AS,14,FALSE))</f>
        <v/>
      </c>
      <c r="G1120" s="10" t="str">
        <f t="shared" si="103"/>
        <v/>
      </c>
      <c r="H1120" s="10" t="str">
        <f>IF(C1120="","",VLOOKUP(R1120&amp;"_"&amp;S1120&amp;"_"&amp;T1120,[1]挑战模式!$A:$BG,58,FALSE))</f>
        <v/>
      </c>
      <c r="I1120" s="10" t="str">
        <f>IF(C1120="","",VLOOKUP(R1120&amp;"_"&amp;S1120&amp;"_"&amp;T1120,[1]挑战模式!$A:$BG,59,FALSE))</f>
        <v/>
      </c>
      <c r="J1120" s="10" t="str">
        <f t="shared" si="107"/>
        <v/>
      </c>
      <c r="K1120" s="10" t="str">
        <f ca="1">IF(ISNA(VLOOKUP(R1120&amp;"_"&amp;S1120&amp;"_"&amp;T1120,[1]挑战模式!$A:$AS,1,FALSE)),"",IF(VLOOKUP(R1120&amp;"_"&amp;S1120&amp;"_"&amp;T1120,[1]挑战模式!$A:$AS,14+U1120,FALSE)="","",INT(VLOOKUP(R1120&amp;"_"&amp;S1120&amp;"_"&amp;T1120,[1]挑战模式!$A:$AS,20+U1120,FALSE))))</f>
        <v/>
      </c>
      <c r="L1120" s="10" t="str">
        <f ca="1">IF(ISNA(VLOOKUP(R1120&amp;"_"&amp;S1120&amp;"_"&amp;T1120,[1]挑战模式!$A:$AS,1,FALSE)),"",IF(VLOOKUP(R1120&amp;"_"&amp;S1120&amp;"_"&amp;T1120,[1]挑战模式!$A:$AS,14+U1120,FALSE)="","",ROUND(VLOOKUP(R1120&amp;"_"&amp;S1120&amp;"_"&amp;T1120,[1]挑战模式!$A:$AS,5,FALSE)/K1120,2)))</f>
        <v/>
      </c>
      <c r="M1120" s="10" t="str">
        <f t="shared" ca="1" si="104"/>
        <v/>
      </c>
      <c r="N1120" s="10" t="str">
        <f t="shared" ca="1" si="105"/>
        <v/>
      </c>
      <c r="O1120" s="10" t="str">
        <f t="shared" ca="1" si="106"/>
        <v/>
      </c>
      <c r="Q1120" s="10" t="str">
        <f ca="1">IF(L1120="","",VLOOKUP(R1120&amp;"_"&amp;S1120&amp;"_"&amp;T1120,[1]挑战模式!$A:$AS,38+U1120,FALSE))</f>
        <v/>
      </c>
      <c r="R1120" s="10">
        <v>1</v>
      </c>
      <c r="S1120" s="10">
        <v>4</v>
      </c>
      <c r="T1120" s="10">
        <v>3</v>
      </c>
      <c r="U1120" s="10">
        <v>3</v>
      </c>
    </row>
    <row r="1121" spans="2:21" x14ac:dyDescent="0.2">
      <c r="B1121" s="10" t="str">
        <f t="shared" si="101"/>
        <v/>
      </c>
      <c r="C1121" s="10" t="str">
        <f>IF(ISNA(VLOOKUP(R1121&amp;"_"&amp;S1121&amp;"_"&amp;T1121,[1]挑战模式!$A:$AS,1,FALSE)),"",IF(T1121-T1120=0,"",T1121))</f>
        <v/>
      </c>
      <c r="D1121" s="10" t="str">
        <f t="shared" si="102"/>
        <v/>
      </c>
      <c r="E1121" s="10" t="str">
        <f>""</f>
        <v/>
      </c>
      <c r="F1121" s="10" t="str">
        <f>IF(C1121="","",VLOOKUP(R1121&amp;"_"&amp;S1121&amp;"_"&amp;T1121,[1]挑战模式!$A:$AS,13,FALSE)-VLOOKUP(R1121&amp;"_"&amp;S1121&amp;"_"&amp;T1121,[1]挑战模式!$A:$AS,14,FALSE))</f>
        <v/>
      </c>
      <c r="G1121" s="10" t="str">
        <f t="shared" si="103"/>
        <v/>
      </c>
      <c r="H1121" s="10" t="str">
        <f>IF(C1121="","",VLOOKUP(R1121&amp;"_"&amp;S1121&amp;"_"&amp;T1121,[1]挑战模式!$A:$BG,58,FALSE))</f>
        <v/>
      </c>
      <c r="I1121" s="10" t="str">
        <f>IF(C1121="","",VLOOKUP(R1121&amp;"_"&amp;S1121&amp;"_"&amp;T1121,[1]挑战模式!$A:$BG,59,FALSE))</f>
        <v/>
      </c>
      <c r="J1121" s="10" t="str">
        <f t="shared" si="107"/>
        <v/>
      </c>
      <c r="K1121" s="10" t="str">
        <f ca="1">IF(ISNA(VLOOKUP(R1121&amp;"_"&amp;S1121&amp;"_"&amp;T1121,[1]挑战模式!$A:$AS,1,FALSE)),"",IF(VLOOKUP(R1121&amp;"_"&amp;S1121&amp;"_"&amp;T1121,[1]挑战模式!$A:$AS,14+U1121,FALSE)="","",INT(VLOOKUP(R1121&amp;"_"&amp;S1121&amp;"_"&amp;T1121,[1]挑战模式!$A:$AS,20+U1121,FALSE))))</f>
        <v/>
      </c>
      <c r="L1121" s="10" t="str">
        <f ca="1">IF(ISNA(VLOOKUP(R1121&amp;"_"&amp;S1121&amp;"_"&amp;T1121,[1]挑战模式!$A:$AS,1,FALSE)),"",IF(VLOOKUP(R1121&amp;"_"&amp;S1121&amp;"_"&amp;T1121,[1]挑战模式!$A:$AS,14+U1121,FALSE)="","",ROUND(VLOOKUP(R1121&amp;"_"&amp;S1121&amp;"_"&amp;T1121,[1]挑战模式!$A:$AS,5,FALSE)/K1121,2)))</f>
        <v/>
      </c>
      <c r="M1121" s="10" t="str">
        <f t="shared" ca="1" si="104"/>
        <v/>
      </c>
      <c r="N1121" s="10" t="str">
        <f t="shared" ca="1" si="105"/>
        <v/>
      </c>
      <c r="O1121" s="10" t="str">
        <f t="shared" ca="1" si="106"/>
        <v/>
      </c>
      <c r="Q1121" s="10" t="str">
        <f ca="1">IF(L1121="","",VLOOKUP(R1121&amp;"_"&amp;S1121&amp;"_"&amp;T1121,[1]挑战模式!$A:$AS,38+U1121,FALSE))</f>
        <v/>
      </c>
      <c r="R1121" s="10">
        <v>1</v>
      </c>
      <c r="S1121" s="10">
        <v>4</v>
      </c>
      <c r="T1121" s="10">
        <v>3</v>
      </c>
      <c r="U1121" s="10">
        <v>4</v>
      </c>
    </row>
    <row r="1122" spans="2:21" x14ac:dyDescent="0.2">
      <c r="B1122" s="10" t="str">
        <f t="shared" si="101"/>
        <v/>
      </c>
      <c r="C1122" s="10" t="str">
        <f>IF(ISNA(VLOOKUP(R1122&amp;"_"&amp;S1122&amp;"_"&amp;T1122,[1]挑战模式!$A:$AS,1,FALSE)),"",IF(T1122-T1121=0,"",T1122))</f>
        <v/>
      </c>
      <c r="D1122" s="10" t="str">
        <f t="shared" si="102"/>
        <v/>
      </c>
      <c r="E1122" s="10" t="str">
        <f>""</f>
        <v/>
      </c>
      <c r="F1122" s="10" t="str">
        <f>IF(C1122="","",VLOOKUP(R1122&amp;"_"&amp;S1122&amp;"_"&amp;T1122,[1]挑战模式!$A:$AS,13,FALSE)-VLOOKUP(R1122&amp;"_"&amp;S1122&amp;"_"&amp;T1122,[1]挑战模式!$A:$AS,14,FALSE))</f>
        <v/>
      </c>
      <c r="G1122" s="10" t="str">
        <f t="shared" si="103"/>
        <v/>
      </c>
      <c r="H1122" s="10" t="str">
        <f>IF(C1122="","",VLOOKUP(R1122&amp;"_"&amp;S1122&amp;"_"&amp;T1122,[1]挑战模式!$A:$BG,58,FALSE))</f>
        <v/>
      </c>
      <c r="I1122" s="10" t="str">
        <f>IF(C1122="","",VLOOKUP(R1122&amp;"_"&amp;S1122&amp;"_"&amp;T1122,[1]挑战模式!$A:$BG,59,FALSE))</f>
        <v/>
      </c>
      <c r="J1122" s="10" t="str">
        <f t="shared" si="107"/>
        <v/>
      </c>
      <c r="K1122" s="10" t="str">
        <f ca="1">IF(ISNA(VLOOKUP(R1122&amp;"_"&amp;S1122&amp;"_"&amp;T1122,[1]挑战模式!$A:$AS,1,FALSE)),"",IF(VLOOKUP(R1122&amp;"_"&amp;S1122&amp;"_"&amp;T1122,[1]挑战模式!$A:$AS,14+U1122,FALSE)="","",INT(VLOOKUP(R1122&amp;"_"&amp;S1122&amp;"_"&amp;T1122,[1]挑战模式!$A:$AS,20+U1122,FALSE))))</f>
        <v/>
      </c>
      <c r="L1122" s="10" t="str">
        <f ca="1">IF(ISNA(VLOOKUP(R1122&amp;"_"&amp;S1122&amp;"_"&amp;T1122,[1]挑战模式!$A:$AS,1,FALSE)),"",IF(VLOOKUP(R1122&amp;"_"&amp;S1122&amp;"_"&amp;T1122,[1]挑战模式!$A:$AS,14+U1122,FALSE)="","",ROUND(VLOOKUP(R1122&amp;"_"&amp;S1122&amp;"_"&amp;T1122,[1]挑战模式!$A:$AS,5,FALSE)/K1122,2)))</f>
        <v/>
      </c>
      <c r="M1122" s="10" t="str">
        <f t="shared" ca="1" si="104"/>
        <v/>
      </c>
      <c r="N1122" s="10" t="str">
        <f t="shared" ca="1" si="105"/>
        <v/>
      </c>
      <c r="O1122" s="10" t="str">
        <f t="shared" ca="1" si="106"/>
        <v/>
      </c>
      <c r="Q1122" s="10" t="str">
        <f ca="1">IF(L1122="","",VLOOKUP(R1122&amp;"_"&amp;S1122&amp;"_"&amp;T1122,[1]挑战模式!$A:$AS,38+U1122,FALSE))</f>
        <v/>
      </c>
      <c r="R1122" s="10">
        <v>1</v>
      </c>
      <c r="S1122" s="10">
        <v>4</v>
      </c>
      <c r="T1122" s="10">
        <v>3</v>
      </c>
      <c r="U1122" s="10">
        <v>5</v>
      </c>
    </row>
    <row r="1123" spans="2:21" x14ac:dyDescent="0.2">
      <c r="B1123" s="10" t="str">
        <f t="shared" ref="B1123:B1186" si="108">IF(C1123="","","MonsterWaveCallRule_Season"&amp;R1123&amp;"_Challenge"&amp;S1123)</f>
        <v/>
      </c>
      <c r="C1123" s="10" t="str">
        <f>IF(ISNA(VLOOKUP(R1123&amp;"_"&amp;S1123&amp;"_"&amp;T1123,[1]挑战模式!$A:$AS,1,FALSE)),"",IF(T1123-T1122=0,"",T1123))</f>
        <v/>
      </c>
      <c r="D1123" s="10" t="str">
        <f t="shared" ref="D1123:D1186" si="109">IF(C1123="","","赛季"&amp;R1123&amp;"挑战关卡"&amp;S1123&amp;"波次"&amp;T1123)</f>
        <v/>
      </c>
      <c r="E1123" s="10" t="str">
        <f>""</f>
        <v/>
      </c>
      <c r="F1123" s="10" t="str">
        <f>IF(C1123="","",VLOOKUP(R1123&amp;"_"&amp;S1123&amp;"_"&amp;T1123,[1]挑战模式!$A:$AS,13,FALSE)-VLOOKUP(R1123&amp;"_"&amp;S1123&amp;"_"&amp;T1123,[1]挑战模式!$A:$AS,14,FALSE))</f>
        <v/>
      </c>
      <c r="G1123" s="10" t="str">
        <f t="shared" ref="G1123:G1186" si="110">IF(C1123="","",180)</f>
        <v/>
      </c>
      <c r="H1123" s="10" t="str">
        <f>IF(C1123="","",VLOOKUP(R1123&amp;"_"&amp;S1123&amp;"_"&amp;T1123,[1]挑战模式!$A:$BG,58,FALSE))</f>
        <v/>
      </c>
      <c r="I1123" s="10" t="str">
        <f>IF(C1123="","",VLOOKUP(R1123&amp;"_"&amp;S1123&amp;"_"&amp;T1123,[1]挑战模式!$A:$BG,59,FALSE))</f>
        <v/>
      </c>
      <c r="J1123" s="10" t="str">
        <f t="shared" si="107"/>
        <v/>
      </c>
      <c r="K1123" s="10" t="str">
        <f ca="1">IF(ISNA(VLOOKUP(R1123&amp;"_"&amp;S1123&amp;"_"&amp;T1123,[1]挑战模式!$A:$AS,1,FALSE)),"",IF(VLOOKUP(R1123&amp;"_"&amp;S1123&amp;"_"&amp;T1123,[1]挑战模式!$A:$AS,14+U1123,FALSE)="","",INT(VLOOKUP(R1123&amp;"_"&amp;S1123&amp;"_"&amp;T1123,[1]挑战模式!$A:$AS,20+U1123,FALSE))))</f>
        <v/>
      </c>
      <c r="L1123" s="10" t="str">
        <f ca="1">IF(ISNA(VLOOKUP(R1123&amp;"_"&amp;S1123&amp;"_"&amp;T1123,[1]挑战模式!$A:$AS,1,FALSE)),"",IF(VLOOKUP(R1123&amp;"_"&amp;S1123&amp;"_"&amp;T1123,[1]挑战模式!$A:$AS,14+U1123,FALSE)="","",ROUND(VLOOKUP(R1123&amp;"_"&amp;S1123&amp;"_"&amp;T1123,[1]挑战模式!$A:$AS,5,FALSE)/K1123,2)))</f>
        <v/>
      </c>
      <c r="M1123" s="10" t="str">
        <f t="shared" ref="M1123:M1186" ca="1" si="111">IF(L1123="","",1)</f>
        <v/>
      </c>
      <c r="N1123" s="10" t="str">
        <f t="shared" ref="N1123:N1186" ca="1" si="112">IF(L1123="","","Monster_Season"&amp;R1123&amp;"_Challenge"&amp;S1123&amp;"_"&amp;T1123&amp;"_"&amp;U1123)</f>
        <v/>
      </c>
      <c r="O1123" s="10" t="str">
        <f t="shared" ref="O1123:O1186" ca="1" si="113">IF(L1123="","",1)</f>
        <v/>
      </c>
      <c r="Q1123" s="10" t="str">
        <f ca="1">IF(L1123="","",VLOOKUP(R1123&amp;"_"&amp;S1123&amp;"_"&amp;T1123,[1]挑战模式!$A:$AS,38+U1123,FALSE))</f>
        <v/>
      </c>
      <c r="R1123" s="10">
        <v>1</v>
      </c>
      <c r="S1123" s="10">
        <v>4</v>
      </c>
      <c r="T1123" s="10">
        <v>3</v>
      </c>
      <c r="U1123" s="10">
        <v>6</v>
      </c>
    </row>
    <row r="1124" spans="2:21" x14ac:dyDescent="0.2">
      <c r="B1124" s="10" t="str">
        <f t="shared" si="108"/>
        <v>MonsterWaveCallRule_Season1_Challenge4</v>
      </c>
      <c r="C1124" s="10">
        <f>IF(ISNA(VLOOKUP(R1124&amp;"_"&amp;S1124&amp;"_"&amp;T1124,[1]挑战模式!$A:$AS,1,FALSE)),"",IF(T1124-T1123=0,"",T1124))</f>
        <v>4</v>
      </c>
      <c r="D1124" s="10" t="str">
        <f t="shared" si="109"/>
        <v>赛季1挑战关卡4波次4</v>
      </c>
      <c r="E1124" s="10" t="str">
        <f>""</f>
        <v/>
      </c>
      <c r="F1124" s="10">
        <f>IF(C1124="","",VLOOKUP(R1124&amp;"_"&amp;S1124&amp;"_"&amp;T1124,[1]挑战模式!$A:$AS,13,FALSE)-VLOOKUP(R1124&amp;"_"&amp;S1124&amp;"_"&amp;T1124,[1]挑战模式!$A:$AS,14,FALSE))</f>
        <v>100</v>
      </c>
      <c r="G1124" s="10">
        <f t="shared" si="110"/>
        <v>180</v>
      </c>
      <c r="H1124" s="10" t="str">
        <f>IF(C1124="","",VLOOKUP(R1124&amp;"_"&amp;S1124&amp;"_"&amp;T1124,[1]挑战模式!$A:$BG,58,FALSE))</f>
        <v>ResAudio_Music_game2;0.9</v>
      </c>
      <c r="I1124" s="10" t="str">
        <f>IF(C1124="","",VLOOKUP(R1124&amp;"_"&amp;S1124&amp;"_"&amp;T1124,[1]挑战模式!$A:$BG,59,FALSE))</f>
        <v>ResAudio_Music_game2;1.2</v>
      </c>
      <c r="J1124" s="10">
        <f t="shared" si="107"/>
        <v>0</v>
      </c>
      <c r="K1124" s="10">
        <f ca="1">IF(ISNA(VLOOKUP(R1124&amp;"_"&amp;S1124&amp;"_"&amp;T1124,[1]挑战模式!$A:$AS,1,FALSE)),"",IF(VLOOKUP(R1124&amp;"_"&amp;S1124&amp;"_"&amp;T1124,[1]挑战模式!$A:$AS,14+U1124,FALSE)="","",INT(VLOOKUP(R1124&amp;"_"&amp;S1124&amp;"_"&amp;T1124,[1]挑战模式!$A:$AS,20+U1124,FALSE))))</f>
        <v>9</v>
      </c>
      <c r="L1124" s="10">
        <f ca="1">IF(ISNA(VLOOKUP(R1124&amp;"_"&amp;S1124&amp;"_"&amp;T1124,[1]挑战模式!$A:$AS,1,FALSE)),"",IF(VLOOKUP(R1124&amp;"_"&amp;S1124&amp;"_"&amp;T1124,[1]挑战模式!$A:$AS,14+U1124,FALSE)="","",ROUND(VLOOKUP(R1124&amp;"_"&amp;S1124&amp;"_"&amp;T1124,[1]挑战模式!$A:$AS,5,FALSE)/K1124,2)))</f>
        <v>2.78</v>
      </c>
      <c r="M1124" s="10">
        <f t="shared" ca="1" si="111"/>
        <v>1</v>
      </c>
      <c r="N1124" s="10" t="str">
        <f t="shared" ca="1" si="112"/>
        <v>Monster_Season1_Challenge4_4_1</v>
      </c>
      <c r="O1124" s="10">
        <f t="shared" ca="1" si="113"/>
        <v>1</v>
      </c>
      <c r="Q1124" s="10">
        <f ca="1">IF(L1124="","",VLOOKUP(R1124&amp;"_"&amp;S1124&amp;"_"&amp;T1124,[1]挑战模式!$A:$AS,38+U1124,FALSE))</f>
        <v>9</v>
      </c>
      <c r="R1124" s="10">
        <v>1</v>
      </c>
      <c r="S1124" s="10">
        <v>4</v>
      </c>
      <c r="T1124" s="10">
        <v>4</v>
      </c>
      <c r="U1124" s="10">
        <v>1</v>
      </c>
    </row>
    <row r="1125" spans="2:21" x14ac:dyDescent="0.2">
      <c r="B1125" s="10" t="str">
        <f t="shared" si="108"/>
        <v/>
      </c>
      <c r="C1125" s="10" t="str">
        <f>IF(ISNA(VLOOKUP(R1125&amp;"_"&amp;S1125&amp;"_"&amp;T1125,[1]挑战模式!$A:$AS,1,FALSE)),"",IF(T1125-T1124=0,"",T1125))</f>
        <v/>
      </c>
      <c r="D1125" s="10" t="str">
        <f t="shared" si="109"/>
        <v/>
      </c>
      <c r="E1125" s="10" t="str">
        <f>""</f>
        <v/>
      </c>
      <c r="F1125" s="10" t="str">
        <f>IF(C1125="","",VLOOKUP(R1125&amp;"_"&amp;S1125&amp;"_"&amp;T1125,[1]挑战模式!$A:$AS,13,FALSE)-VLOOKUP(R1125&amp;"_"&amp;S1125&amp;"_"&amp;T1125,[1]挑战模式!$A:$AS,14,FALSE))</f>
        <v/>
      </c>
      <c r="G1125" s="10" t="str">
        <f t="shared" si="110"/>
        <v/>
      </c>
      <c r="H1125" s="10" t="str">
        <f>IF(C1125="","",VLOOKUP(R1125&amp;"_"&amp;S1125&amp;"_"&amp;T1125,[1]挑战模式!$A:$BG,58,FALSE))</f>
        <v/>
      </c>
      <c r="I1125" s="10" t="str">
        <f>IF(C1125="","",VLOOKUP(R1125&amp;"_"&amp;S1125&amp;"_"&amp;T1125,[1]挑战模式!$A:$BG,59,FALSE))</f>
        <v/>
      </c>
      <c r="J1125" s="10" t="str">
        <f t="shared" si="107"/>
        <v/>
      </c>
      <c r="K1125" s="10">
        <f ca="1">IF(ISNA(VLOOKUP(R1125&amp;"_"&amp;S1125&amp;"_"&amp;T1125,[1]挑战模式!$A:$AS,1,FALSE)),"",IF(VLOOKUP(R1125&amp;"_"&amp;S1125&amp;"_"&amp;T1125,[1]挑战模式!$A:$AS,14+U1125,FALSE)="","",INT(VLOOKUP(R1125&amp;"_"&amp;S1125&amp;"_"&amp;T1125,[1]挑战模式!$A:$AS,20+U1125,FALSE))))</f>
        <v>9</v>
      </c>
      <c r="L1125" s="10">
        <f ca="1">IF(ISNA(VLOOKUP(R1125&amp;"_"&amp;S1125&amp;"_"&amp;T1125,[1]挑战模式!$A:$AS,1,FALSE)),"",IF(VLOOKUP(R1125&amp;"_"&amp;S1125&amp;"_"&amp;T1125,[1]挑战模式!$A:$AS,14+U1125,FALSE)="","",ROUND(VLOOKUP(R1125&amp;"_"&amp;S1125&amp;"_"&amp;T1125,[1]挑战模式!$A:$AS,5,FALSE)/K1125,2)))</f>
        <v>2.78</v>
      </c>
      <c r="M1125" s="10">
        <f t="shared" ca="1" si="111"/>
        <v>1</v>
      </c>
      <c r="N1125" s="10" t="str">
        <f t="shared" ca="1" si="112"/>
        <v>Monster_Season1_Challenge4_4_2</v>
      </c>
      <c r="O1125" s="10">
        <f t="shared" ca="1" si="113"/>
        <v>1</v>
      </c>
      <c r="Q1125" s="10">
        <f ca="1">IF(L1125="","",VLOOKUP(R1125&amp;"_"&amp;S1125&amp;"_"&amp;T1125,[1]挑战模式!$A:$AS,38+U1125,FALSE))</f>
        <v>9</v>
      </c>
      <c r="R1125" s="10">
        <v>1</v>
      </c>
      <c r="S1125" s="10">
        <v>4</v>
      </c>
      <c r="T1125" s="10">
        <v>4</v>
      </c>
      <c r="U1125" s="10">
        <v>2</v>
      </c>
    </row>
    <row r="1126" spans="2:21" x14ac:dyDescent="0.2">
      <c r="B1126" s="10" t="str">
        <f t="shared" si="108"/>
        <v/>
      </c>
      <c r="C1126" s="10" t="str">
        <f>IF(ISNA(VLOOKUP(R1126&amp;"_"&amp;S1126&amp;"_"&amp;T1126,[1]挑战模式!$A:$AS,1,FALSE)),"",IF(T1126-T1125=0,"",T1126))</f>
        <v/>
      </c>
      <c r="D1126" s="10" t="str">
        <f t="shared" si="109"/>
        <v/>
      </c>
      <c r="E1126" s="10" t="str">
        <f>""</f>
        <v/>
      </c>
      <c r="F1126" s="10" t="str">
        <f>IF(C1126="","",VLOOKUP(R1126&amp;"_"&amp;S1126&amp;"_"&amp;T1126,[1]挑战模式!$A:$AS,13,FALSE)-VLOOKUP(R1126&amp;"_"&amp;S1126&amp;"_"&amp;T1126,[1]挑战模式!$A:$AS,14,FALSE))</f>
        <v/>
      </c>
      <c r="G1126" s="10" t="str">
        <f t="shared" si="110"/>
        <v/>
      </c>
      <c r="H1126" s="10" t="str">
        <f>IF(C1126="","",VLOOKUP(R1126&amp;"_"&amp;S1126&amp;"_"&amp;T1126,[1]挑战模式!$A:$BG,58,FALSE))</f>
        <v/>
      </c>
      <c r="I1126" s="10" t="str">
        <f>IF(C1126="","",VLOOKUP(R1126&amp;"_"&amp;S1126&amp;"_"&amp;T1126,[1]挑战模式!$A:$BG,59,FALSE))</f>
        <v/>
      </c>
      <c r="J1126" s="10" t="str">
        <f t="shared" si="107"/>
        <v/>
      </c>
      <c r="K1126" s="10">
        <f ca="1">IF(ISNA(VLOOKUP(R1126&amp;"_"&amp;S1126&amp;"_"&amp;T1126,[1]挑战模式!$A:$AS,1,FALSE)),"",IF(VLOOKUP(R1126&amp;"_"&amp;S1126&amp;"_"&amp;T1126,[1]挑战模式!$A:$AS,14+U1126,FALSE)="","",INT(VLOOKUP(R1126&amp;"_"&amp;S1126&amp;"_"&amp;T1126,[1]挑战模式!$A:$AS,20+U1126,FALSE))))</f>
        <v>4</v>
      </c>
      <c r="L1126" s="10">
        <f ca="1">IF(ISNA(VLOOKUP(R1126&amp;"_"&amp;S1126&amp;"_"&amp;T1126,[1]挑战模式!$A:$AS,1,FALSE)),"",IF(VLOOKUP(R1126&amp;"_"&amp;S1126&amp;"_"&amp;T1126,[1]挑战模式!$A:$AS,14+U1126,FALSE)="","",ROUND(VLOOKUP(R1126&amp;"_"&amp;S1126&amp;"_"&amp;T1126,[1]挑战模式!$A:$AS,5,FALSE)/K1126,2)))</f>
        <v>6.25</v>
      </c>
      <c r="M1126" s="10">
        <f t="shared" ca="1" si="111"/>
        <v>1</v>
      </c>
      <c r="N1126" s="10" t="str">
        <f t="shared" ca="1" si="112"/>
        <v>Monster_Season1_Challenge4_4_3</v>
      </c>
      <c r="O1126" s="10">
        <f t="shared" ca="1" si="113"/>
        <v>1</v>
      </c>
      <c r="Q1126" s="10">
        <f ca="1">IF(L1126="","",VLOOKUP(R1126&amp;"_"&amp;S1126&amp;"_"&amp;T1126,[1]挑战模式!$A:$AS,38+U1126,FALSE))</f>
        <v>9</v>
      </c>
      <c r="R1126" s="10">
        <v>1</v>
      </c>
      <c r="S1126" s="10">
        <v>4</v>
      </c>
      <c r="T1126" s="10">
        <v>4</v>
      </c>
      <c r="U1126" s="10">
        <v>3</v>
      </c>
    </row>
    <row r="1127" spans="2:21" x14ac:dyDescent="0.2">
      <c r="B1127" s="10" t="str">
        <f t="shared" si="108"/>
        <v/>
      </c>
      <c r="C1127" s="10" t="str">
        <f>IF(ISNA(VLOOKUP(R1127&amp;"_"&amp;S1127&amp;"_"&amp;T1127,[1]挑战模式!$A:$AS,1,FALSE)),"",IF(T1127-T1126=0,"",T1127))</f>
        <v/>
      </c>
      <c r="D1127" s="10" t="str">
        <f t="shared" si="109"/>
        <v/>
      </c>
      <c r="E1127" s="10" t="str">
        <f>""</f>
        <v/>
      </c>
      <c r="F1127" s="10" t="str">
        <f>IF(C1127="","",VLOOKUP(R1127&amp;"_"&amp;S1127&amp;"_"&amp;T1127,[1]挑战模式!$A:$AS,13,FALSE)-VLOOKUP(R1127&amp;"_"&amp;S1127&amp;"_"&amp;T1127,[1]挑战模式!$A:$AS,14,FALSE))</f>
        <v/>
      </c>
      <c r="G1127" s="10" t="str">
        <f t="shared" si="110"/>
        <v/>
      </c>
      <c r="H1127" s="10" t="str">
        <f>IF(C1127="","",VLOOKUP(R1127&amp;"_"&amp;S1127&amp;"_"&amp;T1127,[1]挑战模式!$A:$BG,58,FALSE))</f>
        <v/>
      </c>
      <c r="I1127" s="10" t="str">
        <f>IF(C1127="","",VLOOKUP(R1127&amp;"_"&amp;S1127&amp;"_"&amp;T1127,[1]挑战模式!$A:$BG,59,FALSE))</f>
        <v/>
      </c>
      <c r="J1127" s="10" t="str">
        <f t="shared" si="107"/>
        <v/>
      </c>
      <c r="K1127" s="10" t="str">
        <f ca="1">IF(ISNA(VLOOKUP(R1127&amp;"_"&amp;S1127&amp;"_"&amp;T1127,[1]挑战模式!$A:$AS,1,FALSE)),"",IF(VLOOKUP(R1127&amp;"_"&amp;S1127&amp;"_"&amp;T1127,[1]挑战模式!$A:$AS,14+U1127,FALSE)="","",INT(VLOOKUP(R1127&amp;"_"&amp;S1127&amp;"_"&amp;T1127,[1]挑战模式!$A:$AS,20+U1127,FALSE))))</f>
        <v/>
      </c>
      <c r="L1127" s="10" t="str">
        <f ca="1">IF(ISNA(VLOOKUP(R1127&amp;"_"&amp;S1127&amp;"_"&amp;T1127,[1]挑战模式!$A:$AS,1,FALSE)),"",IF(VLOOKUP(R1127&amp;"_"&amp;S1127&amp;"_"&amp;T1127,[1]挑战模式!$A:$AS,14+U1127,FALSE)="","",ROUND(VLOOKUP(R1127&amp;"_"&amp;S1127&amp;"_"&amp;T1127,[1]挑战模式!$A:$AS,5,FALSE)/K1127,2)))</f>
        <v/>
      </c>
      <c r="M1127" s="10" t="str">
        <f t="shared" ca="1" si="111"/>
        <v/>
      </c>
      <c r="N1127" s="10" t="str">
        <f t="shared" ca="1" si="112"/>
        <v/>
      </c>
      <c r="O1127" s="10" t="str">
        <f t="shared" ca="1" si="113"/>
        <v/>
      </c>
      <c r="Q1127" s="10" t="str">
        <f ca="1">IF(L1127="","",VLOOKUP(R1127&amp;"_"&amp;S1127&amp;"_"&amp;T1127,[1]挑战模式!$A:$AS,38+U1127,FALSE))</f>
        <v/>
      </c>
      <c r="R1127" s="10">
        <v>1</v>
      </c>
      <c r="S1127" s="10">
        <v>4</v>
      </c>
      <c r="T1127" s="10">
        <v>4</v>
      </c>
      <c r="U1127" s="10">
        <v>4</v>
      </c>
    </row>
    <row r="1128" spans="2:21" x14ac:dyDescent="0.2">
      <c r="B1128" s="10" t="str">
        <f t="shared" si="108"/>
        <v/>
      </c>
      <c r="C1128" s="10" t="str">
        <f>IF(ISNA(VLOOKUP(R1128&amp;"_"&amp;S1128&amp;"_"&amp;T1128,[1]挑战模式!$A:$AS,1,FALSE)),"",IF(T1128-T1127=0,"",T1128))</f>
        <v/>
      </c>
      <c r="D1128" s="10" t="str">
        <f t="shared" si="109"/>
        <v/>
      </c>
      <c r="E1128" s="10" t="str">
        <f>""</f>
        <v/>
      </c>
      <c r="F1128" s="10" t="str">
        <f>IF(C1128="","",VLOOKUP(R1128&amp;"_"&amp;S1128&amp;"_"&amp;T1128,[1]挑战模式!$A:$AS,13,FALSE)-VLOOKUP(R1128&amp;"_"&amp;S1128&amp;"_"&amp;T1128,[1]挑战模式!$A:$AS,14,FALSE))</f>
        <v/>
      </c>
      <c r="G1128" s="10" t="str">
        <f t="shared" si="110"/>
        <v/>
      </c>
      <c r="H1128" s="10" t="str">
        <f>IF(C1128="","",VLOOKUP(R1128&amp;"_"&amp;S1128&amp;"_"&amp;T1128,[1]挑战模式!$A:$BG,58,FALSE))</f>
        <v/>
      </c>
      <c r="I1128" s="10" t="str">
        <f>IF(C1128="","",VLOOKUP(R1128&amp;"_"&amp;S1128&amp;"_"&amp;T1128,[1]挑战模式!$A:$BG,59,FALSE))</f>
        <v/>
      </c>
      <c r="J1128" s="10" t="str">
        <f t="shared" si="107"/>
        <v/>
      </c>
      <c r="K1128" s="10" t="str">
        <f ca="1">IF(ISNA(VLOOKUP(R1128&amp;"_"&amp;S1128&amp;"_"&amp;T1128,[1]挑战模式!$A:$AS,1,FALSE)),"",IF(VLOOKUP(R1128&amp;"_"&amp;S1128&amp;"_"&amp;T1128,[1]挑战模式!$A:$AS,14+U1128,FALSE)="","",INT(VLOOKUP(R1128&amp;"_"&amp;S1128&amp;"_"&amp;T1128,[1]挑战模式!$A:$AS,20+U1128,FALSE))))</f>
        <v/>
      </c>
      <c r="L1128" s="10" t="str">
        <f ca="1">IF(ISNA(VLOOKUP(R1128&amp;"_"&amp;S1128&amp;"_"&amp;T1128,[1]挑战模式!$A:$AS,1,FALSE)),"",IF(VLOOKUP(R1128&amp;"_"&amp;S1128&amp;"_"&amp;T1128,[1]挑战模式!$A:$AS,14+U1128,FALSE)="","",ROUND(VLOOKUP(R1128&amp;"_"&amp;S1128&amp;"_"&amp;T1128,[1]挑战模式!$A:$AS,5,FALSE)/K1128,2)))</f>
        <v/>
      </c>
      <c r="M1128" s="10" t="str">
        <f t="shared" ca="1" si="111"/>
        <v/>
      </c>
      <c r="N1128" s="10" t="str">
        <f t="shared" ca="1" si="112"/>
        <v/>
      </c>
      <c r="O1128" s="10" t="str">
        <f t="shared" ca="1" si="113"/>
        <v/>
      </c>
      <c r="Q1128" s="10" t="str">
        <f ca="1">IF(L1128="","",VLOOKUP(R1128&amp;"_"&amp;S1128&amp;"_"&amp;T1128,[1]挑战模式!$A:$AS,38+U1128,FALSE))</f>
        <v/>
      </c>
      <c r="R1128" s="10">
        <v>1</v>
      </c>
      <c r="S1128" s="10">
        <v>4</v>
      </c>
      <c r="T1128" s="10">
        <v>4</v>
      </c>
      <c r="U1128" s="10">
        <v>5</v>
      </c>
    </row>
    <row r="1129" spans="2:21" x14ac:dyDescent="0.2">
      <c r="B1129" s="10" t="str">
        <f t="shared" si="108"/>
        <v/>
      </c>
      <c r="C1129" s="10" t="str">
        <f>IF(ISNA(VLOOKUP(R1129&amp;"_"&amp;S1129&amp;"_"&amp;T1129,[1]挑战模式!$A:$AS,1,FALSE)),"",IF(T1129-T1128=0,"",T1129))</f>
        <v/>
      </c>
      <c r="D1129" s="10" t="str">
        <f t="shared" si="109"/>
        <v/>
      </c>
      <c r="E1129" s="10" t="str">
        <f>""</f>
        <v/>
      </c>
      <c r="F1129" s="10" t="str">
        <f>IF(C1129="","",VLOOKUP(R1129&amp;"_"&amp;S1129&amp;"_"&amp;T1129,[1]挑战模式!$A:$AS,13,FALSE)-VLOOKUP(R1129&amp;"_"&amp;S1129&amp;"_"&amp;T1129,[1]挑战模式!$A:$AS,14,FALSE))</f>
        <v/>
      </c>
      <c r="G1129" s="10" t="str">
        <f t="shared" si="110"/>
        <v/>
      </c>
      <c r="H1129" s="10" t="str">
        <f>IF(C1129="","",VLOOKUP(R1129&amp;"_"&amp;S1129&amp;"_"&amp;T1129,[1]挑战模式!$A:$BG,58,FALSE))</f>
        <v/>
      </c>
      <c r="I1129" s="10" t="str">
        <f>IF(C1129="","",VLOOKUP(R1129&amp;"_"&amp;S1129&amp;"_"&amp;T1129,[1]挑战模式!$A:$BG,59,FALSE))</f>
        <v/>
      </c>
      <c r="J1129" s="10" t="str">
        <f t="shared" si="107"/>
        <v/>
      </c>
      <c r="K1129" s="10" t="str">
        <f ca="1">IF(ISNA(VLOOKUP(R1129&amp;"_"&amp;S1129&amp;"_"&amp;T1129,[1]挑战模式!$A:$AS,1,FALSE)),"",IF(VLOOKUP(R1129&amp;"_"&amp;S1129&amp;"_"&amp;T1129,[1]挑战模式!$A:$AS,14+U1129,FALSE)="","",INT(VLOOKUP(R1129&amp;"_"&amp;S1129&amp;"_"&amp;T1129,[1]挑战模式!$A:$AS,20+U1129,FALSE))))</f>
        <v/>
      </c>
      <c r="L1129" s="10" t="str">
        <f ca="1">IF(ISNA(VLOOKUP(R1129&amp;"_"&amp;S1129&amp;"_"&amp;T1129,[1]挑战模式!$A:$AS,1,FALSE)),"",IF(VLOOKUP(R1129&amp;"_"&amp;S1129&amp;"_"&amp;T1129,[1]挑战模式!$A:$AS,14+U1129,FALSE)="","",ROUND(VLOOKUP(R1129&amp;"_"&amp;S1129&amp;"_"&amp;T1129,[1]挑战模式!$A:$AS,5,FALSE)/K1129,2)))</f>
        <v/>
      </c>
      <c r="M1129" s="10" t="str">
        <f t="shared" ca="1" si="111"/>
        <v/>
      </c>
      <c r="N1129" s="10" t="str">
        <f t="shared" ca="1" si="112"/>
        <v/>
      </c>
      <c r="O1129" s="10" t="str">
        <f t="shared" ca="1" si="113"/>
        <v/>
      </c>
      <c r="Q1129" s="10" t="str">
        <f ca="1">IF(L1129="","",VLOOKUP(R1129&amp;"_"&amp;S1129&amp;"_"&amp;T1129,[1]挑战模式!$A:$AS,38+U1129,FALSE))</f>
        <v/>
      </c>
      <c r="R1129" s="10">
        <v>1</v>
      </c>
      <c r="S1129" s="10">
        <v>4</v>
      </c>
      <c r="T1129" s="10">
        <v>4</v>
      </c>
      <c r="U1129" s="10">
        <v>6</v>
      </c>
    </row>
    <row r="1130" spans="2:21" x14ac:dyDescent="0.2">
      <c r="B1130" s="10" t="str">
        <f t="shared" si="108"/>
        <v>MonsterWaveCallRule_Season1_Challenge4</v>
      </c>
      <c r="C1130" s="10">
        <f>IF(ISNA(VLOOKUP(R1130&amp;"_"&amp;S1130&amp;"_"&amp;T1130,[1]挑战模式!$A:$AS,1,FALSE)),"",IF(T1130-T1129=0,"",T1130))</f>
        <v>5</v>
      </c>
      <c r="D1130" s="10" t="str">
        <f t="shared" si="109"/>
        <v>赛季1挑战关卡4波次5</v>
      </c>
      <c r="E1130" s="10" t="str">
        <f>""</f>
        <v/>
      </c>
      <c r="F1130" s="10">
        <f>IF(C1130="","",VLOOKUP(R1130&amp;"_"&amp;S1130&amp;"_"&amp;T1130,[1]挑战模式!$A:$AS,13,FALSE)-VLOOKUP(R1130&amp;"_"&amp;S1130&amp;"_"&amp;T1130,[1]挑战模式!$A:$AS,14,FALSE))</f>
        <v>100</v>
      </c>
      <c r="G1130" s="10">
        <f t="shared" si="110"/>
        <v>180</v>
      </c>
      <c r="H1130" s="10" t="str">
        <f>IF(C1130="","",VLOOKUP(R1130&amp;"_"&amp;S1130&amp;"_"&amp;T1130,[1]挑战模式!$A:$BG,58,FALSE))</f>
        <v>ResAudio_Music_game2;0.9</v>
      </c>
      <c r="I1130" s="10" t="str">
        <f>IF(C1130="","",VLOOKUP(R1130&amp;"_"&amp;S1130&amp;"_"&amp;T1130,[1]挑战模式!$A:$BG,59,FALSE))</f>
        <v>ResAudio_Music_game2;1.2</v>
      </c>
      <c r="J1130" s="10">
        <f t="shared" si="107"/>
        <v>0</v>
      </c>
      <c r="K1130" s="10">
        <f ca="1">IF(ISNA(VLOOKUP(R1130&amp;"_"&amp;S1130&amp;"_"&amp;T1130,[1]挑战模式!$A:$AS,1,FALSE)),"",IF(VLOOKUP(R1130&amp;"_"&amp;S1130&amp;"_"&amp;T1130,[1]挑战模式!$A:$AS,14+U1130,FALSE)="","",INT(VLOOKUP(R1130&amp;"_"&amp;S1130&amp;"_"&amp;T1130,[1]挑战模式!$A:$AS,20+U1130,FALSE))))</f>
        <v>12</v>
      </c>
      <c r="L1130" s="10">
        <f ca="1">IF(ISNA(VLOOKUP(R1130&amp;"_"&amp;S1130&amp;"_"&amp;T1130,[1]挑战模式!$A:$AS,1,FALSE)),"",IF(VLOOKUP(R1130&amp;"_"&amp;S1130&amp;"_"&amp;T1130,[1]挑战模式!$A:$AS,14+U1130,FALSE)="","",ROUND(VLOOKUP(R1130&amp;"_"&amp;S1130&amp;"_"&amp;T1130,[1]挑战模式!$A:$AS,5,FALSE)/K1130,2)))</f>
        <v>2.5</v>
      </c>
      <c r="M1130" s="10">
        <f t="shared" ca="1" si="111"/>
        <v>1</v>
      </c>
      <c r="N1130" s="10" t="str">
        <f t="shared" ca="1" si="112"/>
        <v>Monster_Season1_Challenge4_5_1</v>
      </c>
      <c r="O1130" s="10">
        <f t="shared" ca="1" si="113"/>
        <v>1</v>
      </c>
      <c r="Q1130" s="10">
        <f ca="1">IF(L1130="","",VLOOKUP(R1130&amp;"_"&amp;S1130&amp;"_"&amp;T1130,[1]挑战模式!$A:$AS,38+U1130,FALSE))</f>
        <v>7</v>
      </c>
      <c r="R1130" s="10">
        <v>1</v>
      </c>
      <c r="S1130" s="10">
        <v>4</v>
      </c>
      <c r="T1130" s="10">
        <v>5</v>
      </c>
      <c r="U1130" s="10">
        <v>1</v>
      </c>
    </row>
    <row r="1131" spans="2:21" x14ac:dyDescent="0.2">
      <c r="B1131" s="10" t="str">
        <f t="shared" si="108"/>
        <v/>
      </c>
      <c r="C1131" s="10" t="str">
        <f>IF(ISNA(VLOOKUP(R1131&amp;"_"&amp;S1131&amp;"_"&amp;T1131,[1]挑战模式!$A:$AS,1,FALSE)),"",IF(T1131-T1130=0,"",T1131))</f>
        <v/>
      </c>
      <c r="D1131" s="10" t="str">
        <f t="shared" si="109"/>
        <v/>
      </c>
      <c r="E1131" s="10" t="str">
        <f>""</f>
        <v/>
      </c>
      <c r="F1131" s="10" t="str">
        <f>IF(C1131="","",VLOOKUP(R1131&amp;"_"&amp;S1131&amp;"_"&amp;T1131,[1]挑战模式!$A:$AS,13,FALSE)-VLOOKUP(R1131&amp;"_"&amp;S1131&amp;"_"&amp;T1131,[1]挑战模式!$A:$AS,14,FALSE))</f>
        <v/>
      </c>
      <c r="G1131" s="10" t="str">
        <f t="shared" si="110"/>
        <v/>
      </c>
      <c r="H1131" s="10" t="str">
        <f>IF(C1131="","",VLOOKUP(R1131&amp;"_"&amp;S1131&amp;"_"&amp;T1131,[1]挑战模式!$A:$BG,58,FALSE))</f>
        <v/>
      </c>
      <c r="I1131" s="10" t="str">
        <f>IF(C1131="","",VLOOKUP(R1131&amp;"_"&amp;S1131&amp;"_"&amp;T1131,[1]挑战模式!$A:$BG,59,FALSE))</f>
        <v/>
      </c>
      <c r="J1131" s="10" t="str">
        <f t="shared" si="107"/>
        <v/>
      </c>
      <c r="K1131" s="10">
        <f ca="1">IF(ISNA(VLOOKUP(R1131&amp;"_"&amp;S1131&amp;"_"&amp;T1131,[1]挑战模式!$A:$AS,1,FALSE)),"",IF(VLOOKUP(R1131&amp;"_"&amp;S1131&amp;"_"&amp;T1131,[1]挑战模式!$A:$AS,14+U1131,FALSE)="","",INT(VLOOKUP(R1131&amp;"_"&amp;S1131&amp;"_"&amp;T1131,[1]挑战模式!$A:$AS,20+U1131,FALSE))))</f>
        <v>12</v>
      </c>
      <c r="L1131" s="10">
        <f ca="1">IF(ISNA(VLOOKUP(R1131&amp;"_"&amp;S1131&amp;"_"&amp;T1131,[1]挑战模式!$A:$AS,1,FALSE)),"",IF(VLOOKUP(R1131&amp;"_"&amp;S1131&amp;"_"&amp;T1131,[1]挑战模式!$A:$AS,14+U1131,FALSE)="","",ROUND(VLOOKUP(R1131&amp;"_"&amp;S1131&amp;"_"&amp;T1131,[1]挑战模式!$A:$AS,5,FALSE)/K1131,2)))</f>
        <v>2.5</v>
      </c>
      <c r="M1131" s="10">
        <f t="shared" ca="1" si="111"/>
        <v>1</v>
      </c>
      <c r="N1131" s="10" t="str">
        <f t="shared" ca="1" si="112"/>
        <v>Monster_Season1_Challenge4_5_2</v>
      </c>
      <c r="O1131" s="10">
        <f t="shared" ca="1" si="113"/>
        <v>1</v>
      </c>
      <c r="Q1131" s="10">
        <f ca="1">IF(L1131="","",VLOOKUP(R1131&amp;"_"&amp;S1131&amp;"_"&amp;T1131,[1]挑战模式!$A:$AS,38+U1131,FALSE))</f>
        <v>7</v>
      </c>
      <c r="R1131" s="10">
        <v>1</v>
      </c>
      <c r="S1131" s="10">
        <v>4</v>
      </c>
      <c r="T1131" s="10">
        <v>5</v>
      </c>
      <c r="U1131" s="10">
        <v>2</v>
      </c>
    </row>
    <row r="1132" spans="2:21" x14ac:dyDescent="0.2">
      <c r="B1132" s="10" t="str">
        <f t="shared" si="108"/>
        <v/>
      </c>
      <c r="C1132" s="10" t="str">
        <f>IF(ISNA(VLOOKUP(R1132&amp;"_"&amp;S1132&amp;"_"&amp;T1132,[1]挑战模式!$A:$AS,1,FALSE)),"",IF(T1132-T1131=0,"",T1132))</f>
        <v/>
      </c>
      <c r="D1132" s="10" t="str">
        <f t="shared" si="109"/>
        <v/>
      </c>
      <c r="E1132" s="10" t="str">
        <f>""</f>
        <v/>
      </c>
      <c r="F1132" s="10" t="str">
        <f>IF(C1132="","",VLOOKUP(R1132&amp;"_"&amp;S1132&amp;"_"&amp;T1132,[1]挑战模式!$A:$AS,13,FALSE)-VLOOKUP(R1132&amp;"_"&amp;S1132&amp;"_"&amp;T1132,[1]挑战模式!$A:$AS,14,FALSE))</f>
        <v/>
      </c>
      <c r="G1132" s="10" t="str">
        <f t="shared" si="110"/>
        <v/>
      </c>
      <c r="H1132" s="10" t="str">
        <f>IF(C1132="","",VLOOKUP(R1132&amp;"_"&amp;S1132&amp;"_"&amp;T1132,[1]挑战模式!$A:$BG,58,FALSE))</f>
        <v/>
      </c>
      <c r="I1132" s="10" t="str">
        <f>IF(C1132="","",VLOOKUP(R1132&amp;"_"&amp;S1132&amp;"_"&amp;T1132,[1]挑战模式!$A:$BG,59,FALSE))</f>
        <v/>
      </c>
      <c r="J1132" s="10" t="str">
        <f t="shared" si="107"/>
        <v/>
      </c>
      <c r="K1132" s="10">
        <f ca="1">IF(ISNA(VLOOKUP(R1132&amp;"_"&amp;S1132&amp;"_"&amp;T1132,[1]挑战模式!$A:$AS,1,FALSE)),"",IF(VLOOKUP(R1132&amp;"_"&amp;S1132&amp;"_"&amp;T1132,[1]挑战模式!$A:$AS,14+U1132,FALSE)="","",INT(VLOOKUP(R1132&amp;"_"&amp;S1132&amp;"_"&amp;T1132,[1]挑战模式!$A:$AS,20+U1132,FALSE))))</f>
        <v>6</v>
      </c>
      <c r="L1132" s="10">
        <f ca="1">IF(ISNA(VLOOKUP(R1132&amp;"_"&amp;S1132&amp;"_"&amp;T1132,[1]挑战模式!$A:$AS,1,FALSE)),"",IF(VLOOKUP(R1132&amp;"_"&amp;S1132&amp;"_"&amp;T1132,[1]挑战模式!$A:$AS,14+U1132,FALSE)="","",ROUND(VLOOKUP(R1132&amp;"_"&amp;S1132&amp;"_"&amp;T1132,[1]挑战模式!$A:$AS,5,FALSE)/K1132,2)))</f>
        <v>5</v>
      </c>
      <c r="M1132" s="10">
        <f t="shared" ca="1" si="111"/>
        <v>1</v>
      </c>
      <c r="N1132" s="10" t="str">
        <f t="shared" ca="1" si="112"/>
        <v>Monster_Season1_Challenge4_5_3</v>
      </c>
      <c r="O1132" s="10">
        <f t="shared" ca="1" si="113"/>
        <v>1</v>
      </c>
      <c r="Q1132" s="10">
        <f ca="1">IF(L1132="","",VLOOKUP(R1132&amp;"_"&amp;S1132&amp;"_"&amp;T1132,[1]挑战模式!$A:$AS,38+U1132,FALSE))</f>
        <v>7</v>
      </c>
      <c r="R1132" s="10">
        <v>1</v>
      </c>
      <c r="S1132" s="10">
        <v>4</v>
      </c>
      <c r="T1132" s="10">
        <v>5</v>
      </c>
      <c r="U1132" s="10">
        <v>3</v>
      </c>
    </row>
    <row r="1133" spans="2:21" x14ac:dyDescent="0.2">
      <c r="B1133" s="10" t="str">
        <f t="shared" si="108"/>
        <v/>
      </c>
      <c r="C1133" s="10" t="str">
        <f>IF(ISNA(VLOOKUP(R1133&amp;"_"&amp;S1133&amp;"_"&amp;T1133,[1]挑战模式!$A:$AS,1,FALSE)),"",IF(T1133-T1132=0,"",T1133))</f>
        <v/>
      </c>
      <c r="D1133" s="10" t="str">
        <f t="shared" si="109"/>
        <v/>
      </c>
      <c r="E1133" s="10" t="str">
        <f>""</f>
        <v/>
      </c>
      <c r="F1133" s="10" t="str">
        <f>IF(C1133="","",VLOOKUP(R1133&amp;"_"&amp;S1133&amp;"_"&amp;T1133,[1]挑战模式!$A:$AS,13,FALSE)-VLOOKUP(R1133&amp;"_"&amp;S1133&amp;"_"&amp;T1133,[1]挑战模式!$A:$AS,14,FALSE))</f>
        <v/>
      </c>
      <c r="G1133" s="10" t="str">
        <f t="shared" si="110"/>
        <v/>
      </c>
      <c r="H1133" s="10" t="str">
        <f>IF(C1133="","",VLOOKUP(R1133&amp;"_"&amp;S1133&amp;"_"&amp;T1133,[1]挑战模式!$A:$BG,58,FALSE))</f>
        <v/>
      </c>
      <c r="I1133" s="10" t="str">
        <f>IF(C1133="","",VLOOKUP(R1133&amp;"_"&amp;S1133&amp;"_"&amp;T1133,[1]挑战模式!$A:$BG,59,FALSE))</f>
        <v/>
      </c>
      <c r="J1133" s="10" t="str">
        <f t="shared" si="107"/>
        <v/>
      </c>
      <c r="K1133" s="10" t="str">
        <f ca="1">IF(ISNA(VLOOKUP(R1133&amp;"_"&amp;S1133&amp;"_"&amp;T1133,[1]挑战模式!$A:$AS,1,FALSE)),"",IF(VLOOKUP(R1133&amp;"_"&amp;S1133&amp;"_"&amp;T1133,[1]挑战模式!$A:$AS,14+U1133,FALSE)="","",INT(VLOOKUP(R1133&amp;"_"&amp;S1133&amp;"_"&amp;T1133,[1]挑战模式!$A:$AS,20+U1133,FALSE))))</f>
        <v/>
      </c>
      <c r="L1133" s="10" t="str">
        <f ca="1">IF(ISNA(VLOOKUP(R1133&amp;"_"&amp;S1133&amp;"_"&amp;T1133,[1]挑战模式!$A:$AS,1,FALSE)),"",IF(VLOOKUP(R1133&amp;"_"&amp;S1133&amp;"_"&amp;T1133,[1]挑战模式!$A:$AS,14+U1133,FALSE)="","",ROUND(VLOOKUP(R1133&amp;"_"&amp;S1133&amp;"_"&amp;T1133,[1]挑战模式!$A:$AS,5,FALSE)/K1133,2)))</f>
        <v/>
      </c>
      <c r="M1133" s="10" t="str">
        <f t="shared" ca="1" si="111"/>
        <v/>
      </c>
      <c r="N1133" s="10" t="str">
        <f t="shared" ca="1" si="112"/>
        <v/>
      </c>
      <c r="O1133" s="10" t="str">
        <f t="shared" ca="1" si="113"/>
        <v/>
      </c>
      <c r="Q1133" s="10" t="str">
        <f ca="1">IF(L1133="","",VLOOKUP(R1133&amp;"_"&amp;S1133&amp;"_"&amp;T1133,[1]挑战模式!$A:$AS,38+U1133,FALSE))</f>
        <v/>
      </c>
      <c r="R1133" s="10">
        <v>1</v>
      </c>
      <c r="S1133" s="10">
        <v>4</v>
      </c>
      <c r="T1133" s="10">
        <v>5</v>
      </c>
      <c r="U1133" s="10">
        <v>4</v>
      </c>
    </row>
    <row r="1134" spans="2:21" x14ac:dyDescent="0.2">
      <c r="B1134" s="10" t="str">
        <f t="shared" si="108"/>
        <v/>
      </c>
      <c r="C1134" s="10" t="str">
        <f>IF(ISNA(VLOOKUP(R1134&amp;"_"&amp;S1134&amp;"_"&amp;T1134,[1]挑战模式!$A:$AS,1,FALSE)),"",IF(T1134-T1133=0,"",T1134))</f>
        <v/>
      </c>
      <c r="D1134" s="10" t="str">
        <f t="shared" si="109"/>
        <v/>
      </c>
      <c r="E1134" s="10" t="str">
        <f>""</f>
        <v/>
      </c>
      <c r="F1134" s="10" t="str">
        <f>IF(C1134="","",VLOOKUP(R1134&amp;"_"&amp;S1134&amp;"_"&amp;T1134,[1]挑战模式!$A:$AS,13,FALSE)-VLOOKUP(R1134&amp;"_"&amp;S1134&amp;"_"&amp;T1134,[1]挑战模式!$A:$AS,14,FALSE))</f>
        <v/>
      </c>
      <c r="G1134" s="10" t="str">
        <f t="shared" si="110"/>
        <v/>
      </c>
      <c r="H1134" s="10" t="str">
        <f>IF(C1134="","",VLOOKUP(R1134&amp;"_"&amp;S1134&amp;"_"&amp;T1134,[1]挑战模式!$A:$BG,58,FALSE))</f>
        <v/>
      </c>
      <c r="I1134" s="10" t="str">
        <f>IF(C1134="","",VLOOKUP(R1134&amp;"_"&amp;S1134&amp;"_"&amp;T1134,[1]挑战模式!$A:$BG,59,FALSE))</f>
        <v/>
      </c>
      <c r="J1134" s="10" t="str">
        <f t="shared" si="107"/>
        <v/>
      </c>
      <c r="K1134" s="10" t="str">
        <f ca="1">IF(ISNA(VLOOKUP(R1134&amp;"_"&amp;S1134&amp;"_"&amp;T1134,[1]挑战模式!$A:$AS,1,FALSE)),"",IF(VLOOKUP(R1134&amp;"_"&amp;S1134&amp;"_"&amp;T1134,[1]挑战模式!$A:$AS,14+U1134,FALSE)="","",INT(VLOOKUP(R1134&amp;"_"&amp;S1134&amp;"_"&amp;T1134,[1]挑战模式!$A:$AS,20+U1134,FALSE))))</f>
        <v/>
      </c>
      <c r="L1134" s="10" t="str">
        <f ca="1">IF(ISNA(VLOOKUP(R1134&amp;"_"&amp;S1134&amp;"_"&amp;T1134,[1]挑战模式!$A:$AS,1,FALSE)),"",IF(VLOOKUP(R1134&amp;"_"&amp;S1134&amp;"_"&amp;T1134,[1]挑战模式!$A:$AS,14+U1134,FALSE)="","",ROUND(VLOOKUP(R1134&amp;"_"&amp;S1134&amp;"_"&amp;T1134,[1]挑战模式!$A:$AS,5,FALSE)/K1134,2)))</f>
        <v/>
      </c>
      <c r="M1134" s="10" t="str">
        <f t="shared" ca="1" si="111"/>
        <v/>
      </c>
      <c r="N1134" s="10" t="str">
        <f t="shared" ca="1" si="112"/>
        <v/>
      </c>
      <c r="O1134" s="10" t="str">
        <f t="shared" ca="1" si="113"/>
        <v/>
      </c>
      <c r="Q1134" s="10" t="str">
        <f ca="1">IF(L1134="","",VLOOKUP(R1134&amp;"_"&amp;S1134&amp;"_"&amp;T1134,[1]挑战模式!$A:$AS,38+U1134,FALSE))</f>
        <v/>
      </c>
      <c r="R1134" s="10">
        <v>1</v>
      </c>
      <c r="S1134" s="10">
        <v>4</v>
      </c>
      <c r="T1134" s="10">
        <v>5</v>
      </c>
      <c r="U1134" s="10">
        <v>5</v>
      </c>
    </row>
    <row r="1135" spans="2:21" x14ac:dyDescent="0.2">
      <c r="B1135" s="10" t="str">
        <f t="shared" si="108"/>
        <v/>
      </c>
      <c r="C1135" s="10" t="str">
        <f>IF(ISNA(VLOOKUP(R1135&amp;"_"&amp;S1135&amp;"_"&amp;T1135,[1]挑战模式!$A:$AS,1,FALSE)),"",IF(T1135-T1134=0,"",T1135))</f>
        <v/>
      </c>
      <c r="D1135" s="10" t="str">
        <f t="shared" si="109"/>
        <v/>
      </c>
      <c r="E1135" s="10" t="str">
        <f>""</f>
        <v/>
      </c>
      <c r="F1135" s="10" t="str">
        <f>IF(C1135="","",VLOOKUP(R1135&amp;"_"&amp;S1135&amp;"_"&amp;T1135,[1]挑战模式!$A:$AS,13,FALSE)-VLOOKUP(R1135&amp;"_"&amp;S1135&amp;"_"&amp;T1135,[1]挑战模式!$A:$AS,14,FALSE))</f>
        <v/>
      </c>
      <c r="G1135" s="10" t="str">
        <f t="shared" si="110"/>
        <v/>
      </c>
      <c r="H1135" s="10" t="str">
        <f>IF(C1135="","",VLOOKUP(R1135&amp;"_"&amp;S1135&amp;"_"&amp;T1135,[1]挑战模式!$A:$BG,58,FALSE))</f>
        <v/>
      </c>
      <c r="I1135" s="10" t="str">
        <f>IF(C1135="","",VLOOKUP(R1135&amp;"_"&amp;S1135&amp;"_"&amp;T1135,[1]挑战模式!$A:$BG,59,FALSE))</f>
        <v/>
      </c>
      <c r="J1135" s="10" t="str">
        <f t="shared" si="107"/>
        <v/>
      </c>
      <c r="K1135" s="10" t="str">
        <f ca="1">IF(ISNA(VLOOKUP(R1135&amp;"_"&amp;S1135&amp;"_"&amp;T1135,[1]挑战模式!$A:$AS,1,FALSE)),"",IF(VLOOKUP(R1135&amp;"_"&amp;S1135&amp;"_"&amp;T1135,[1]挑战模式!$A:$AS,14+U1135,FALSE)="","",INT(VLOOKUP(R1135&amp;"_"&amp;S1135&amp;"_"&amp;T1135,[1]挑战模式!$A:$AS,20+U1135,FALSE))))</f>
        <v/>
      </c>
      <c r="L1135" s="10" t="str">
        <f ca="1">IF(ISNA(VLOOKUP(R1135&amp;"_"&amp;S1135&amp;"_"&amp;T1135,[1]挑战模式!$A:$AS,1,FALSE)),"",IF(VLOOKUP(R1135&amp;"_"&amp;S1135&amp;"_"&amp;T1135,[1]挑战模式!$A:$AS,14+U1135,FALSE)="","",ROUND(VLOOKUP(R1135&amp;"_"&amp;S1135&amp;"_"&amp;T1135,[1]挑战模式!$A:$AS,5,FALSE)/K1135,2)))</f>
        <v/>
      </c>
      <c r="M1135" s="10" t="str">
        <f t="shared" ca="1" si="111"/>
        <v/>
      </c>
      <c r="N1135" s="10" t="str">
        <f t="shared" ca="1" si="112"/>
        <v/>
      </c>
      <c r="O1135" s="10" t="str">
        <f t="shared" ca="1" si="113"/>
        <v/>
      </c>
      <c r="Q1135" s="10" t="str">
        <f ca="1">IF(L1135="","",VLOOKUP(R1135&amp;"_"&amp;S1135&amp;"_"&amp;T1135,[1]挑战模式!$A:$AS,38+U1135,FALSE))</f>
        <v/>
      </c>
      <c r="R1135" s="10">
        <v>1</v>
      </c>
      <c r="S1135" s="10">
        <v>4</v>
      </c>
      <c r="T1135" s="10">
        <v>5</v>
      </c>
      <c r="U1135" s="10">
        <v>6</v>
      </c>
    </row>
    <row r="1136" spans="2:21" x14ac:dyDescent="0.2">
      <c r="B1136" s="10" t="str">
        <f t="shared" si="108"/>
        <v>MonsterWaveCallRule_Season1_Challenge4</v>
      </c>
      <c r="C1136" s="10">
        <f>IF(ISNA(VLOOKUP(R1136&amp;"_"&amp;S1136&amp;"_"&amp;T1136,[1]挑战模式!$A:$AS,1,FALSE)),"",IF(T1136-T1135=0,"",T1136))</f>
        <v>6</v>
      </c>
      <c r="D1136" s="10" t="str">
        <f t="shared" si="109"/>
        <v>赛季1挑战关卡4波次6</v>
      </c>
      <c r="E1136" s="10" t="str">
        <f>""</f>
        <v/>
      </c>
      <c r="F1136" s="10">
        <f>IF(C1136="","",VLOOKUP(R1136&amp;"_"&amp;S1136&amp;"_"&amp;T1136,[1]挑战模式!$A:$AS,13,FALSE)-VLOOKUP(R1136&amp;"_"&amp;S1136&amp;"_"&amp;T1136,[1]挑战模式!$A:$AS,14,FALSE))</f>
        <v>100</v>
      </c>
      <c r="G1136" s="10">
        <f t="shared" si="110"/>
        <v>180</v>
      </c>
      <c r="H1136" s="10" t="str">
        <f>IF(C1136="","",VLOOKUP(R1136&amp;"_"&amp;S1136&amp;"_"&amp;T1136,[1]挑战模式!$A:$BG,58,FALSE))</f>
        <v>ResAudio_Music_game2;0.9</v>
      </c>
      <c r="I1136" s="10" t="str">
        <f>IF(C1136="","",VLOOKUP(R1136&amp;"_"&amp;S1136&amp;"_"&amp;T1136,[1]挑战模式!$A:$BG,59,FALSE))</f>
        <v>ResAudio_Music_battle_danger1;1</v>
      </c>
      <c r="J1136" s="10">
        <f t="shared" si="107"/>
        <v>0</v>
      </c>
      <c r="K1136" s="10">
        <f ca="1">IF(ISNA(VLOOKUP(R1136&amp;"_"&amp;S1136&amp;"_"&amp;T1136,[1]挑战模式!$A:$AS,1,FALSE)),"",IF(VLOOKUP(R1136&amp;"_"&amp;S1136&amp;"_"&amp;T1136,[1]挑战模式!$A:$AS,14+U1136,FALSE)="","",INT(VLOOKUP(R1136&amp;"_"&amp;S1136&amp;"_"&amp;T1136,[1]挑战模式!$A:$AS,20+U1136,FALSE))))</f>
        <v>11</v>
      </c>
      <c r="L1136" s="10">
        <f ca="1">IF(ISNA(VLOOKUP(R1136&amp;"_"&amp;S1136&amp;"_"&amp;T1136,[1]挑战模式!$A:$AS,1,FALSE)),"",IF(VLOOKUP(R1136&amp;"_"&amp;S1136&amp;"_"&amp;T1136,[1]挑战模式!$A:$AS,14+U1136,FALSE)="","",ROUND(VLOOKUP(R1136&amp;"_"&amp;S1136&amp;"_"&amp;T1136,[1]挑战模式!$A:$AS,5,FALSE)/K1136,2)))</f>
        <v>2.73</v>
      </c>
      <c r="M1136" s="10">
        <f t="shared" ca="1" si="111"/>
        <v>1</v>
      </c>
      <c r="N1136" s="10" t="str">
        <f t="shared" ca="1" si="112"/>
        <v>Monster_Season1_Challenge4_6_1</v>
      </c>
      <c r="O1136" s="10">
        <f t="shared" ca="1" si="113"/>
        <v>1</v>
      </c>
      <c r="Q1136" s="10">
        <f ca="1">IF(L1136="","",VLOOKUP(R1136&amp;"_"&amp;S1136&amp;"_"&amp;T1136,[1]挑战模式!$A:$AS,38+U1136,FALSE))</f>
        <v>6</v>
      </c>
      <c r="R1136" s="10">
        <v>1</v>
      </c>
      <c r="S1136" s="10">
        <v>4</v>
      </c>
      <c r="T1136" s="10">
        <v>6</v>
      </c>
      <c r="U1136" s="10">
        <v>1</v>
      </c>
    </row>
    <row r="1137" spans="2:21" x14ac:dyDescent="0.2">
      <c r="B1137" s="10" t="str">
        <f t="shared" si="108"/>
        <v/>
      </c>
      <c r="C1137" s="10" t="str">
        <f>IF(ISNA(VLOOKUP(R1137&amp;"_"&amp;S1137&amp;"_"&amp;T1137,[1]挑战模式!$A:$AS,1,FALSE)),"",IF(T1137-T1136=0,"",T1137))</f>
        <v/>
      </c>
      <c r="D1137" s="10" t="str">
        <f t="shared" si="109"/>
        <v/>
      </c>
      <c r="E1137" s="10" t="str">
        <f>""</f>
        <v/>
      </c>
      <c r="F1137" s="10" t="str">
        <f>IF(C1137="","",VLOOKUP(R1137&amp;"_"&amp;S1137&amp;"_"&amp;T1137,[1]挑战模式!$A:$AS,13,FALSE)-VLOOKUP(R1137&amp;"_"&amp;S1137&amp;"_"&amp;T1137,[1]挑战模式!$A:$AS,14,FALSE))</f>
        <v/>
      </c>
      <c r="G1137" s="10" t="str">
        <f t="shared" si="110"/>
        <v/>
      </c>
      <c r="H1137" s="10" t="str">
        <f>IF(C1137="","",VLOOKUP(R1137&amp;"_"&amp;S1137&amp;"_"&amp;T1137,[1]挑战模式!$A:$BG,58,FALSE))</f>
        <v/>
      </c>
      <c r="I1137" s="10" t="str">
        <f>IF(C1137="","",VLOOKUP(R1137&amp;"_"&amp;S1137&amp;"_"&amp;T1137,[1]挑战模式!$A:$BG,59,FALSE))</f>
        <v/>
      </c>
      <c r="J1137" s="10" t="str">
        <f t="shared" si="107"/>
        <v/>
      </c>
      <c r="K1137" s="10">
        <f ca="1">IF(ISNA(VLOOKUP(R1137&amp;"_"&amp;S1137&amp;"_"&amp;T1137,[1]挑战模式!$A:$AS,1,FALSE)),"",IF(VLOOKUP(R1137&amp;"_"&amp;S1137&amp;"_"&amp;T1137,[1]挑战模式!$A:$AS,14+U1137,FALSE)="","",INT(VLOOKUP(R1137&amp;"_"&amp;S1137&amp;"_"&amp;T1137,[1]挑战模式!$A:$AS,20+U1137,FALSE))))</f>
        <v>8</v>
      </c>
      <c r="L1137" s="10">
        <f ca="1">IF(ISNA(VLOOKUP(R1137&amp;"_"&amp;S1137&amp;"_"&amp;T1137,[1]挑战模式!$A:$AS,1,FALSE)),"",IF(VLOOKUP(R1137&amp;"_"&amp;S1137&amp;"_"&amp;T1137,[1]挑战模式!$A:$AS,14+U1137,FALSE)="","",ROUND(VLOOKUP(R1137&amp;"_"&amp;S1137&amp;"_"&amp;T1137,[1]挑战模式!$A:$AS,5,FALSE)/K1137,2)))</f>
        <v>3.75</v>
      </c>
      <c r="M1137" s="10">
        <f t="shared" ca="1" si="111"/>
        <v>1</v>
      </c>
      <c r="N1137" s="10" t="str">
        <f t="shared" ca="1" si="112"/>
        <v>Monster_Season1_Challenge4_6_2</v>
      </c>
      <c r="O1137" s="10">
        <f t="shared" ca="1" si="113"/>
        <v>1</v>
      </c>
      <c r="Q1137" s="10">
        <f ca="1">IF(L1137="","",VLOOKUP(R1137&amp;"_"&amp;S1137&amp;"_"&amp;T1137,[1]挑战模式!$A:$AS,38+U1137,FALSE))</f>
        <v>6</v>
      </c>
      <c r="R1137" s="10">
        <v>1</v>
      </c>
      <c r="S1137" s="10">
        <v>4</v>
      </c>
      <c r="T1137" s="10">
        <v>6</v>
      </c>
      <c r="U1137" s="10">
        <v>2</v>
      </c>
    </row>
    <row r="1138" spans="2:21" x14ac:dyDescent="0.2">
      <c r="B1138" s="10" t="str">
        <f t="shared" si="108"/>
        <v/>
      </c>
      <c r="C1138" s="10" t="str">
        <f>IF(ISNA(VLOOKUP(R1138&amp;"_"&amp;S1138&amp;"_"&amp;T1138,[1]挑战模式!$A:$AS,1,FALSE)),"",IF(T1138-T1137=0,"",T1138))</f>
        <v/>
      </c>
      <c r="D1138" s="10" t="str">
        <f t="shared" si="109"/>
        <v/>
      </c>
      <c r="E1138" s="10" t="str">
        <f>""</f>
        <v/>
      </c>
      <c r="F1138" s="10" t="str">
        <f>IF(C1138="","",VLOOKUP(R1138&amp;"_"&amp;S1138&amp;"_"&amp;T1138,[1]挑战模式!$A:$AS,13,FALSE)-VLOOKUP(R1138&amp;"_"&amp;S1138&amp;"_"&amp;T1138,[1]挑战模式!$A:$AS,14,FALSE))</f>
        <v/>
      </c>
      <c r="G1138" s="10" t="str">
        <f t="shared" si="110"/>
        <v/>
      </c>
      <c r="H1138" s="10" t="str">
        <f>IF(C1138="","",VLOOKUP(R1138&amp;"_"&amp;S1138&amp;"_"&amp;T1138,[1]挑战模式!$A:$BG,58,FALSE))</f>
        <v/>
      </c>
      <c r="I1138" s="10" t="str">
        <f>IF(C1138="","",VLOOKUP(R1138&amp;"_"&amp;S1138&amp;"_"&amp;T1138,[1]挑战模式!$A:$BG,59,FALSE))</f>
        <v/>
      </c>
      <c r="J1138" s="10" t="str">
        <f t="shared" si="107"/>
        <v/>
      </c>
      <c r="K1138" s="10">
        <f ca="1">IF(ISNA(VLOOKUP(R1138&amp;"_"&amp;S1138&amp;"_"&amp;T1138,[1]挑战模式!$A:$AS,1,FALSE)),"",IF(VLOOKUP(R1138&amp;"_"&amp;S1138&amp;"_"&amp;T1138,[1]挑战模式!$A:$AS,14+U1138,FALSE)="","",INT(VLOOKUP(R1138&amp;"_"&amp;S1138&amp;"_"&amp;T1138,[1]挑战模式!$A:$AS,20+U1138,FALSE))))</f>
        <v>8</v>
      </c>
      <c r="L1138" s="10">
        <f ca="1">IF(ISNA(VLOOKUP(R1138&amp;"_"&amp;S1138&amp;"_"&amp;T1138,[1]挑战模式!$A:$AS,1,FALSE)),"",IF(VLOOKUP(R1138&amp;"_"&amp;S1138&amp;"_"&amp;T1138,[1]挑战模式!$A:$AS,14+U1138,FALSE)="","",ROUND(VLOOKUP(R1138&amp;"_"&amp;S1138&amp;"_"&amp;T1138,[1]挑战模式!$A:$AS,5,FALSE)/K1138,2)))</f>
        <v>3.75</v>
      </c>
      <c r="M1138" s="10">
        <f t="shared" ca="1" si="111"/>
        <v>1</v>
      </c>
      <c r="N1138" s="10" t="str">
        <f t="shared" ca="1" si="112"/>
        <v>Monster_Season1_Challenge4_6_3</v>
      </c>
      <c r="O1138" s="10">
        <f t="shared" ca="1" si="113"/>
        <v>1</v>
      </c>
      <c r="Q1138" s="10">
        <f ca="1">IF(L1138="","",VLOOKUP(R1138&amp;"_"&amp;S1138&amp;"_"&amp;T1138,[1]挑战模式!$A:$AS,38+U1138,FALSE))</f>
        <v>6</v>
      </c>
      <c r="R1138" s="10">
        <v>1</v>
      </c>
      <c r="S1138" s="10">
        <v>4</v>
      </c>
      <c r="T1138" s="10">
        <v>6</v>
      </c>
      <c r="U1138" s="10">
        <v>3</v>
      </c>
    </row>
    <row r="1139" spans="2:21" x14ac:dyDescent="0.2">
      <c r="B1139" s="10" t="str">
        <f t="shared" si="108"/>
        <v/>
      </c>
      <c r="C1139" s="10" t="str">
        <f>IF(ISNA(VLOOKUP(R1139&amp;"_"&amp;S1139&amp;"_"&amp;T1139,[1]挑战模式!$A:$AS,1,FALSE)),"",IF(T1139-T1138=0,"",T1139))</f>
        <v/>
      </c>
      <c r="D1139" s="10" t="str">
        <f t="shared" si="109"/>
        <v/>
      </c>
      <c r="E1139" s="10" t="str">
        <f>""</f>
        <v/>
      </c>
      <c r="F1139" s="10" t="str">
        <f>IF(C1139="","",VLOOKUP(R1139&amp;"_"&amp;S1139&amp;"_"&amp;T1139,[1]挑战模式!$A:$AS,13,FALSE)-VLOOKUP(R1139&amp;"_"&amp;S1139&amp;"_"&amp;T1139,[1]挑战模式!$A:$AS,14,FALSE))</f>
        <v/>
      </c>
      <c r="G1139" s="10" t="str">
        <f t="shared" si="110"/>
        <v/>
      </c>
      <c r="H1139" s="10" t="str">
        <f>IF(C1139="","",VLOOKUP(R1139&amp;"_"&amp;S1139&amp;"_"&amp;T1139,[1]挑战模式!$A:$BG,58,FALSE))</f>
        <v/>
      </c>
      <c r="I1139" s="10" t="str">
        <f>IF(C1139="","",VLOOKUP(R1139&amp;"_"&amp;S1139&amp;"_"&amp;T1139,[1]挑战模式!$A:$BG,59,FALSE))</f>
        <v/>
      </c>
      <c r="J1139" s="10" t="str">
        <f t="shared" si="107"/>
        <v/>
      </c>
      <c r="K1139" s="10">
        <f ca="1">IF(ISNA(VLOOKUP(R1139&amp;"_"&amp;S1139&amp;"_"&amp;T1139,[1]挑战模式!$A:$AS,1,FALSE)),"",IF(VLOOKUP(R1139&amp;"_"&amp;S1139&amp;"_"&amp;T1139,[1]挑战模式!$A:$AS,14+U1139,FALSE)="","",INT(VLOOKUP(R1139&amp;"_"&amp;S1139&amp;"_"&amp;T1139,[1]挑战模式!$A:$AS,20+U1139,FALSE))))</f>
        <v>5</v>
      </c>
      <c r="L1139" s="10">
        <f ca="1">IF(ISNA(VLOOKUP(R1139&amp;"_"&amp;S1139&amp;"_"&amp;T1139,[1]挑战模式!$A:$AS,1,FALSE)),"",IF(VLOOKUP(R1139&amp;"_"&amp;S1139&amp;"_"&amp;T1139,[1]挑战模式!$A:$AS,14+U1139,FALSE)="","",ROUND(VLOOKUP(R1139&amp;"_"&amp;S1139&amp;"_"&amp;T1139,[1]挑战模式!$A:$AS,5,FALSE)/K1139,2)))</f>
        <v>6</v>
      </c>
      <c r="M1139" s="10">
        <f t="shared" ca="1" si="111"/>
        <v>1</v>
      </c>
      <c r="N1139" s="10" t="str">
        <f t="shared" ca="1" si="112"/>
        <v>Monster_Season1_Challenge4_6_4</v>
      </c>
      <c r="O1139" s="10">
        <f t="shared" ca="1" si="113"/>
        <v>1</v>
      </c>
      <c r="Q1139" s="10">
        <f ca="1">IF(L1139="","",VLOOKUP(R1139&amp;"_"&amp;S1139&amp;"_"&amp;T1139,[1]挑战模式!$A:$AS,38+U1139,FALSE))</f>
        <v>6</v>
      </c>
      <c r="R1139" s="10">
        <v>1</v>
      </c>
      <c r="S1139" s="10">
        <v>4</v>
      </c>
      <c r="T1139" s="10">
        <v>6</v>
      </c>
      <c r="U1139" s="10">
        <v>4</v>
      </c>
    </row>
    <row r="1140" spans="2:21" x14ac:dyDescent="0.2">
      <c r="B1140" s="10" t="str">
        <f t="shared" si="108"/>
        <v/>
      </c>
      <c r="C1140" s="10" t="str">
        <f>IF(ISNA(VLOOKUP(R1140&amp;"_"&amp;S1140&amp;"_"&amp;T1140,[1]挑战模式!$A:$AS,1,FALSE)),"",IF(T1140-T1139=0,"",T1140))</f>
        <v/>
      </c>
      <c r="D1140" s="10" t="str">
        <f t="shared" si="109"/>
        <v/>
      </c>
      <c r="E1140" s="10" t="str">
        <f>""</f>
        <v/>
      </c>
      <c r="F1140" s="10" t="str">
        <f>IF(C1140="","",VLOOKUP(R1140&amp;"_"&amp;S1140&amp;"_"&amp;T1140,[1]挑战模式!$A:$AS,13,FALSE)-VLOOKUP(R1140&amp;"_"&amp;S1140&amp;"_"&amp;T1140,[1]挑战模式!$A:$AS,14,FALSE))</f>
        <v/>
      </c>
      <c r="G1140" s="10" t="str">
        <f t="shared" si="110"/>
        <v/>
      </c>
      <c r="H1140" s="10" t="str">
        <f>IF(C1140="","",VLOOKUP(R1140&amp;"_"&amp;S1140&amp;"_"&amp;T1140,[1]挑战模式!$A:$BG,58,FALSE))</f>
        <v/>
      </c>
      <c r="I1140" s="10" t="str">
        <f>IF(C1140="","",VLOOKUP(R1140&amp;"_"&amp;S1140&amp;"_"&amp;T1140,[1]挑战模式!$A:$BG,59,FALSE))</f>
        <v/>
      </c>
      <c r="J1140" s="10" t="str">
        <f t="shared" si="107"/>
        <v/>
      </c>
      <c r="K1140" s="10" t="str">
        <f ca="1">IF(ISNA(VLOOKUP(R1140&amp;"_"&amp;S1140&amp;"_"&amp;T1140,[1]挑战模式!$A:$AS,1,FALSE)),"",IF(VLOOKUP(R1140&amp;"_"&amp;S1140&amp;"_"&amp;T1140,[1]挑战模式!$A:$AS,14+U1140,FALSE)="","",INT(VLOOKUP(R1140&amp;"_"&amp;S1140&amp;"_"&amp;T1140,[1]挑战模式!$A:$AS,20+U1140,FALSE))))</f>
        <v/>
      </c>
      <c r="L1140" s="10" t="str">
        <f ca="1">IF(ISNA(VLOOKUP(R1140&amp;"_"&amp;S1140&amp;"_"&amp;T1140,[1]挑战模式!$A:$AS,1,FALSE)),"",IF(VLOOKUP(R1140&amp;"_"&amp;S1140&amp;"_"&amp;T1140,[1]挑战模式!$A:$AS,14+U1140,FALSE)="","",ROUND(VLOOKUP(R1140&amp;"_"&amp;S1140&amp;"_"&amp;T1140,[1]挑战模式!$A:$AS,5,FALSE)/K1140,2)))</f>
        <v/>
      </c>
      <c r="M1140" s="10" t="str">
        <f t="shared" ca="1" si="111"/>
        <v/>
      </c>
      <c r="N1140" s="10" t="str">
        <f t="shared" ca="1" si="112"/>
        <v/>
      </c>
      <c r="O1140" s="10" t="str">
        <f t="shared" ca="1" si="113"/>
        <v/>
      </c>
      <c r="Q1140" s="10" t="str">
        <f ca="1">IF(L1140="","",VLOOKUP(R1140&amp;"_"&amp;S1140&amp;"_"&amp;T1140,[1]挑战模式!$A:$AS,38+U1140,FALSE))</f>
        <v/>
      </c>
      <c r="R1140" s="10">
        <v>1</v>
      </c>
      <c r="S1140" s="10">
        <v>4</v>
      </c>
      <c r="T1140" s="10">
        <v>6</v>
      </c>
      <c r="U1140" s="10">
        <v>5</v>
      </c>
    </row>
    <row r="1141" spans="2:21" x14ac:dyDescent="0.2">
      <c r="B1141" s="10" t="str">
        <f t="shared" si="108"/>
        <v/>
      </c>
      <c r="C1141" s="10" t="str">
        <f>IF(ISNA(VLOOKUP(R1141&amp;"_"&amp;S1141&amp;"_"&amp;T1141,[1]挑战模式!$A:$AS,1,FALSE)),"",IF(T1141-T1140=0,"",T1141))</f>
        <v/>
      </c>
      <c r="D1141" s="10" t="str">
        <f t="shared" si="109"/>
        <v/>
      </c>
      <c r="E1141" s="10" t="str">
        <f>""</f>
        <v/>
      </c>
      <c r="F1141" s="10" t="str">
        <f>IF(C1141="","",VLOOKUP(R1141&amp;"_"&amp;S1141&amp;"_"&amp;T1141,[1]挑战模式!$A:$AS,13,FALSE)-VLOOKUP(R1141&amp;"_"&amp;S1141&amp;"_"&amp;T1141,[1]挑战模式!$A:$AS,14,FALSE))</f>
        <v/>
      </c>
      <c r="G1141" s="10" t="str">
        <f t="shared" si="110"/>
        <v/>
      </c>
      <c r="H1141" s="10" t="str">
        <f>IF(C1141="","",VLOOKUP(R1141&amp;"_"&amp;S1141&amp;"_"&amp;T1141,[1]挑战模式!$A:$BG,58,FALSE))</f>
        <v/>
      </c>
      <c r="I1141" s="10" t="str">
        <f>IF(C1141="","",VLOOKUP(R1141&amp;"_"&amp;S1141&amp;"_"&amp;T1141,[1]挑战模式!$A:$BG,59,FALSE))</f>
        <v/>
      </c>
      <c r="J1141" s="10" t="str">
        <f t="shared" si="107"/>
        <v/>
      </c>
      <c r="K1141" s="10" t="str">
        <f ca="1">IF(ISNA(VLOOKUP(R1141&amp;"_"&amp;S1141&amp;"_"&amp;T1141,[1]挑战模式!$A:$AS,1,FALSE)),"",IF(VLOOKUP(R1141&amp;"_"&amp;S1141&amp;"_"&amp;T1141,[1]挑战模式!$A:$AS,14+U1141,FALSE)="","",INT(VLOOKUP(R1141&amp;"_"&amp;S1141&amp;"_"&amp;T1141,[1]挑战模式!$A:$AS,20+U1141,FALSE))))</f>
        <v/>
      </c>
      <c r="L1141" s="10" t="str">
        <f ca="1">IF(ISNA(VLOOKUP(R1141&amp;"_"&amp;S1141&amp;"_"&amp;T1141,[1]挑战模式!$A:$AS,1,FALSE)),"",IF(VLOOKUP(R1141&amp;"_"&amp;S1141&amp;"_"&amp;T1141,[1]挑战模式!$A:$AS,14+U1141,FALSE)="","",ROUND(VLOOKUP(R1141&amp;"_"&amp;S1141&amp;"_"&amp;T1141,[1]挑战模式!$A:$AS,5,FALSE)/K1141,2)))</f>
        <v/>
      </c>
      <c r="M1141" s="10" t="str">
        <f t="shared" ca="1" si="111"/>
        <v/>
      </c>
      <c r="N1141" s="10" t="str">
        <f t="shared" ca="1" si="112"/>
        <v/>
      </c>
      <c r="O1141" s="10" t="str">
        <f t="shared" ca="1" si="113"/>
        <v/>
      </c>
      <c r="Q1141" s="10" t="str">
        <f ca="1">IF(L1141="","",VLOOKUP(R1141&amp;"_"&amp;S1141&amp;"_"&amp;T1141,[1]挑战模式!$A:$AS,38+U1141,FALSE))</f>
        <v/>
      </c>
      <c r="R1141" s="10">
        <v>1</v>
      </c>
      <c r="S1141" s="10">
        <v>4</v>
      </c>
      <c r="T1141" s="10">
        <v>6</v>
      </c>
      <c r="U1141" s="10">
        <v>6</v>
      </c>
    </row>
    <row r="1142" spans="2:21" x14ac:dyDescent="0.2">
      <c r="B1142" s="10" t="str">
        <f t="shared" si="108"/>
        <v/>
      </c>
      <c r="C1142" s="10" t="str">
        <f>IF(ISNA(VLOOKUP(R1142&amp;"_"&amp;S1142&amp;"_"&amp;T1142,[1]挑战模式!$A:$AS,1,FALSE)),"",IF(T1142-T1141=0,"",T1142))</f>
        <v/>
      </c>
      <c r="D1142" s="10" t="str">
        <f t="shared" si="109"/>
        <v/>
      </c>
      <c r="E1142" s="10" t="str">
        <f>""</f>
        <v/>
      </c>
      <c r="F1142" s="10" t="str">
        <f>IF(C1142="","",VLOOKUP(R1142&amp;"_"&amp;S1142&amp;"_"&amp;T1142,[1]挑战模式!$A:$AS,13,FALSE)-VLOOKUP(R1142&amp;"_"&amp;S1142&amp;"_"&amp;T1142,[1]挑战模式!$A:$AS,14,FALSE))</f>
        <v/>
      </c>
      <c r="G1142" s="10" t="str">
        <f t="shared" si="110"/>
        <v/>
      </c>
      <c r="H1142" s="10" t="str">
        <f>IF(C1142="","",VLOOKUP(R1142&amp;"_"&amp;S1142&amp;"_"&amp;T1142,[1]挑战模式!$A:$BG,58,FALSE))</f>
        <v/>
      </c>
      <c r="I1142" s="10" t="str">
        <f>IF(C1142="","",VLOOKUP(R1142&amp;"_"&amp;S1142&amp;"_"&amp;T1142,[1]挑战模式!$A:$BG,59,FALSE))</f>
        <v/>
      </c>
      <c r="J1142" s="10" t="str">
        <f t="shared" si="107"/>
        <v/>
      </c>
      <c r="K1142" s="10" t="str">
        <f>IF(ISNA(VLOOKUP(R1142&amp;"_"&amp;S1142&amp;"_"&amp;T1142,[1]挑战模式!$A:$AS,1,FALSE)),"",IF(VLOOKUP(R1142&amp;"_"&amp;S1142&amp;"_"&amp;T1142,[1]挑战模式!$A:$AS,14+U1142,FALSE)="","",INT(VLOOKUP(R1142&amp;"_"&amp;S1142&amp;"_"&amp;T1142,[1]挑战模式!$A:$AS,20+U1142,FALSE))))</f>
        <v/>
      </c>
      <c r="L1142" s="10" t="str">
        <f>IF(ISNA(VLOOKUP(R1142&amp;"_"&amp;S1142&amp;"_"&amp;T1142,[1]挑战模式!$A:$AS,1,FALSE)),"",IF(VLOOKUP(R1142&amp;"_"&amp;S1142&amp;"_"&amp;T1142,[1]挑战模式!$A:$AS,14+U1142,FALSE)="","",ROUND(VLOOKUP(R1142&amp;"_"&amp;S1142&amp;"_"&amp;T1142,[1]挑战模式!$A:$AS,5,FALSE)/K1142,2)))</f>
        <v/>
      </c>
      <c r="M1142" s="10" t="str">
        <f t="shared" si="111"/>
        <v/>
      </c>
      <c r="N1142" s="10" t="str">
        <f t="shared" si="112"/>
        <v/>
      </c>
      <c r="O1142" s="10" t="str">
        <f t="shared" si="113"/>
        <v/>
      </c>
      <c r="Q1142" s="10" t="str">
        <f>IF(L1142="","",VLOOKUP(R1142&amp;"_"&amp;S1142&amp;"_"&amp;T1142,[1]挑战模式!$A:$AS,38+U1142,FALSE))</f>
        <v/>
      </c>
      <c r="R1142" s="10">
        <v>1</v>
      </c>
      <c r="S1142" s="10">
        <v>4</v>
      </c>
      <c r="T1142" s="10">
        <v>7</v>
      </c>
      <c r="U1142" s="10">
        <v>1</v>
      </c>
    </row>
    <row r="1143" spans="2:21" x14ac:dyDescent="0.2">
      <c r="B1143" s="10" t="str">
        <f t="shared" si="108"/>
        <v/>
      </c>
      <c r="C1143" s="10" t="str">
        <f>IF(ISNA(VLOOKUP(R1143&amp;"_"&amp;S1143&amp;"_"&amp;T1143,[1]挑战模式!$A:$AS,1,FALSE)),"",IF(T1143-T1142=0,"",T1143))</f>
        <v/>
      </c>
      <c r="D1143" s="10" t="str">
        <f t="shared" si="109"/>
        <v/>
      </c>
      <c r="E1143" s="10" t="str">
        <f>""</f>
        <v/>
      </c>
      <c r="F1143" s="10" t="str">
        <f>IF(C1143="","",VLOOKUP(R1143&amp;"_"&amp;S1143&amp;"_"&amp;T1143,[1]挑战模式!$A:$AS,13,FALSE)-VLOOKUP(R1143&amp;"_"&amp;S1143&amp;"_"&amp;T1143,[1]挑战模式!$A:$AS,14,FALSE))</f>
        <v/>
      </c>
      <c r="G1143" s="10" t="str">
        <f t="shared" si="110"/>
        <v/>
      </c>
      <c r="H1143" s="10" t="str">
        <f>IF(C1143="","",VLOOKUP(R1143&amp;"_"&amp;S1143&amp;"_"&amp;T1143,[1]挑战模式!$A:$BG,58,FALSE))</f>
        <v/>
      </c>
      <c r="I1143" s="10" t="str">
        <f>IF(C1143="","",VLOOKUP(R1143&amp;"_"&amp;S1143&amp;"_"&amp;T1143,[1]挑战模式!$A:$BG,59,FALSE))</f>
        <v/>
      </c>
      <c r="J1143" s="10" t="str">
        <f t="shared" si="107"/>
        <v/>
      </c>
      <c r="K1143" s="10" t="str">
        <f>IF(ISNA(VLOOKUP(R1143&amp;"_"&amp;S1143&amp;"_"&amp;T1143,[1]挑战模式!$A:$AS,1,FALSE)),"",IF(VLOOKUP(R1143&amp;"_"&amp;S1143&amp;"_"&amp;T1143,[1]挑战模式!$A:$AS,14+U1143,FALSE)="","",INT(VLOOKUP(R1143&amp;"_"&amp;S1143&amp;"_"&amp;T1143,[1]挑战模式!$A:$AS,20+U1143,FALSE))))</f>
        <v/>
      </c>
      <c r="L1143" s="10" t="str">
        <f>IF(ISNA(VLOOKUP(R1143&amp;"_"&amp;S1143&amp;"_"&amp;T1143,[1]挑战模式!$A:$AS,1,FALSE)),"",IF(VLOOKUP(R1143&amp;"_"&amp;S1143&amp;"_"&amp;T1143,[1]挑战模式!$A:$AS,14+U1143,FALSE)="","",ROUND(VLOOKUP(R1143&amp;"_"&amp;S1143&amp;"_"&amp;T1143,[1]挑战模式!$A:$AS,5,FALSE)/K1143,2)))</f>
        <v/>
      </c>
      <c r="M1143" s="10" t="str">
        <f t="shared" si="111"/>
        <v/>
      </c>
      <c r="N1143" s="10" t="str">
        <f t="shared" si="112"/>
        <v/>
      </c>
      <c r="O1143" s="10" t="str">
        <f t="shared" si="113"/>
        <v/>
      </c>
      <c r="Q1143" s="10" t="str">
        <f>IF(L1143="","",VLOOKUP(R1143&amp;"_"&amp;S1143&amp;"_"&amp;T1143,[1]挑战模式!$A:$AS,38+U1143,FALSE))</f>
        <v/>
      </c>
      <c r="R1143" s="10">
        <v>1</v>
      </c>
      <c r="S1143" s="10">
        <v>4</v>
      </c>
      <c r="T1143" s="10">
        <v>7</v>
      </c>
      <c r="U1143" s="10">
        <v>2</v>
      </c>
    </row>
    <row r="1144" spans="2:21" x14ac:dyDescent="0.2">
      <c r="B1144" s="10" t="str">
        <f t="shared" si="108"/>
        <v/>
      </c>
      <c r="C1144" s="10" t="str">
        <f>IF(ISNA(VLOOKUP(R1144&amp;"_"&amp;S1144&amp;"_"&amp;T1144,[1]挑战模式!$A:$AS,1,FALSE)),"",IF(T1144-T1143=0,"",T1144))</f>
        <v/>
      </c>
      <c r="D1144" s="10" t="str">
        <f t="shared" si="109"/>
        <v/>
      </c>
      <c r="E1144" s="10" t="str">
        <f>""</f>
        <v/>
      </c>
      <c r="F1144" s="10" t="str">
        <f>IF(C1144="","",VLOOKUP(R1144&amp;"_"&amp;S1144&amp;"_"&amp;T1144,[1]挑战模式!$A:$AS,13,FALSE)-VLOOKUP(R1144&amp;"_"&amp;S1144&amp;"_"&amp;T1144,[1]挑战模式!$A:$AS,14,FALSE))</f>
        <v/>
      </c>
      <c r="G1144" s="10" t="str">
        <f t="shared" si="110"/>
        <v/>
      </c>
      <c r="H1144" s="10" t="str">
        <f>IF(C1144="","",VLOOKUP(R1144&amp;"_"&amp;S1144&amp;"_"&amp;T1144,[1]挑战模式!$A:$BG,58,FALSE))</f>
        <v/>
      </c>
      <c r="I1144" s="10" t="str">
        <f>IF(C1144="","",VLOOKUP(R1144&amp;"_"&amp;S1144&amp;"_"&amp;T1144,[1]挑战模式!$A:$BG,59,FALSE))</f>
        <v/>
      </c>
      <c r="J1144" s="10" t="str">
        <f t="shared" si="107"/>
        <v/>
      </c>
      <c r="K1144" s="10" t="str">
        <f>IF(ISNA(VLOOKUP(R1144&amp;"_"&amp;S1144&amp;"_"&amp;T1144,[1]挑战模式!$A:$AS,1,FALSE)),"",IF(VLOOKUP(R1144&amp;"_"&amp;S1144&amp;"_"&amp;T1144,[1]挑战模式!$A:$AS,14+U1144,FALSE)="","",INT(VLOOKUP(R1144&amp;"_"&amp;S1144&amp;"_"&amp;T1144,[1]挑战模式!$A:$AS,20+U1144,FALSE))))</f>
        <v/>
      </c>
      <c r="L1144" s="10" t="str">
        <f>IF(ISNA(VLOOKUP(R1144&amp;"_"&amp;S1144&amp;"_"&amp;T1144,[1]挑战模式!$A:$AS,1,FALSE)),"",IF(VLOOKUP(R1144&amp;"_"&amp;S1144&amp;"_"&amp;T1144,[1]挑战模式!$A:$AS,14+U1144,FALSE)="","",ROUND(VLOOKUP(R1144&amp;"_"&amp;S1144&amp;"_"&amp;T1144,[1]挑战模式!$A:$AS,5,FALSE)/K1144,2)))</f>
        <v/>
      </c>
      <c r="M1144" s="10" t="str">
        <f t="shared" si="111"/>
        <v/>
      </c>
      <c r="N1144" s="10" t="str">
        <f t="shared" si="112"/>
        <v/>
      </c>
      <c r="O1144" s="10" t="str">
        <f t="shared" si="113"/>
        <v/>
      </c>
      <c r="Q1144" s="10" t="str">
        <f>IF(L1144="","",VLOOKUP(R1144&amp;"_"&amp;S1144&amp;"_"&amp;T1144,[1]挑战模式!$A:$AS,38+U1144,FALSE))</f>
        <v/>
      </c>
      <c r="R1144" s="10">
        <v>1</v>
      </c>
      <c r="S1144" s="10">
        <v>4</v>
      </c>
      <c r="T1144" s="10">
        <v>7</v>
      </c>
      <c r="U1144" s="10">
        <v>3</v>
      </c>
    </row>
    <row r="1145" spans="2:21" x14ac:dyDescent="0.2">
      <c r="B1145" s="10" t="str">
        <f t="shared" si="108"/>
        <v/>
      </c>
      <c r="C1145" s="10" t="str">
        <f>IF(ISNA(VLOOKUP(R1145&amp;"_"&amp;S1145&amp;"_"&amp;T1145,[1]挑战模式!$A:$AS,1,FALSE)),"",IF(T1145-T1144=0,"",T1145))</f>
        <v/>
      </c>
      <c r="D1145" s="10" t="str">
        <f t="shared" si="109"/>
        <v/>
      </c>
      <c r="E1145" s="10" t="str">
        <f>""</f>
        <v/>
      </c>
      <c r="F1145" s="10" t="str">
        <f>IF(C1145="","",VLOOKUP(R1145&amp;"_"&amp;S1145&amp;"_"&amp;T1145,[1]挑战模式!$A:$AS,13,FALSE)-VLOOKUP(R1145&amp;"_"&amp;S1145&amp;"_"&amp;T1145,[1]挑战模式!$A:$AS,14,FALSE))</f>
        <v/>
      </c>
      <c r="G1145" s="10" t="str">
        <f t="shared" si="110"/>
        <v/>
      </c>
      <c r="H1145" s="10" t="str">
        <f>IF(C1145="","",VLOOKUP(R1145&amp;"_"&amp;S1145&amp;"_"&amp;T1145,[1]挑战模式!$A:$BG,58,FALSE))</f>
        <v/>
      </c>
      <c r="I1145" s="10" t="str">
        <f>IF(C1145="","",VLOOKUP(R1145&amp;"_"&amp;S1145&amp;"_"&amp;T1145,[1]挑战模式!$A:$BG,59,FALSE))</f>
        <v/>
      </c>
      <c r="J1145" s="10" t="str">
        <f t="shared" si="107"/>
        <v/>
      </c>
      <c r="K1145" s="10" t="str">
        <f>IF(ISNA(VLOOKUP(R1145&amp;"_"&amp;S1145&amp;"_"&amp;T1145,[1]挑战模式!$A:$AS,1,FALSE)),"",IF(VLOOKUP(R1145&amp;"_"&amp;S1145&amp;"_"&amp;T1145,[1]挑战模式!$A:$AS,14+U1145,FALSE)="","",INT(VLOOKUP(R1145&amp;"_"&amp;S1145&amp;"_"&amp;T1145,[1]挑战模式!$A:$AS,20+U1145,FALSE))))</f>
        <v/>
      </c>
      <c r="L1145" s="10" t="str">
        <f>IF(ISNA(VLOOKUP(R1145&amp;"_"&amp;S1145&amp;"_"&amp;T1145,[1]挑战模式!$A:$AS,1,FALSE)),"",IF(VLOOKUP(R1145&amp;"_"&amp;S1145&amp;"_"&amp;T1145,[1]挑战模式!$A:$AS,14+U1145,FALSE)="","",ROUND(VLOOKUP(R1145&amp;"_"&amp;S1145&amp;"_"&amp;T1145,[1]挑战模式!$A:$AS,5,FALSE)/K1145,2)))</f>
        <v/>
      </c>
      <c r="M1145" s="10" t="str">
        <f t="shared" si="111"/>
        <v/>
      </c>
      <c r="N1145" s="10" t="str">
        <f t="shared" si="112"/>
        <v/>
      </c>
      <c r="O1145" s="10" t="str">
        <f t="shared" si="113"/>
        <v/>
      </c>
      <c r="Q1145" s="10" t="str">
        <f>IF(L1145="","",VLOOKUP(R1145&amp;"_"&amp;S1145&amp;"_"&amp;T1145,[1]挑战模式!$A:$AS,38+U1145,FALSE))</f>
        <v/>
      </c>
      <c r="R1145" s="10">
        <v>1</v>
      </c>
      <c r="S1145" s="10">
        <v>4</v>
      </c>
      <c r="T1145" s="10">
        <v>7</v>
      </c>
      <c r="U1145" s="10">
        <v>4</v>
      </c>
    </row>
    <row r="1146" spans="2:21" x14ac:dyDescent="0.2">
      <c r="B1146" s="10" t="str">
        <f t="shared" si="108"/>
        <v/>
      </c>
      <c r="C1146" s="10" t="str">
        <f>IF(ISNA(VLOOKUP(R1146&amp;"_"&amp;S1146&amp;"_"&amp;T1146,[1]挑战模式!$A:$AS,1,FALSE)),"",IF(T1146-T1145=0,"",T1146))</f>
        <v/>
      </c>
      <c r="D1146" s="10" t="str">
        <f t="shared" si="109"/>
        <v/>
      </c>
      <c r="E1146" s="10" t="str">
        <f>""</f>
        <v/>
      </c>
      <c r="F1146" s="10" t="str">
        <f>IF(C1146="","",VLOOKUP(R1146&amp;"_"&amp;S1146&amp;"_"&amp;T1146,[1]挑战模式!$A:$AS,13,FALSE)-VLOOKUP(R1146&amp;"_"&amp;S1146&amp;"_"&amp;T1146,[1]挑战模式!$A:$AS,14,FALSE))</f>
        <v/>
      </c>
      <c r="G1146" s="10" t="str">
        <f t="shared" si="110"/>
        <v/>
      </c>
      <c r="H1146" s="10" t="str">
        <f>IF(C1146="","",VLOOKUP(R1146&amp;"_"&amp;S1146&amp;"_"&amp;T1146,[1]挑战模式!$A:$BG,58,FALSE))</f>
        <v/>
      </c>
      <c r="I1146" s="10" t="str">
        <f>IF(C1146="","",VLOOKUP(R1146&amp;"_"&amp;S1146&amp;"_"&amp;T1146,[1]挑战模式!$A:$BG,59,FALSE))</f>
        <v/>
      </c>
      <c r="J1146" s="10" t="str">
        <f t="shared" si="107"/>
        <v/>
      </c>
      <c r="K1146" s="10" t="str">
        <f>IF(ISNA(VLOOKUP(R1146&amp;"_"&amp;S1146&amp;"_"&amp;T1146,[1]挑战模式!$A:$AS,1,FALSE)),"",IF(VLOOKUP(R1146&amp;"_"&amp;S1146&amp;"_"&amp;T1146,[1]挑战模式!$A:$AS,14+U1146,FALSE)="","",INT(VLOOKUP(R1146&amp;"_"&amp;S1146&amp;"_"&amp;T1146,[1]挑战模式!$A:$AS,20+U1146,FALSE))))</f>
        <v/>
      </c>
      <c r="L1146" s="10" t="str">
        <f>IF(ISNA(VLOOKUP(R1146&amp;"_"&amp;S1146&amp;"_"&amp;T1146,[1]挑战模式!$A:$AS,1,FALSE)),"",IF(VLOOKUP(R1146&amp;"_"&amp;S1146&amp;"_"&amp;T1146,[1]挑战模式!$A:$AS,14+U1146,FALSE)="","",ROUND(VLOOKUP(R1146&amp;"_"&amp;S1146&amp;"_"&amp;T1146,[1]挑战模式!$A:$AS,5,FALSE)/K1146,2)))</f>
        <v/>
      </c>
      <c r="M1146" s="10" t="str">
        <f t="shared" si="111"/>
        <v/>
      </c>
      <c r="N1146" s="10" t="str">
        <f t="shared" si="112"/>
        <v/>
      </c>
      <c r="O1146" s="10" t="str">
        <f t="shared" si="113"/>
        <v/>
      </c>
      <c r="Q1146" s="10" t="str">
        <f>IF(L1146="","",VLOOKUP(R1146&amp;"_"&amp;S1146&amp;"_"&amp;T1146,[1]挑战模式!$A:$AS,38+U1146,FALSE))</f>
        <v/>
      </c>
      <c r="R1146" s="10">
        <v>1</v>
      </c>
      <c r="S1146" s="10">
        <v>4</v>
      </c>
      <c r="T1146" s="10">
        <v>7</v>
      </c>
      <c r="U1146" s="10">
        <v>5</v>
      </c>
    </row>
    <row r="1147" spans="2:21" x14ac:dyDescent="0.2">
      <c r="B1147" s="10" t="str">
        <f t="shared" si="108"/>
        <v/>
      </c>
      <c r="C1147" s="10" t="str">
        <f>IF(ISNA(VLOOKUP(R1147&amp;"_"&amp;S1147&amp;"_"&amp;T1147,[1]挑战模式!$A:$AS,1,FALSE)),"",IF(T1147-T1146=0,"",T1147))</f>
        <v/>
      </c>
      <c r="D1147" s="10" t="str">
        <f t="shared" si="109"/>
        <v/>
      </c>
      <c r="E1147" s="10" t="str">
        <f>""</f>
        <v/>
      </c>
      <c r="F1147" s="10" t="str">
        <f>IF(C1147="","",VLOOKUP(R1147&amp;"_"&amp;S1147&amp;"_"&amp;T1147,[1]挑战模式!$A:$AS,13,FALSE)-VLOOKUP(R1147&amp;"_"&amp;S1147&amp;"_"&amp;T1147,[1]挑战模式!$A:$AS,14,FALSE))</f>
        <v/>
      </c>
      <c r="G1147" s="10" t="str">
        <f t="shared" si="110"/>
        <v/>
      </c>
      <c r="H1147" s="10" t="str">
        <f>IF(C1147="","",VLOOKUP(R1147&amp;"_"&amp;S1147&amp;"_"&amp;T1147,[1]挑战模式!$A:$BG,58,FALSE))</f>
        <v/>
      </c>
      <c r="I1147" s="10" t="str">
        <f>IF(C1147="","",VLOOKUP(R1147&amp;"_"&amp;S1147&amp;"_"&amp;T1147,[1]挑战模式!$A:$BG,59,FALSE))</f>
        <v/>
      </c>
      <c r="J1147" s="10" t="str">
        <f t="shared" si="107"/>
        <v/>
      </c>
      <c r="K1147" s="10" t="str">
        <f>IF(ISNA(VLOOKUP(R1147&amp;"_"&amp;S1147&amp;"_"&amp;T1147,[1]挑战模式!$A:$AS,1,FALSE)),"",IF(VLOOKUP(R1147&amp;"_"&amp;S1147&amp;"_"&amp;T1147,[1]挑战模式!$A:$AS,14+U1147,FALSE)="","",INT(VLOOKUP(R1147&amp;"_"&amp;S1147&amp;"_"&amp;T1147,[1]挑战模式!$A:$AS,20+U1147,FALSE))))</f>
        <v/>
      </c>
      <c r="L1147" s="10" t="str">
        <f>IF(ISNA(VLOOKUP(R1147&amp;"_"&amp;S1147&amp;"_"&amp;T1147,[1]挑战模式!$A:$AS,1,FALSE)),"",IF(VLOOKUP(R1147&amp;"_"&amp;S1147&amp;"_"&amp;T1147,[1]挑战模式!$A:$AS,14+U1147,FALSE)="","",ROUND(VLOOKUP(R1147&amp;"_"&amp;S1147&amp;"_"&amp;T1147,[1]挑战模式!$A:$AS,5,FALSE)/K1147,2)))</f>
        <v/>
      </c>
      <c r="M1147" s="10" t="str">
        <f t="shared" si="111"/>
        <v/>
      </c>
      <c r="N1147" s="10" t="str">
        <f t="shared" si="112"/>
        <v/>
      </c>
      <c r="O1147" s="10" t="str">
        <f t="shared" si="113"/>
        <v/>
      </c>
      <c r="Q1147" s="10" t="str">
        <f>IF(L1147="","",VLOOKUP(R1147&amp;"_"&amp;S1147&amp;"_"&amp;T1147,[1]挑战模式!$A:$AS,38+U1147,FALSE))</f>
        <v/>
      </c>
      <c r="R1147" s="10">
        <v>1</v>
      </c>
      <c r="S1147" s="10">
        <v>4</v>
      </c>
      <c r="T1147" s="10">
        <v>7</v>
      </c>
      <c r="U1147" s="10">
        <v>6</v>
      </c>
    </row>
    <row r="1148" spans="2:21" x14ac:dyDescent="0.2">
      <c r="B1148" s="10" t="str">
        <f t="shared" si="108"/>
        <v/>
      </c>
      <c r="C1148" s="10" t="str">
        <f>IF(ISNA(VLOOKUP(R1148&amp;"_"&amp;S1148&amp;"_"&amp;T1148,[1]挑战模式!$A:$AS,1,FALSE)),"",IF(T1148-T1147=0,"",T1148))</f>
        <v/>
      </c>
      <c r="D1148" s="10" t="str">
        <f t="shared" si="109"/>
        <v/>
      </c>
      <c r="E1148" s="10" t="str">
        <f>""</f>
        <v/>
      </c>
      <c r="F1148" s="10" t="str">
        <f>IF(C1148="","",VLOOKUP(R1148&amp;"_"&amp;S1148&amp;"_"&amp;T1148,[1]挑战模式!$A:$AS,13,FALSE)-VLOOKUP(R1148&amp;"_"&amp;S1148&amp;"_"&amp;T1148,[1]挑战模式!$A:$AS,14,FALSE))</f>
        <v/>
      </c>
      <c r="G1148" s="10" t="str">
        <f t="shared" si="110"/>
        <v/>
      </c>
      <c r="H1148" s="10" t="str">
        <f>IF(C1148="","",VLOOKUP(R1148&amp;"_"&amp;S1148&amp;"_"&amp;T1148,[1]挑战模式!$A:$BG,58,FALSE))</f>
        <v/>
      </c>
      <c r="I1148" s="10" t="str">
        <f>IF(C1148="","",VLOOKUP(R1148&amp;"_"&amp;S1148&amp;"_"&amp;T1148,[1]挑战模式!$A:$BG,59,FALSE))</f>
        <v/>
      </c>
      <c r="J1148" s="10" t="str">
        <f t="shared" si="107"/>
        <v/>
      </c>
      <c r="K1148" s="10" t="str">
        <f>IF(ISNA(VLOOKUP(R1148&amp;"_"&amp;S1148&amp;"_"&amp;T1148,[1]挑战模式!$A:$AS,1,FALSE)),"",IF(VLOOKUP(R1148&amp;"_"&amp;S1148&amp;"_"&amp;T1148,[1]挑战模式!$A:$AS,14+U1148,FALSE)="","",INT(VLOOKUP(R1148&amp;"_"&amp;S1148&amp;"_"&amp;T1148,[1]挑战模式!$A:$AS,20+U1148,FALSE))))</f>
        <v/>
      </c>
      <c r="L1148" s="10" t="str">
        <f>IF(ISNA(VLOOKUP(R1148&amp;"_"&amp;S1148&amp;"_"&amp;T1148,[1]挑战模式!$A:$AS,1,FALSE)),"",IF(VLOOKUP(R1148&amp;"_"&amp;S1148&amp;"_"&amp;T1148,[1]挑战模式!$A:$AS,14+U1148,FALSE)="","",ROUND(VLOOKUP(R1148&amp;"_"&amp;S1148&amp;"_"&amp;T1148,[1]挑战模式!$A:$AS,5,FALSE)/K1148,2)))</f>
        <v/>
      </c>
      <c r="M1148" s="10" t="str">
        <f t="shared" si="111"/>
        <v/>
      </c>
      <c r="N1148" s="10" t="str">
        <f t="shared" si="112"/>
        <v/>
      </c>
      <c r="O1148" s="10" t="str">
        <f t="shared" si="113"/>
        <v/>
      </c>
      <c r="Q1148" s="10" t="str">
        <f>IF(L1148="","",VLOOKUP(R1148&amp;"_"&amp;S1148&amp;"_"&amp;T1148,[1]挑战模式!$A:$AS,38+U1148,FALSE))</f>
        <v/>
      </c>
      <c r="R1148" s="10">
        <v>1</v>
      </c>
      <c r="S1148" s="10">
        <v>4</v>
      </c>
      <c r="T1148" s="10">
        <v>8</v>
      </c>
      <c r="U1148" s="10">
        <v>1</v>
      </c>
    </row>
    <row r="1149" spans="2:21" x14ac:dyDescent="0.2">
      <c r="B1149" s="10" t="str">
        <f t="shared" si="108"/>
        <v/>
      </c>
      <c r="C1149" s="10" t="str">
        <f>IF(ISNA(VLOOKUP(R1149&amp;"_"&amp;S1149&amp;"_"&amp;T1149,[1]挑战模式!$A:$AS,1,FALSE)),"",IF(T1149-T1148=0,"",T1149))</f>
        <v/>
      </c>
      <c r="D1149" s="10" t="str">
        <f t="shared" si="109"/>
        <v/>
      </c>
      <c r="E1149" s="10" t="str">
        <f>""</f>
        <v/>
      </c>
      <c r="F1149" s="10" t="str">
        <f>IF(C1149="","",VLOOKUP(R1149&amp;"_"&amp;S1149&amp;"_"&amp;T1149,[1]挑战模式!$A:$AS,13,FALSE)-VLOOKUP(R1149&amp;"_"&amp;S1149&amp;"_"&amp;T1149,[1]挑战模式!$A:$AS,14,FALSE))</f>
        <v/>
      </c>
      <c r="G1149" s="10" t="str">
        <f t="shared" si="110"/>
        <v/>
      </c>
      <c r="H1149" s="10" t="str">
        <f>IF(C1149="","",VLOOKUP(R1149&amp;"_"&amp;S1149&amp;"_"&amp;T1149,[1]挑战模式!$A:$BG,58,FALSE))</f>
        <v/>
      </c>
      <c r="I1149" s="10" t="str">
        <f>IF(C1149="","",VLOOKUP(R1149&amp;"_"&amp;S1149&amp;"_"&amp;T1149,[1]挑战模式!$A:$BG,59,FALSE))</f>
        <v/>
      </c>
      <c r="J1149" s="10" t="str">
        <f t="shared" si="107"/>
        <v/>
      </c>
      <c r="K1149" s="10" t="str">
        <f>IF(ISNA(VLOOKUP(R1149&amp;"_"&amp;S1149&amp;"_"&amp;T1149,[1]挑战模式!$A:$AS,1,FALSE)),"",IF(VLOOKUP(R1149&amp;"_"&amp;S1149&amp;"_"&amp;T1149,[1]挑战模式!$A:$AS,14+U1149,FALSE)="","",INT(VLOOKUP(R1149&amp;"_"&amp;S1149&amp;"_"&amp;T1149,[1]挑战模式!$A:$AS,20+U1149,FALSE))))</f>
        <v/>
      </c>
      <c r="L1149" s="10" t="str">
        <f>IF(ISNA(VLOOKUP(R1149&amp;"_"&amp;S1149&amp;"_"&amp;T1149,[1]挑战模式!$A:$AS,1,FALSE)),"",IF(VLOOKUP(R1149&amp;"_"&amp;S1149&amp;"_"&amp;T1149,[1]挑战模式!$A:$AS,14+U1149,FALSE)="","",ROUND(VLOOKUP(R1149&amp;"_"&amp;S1149&amp;"_"&amp;T1149,[1]挑战模式!$A:$AS,5,FALSE)/K1149,2)))</f>
        <v/>
      </c>
      <c r="M1149" s="10" t="str">
        <f t="shared" si="111"/>
        <v/>
      </c>
      <c r="N1149" s="10" t="str">
        <f t="shared" si="112"/>
        <v/>
      </c>
      <c r="O1149" s="10" t="str">
        <f t="shared" si="113"/>
        <v/>
      </c>
      <c r="Q1149" s="10" t="str">
        <f>IF(L1149="","",VLOOKUP(R1149&amp;"_"&amp;S1149&amp;"_"&amp;T1149,[1]挑战模式!$A:$AS,38+U1149,FALSE))</f>
        <v/>
      </c>
      <c r="R1149" s="10">
        <v>1</v>
      </c>
      <c r="S1149" s="10">
        <v>4</v>
      </c>
      <c r="T1149" s="10">
        <v>8</v>
      </c>
      <c r="U1149" s="10">
        <v>2</v>
      </c>
    </row>
    <row r="1150" spans="2:21" x14ac:dyDescent="0.2">
      <c r="B1150" s="10" t="str">
        <f t="shared" si="108"/>
        <v/>
      </c>
      <c r="C1150" s="10" t="str">
        <f>IF(ISNA(VLOOKUP(R1150&amp;"_"&amp;S1150&amp;"_"&amp;T1150,[1]挑战模式!$A:$AS,1,FALSE)),"",IF(T1150-T1149=0,"",T1150))</f>
        <v/>
      </c>
      <c r="D1150" s="10" t="str">
        <f t="shared" si="109"/>
        <v/>
      </c>
      <c r="E1150" s="10" t="str">
        <f>""</f>
        <v/>
      </c>
      <c r="F1150" s="10" t="str">
        <f>IF(C1150="","",VLOOKUP(R1150&amp;"_"&amp;S1150&amp;"_"&amp;T1150,[1]挑战模式!$A:$AS,13,FALSE)-VLOOKUP(R1150&amp;"_"&amp;S1150&amp;"_"&amp;T1150,[1]挑战模式!$A:$AS,14,FALSE))</f>
        <v/>
      </c>
      <c r="G1150" s="10" t="str">
        <f t="shared" si="110"/>
        <v/>
      </c>
      <c r="H1150" s="10" t="str">
        <f>IF(C1150="","",VLOOKUP(R1150&amp;"_"&amp;S1150&amp;"_"&amp;T1150,[1]挑战模式!$A:$BG,58,FALSE))</f>
        <v/>
      </c>
      <c r="I1150" s="10" t="str">
        <f>IF(C1150="","",VLOOKUP(R1150&amp;"_"&amp;S1150&amp;"_"&amp;T1150,[1]挑战模式!$A:$BG,59,FALSE))</f>
        <v/>
      </c>
      <c r="J1150" s="10" t="str">
        <f t="shared" si="107"/>
        <v/>
      </c>
      <c r="K1150" s="10" t="str">
        <f>IF(ISNA(VLOOKUP(R1150&amp;"_"&amp;S1150&amp;"_"&amp;T1150,[1]挑战模式!$A:$AS,1,FALSE)),"",IF(VLOOKUP(R1150&amp;"_"&amp;S1150&amp;"_"&amp;T1150,[1]挑战模式!$A:$AS,14+U1150,FALSE)="","",INT(VLOOKUP(R1150&amp;"_"&amp;S1150&amp;"_"&amp;T1150,[1]挑战模式!$A:$AS,20+U1150,FALSE))))</f>
        <v/>
      </c>
      <c r="L1150" s="10" t="str">
        <f>IF(ISNA(VLOOKUP(R1150&amp;"_"&amp;S1150&amp;"_"&amp;T1150,[1]挑战模式!$A:$AS,1,FALSE)),"",IF(VLOOKUP(R1150&amp;"_"&amp;S1150&amp;"_"&amp;T1150,[1]挑战模式!$A:$AS,14+U1150,FALSE)="","",ROUND(VLOOKUP(R1150&amp;"_"&amp;S1150&amp;"_"&amp;T1150,[1]挑战模式!$A:$AS,5,FALSE)/K1150,2)))</f>
        <v/>
      </c>
      <c r="M1150" s="10" t="str">
        <f t="shared" si="111"/>
        <v/>
      </c>
      <c r="N1150" s="10" t="str">
        <f t="shared" si="112"/>
        <v/>
      </c>
      <c r="O1150" s="10" t="str">
        <f t="shared" si="113"/>
        <v/>
      </c>
      <c r="Q1150" s="10" t="str">
        <f>IF(L1150="","",VLOOKUP(R1150&amp;"_"&amp;S1150&amp;"_"&amp;T1150,[1]挑战模式!$A:$AS,38+U1150,FALSE))</f>
        <v/>
      </c>
      <c r="R1150" s="10">
        <v>1</v>
      </c>
      <c r="S1150" s="10">
        <v>4</v>
      </c>
      <c r="T1150" s="10">
        <v>8</v>
      </c>
      <c r="U1150" s="10">
        <v>3</v>
      </c>
    </row>
    <row r="1151" spans="2:21" x14ac:dyDescent="0.2">
      <c r="B1151" s="10" t="str">
        <f t="shared" si="108"/>
        <v/>
      </c>
      <c r="C1151" s="10" t="str">
        <f>IF(ISNA(VLOOKUP(R1151&amp;"_"&amp;S1151&amp;"_"&amp;T1151,[1]挑战模式!$A:$AS,1,FALSE)),"",IF(T1151-T1150=0,"",T1151))</f>
        <v/>
      </c>
      <c r="D1151" s="10" t="str">
        <f t="shared" si="109"/>
        <v/>
      </c>
      <c r="E1151" s="10" t="str">
        <f>""</f>
        <v/>
      </c>
      <c r="F1151" s="10" t="str">
        <f>IF(C1151="","",VLOOKUP(R1151&amp;"_"&amp;S1151&amp;"_"&amp;T1151,[1]挑战模式!$A:$AS,13,FALSE)-VLOOKUP(R1151&amp;"_"&amp;S1151&amp;"_"&amp;T1151,[1]挑战模式!$A:$AS,14,FALSE))</f>
        <v/>
      </c>
      <c r="G1151" s="10" t="str">
        <f t="shared" si="110"/>
        <v/>
      </c>
      <c r="H1151" s="10" t="str">
        <f>IF(C1151="","",VLOOKUP(R1151&amp;"_"&amp;S1151&amp;"_"&amp;T1151,[1]挑战模式!$A:$BG,58,FALSE))</f>
        <v/>
      </c>
      <c r="I1151" s="10" t="str">
        <f>IF(C1151="","",VLOOKUP(R1151&amp;"_"&amp;S1151&amp;"_"&amp;T1151,[1]挑战模式!$A:$BG,59,FALSE))</f>
        <v/>
      </c>
      <c r="J1151" s="10" t="str">
        <f t="shared" si="107"/>
        <v/>
      </c>
      <c r="K1151" s="10" t="str">
        <f>IF(ISNA(VLOOKUP(R1151&amp;"_"&amp;S1151&amp;"_"&amp;T1151,[1]挑战模式!$A:$AS,1,FALSE)),"",IF(VLOOKUP(R1151&amp;"_"&amp;S1151&amp;"_"&amp;T1151,[1]挑战模式!$A:$AS,14+U1151,FALSE)="","",INT(VLOOKUP(R1151&amp;"_"&amp;S1151&amp;"_"&amp;T1151,[1]挑战模式!$A:$AS,20+U1151,FALSE))))</f>
        <v/>
      </c>
      <c r="L1151" s="10" t="str">
        <f>IF(ISNA(VLOOKUP(R1151&amp;"_"&amp;S1151&amp;"_"&amp;T1151,[1]挑战模式!$A:$AS,1,FALSE)),"",IF(VLOOKUP(R1151&amp;"_"&amp;S1151&amp;"_"&amp;T1151,[1]挑战模式!$A:$AS,14+U1151,FALSE)="","",ROUND(VLOOKUP(R1151&amp;"_"&amp;S1151&amp;"_"&amp;T1151,[1]挑战模式!$A:$AS,5,FALSE)/K1151,2)))</f>
        <v/>
      </c>
      <c r="M1151" s="10" t="str">
        <f t="shared" si="111"/>
        <v/>
      </c>
      <c r="N1151" s="10" t="str">
        <f t="shared" si="112"/>
        <v/>
      </c>
      <c r="O1151" s="10" t="str">
        <f t="shared" si="113"/>
        <v/>
      </c>
      <c r="Q1151" s="10" t="str">
        <f>IF(L1151="","",VLOOKUP(R1151&amp;"_"&amp;S1151&amp;"_"&amp;T1151,[1]挑战模式!$A:$AS,38+U1151,FALSE))</f>
        <v/>
      </c>
      <c r="R1151" s="10">
        <v>1</v>
      </c>
      <c r="S1151" s="10">
        <v>4</v>
      </c>
      <c r="T1151" s="10">
        <v>8</v>
      </c>
      <c r="U1151" s="10">
        <v>4</v>
      </c>
    </row>
    <row r="1152" spans="2:21" x14ac:dyDescent="0.2">
      <c r="B1152" s="10" t="str">
        <f t="shared" si="108"/>
        <v/>
      </c>
      <c r="C1152" s="10" t="str">
        <f>IF(ISNA(VLOOKUP(R1152&amp;"_"&amp;S1152&amp;"_"&amp;T1152,[1]挑战模式!$A:$AS,1,FALSE)),"",IF(T1152-T1151=0,"",T1152))</f>
        <v/>
      </c>
      <c r="D1152" s="10" t="str">
        <f t="shared" si="109"/>
        <v/>
      </c>
      <c r="E1152" s="10" t="str">
        <f>""</f>
        <v/>
      </c>
      <c r="F1152" s="10" t="str">
        <f>IF(C1152="","",VLOOKUP(R1152&amp;"_"&amp;S1152&amp;"_"&amp;T1152,[1]挑战模式!$A:$AS,13,FALSE)-VLOOKUP(R1152&amp;"_"&amp;S1152&amp;"_"&amp;T1152,[1]挑战模式!$A:$AS,14,FALSE))</f>
        <v/>
      </c>
      <c r="G1152" s="10" t="str">
        <f t="shared" si="110"/>
        <v/>
      </c>
      <c r="H1152" s="10" t="str">
        <f>IF(C1152="","",VLOOKUP(R1152&amp;"_"&amp;S1152&amp;"_"&amp;T1152,[1]挑战模式!$A:$BG,58,FALSE))</f>
        <v/>
      </c>
      <c r="I1152" s="10" t="str">
        <f>IF(C1152="","",VLOOKUP(R1152&amp;"_"&amp;S1152&amp;"_"&amp;T1152,[1]挑战模式!$A:$BG,59,FALSE))</f>
        <v/>
      </c>
      <c r="J1152" s="10" t="str">
        <f t="shared" si="107"/>
        <v/>
      </c>
      <c r="K1152" s="10" t="str">
        <f>IF(ISNA(VLOOKUP(R1152&amp;"_"&amp;S1152&amp;"_"&amp;T1152,[1]挑战模式!$A:$AS,1,FALSE)),"",IF(VLOOKUP(R1152&amp;"_"&amp;S1152&amp;"_"&amp;T1152,[1]挑战模式!$A:$AS,14+U1152,FALSE)="","",INT(VLOOKUP(R1152&amp;"_"&amp;S1152&amp;"_"&amp;T1152,[1]挑战模式!$A:$AS,20+U1152,FALSE))))</f>
        <v/>
      </c>
      <c r="L1152" s="10" t="str">
        <f>IF(ISNA(VLOOKUP(R1152&amp;"_"&amp;S1152&amp;"_"&amp;T1152,[1]挑战模式!$A:$AS,1,FALSE)),"",IF(VLOOKUP(R1152&amp;"_"&amp;S1152&amp;"_"&amp;T1152,[1]挑战模式!$A:$AS,14+U1152,FALSE)="","",ROUND(VLOOKUP(R1152&amp;"_"&amp;S1152&amp;"_"&amp;T1152,[1]挑战模式!$A:$AS,5,FALSE)/K1152,2)))</f>
        <v/>
      </c>
      <c r="M1152" s="10" t="str">
        <f t="shared" si="111"/>
        <v/>
      </c>
      <c r="N1152" s="10" t="str">
        <f t="shared" si="112"/>
        <v/>
      </c>
      <c r="O1152" s="10" t="str">
        <f t="shared" si="113"/>
        <v/>
      </c>
      <c r="Q1152" s="10" t="str">
        <f>IF(L1152="","",VLOOKUP(R1152&amp;"_"&amp;S1152&amp;"_"&amp;T1152,[1]挑战模式!$A:$AS,38+U1152,FALSE))</f>
        <v/>
      </c>
      <c r="R1152" s="10">
        <v>1</v>
      </c>
      <c r="S1152" s="10">
        <v>4</v>
      </c>
      <c r="T1152" s="10">
        <v>8</v>
      </c>
      <c r="U1152" s="10">
        <v>5</v>
      </c>
    </row>
    <row r="1153" spans="2:21" x14ac:dyDescent="0.2">
      <c r="B1153" s="10" t="str">
        <f t="shared" si="108"/>
        <v/>
      </c>
      <c r="C1153" s="10" t="str">
        <f>IF(ISNA(VLOOKUP(R1153&amp;"_"&amp;S1153&amp;"_"&amp;T1153,[1]挑战模式!$A:$AS,1,FALSE)),"",IF(T1153-T1152=0,"",T1153))</f>
        <v/>
      </c>
      <c r="D1153" s="10" t="str">
        <f t="shared" si="109"/>
        <v/>
      </c>
      <c r="E1153" s="10" t="str">
        <f>""</f>
        <v/>
      </c>
      <c r="F1153" s="10" t="str">
        <f>IF(C1153="","",VLOOKUP(R1153&amp;"_"&amp;S1153&amp;"_"&amp;T1153,[1]挑战模式!$A:$AS,13,FALSE)-VLOOKUP(R1153&amp;"_"&amp;S1153&amp;"_"&amp;T1153,[1]挑战模式!$A:$AS,14,FALSE))</f>
        <v/>
      </c>
      <c r="G1153" s="10" t="str">
        <f t="shared" si="110"/>
        <v/>
      </c>
      <c r="H1153" s="10" t="str">
        <f>IF(C1153="","",VLOOKUP(R1153&amp;"_"&amp;S1153&amp;"_"&amp;T1153,[1]挑战模式!$A:$BG,58,FALSE))</f>
        <v/>
      </c>
      <c r="I1153" s="10" t="str">
        <f>IF(C1153="","",VLOOKUP(R1153&amp;"_"&amp;S1153&amp;"_"&amp;T1153,[1]挑战模式!$A:$BG,59,FALSE))</f>
        <v/>
      </c>
      <c r="J1153" s="10" t="str">
        <f t="shared" si="107"/>
        <v/>
      </c>
      <c r="K1153" s="10" t="str">
        <f>IF(ISNA(VLOOKUP(R1153&amp;"_"&amp;S1153&amp;"_"&amp;T1153,[1]挑战模式!$A:$AS,1,FALSE)),"",IF(VLOOKUP(R1153&amp;"_"&amp;S1153&amp;"_"&amp;T1153,[1]挑战模式!$A:$AS,14+U1153,FALSE)="","",INT(VLOOKUP(R1153&amp;"_"&amp;S1153&amp;"_"&amp;T1153,[1]挑战模式!$A:$AS,20+U1153,FALSE))))</f>
        <v/>
      </c>
      <c r="L1153" s="10" t="str">
        <f>IF(ISNA(VLOOKUP(R1153&amp;"_"&amp;S1153&amp;"_"&amp;T1153,[1]挑战模式!$A:$AS,1,FALSE)),"",IF(VLOOKUP(R1153&amp;"_"&amp;S1153&amp;"_"&amp;T1153,[1]挑战模式!$A:$AS,14+U1153,FALSE)="","",ROUND(VLOOKUP(R1153&amp;"_"&amp;S1153&amp;"_"&amp;T1153,[1]挑战模式!$A:$AS,5,FALSE)/K1153,2)))</f>
        <v/>
      </c>
      <c r="M1153" s="10" t="str">
        <f t="shared" si="111"/>
        <v/>
      </c>
      <c r="N1153" s="10" t="str">
        <f t="shared" si="112"/>
        <v/>
      </c>
      <c r="O1153" s="10" t="str">
        <f t="shared" si="113"/>
        <v/>
      </c>
      <c r="Q1153" s="10" t="str">
        <f>IF(L1153="","",VLOOKUP(R1153&amp;"_"&amp;S1153&amp;"_"&amp;T1153,[1]挑战模式!$A:$AS,38+U1153,FALSE))</f>
        <v/>
      </c>
      <c r="R1153" s="10">
        <v>1</v>
      </c>
      <c r="S1153" s="10">
        <v>4</v>
      </c>
      <c r="T1153" s="10">
        <v>8</v>
      </c>
      <c r="U1153" s="10">
        <v>6</v>
      </c>
    </row>
    <row r="1154" spans="2:21" x14ac:dyDescent="0.2">
      <c r="B1154" s="10" t="str">
        <f t="shared" si="108"/>
        <v>MonsterWaveCallRule_Season1_Challenge5</v>
      </c>
      <c r="C1154" s="10">
        <f>IF(ISNA(VLOOKUP(R1154&amp;"_"&amp;S1154&amp;"_"&amp;T1154,[1]挑战模式!$A:$AS,1,FALSE)),"",IF(T1154-T1153=0,"",T1154))</f>
        <v>1</v>
      </c>
      <c r="D1154" s="10" t="str">
        <f t="shared" si="109"/>
        <v>赛季1挑战关卡5波次1</v>
      </c>
      <c r="E1154" s="10" t="str">
        <f>""</f>
        <v/>
      </c>
      <c r="F1154" s="10">
        <f>IF(C1154="","",VLOOKUP(R1154&amp;"_"&amp;S1154&amp;"_"&amp;T1154,[1]挑战模式!$A:$AS,13,FALSE)-VLOOKUP(R1154&amp;"_"&amp;S1154&amp;"_"&amp;T1154,[1]挑战模式!$A:$AS,14,FALSE))</f>
        <v>100</v>
      </c>
      <c r="G1154" s="10">
        <f t="shared" si="110"/>
        <v>180</v>
      </c>
      <c r="H1154" s="10" t="str">
        <f>IF(C1154="","",VLOOKUP(R1154&amp;"_"&amp;S1154&amp;"_"&amp;T1154,[1]挑战模式!$A:$BG,58,FALSE))</f>
        <v>ResAudio_Music_game3;0.9</v>
      </c>
      <c r="I1154" s="10" t="str">
        <f>IF(C1154="","",VLOOKUP(R1154&amp;"_"&amp;S1154&amp;"_"&amp;T1154,[1]挑战模式!$A:$BG,59,FALSE))</f>
        <v>ResAudio_Music_game3;1.1</v>
      </c>
      <c r="J1154" s="10">
        <f t="shared" si="107"/>
        <v>0</v>
      </c>
      <c r="K1154" s="10">
        <f ca="1">IF(ISNA(VLOOKUP(R1154&amp;"_"&amp;S1154&amp;"_"&amp;T1154,[1]挑战模式!$A:$AS,1,FALSE)),"",IF(VLOOKUP(R1154&amp;"_"&amp;S1154&amp;"_"&amp;T1154,[1]挑战模式!$A:$AS,14+U1154,FALSE)="","",INT(VLOOKUP(R1154&amp;"_"&amp;S1154&amp;"_"&amp;T1154,[1]挑战模式!$A:$AS,20+U1154,FALSE))))</f>
        <v>5</v>
      </c>
      <c r="L1154" s="10">
        <f ca="1">IF(ISNA(VLOOKUP(R1154&amp;"_"&amp;S1154&amp;"_"&amp;T1154,[1]挑战模式!$A:$AS,1,FALSE)),"",IF(VLOOKUP(R1154&amp;"_"&amp;S1154&amp;"_"&amp;T1154,[1]挑战模式!$A:$AS,14+U1154,FALSE)="","",ROUND(VLOOKUP(R1154&amp;"_"&amp;S1154&amp;"_"&amp;T1154,[1]挑战模式!$A:$AS,5,FALSE)/K1154,2)))</f>
        <v>2</v>
      </c>
      <c r="M1154" s="10">
        <f t="shared" ca="1" si="111"/>
        <v>1</v>
      </c>
      <c r="N1154" s="10" t="str">
        <f t="shared" ca="1" si="112"/>
        <v>Monster_Season1_Challenge5_1_1</v>
      </c>
      <c r="O1154" s="10">
        <f t="shared" ca="1" si="113"/>
        <v>1</v>
      </c>
      <c r="Q1154" s="10">
        <f ca="1">IF(L1154="","",VLOOKUP(R1154&amp;"_"&amp;S1154&amp;"_"&amp;T1154,[1]挑战模式!$A:$AS,38+U1154,FALSE))</f>
        <v>40</v>
      </c>
      <c r="R1154" s="10">
        <v>1</v>
      </c>
      <c r="S1154" s="10">
        <v>5</v>
      </c>
      <c r="T1154" s="10">
        <v>1</v>
      </c>
      <c r="U1154" s="10">
        <v>1</v>
      </c>
    </row>
    <row r="1155" spans="2:21" x14ac:dyDescent="0.2">
      <c r="B1155" s="10" t="str">
        <f t="shared" si="108"/>
        <v/>
      </c>
      <c r="C1155" s="10" t="str">
        <f>IF(ISNA(VLOOKUP(R1155&amp;"_"&amp;S1155&amp;"_"&amp;T1155,[1]挑战模式!$A:$AS,1,FALSE)),"",IF(T1155-T1154=0,"",T1155))</f>
        <v/>
      </c>
      <c r="D1155" s="10" t="str">
        <f t="shared" si="109"/>
        <v/>
      </c>
      <c r="E1155" s="10" t="str">
        <f>""</f>
        <v/>
      </c>
      <c r="F1155" s="10" t="str">
        <f>IF(C1155="","",VLOOKUP(R1155&amp;"_"&amp;S1155&amp;"_"&amp;T1155,[1]挑战模式!$A:$AS,13,FALSE)-VLOOKUP(R1155&amp;"_"&amp;S1155&amp;"_"&amp;T1155,[1]挑战模式!$A:$AS,14,FALSE))</f>
        <v/>
      </c>
      <c r="G1155" s="10" t="str">
        <f t="shared" si="110"/>
        <v/>
      </c>
      <c r="H1155" s="10" t="str">
        <f>IF(C1155="","",VLOOKUP(R1155&amp;"_"&amp;S1155&amp;"_"&amp;T1155,[1]挑战模式!$A:$BG,58,FALSE))</f>
        <v/>
      </c>
      <c r="I1155" s="10" t="str">
        <f>IF(C1155="","",VLOOKUP(R1155&amp;"_"&amp;S1155&amp;"_"&amp;T1155,[1]挑战模式!$A:$BG,59,FALSE))</f>
        <v/>
      </c>
      <c r="J1155" s="10" t="str">
        <f t="shared" si="107"/>
        <v/>
      </c>
      <c r="K1155" s="10" t="str">
        <f ca="1">IF(ISNA(VLOOKUP(R1155&amp;"_"&amp;S1155&amp;"_"&amp;T1155,[1]挑战模式!$A:$AS,1,FALSE)),"",IF(VLOOKUP(R1155&amp;"_"&amp;S1155&amp;"_"&amp;T1155,[1]挑战模式!$A:$AS,14+U1155,FALSE)="","",INT(VLOOKUP(R1155&amp;"_"&amp;S1155&amp;"_"&amp;T1155,[1]挑战模式!$A:$AS,20+U1155,FALSE))))</f>
        <v/>
      </c>
      <c r="L1155" s="10" t="str">
        <f ca="1">IF(ISNA(VLOOKUP(R1155&amp;"_"&amp;S1155&amp;"_"&amp;T1155,[1]挑战模式!$A:$AS,1,FALSE)),"",IF(VLOOKUP(R1155&amp;"_"&amp;S1155&amp;"_"&amp;T1155,[1]挑战模式!$A:$AS,14+U1155,FALSE)="","",ROUND(VLOOKUP(R1155&amp;"_"&amp;S1155&amp;"_"&amp;T1155,[1]挑战模式!$A:$AS,5,FALSE)/K1155,2)))</f>
        <v/>
      </c>
      <c r="M1155" s="10" t="str">
        <f t="shared" ca="1" si="111"/>
        <v/>
      </c>
      <c r="N1155" s="10" t="str">
        <f t="shared" ca="1" si="112"/>
        <v/>
      </c>
      <c r="O1155" s="10" t="str">
        <f t="shared" ca="1" si="113"/>
        <v/>
      </c>
      <c r="Q1155" s="10" t="str">
        <f ca="1">IF(L1155="","",VLOOKUP(R1155&amp;"_"&amp;S1155&amp;"_"&amp;T1155,[1]挑战模式!$A:$AS,38+U1155,FALSE))</f>
        <v/>
      </c>
      <c r="R1155" s="10">
        <v>1</v>
      </c>
      <c r="S1155" s="10">
        <v>5</v>
      </c>
      <c r="T1155" s="10">
        <v>1</v>
      </c>
      <c r="U1155" s="10">
        <v>2</v>
      </c>
    </row>
    <row r="1156" spans="2:21" x14ac:dyDescent="0.2">
      <c r="B1156" s="10" t="str">
        <f t="shared" si="108"/>
        <v/>
      </c>
      <c r="C1156" s="10" t="str">
        <f>IF(ISNA(VLOOKUP(R1156&amp;"_"&amp;S1156&amp;"_"&amp;T1156,[1]挑战模式!$A:$AS,1,FALSE)),"",IF(T1156-T1155=0,"",T1156))</f>
        <v/>
      </c>
      <c r="D1156" s="10" t="str">
        <f t="shared" si="109"/>
        <v/>
      </c>
      <c r="E1156" s="10" t="str">
        <f>""</f>
        <v/>
      </c>
      <c r="F1156" s="10" t="str">
        <f>IF(C1156="","",VLOOKUP(R1156&amp;"_"&amp;S1156&amp;"_"&amp;T1156,[1]挑战模式!$A:$AS,13,FALSE)-VLOOKUP(R1156&amp;"_"&amp;S1156&amp;"_"&amp;T1156,[1]挑战模式!$A:$AS,14,FALSE))</f>
        <v/>
      </c>
      <c r="G1156" s="10" t="str">
        <f t="shared" si="110"/>
        <v/>
      </c>
      <c r="H1156" s="10" t="str">
        <f>IF(C1156="","",VLOOKUP(R1156&amp;"_"&amp;S1156&amp;"_"&amp;T1156,[1]挑战模式!$A:$BG,58,FALSE))</f>
        <v/>
      </c>
      <c r="I1156" s="10" t="str">
        <f>IF(C1156="","",VLOOKUP(R1156&amp;"_"&amp;S1156&amp;"_"&amp;T1156,[1]挑战模式!$A:$BG,59,FALSE))</f>
        <v/>
      </c>
      <c r="J1156" s="10" t="str">
        <f t="shared" si="107"/>
        <v/>
      </c>
      <c r="K1156" s="10" t="str">
        <f ca="1">IF(ISNA(VLOOKUP(R1156&amp;"_"&amp;S1156&amp;"_"&amp;T1156,[1]挑战模式!$A:$AS,1,FALSE)),"",IF(VLOOKUP(R1156&amp;"_"&amp;S1156&amp;"_"&amp;T1156,[1]挑战模式!$A:$AS,14+U1156,FALSE)="","",INT(VLOOKUP(R1156&amp;"_"&amp;S1156&amp;"_"&amp;T1156,[1]挑战模式!$A:$AS,20+U1156,FALSE))))</f>
        <v/>
      </c>
      <c r="L1156" s="10" t="str">
        <f ca="1">IF(ISNA(VLOOKUP(R1156&amp;"_"&amp;S1156&amp;"_"&amp;T1156,[1]挑战模式!$A:$AS,1,FALSE)),"",IF(VLOOKUP(R1156&amp;"_"&amp;S1156&amp;"_"&amp;T1156,[1]挑战模式!$A:$AS,14+U1156,FALSE)="","",ROUND(VLOOKUP(R1156&amp;"_"&amp;S1156&amp;"_"&amp;T1156,[1]挑战模式!$A:$AS,5,FALSE)/K1156,2)))</f>
        <v/>
      </c>
      <c r="M1156" s="10" t="str">
        <f t="shared" ca="1" si="111"/>
        <v/>
      </c>
      <c r="N1156" s="10" t="str">
        <f t="shared" ca="1" si="112"/>
        <v/>
      </c>
      <c r="O1156" s="10" t="str">
        <f t="shared" ca="1" si="113"/>
        <v/>
      </c>
      <c r="Q1156" s="10" t="str">
        <f ca="1">IF(L1156="","",VLOOKUP(R1156&amp;"_"&amp;S1156&amp;"_"&amp;T1156,[1]挑战模式!$A:$AS,38+U1156,FALSE))</f>
        <v/>
      </c>
      <c r="R1156" s="10">
        <v>1</v>
      </c>
      <c r="S1156" s="10">
        <v>5</v>
      </c>
      <c r="T1156" s="10">
        <v>1</v>
      </c>
      <c r="U1156" s="10">
        <v>3</v>
      </c>
    </row>
    <row r="1157" spans="2:21" x14ac:dyDescent="0.2">
      <c r="B1157" s="10" t="str">
        <f t="shared" si="108"/>
        <v/>
      </c>
      <c r="C1157" s="10" t="str">
        <f>IF(ISNA(VLOOKUP(R1157&amp;"_"&amp;S1157&amp;"_"&amp;T1157,[1]挑战模式!$A:$AS,1,FALSE)),"",IF(T1157-T1156=0,"",T1157))</f>
        <v/>
      </c>
      <c r="D1157" s="10" t="str">
        <f t="shared" si="109"/>
        <v/>
      </c>
      <c r="E1157" s="10" t="str">
        <f>""</f>
        <v/>
      </c>
      <c r="F1157" s="10" t="str">
        <f>IF(C1157="","",VLOOKUP(R1157&amp;"_"&amp;S1157&amp;"_"&amp;T1157,[1]挑战模式!$A:$AS,13,FALSE)-VLOOKUP(R1157&amp;"_"&amp;S1157&amp;"_"&amp;T1157,[1]挑战模式!$A:$AS,14,FALSE))</f>
        <v/>
      </c>
      <c r="G1157" s="10" t="str">
        <f t="shared" si="110"/>
        <v/>
      </c>
      <c r="H1157" s="10" t="str">
        <f>IF(C1157="","",VLOOKUP(R1157&amp;"_"&amp;S1157&amp;"_"&amp;T1157,[1]挑战模式!$A:$BG,58,FALSE))</f>
        <v/>
      </c>
      <c r="I1157" s="10" t="str">
        <f>IF(C1157="","",VLOOKUP(R1157&amp;"_"&amp;S1157&amp;"_"&amp;T1157,[1]挑战模式!$A:$BG,59,FALSE))</f>
        <v/>
      </c>
      <c r="J1157" s="10" t="str">
        <f t="shared" si="107"/>
        <v/>
      </c>
      <c r="K1157" s="10" t="str">
        <f ca="1">IF(ISNA(VLOOKUP(R1157&amp;"_"&amp;S1157&amp;"_"&amp;T1157,[1]挑战模式!$A:$AS,1,FALSE)),"",IF(VLOOKUP(R1157&amp;"_"&amp;S1157&amp;"_"&amp;T1157,[1]挑战模式!$A:$AS,14+U1157,FALSE)="","",INT(VLOOKUP(R1157&amp;"_"&amp;S1157&amp;"_"&amp;T1157,[1]挑战模式!$A:$AS,20+U1157,FALSE))))</f>
        <v/>
      </c>
      <c r="L1157" s="10" t="str">
        <f ca="1">IF(ISNA(VLOOKUP(R1157&amp;"_"&amp;S1157&amp;"_"&amp;T1157,[1]挑战模式!$A:$AS,1,FALSE)),"",IF(VLOOKUP(R1157&amp;"_"&amp;S1157&amp;"_"&amp;T1157,[1]挑战模式!$A:$AS,14+U1157,FALSE)="","",ROUND(VLOOKUP(R1157&amp;"_"&amp;S1157&amp;"_"&amp;T1157,[1]挑战模式!$A:$AS,5,FALSE)/K1157,2)))</f>
        <v/>
      </c>
      <c r="M1157" s="10" t="str">
        <f t="shared" ca="1" si="111"/>
        <v/>
      </c>
      <c r="N1157" s="10" t="str">
        <f t="shared" ca="1" si="112"/>
        <v/>
      </c>
      <c r="O1157" s="10" t="str">
        <f t="shared" ca="1" si="113"/>
        <v/>
      </c>
      <c r="Q1157" s="10" t="str">
        <f ca="1">IF(L1157="","",VLOOKUP(R1157&amp;"_"&amp;S1157&amp;"_"&amp;T1157,[1]挑战模式!$A:$AS,38+U1157,FALSE))</f>
        <v/>
      </c>
      <c r="R1157" s="10">
        <v>1</v>
      </c>
      <c r="S1157" s="10">
        <v>5</v>
      </c>
      <c r="T1157" s="10">
        <v>1</v>
      </c>
      <c r="U1157" s="10">
        <v>4</v>
      </c>
    </row>
    <row r="1158" spans="2:21" x14ac:dyDescent="0.2">
      <c r="B1158" s="10" t="str">
        <f t="shared" si="108"/>
        <v/>
      </c>
      <c r="C1158" s="10" t="str">
        <f>IF(ISNA(VLOOKUP(R1158&amp;"_"&amp;S1158&amp;"_"&amp;T1158,[1]挑战模式!$A:$AS,1,FALSE)),"",IF(T1158-T1157=0,"",T1158))</f>
        <v/>
      </c>
      <c r="D1158" s="10" t="str">
        <f t="shared" si="109"/>
        <v/>
      </c>
      <c r="E1158" s="10" t="str">
        <f>""</f>
        <v/>
      </c>
      <c r="F1158" s="10" t="str">
        <f>IF(C1158="","",VLOOKUP(R1158&amp;"_"&amp;S1158&amp;"_"&amp;T1158,[1]挑战模式!$A:$AS,13,FALSE)-VLOOKUP(R1158&amp;"_"&amp;S1158&amp;"_"&amp;T1158,[1]挑战模式!$A:$AS,14,FALSE))</f>
        <v/>
      </c>
      <c r="G1158" s="10" t="str">
        <f t="shared" si="110"/>
        <v/>
      </c>
      <c r="H1158" s="10" t="str">
        <f>IF(C1158="","",VLOOKUP(R1158&amp;"_"&amp;S1158&amp;"_"&amp;T1158,[1]挑战模式!$A:$BG,58,FALSE))</f>
        <v/>
      </c>
      <c r="I1158" s="10" t="str">
        <f>IF(C1158="","",VLOOKUP(R1158&amp;"_"&amp;S1158&amp;"_"&amp;T1158,[1]挑战模式!$A:$BG,59,FALSE))</f>
        <v/>
      </c>
      <c r="J1158" s="10" t="str">
        <f t="shared" si="107"/>
        <v/>
      </c>
      <c r="K1158" s="10" t="str">
        <f ca="1">IF(ISNA(VLOOKUP(R1158&amp;"_"&amp;S1158&amp;"_"&amp;T1158,[1]挑战模式!$A:$AS,1,FALSE)),"",IF(VLOOKUP(R1158&amp;"_"&amp;S1158&amp;"_"&amp;T1158,[1]挑战模式!$A:$AS,14+U1158,FALSE)="","",INT(VLOOKUP(R1158&amp;"_"&amp;S1158&amp;"_"&amp;T1158,[1]挑战模式!$A:$AS,20+U1158,FALSE))))</f>
        <v/>
      </c>
      <c r="L1158" s="10" t="str">
        <f ca="1">IF(ISNA(VLOOKUP(R1158&amp;"_"&amp;S1158&amp;"_"&amp;T1158,[1]挑战模式!$A:$AS,1,FALSE)),"",IF(VLOOKUP(R1158&amp;"_"&amp;S1158&amp;"_"&amp;T1158,[1]挑战模式!$A:$AS,14+U1158,FALSE)="","",ROUND(VLOOKUP(R1158&amp;"_"&amp;S1158&amp;"_"&amp;T1158,[1]挑战模式!$A:$AS,5,FALSE)/K1158,2)))</f>
        <v/>
      </c>
      <c r="M1158" s="10" t="str">
        <f t="shared" ca="1" si="111"/>
        <v/>
      </c>
      <c r="N1158" s="10" t="str">
        <f t="shared" ca="1" si="112"/>
        <v/>
      </c>
      <c r="O1158" s="10" t="str">
        <f t="shared" ca="1" si="113"/>
        <v/>
      </c>
      <c r="Q1158" s="10" t="str">
        <f ca="1">IF(L1158="","",VLOOKUP(R1158&amp;"_"&amp;S1158&amp;"_"&amp;T1158,[1]挑战模式!$A:$AS,38+U1158,FALSE))</f>
        <v/>
      </c>
      <c r="R1158" s="10">
        <v>1</v>
      </c>
      <c r="S1158" s="10">
        <v>5</v>
      </c>
      <c r="T1158" s="10">
        <v>1</v>
      </c>
      <c r="U1158" s="10">
        <v>5</v>
      </c>
    </row>
    <row r="1159" spans="2:21" x14ac:dyDescent="0.2">
      <c r="B1159" s="10" t="str">
        <f t="shared" si="108"/>
        <v/>
      </c>
      <c r="C1159" s="10" t="str">
        <f>IF(ISNA(VLOOKUP(R1159&amp;"_"&amp;S1159&amp;"_"&amp;T1159,[1]挑战模式!$A:$AS,1,FALSE)),"",IF(T1159-T1158=0,"",T1159))</f>
        <v/>
      </c>
      <c r="D1159" s="10" t="str">
        <f t="shared" si="109"/>
        <v/>
      </c>
      <c r="E1159" s="10" t="str">
        <f>""</f>
        <v/>
      </c>
      <c r="F1159" s="10" t="str">
        <f>IF(C1159="","",VLOOKUP(R1159&amp;"_"&amp;S1159&amp;"_"&amp;T1159,[1]挑战模式!$A:$AS,13,FALSE)-VLOOKUP(R1159&amp;"_"&amp;S1159&amp;"_"&amp;T1159,[1]挑战模式!$A:$AS,14,FALSE))</f>
        <v/>
      </c>
      <c r="G1159" s="10" t="str">
        <f t="shared" si="110"/>
        <v/>
      </c>
      <c r="H1159" s="10" t="str">
        <f>IF(C1159="","",VLOOKUP(R1159&amp;"_"&amp;S1159&amp;"_"&amp;T1159,[1]挑战模式!$A:$BG,58,FALSE))</f>
        <v/>
      </c>
      <c r="I1159" s="10" t="str">
        <f>IF(C1159="","",VLOOKUP(R1159&amp;"_"&amp;S1159&amp;"_"&amp;T1159,[1]挑战模式!$A:$BG,59,FALSE))</f>
        <v/>
      </c>
      <c r="J1159" s="10" t="str">
        <f t="shared" si="107"/>
        <v/>
      </c>
      <c r="K1159" s="10" t="str">
        <f ca="1">IF(ISNA(VLOOKUP(R1159&amp;"_"&amp;S1159&amp;"_"&amp;T1159,[1]挑战模式!$A:$AS,1,FALSE)),"",IF(VLOOKUP(R1159&amp;"_"&amp;S1159&amp;"_"&amp;T1159,[1]挑战模式!$A:$AS,14+U1159,FALSE)="","",INT(VLOOKUP(R1159&amp;"_"&amp;S1159&amp;"_"&amp;T1159,[1]挑战模式!$A:$AS,20+U1159,FALSE))))</f>
        <v/>
      </c>
      <c r="L1159" s="10" t="str">
        <f ca="1">IF(ISNA(VLOOKUP(R1159&amp;"_"&amp;S1159&amp;"_"&amp;T1159,[1]挑战模式!$A:$AS,1,FALSE)),"",IF(VLOOKUP(R1159&amp;"_"&amp;S1159&amp;"_"&amp;T1159,[1]挑战模式!$A:$AS,14+U1159,FALSE)="","",ROUND(VLOOKUP(R1159&amp;"_"&amp;S1159&amp;"_"&amp;T1159,[1]挑战模式!$A:$AS,5,FALSE)/K1159,2)))</f>
        <v/>
      </c>
      <c r="M1159" s="10" t="str">
        <f t="shared" ca="1" si="111"/>
        <v/>
      </c>
      <c r="N1159" s="10" t="str">
        <f t="shared" ca="1" si="112"/>
        <v/>
      </c>
      <c r="O1159" s="10" t="str">
        <f t="shared" ca="1" si="113"/>
        <v/>
      </c>
      <c r="Q1159" s="10" t="str">
        <f ca="1">IF(L1159="","",VLOOKUP(R1159&amp;"_"&amp;S1159&amp;"_"&amp;T1159,[1]挑战模式!$A:$AS,38+U1159,FALSE))</f>
        <v/>
      </c>
      <c r="R1159" s="10">
        <v>1</v>
      </c>
      <c r="S1159" s="10">
        <v>5</v>
      </c>
      <c r="T1159" s="10">
        <v>1</v>
      </c>
      <c r="U1159" s="10">
        <v>6</v>
      </c>
    </row>
    <row r="1160" spans="2:21" x14ac:dyDescent="0.2">
      <c r="B1160" s="10" t="str">
        <f t="shared" si="108"/>
        <v>MonsterWaveCallRule_Season1_Challenge5</v>
      </c>
      <c r="C1160" s="10">
        <f>IF(ISNA(VLOOKUP(R1160&amp;"_"&amp;S1160&amp;"_"&amp;T1160,[1]挑战模式!$A:$AS,1,FALSE)),"",IF(T1160-T1159=0,"",T1160))</f>
        <v>2</v>
      </c>
      <c r="D1160" s="10" t="str">
        <f t="shared" si="109"/>
        <v>赛季1挑战关卡5波次2</v>
      </c>
      <c r="E1160" s="10" t="str">
        <f>""</f>
        <v/>
      </c>
      <c r="F1160" s="10">
        <f>IF(C1160="","",VLOOKUP(R1160&amp;"_"&amp;S1160&amp;"_"&amp;T1160,[1]挑战模式!$A:$AS,13,FALSE)-VLOOKUP(R1160&amp;"_"&amp;S1160&amp;"_"&amp;T1160,[1]挑战模式!$A:$AS,14,FALSE))</f>
        <v>100</v>
      </c>
      <c r="G1160" s="10">
        <f t="shared" si="110"/>
        <v>180</v>
      </c>
      <c r="H1160" s="10" t="str">
        <f>IF(C1160="","",VLOOKUP(R1160&amp;"_"&amp;S1160&amp;"_"&amp;T1160,[1]挑战模式!$A:$BG,58,FALSE))</f>
        <v>ResAudio_Music_game3;0.9</v>
      </c>
      <c r="I1160" s="10" t="str">
        <f>IF(C1160="","",VLOOKUP(R1160&amp;"_"&amp;S1160&amp;"_"&amp;T1160,[1]挑战模式!$A:$BG,59,FALSE))</f>
        <v>ResAudio_Music_game3;1.1</v>
      </c>
      <c r="J1160" s="10">
        <f t="shared" si="107"/>
        <v>0</v>
      </c>
      <c r="K1160" s="10">
        <f ca="1">IF(ISNA(VLOOKUP(R1160&amp;"_"&amp;S1160&amp;"_"&amp;T1160,[1]挑战模式!$A:$AS,1,FALSE)),"",IF(VLOOKUP(R1160&amp;"_"&amp;S1160&amp;"_"&amp;T1160,[1]挑战模式!$A:$AS,14+U1160,FALSE)="","",INT(VLOOKUP(R1160&amp;"_"&amp;S1160&amp;"_"&amp;T1160,[1]挑战模式!$A:$AS,20+U1160,FALSE))))</f>
        <v>5</v>
      </c>
      <c r="L1160" s="10">
        <f ca="1">IF(ISNA(VLOOKUP(R1160&amp;"_"&amp;S1160&amp;"_"&amp;T1160,[1]挑战模式!$A:$AS,1,FALSE)),"",IF(VLOOKUP(R1160&amp;"_"&amp;S1160&amp;"_"&amp;T1160,[1]挑战模式!$A:$AS,14+U1160,FALSE)="","",ROUND(VLOOKUP(R1160&amp;"_"&amp;S1160&amp;"_"&amp;T1160,[1]挑战模式!$A:$AS,5,FALSE)/K1160,2)))</f>
        <v>3</v>
      </c>
      <c r="M1160" s="10">
        <f t="shared" ca="1" si="111"/>
        <v>1</v>
      </c>
      <c r="N1160" s="10" t="str">
        <f t="shared" ca="1" si="112"/>
        <v>Monster_Season1_Challenge5_2_1</v>
      </c>
      <c r="O1160" s="10">
        <f t="shared" ca="1" si="113"/>
        <v>1</v>
      </c>
      <c r="Q1160" s="10">
        <f ca="1">IF(L1160="","",VLOOKUP(R1160&amp;"_"&amp;S1160&amp;"_"&amp;T1160,[1]挑战模式!$A:$AS,38+U1160,FALSE))</f>
        <v>27</v>
      </c>
      <c r="R1160" s="10">
        <v>1</v>
      </c>
      <c r="S1160" s="10">
        <v>5</v>
      </c>
      <c r="T1160" s="10">
        <v>2</v>
      </c>
      <c r="U1160" s="10">
        <v>1</v>
      </c>
    </row>
    <row r="1161" spans="2:21" x14ac:dyDescent="0.2">
      <c r="B1161" s="10" t="str">
        <f t="shared" si="108"/>
        <v/>
      </c>
      <c r="C1161" s="10" t="str">
        <f>IF(ISNA(VLOOKUP(R1161&amp;"_"&amp;S1161&amp;"_"&amp;T1161,[1]挑战模式!$A:$AS,1,FALSE)),"",IF(T1161-T1160=0,"",T1161))</f>
        <v/>
      </c>
      <c r="D1161" s="10" t="str">
        <f t="shared" si="109"/>
        <v/>
      </c>
      <c r="E1161" s="10" t="str">
        <f>""</f>
        <v/>
      </c>
      <c r="F1161" s="10" t="str">
        <f>IF(C1161="","",VLOOKUP(R1161&amp;"_"&amp;S1161&amp;"_"&amp;T1161,[1]挑战模式!$A:$AS,13,FALSE)-VLOOKUP(R1161&amp;"_"&amp;S1161&amp;"_"&amp;T1161,[1]挑战模式!$A:$AS,14,FALSE))</f>
        <v/>
      </c>
      <c r="G1161" s="10" t="str">
        <f t="shared" si="110"/>
        <v/>
      </c>
      <c r="H1161" s="10" t="str">
        <f>IF(C1161="","",VLOOKUP(R1161&amp;"_"&amp;S1161&amp;"_"&amp;T1161,[1]挑战模式!$A:$BG,58,FALSE))</f>
        <v/>
      </c>
      <c r="I1161" s="10" t="str">
        <f>IF(C1161="","",VLOOKUP(R1161&amp;"_"&amp;S1161&amp;"_"&amp;T1161,[1]挑战模式!$A:$BG,59,FALSE))</f>
        <v/>
      </c>
      <c r="J1161" s="10" t="str">
        <f t="shared" si="107"/>
        <v/>
      </c>
      <c r="K1161" s="10">
        <f ca="1">IF(ISNA(VLOOKUP(R1161&amp;"_"&amp;S1161&amp;"_"&amp;T1161,[1]挑战模式!$A:$AS,1,FALSE)),"",IF(VLOOKUP(R1161&amp;"_"&amp;S1161&amp;"_"&amp;T1161,[1]挑战模式!$A:$AS,14+U1161,FALSE)="","",INT(VLOOKUP(R1161&amp;"_"&amp;S1161&amp;"_"&amp;T1161,[1]挑战模式!$A:$AS,20+U1161,FALSE))))</f>
        <v>5</v>
      </c>
      <c r="L1161" s="10">
        <f ca="1">IF(ISNA(VLOOKUP(R1161&amp;"_"&amp;S1161&amp;"_"&amp;T1161,[1]挑战模式!$A:$AS,1,FALSE)),"",IF(VLOOKUP(R1161&amp;"_"&amp;S1161&amp;"_"&amp;T1161,[1]挑战模式!$A:$AS,14+U1161,FALSE)="","",ROUND(VLOOKUP(R1161&amp;"_"&amp;S1161&amp;"_"&amp;T1161,[1]挑战模式!$A:$AS,5,FALSE)/K1161,2)))</f>
        <v>3</v>
      </c>
      <c r="M1161" s="10">
        <f t="shared" ca="1" si="111"/>
        <v>1</v>
      </c>
      <c r="N1161" s="10" t="str">
        <f t="shared" ca="1" si="112"/>
        <v>Monster_Season1_Challenge5_2_2</v>
      </c>
      <c r="O1161" s="10">
        <f t="shared" ca="1" si="113"/>
        <v>1</v>
      </c>
      <c r="Q1161" s="10">
        <f ca="1">IF(L1161="","",VLOOKUP(R1161&amp;"_"&amp;S1161&amp;"_"&amp;T1161,[1]挑战模式!$A:$AS,38+U1161,FALSE))</f>
        <v>13</v>
      </c>
      <c r="R1161" s="10">
        <v>1</v>
      </c>
      <c r="S1161" s="10">
        <v>5</v>
      </c>
      <c r="T1161" s="10">
        <v>2</v>
      </c>
      <c r="U1161" s="10">
        <v>2</v>
      </c>
    </row>
    <row r="1162" spans="2:21" x14ac:dyDescent="0.2">
      <c r="B1162" s="10" t="str">
        <f t="shared" si="108"/>
        <v/>
      </c>
      <c r="C1162" s="10" t="str">
        <f>IF(ISNA(VLOOKUP(R1162&amp;"_"&amp;S1162&amp;"_"&amp;T1162,[1]挑战模式!$A:$AS,1,FALSE)),"",IF(T1162-T1161=0,"",T1162))</f>
        <v/>
      </c>
      <c r="D1162" s="10" t="str">
        <f t="shared" si="109"/>
        <v/>
      </c>
      <c r="E1162" s="10" t="str">
        <f>""</f>
        <v/>
      </c>
      <c r="F1162" s="10" t="str">
        <f>IF(C1162="","",VLOOKUP(R1162&amp;"_"&amp;S1162&amp;"_"&amp;T1162,[1]挑战模式!$A:$AS,13,FALSE)-VLOOKUP(R1162&amp;"_"&amp;S1162&amp;"_"&amp;T1162,[1]挑战模式!$A:$AS,14,FALSE))</f>
        <v/>
      </c>
      <c r="G1162" s="10" t="str">
        <f t="shared" si="110"/>
        <v/>
      </c>
      <c r="H1162" s="10" t="str">
        <f>IF(C1162="","",VLOOKUP(R1162&amp;"_"&amp;S1162&amp;"_"&amp;T1162,[1]挑战模式!$A:$BG,58,FALSE))</f>
        <v/>
      </c>
      <c r="I1162" s="10" t="str">
        <f>IF(C1162="","",VLOOKUP(R1162&amp;"_"&amp;S1162&amp;"_"&amp;T1162,[1]挑战模式!$A:$BG,59,FALSE))</f>
        <v/>
      </c>
      <c r="J1162" s="10" t="str">
        <f t="shared" si="107"/>
        <v/>
      </c>
      <c r="K1162" s="10" t="str">
        <f ca="1">IF(ISNA(VLOOKUP(R1162&amp;"_"&amp;S1162&amp;"_"&amp;T1162,[1]挑战模式!$A:$AS,1,FALSE)),"",IF(VLOOKUP(R1162&amp;"_"&amp;S1162&amp;"_"&amp;T1162,[1]挑战模式!$A:$AS,14+U1162,FALSE)="","",INT(VLOOKUP(R1162&amp;"_"&amp;S1162&amp;"_"&amp;T1162,[1]挑战模式!$A:$AS,20+U1162,FALSE))))</f>
        <v/>
      </c>
      <c r="L1162" s="10" t="str">
        <f ca="1">IF(ISNA(VLOOKUP(R1162&amp;"_"&amp;S1162&amp;"_"&amp;T1162,[1]挑战模式!$A:$AS,1,FALSE)),"",IF(VLOOKUP(R1162&amp;"_"&amp;S1162&amp;"_"&amp;T1162,[1]挑战模式!$A:$AS,14+U1162,FALSE)="","",ROUND(VLOOKUP(R1162&amp;"_"&amp;S1162&amp;"_"&amp;T1162,[1]挑战模式!$A:$AS,5,FALSE)/K1162,2)))</f>
        <v/>
      </c>
      <c r="M1162" s="10" t="str">
        <f t="shared" ca="1" si="111"/>
        <v/>
      </c>
      <c r="N1162" s="10" t="str">
        <f t="shared" ca="1" si="112"/>
        <v/>
      </c>
      <c r="O1162" s="10" t="str">
        <f t="shared" ca="1" si="113"/>
        <v/>
      </c>
      <c r="Q1162" s="10" t="str">
        <f ca="1">IF(L1162="","",VLOOKUP(R1162&amp;"_"&amp;S1162&amp;"_"&amp;T1162,[1]挑战模式!$A:$AS,38+U1162,FALSE))</f>
        <v/>
      </c>
      <c r="R1162" s="10">
        <v>1</v>
      </c>
      <c r="S1162" s="10">
        <v>5</v>
      </c>
      <c r="T1162" s="10">
        <v>2</v>
      </c>
      <c r="U1162" s="10">
        <v>3</v>
      </c>
    </row>
    <row r="1163" spans="2:21" x14ac:dyDescent="0.2">
      <c r="B1163" s="10" t="str">
        <f t="shared" si="108"/>
        <v/>
      </c>
      <c r="C1163" s="10" t="str">
        <f>IF(ISNA(VLOOKUP(R1163&amp;"_"&amp;S1163&amp;"_"&amp;T1163,[1]挑战模式!$A:$AS,1,FALSE)),"",IF(T1163-T1162=0,"",T1163))</f>
        <v/>
      </c>
      <c r="D1163" s="10" t="str">
        <f t="shared" si="109"/>
        <v/>
      </c>
      <c r="E1163" s="10" t="str">
        <f>""</f>
        <v/>
      </c>
      <c r="F1163" s="10" t="str">
        <f>IF(C1163="","",VLOOKUP(R1163&amp;"_"&amp;S1163&amp;"_"&amp;T1163,[1]挑战模式!$A:$AS,13,FALSE)-VLOOKUP(R1163&amp;"_"&amp;S1163&amp;"_"&amp;T1163,[1]挑战模式!$A:$AS,14,FALSE))</f>
        <v/>
      </c>
      <c r="G1163" s="10" t="str">
        <f t="shared" si="110"/>
        <v/>
      </c>
      <c r="H1163" s="10" t="str">
        <f>IF(C1163="","",VLOOKUP(R1163&amp;"_"&amp;S1163&amp;"_"&amp;T1163,[1]挑战模式!$A:$BG,58,FALSE))</f>
        <v/>
      </c>
      <c r="I1163" s="10" t="str">
        <f>IF(C1163="","",VLOOKUP(R1163&amp;"_"&amp;S1163&amp;"_"&amp;T1163,[1]挑战模式!$A:$BG,59,FALSE))</f>
        <v/>
      </c>
      <c r="J1163" s="10" t="str">
        <f t="shared" si="107"/>
        <v/>
      </c>
      <c r="K1163" s="10" t="str">
        <f ca="1">IF(ISNA(VLOOKUP(R1163&amp;"_"&amp;S1163&amp;"_"&amp;T1163,[1]挑战模式!$A:$AS,1,FALSE)),"",IF(VLOOKUP(R1163&amp;"_"&amp;S1163&amp;"_"&amp;T1163,[1]挑战模式!$A:$AS,14+U1163,FALSE)="","",INT(VLOOKUP(R1163&amp;"_"&amp;S1163&amp;"_"&amp;T1163,[1]挑战模式!$A:$AS,20+U1163,FALSE))))</f>
        <v/>
      </c>
      <c r="L1163" s="10" t="str">
        <f ca="1">IF(ISNA(VLOOKUP(R1163&amp;"_"&amp;S1163&amp;"_"&amp;T1163,[1]挑战模式!$A:$AS,1,FALSE)),"",IF(VLOOKUP(R1163&amp;"_"&amp;S1163&amp;"_"&amp;T1163,[1]挑战模式!$A:$AS,14+U1163,FALSE)="","",ROUND(VLOOKUP(R1163&amp;"_"&amp;S1163&amp;"_"&amp;T1163,[1]挑战模式!$A:$AS,5,FALSE)/K1163,2)))</f>
        <v/>
      </c>
      <c r="M1163" s="10" t="str">
        <f t="shared" ca="1" si="111"/>
        <v/>
      </c>
      <c r="N1163" s="10" t="str">
        <f t="shared" ca="1" si="112"/>
        <v/>
      </c>
      <c r="O1163" s="10" t="str">
        <f t="shared" ca="1" si="113"/>
        <v/>
      </c>
      <c r="Q1163" s="10" t="str">
        <f ca="1">IF(L1163="","",VLOOKUP(R1163&amp;"_"&amp;S1163&amp;"_"&amp;T1163,[1]挑战模式!$A:$AS,38+U1163,FALSE))</f>
        <v/>
      </c>
      <c r="R1163" s="10">
        <v>1</v>
      </c>
      <c r="S1163" s="10">
        <v>5</v>
      </c>
      <c r="T1163" s="10">
        <v>2</v>
      </c>
      <c r="U1163" s="10">
        <v>4</v>
      </c>
    </row>
    <row r="1164" spans="2:21" x14ac:dyDescent="0.2">
      <c r="B1164" s="10" t="str">
        <f t="shared" si="108"/>
        <v/>
      </c>
      <c r="C1164" s="10" t="str">
        <f>IF(ISNA(VLOOKUP(R1164&amp;"_"&amp;S1164&amp;"_"&amp;T1164,[1]挑战模式!$A:$AS,1,FALSE)),"",IF(T1164-T1163=0,"",T1164))</f>
        <v/>
      </c>
      <c r="D1164" s="10" t="str">
        <f t="shared" si="109"/>
        <v/>
      </c>
      <c r="E1164" s="10" t="str">
        <f>""</f>
        <v/>
      </c>
      <c r="F1164" s="10" t="str">
        <f>IF(C1164="","",VLOOKUP(R1164&amp;"_"&amp;S1164&amp;"_"&amp;T1164,[1]挑战模式!$A:$AS,13,FALSE)-VLOOKUP(R1164&amp;"_"&amp;S1164&amp;"_"&amp;T1164,[1]挑战模式!$A:$AS,14,FALSE))</f>
        <v/>
      </c>
      <c r="G1164" s="10" t="str">
        <f t="shared" si="110"/>
        <v/>
      </c>
      <c r="H1164" s="10" t="str">
        <f>IF(C1164="","",VLOOKUP(R1164&amp;"_"&amp;S1164&amp;"_"&amp;T1164,[1]挑战模式!$A:$BG,58,FALSE))</f>
        <v/>
      </c>
      <c r="I1164" s="10" t="str">
        <f>IF(C1164="","",VLOOKUP(R1164&amp;"_"&amp;S1164&amp;"_"&amp;T1164,[1]挑战模式!$A:$BG,59,FALSE))</f>
        <v/>
      </c>
      <c r="J1164" s="10" t="str">
        <f t="shared" si="107"/>
        <v/>
      </c>
      <c r="K1164" s="10" t="str">
        <f ca="1">IF(ISNA(VLOOKUP(R1164&amp;"_"&amp;S1164&amp;"_"&amp;T1164,[1]挑战模式!$A:$AS,1,FALSE)),"",IF(VLOOKUP(R1164&amp;"_"&amp;S1164&amp;"_"&amp;T1164,[1]挑战模式!$A:$AS,14+U1164,FALSE)="","",INT(VLOOKUP(R1164&amp;"_"&amp;S1164&amp;"_"&amp;T1164,[1]挑战模式!$A:$AS,20+U1164,FALSE))))</f>
        <v/>
      </c>
      <c r="L1164" s="10" t="str">
        <f ca="1">IF(ISNA(VLOOKUP(R1164&amp;"_"&amp;S1164&amp;"_"&amp;T1164,[1]挑战模式!$A:$AS,1,FALSE)),"",IF(VLOOKUP(R1164&amp;"_"&amp;S1164&amp;"_"&amp;T1164,[1]挑战模式!$A:$AS,14+U1164,FALSE)="","",ROUND(VLOOKUP(R1164&amp;"_"&amp;S1164&amp;"_"&amp;T1164,[1]挑战模式!$A:$AS,5,FALSE)/K1164,2)))</f>
        <v/>
      </c>
      <c r="M1164" s="10" t="str">
        <f t="shared" ca="1" si="111"/>
        <v/>
      </c>
      <c r="N1164" s="10" t="str">
        <f t="shared" ca="1" si="112"/>
        <v/>
      </c>
      <c r="O1164" s="10" t="str">
        <f t="shared" ca="1" si="113"/>
        <v/>
      </c>
      <c r="Q1164" s="10" t="str">
        <f ca="1">IF(L1164="","",VLOOKUP(R1164&amp;"_"&amp;S1164&amp;"_"&amp;T1164,[1]挑战模式!$A:$AS,38+U1164,FALSE))</f>
        <v/>
      </c>
      <c r="R1164" s="10">
        <v>1</v>
      </c>
      <c r="S1164" s="10">
        <v>5</v>
      </c>
      <c r="T1164" s="10">
        <v>2</v>
      </c>
      <c r="U1164" s="10">
        <v>5</v>
      </c>
    </row>
    <row r="1165" spans="2:21" x14ac:dyDescent="0.2">
      <c r="B1165" s="10" t="str">
        <f t="shared" si="108"/>
        <v/>
      </c>
      <c r="C1165" s="10" t="str">
        <f>IF(ISNA(VLOOKUP(R1165&amp;"_"&amp;S1165&amp;"_"&amp;T1165,[1]挑战模式!$A:$AS,1,FALSE)),"",IF(T1165-T1164=0,"",T1165))</f>
        <v/>
      </c>
      <c r="D1165" s="10" t="str">
        <f t="shared" si="109"/>
        <v/>
      </c>
      <c r="E1165" s="10" t="str">
        <f>""</f>
        <v/>
      </c>
      <c r="F1165" s="10" t="str">
        <f>IF(C1165="","",VLOOKUP(R1165&amp;"_"&amp;S1165&amp;"_"&amp;T1165,[1]挑战模式!$A:$AS,13,FALSE)-VLOOKUP(R1165&amp;"_"&amp;S1165&amp;"_"&amp;T1165,[1]挑战模式!$A:$AS,14,FALSE))</f>
        <v/>
      </c>
      <c r="G1165" s="10" t="str">
        <f t="shared" si="110"/>
        <v/>
      </c>
      <c r="H1165" s="10" t="str">
        <f>IF(C1165="","",VLOOKUP(R1165&amp;"_"&amp;S1165&amp;"_"&amp;T1165,[1]挑战模式!$A:$BG,58,FALSE))</f>
        <v/>
      </c>
      <c r="I1165" s="10" t="str">
        <f>IF(C1165="","",VLOOKUP(R1165&amp;"_"&amp;S1165&amp;"_"&amp;T1165,[1]挑战模式!$A:$BG,59,FALSE))</f>
        <v/>
      </c>
      <c r="J1165" s="10" t="str">
        <f t="shared" si="107"/>
        <v/>
      </c>
      <c r="K1165" s="10" t="str">
        <f ca="1">IF(ISNA(VLOOKUP(R1165&amp;"_"&amp;S1165&amp;"_"&amp;T1165,[1]挑战模式!$A:$AS,1,FALSE)),"",IF(VLOOKUP(R1165&amp;"_"&amp;S1165&amp;"_"&amp;T1165,[1]挑战模式!$A:$AS,14+U1165,FALSE)="","",INT(VLOOKUP(R1165&amp;"_"&amp;S1165&amp;"_"&amp;T1165,[1]挑战模式!$A:$AS,20+U1165,FALSE))))</f>
        <v/>
      </c>
      <c r="L1165" s="10" t="str">
        <f ca="1">IF(ISNA(VLOOKUP(R1165&amp;"_"&amp;S1165&amp;"_"&amp;T1165,[1]挑战模式!$A:$AS,1,FALSE)),"",IF(VLOOKUP(R1165&amp;"_"&amp;S1165&amp;"_"&amp;T1165,[1]挑战模式!$A:$AS,14+U1165,FALSE)="","",ROUND(VLOOKUP(R1165&amp;"_"&amp;S1165&amp;"_"&amp;T1165,[1]挑战模式!$A:$AS,5,FALSE)/K1165,2)))</f>
        <v/>
      </c>
      <c r="M1165" s="10" t="str">
        <f t="shared" ca="1" si="111"/>
        <v/>
      </c>
      <c r="N1165" s="10" t="str">
        <f t="shared" ca="1" si="112"/>
        <v/>
      </c>
      <c r="O1165" s="10" t="str">
        <f t="shared" ca="1" si="113"/>
        <v/>
      </c>
      <c r="Q1165" s="10" t="str">
        <f ca="1">IF(L1165="","",VLOOKUP(R1165&amp;"_"&amp;S1165&amp;"_"&amp;T1165,[1]挑战模式!$A:$AS,38+U1165,FALSE))</f>
        <v/>
      </c>
      <c r="R1165" s="10">
        <v>1</v>
      </c>
      <c r="S1165" s="10">
        <v>5</v>
      </c>
      <c r="T1165" s="10">
        <v>2</v>
      </c>
      <c r="U1165" s="10">
        <v>6</v>
      </c>
    </row>
    <row r="1166" spans="2:21" x14ac:dyDescent="0.2">
      <c r="B1166" s="10" t="str">
        <f t="shared" si="108"/>
        <v>MonsterWaveCallRule_Season1_Challenge5</v>
      </c>
      <c r="C1166" s="10">
        <f>IF(ISNA(VLOOKUP(R1166&amp;"_"&amp;S1166&amp;"_"&amp;T1166,[1]挑战模式!$A:$AS,1,FALSE)),"",IF(T1166-T1165=0,"",T1166))</f>
        <v>3</v>
      </c>
      <c r="D1166" s="10" t="str">
        <f t="shared" si="109"/>
        <v>赛季1挑战关卡5波次3</v>
      </c>
      <c r="E1166" s="10" t="str">
        <f>""</f>
        <v/>
      </c>
      <c r="F1166" s="10">
        <f>IF(C1166="","",VLOOKUP(R1166&amp;"_"&amp;S1166&amp;"_"&amp;T1166,[1]挑战模式!$A:$AS,13,FALSE)-VLOOKUP(R1166&amp;"_"&amp;S1166&amp;"_"&amp;T1166,[1]挑战模式!$A:$AS,14,FALSE))</f>
        <v>100</v>
      </c>
      <c r="G1166" s="10">
        <f t="shared" si="110"/>
        <v>180</v>
      </c>
      <c r="H1166" s="10" t="str">
        <f>IF(C1166="","",VLOOKUP(R1166&amp;"_"&amp;S1166&amp;"_"&amp;T1166,[1]挑战模式!$A:$BG,58,FALSE))</f>
        <v>ResAudio_Music_game3;0.9</v>
      </c>
      <c r="I1166" s="10" t="str">
        <f>IF(C1166="","",VLOOKUP(R1166&amp;"_"&amp;S1166&amp;"_"&amp;T1166,[1]挑战模式!$A:$BG,59,FALSE))</f>
        <v>ResAudio_Music_game3;1.1</v>
      </c>
      <c r="J1166" s="10">
        <f t="shared" si="107"/>
        <v>0</v>
      </c>
      <c r="K1166" s="10">
        <f ca="1">IF(ISNA(VLOOKUP(R1166&amp;"_"&amp;S1166&amp;"_"&amp;T1166,[1]挑战模式!$A:$AS,1,FALSE)),"",IF(VLOOKUP(R1166&amp;"_"&amp;S1166&amp;"_"&amp;T1166,[1]挑战模式!$A:$AS,14+U1166,FALSE)="","",INT(VLOOKUP(R1166&amp;"_"&amp;S1166&amp;"_"&amp;T1166,[1]挑战模式!$A:$AS,20+U1166,FALSE))))</f>
        <v>7</v>
      </c>
      <c r="L1166" s="10">
        <f ca="1">IF(ISNA(VLOOKUP(R1166&amp;"_"&amp;S1166&amp;"_"&amp;T1166,[1]挑战模式!$A:$AS,1,FALSE)),"",IF(VLOOKUP(R1166&amp;"_"&amp;S1166&amp;"_"&amp;T1166,[1]挑战模式!$A:$AS,14+U1166,FALSE)="","",ROUND(VLOOKUP(R1166&amp;"_"&amp;S1166&amp;"_"&amp;T1166,[1]挑战模式!$A:$AS,5,FALSE)/K1166,2)))</f>
        <v>2.86</v>
      </c>
      <c r="M1166" s="10">
        <f t="shared" ca="1" si="111"/>
        <v>1</v>
      </c>
      <c r="N1166" s="10" t="str">
        <f t="shared" ca="1" si="112"/>
        <v>Monster_Season1_Challenge5_3_1</v>
      </c>
      <c r="O1166" s="10">
        <f t="shared" ca="1" si="113"/>
        <v>1</v>
      </c>
      <c r="Q1166" s="10">
        <f ca="1">IF(L1166="","",VLOOKUP(R1166&amp;"_"&amp;S1166&amp;"_"&amp;T1166,[1]挑战模式!$A:$AS,38+U1166,FALSE))</f>
        <v>14</v>
      </c>
      <c r="R1166" s="10">
        <v>1</v>
      </c>
      <c r="S1166" s="10">
        <v>5</v>
      </c>
      <c r="T1166" s="10">
        <v>3</v>
      </c>
      <c r="U1166" s="10">
        <v>1</v>
      </c>
    </row>
    <row r="1167" spans="2:21" x14ac:dyDescent="0.2">
      <c r="B1167" s="10" t="str">
        <f t="shared" si="108"/>
        <v/>
      </c>
      <c r="C1167" s="10" t="str">
        <f>IF(ISNA(VLOOKUP(R1167&amp;"_"&amp;S1167&amp;"_"&amp;T1167,[1]挑战模式!$A:$AS,1,FALSE)),"",IF(T1167-T1166=0,"",T1167))</f>
        <v/>
      </c>
      <c r="D1167" s="10" t="str">
        <f t="shared" si="109"/>
        <v/>
      </c>
      <c r="E1167" s="10" t="str">
        <f>""</f>
        <v/>
      </c>
      <c r="F1167" s="10" t="str">
        <f>IF(C1167="","",VLOOKUP(R1167&amp;"_"&amp;S1167&amp;"_"&amp;T1167,[1]挑战模式!$A:$AS,13,FALSE)-VLOOKUP(R1167&amp;"_"&amp;S1167&amp;"_"&amp;T1167,[1]挑战模式!$A:$AS,14,FALSE))</f>
        <v/>
      </c>
      <c r="G1167" s="10" t="str">
        <f t="shared" si="110"/>
        <v/>
      </c>
      <c r="H1167" s="10" t="str">
        <f>IF(C1167="","",VLOOKUP(R1167&amp;"_"&amp;S1167&amp;"_"&amp;T1167,[1]挑战模式!$A:$BG,58,FALSE))</f>
        <v/>
      </c>
      <c r="I1167" s="10" t="str">
        <f>IF(C1167="","",VLOOKUP(R1167&amp;"_"&amp;S1167&amp;"_"&amp;T1167,[1]挑战模式!$A:$BG,59,FALSE))</f>
        <v/>
      </c>
      <c r="J1167" s="10" t="str">
        <f t="shared" si="107"/>
        <v/>
      </c>
      <c r="K1167" s="10">
        <f ca="1">IF(ISNA(VLOOKUP(R1167&amp;"_"&amp;S1167&amp;"_"&amp;T1167,[1]挑战模式!$A:$AS,1,FALSE)),"",IF(VLOOKUP(R1167&amp;"_"&amp;S1167&amp;"_"&amp;T1167,[1]挑战模式!$A:$AS,14+U1167,FALSE)="","",INT(VLOOKUP(R1167&amp;"_"&amp;S1167&amp;"_"&amp;T1167,[1]挑战模式!$A:$AS,20+U1167,FALSE))))</f>
        <v>7</v>
      </c>
      <c r="L1167" s="10">
        <f ca="1">IF(ISNA(VLOOKUP(R1167&amp;"_"&amp;S1167&amp;"_"&amp;T1167,[1]挑战模式!$A:$AS,1,FALSE)),"",IF(VLOOKUP(R1167&amp;"_"&amp;S1167&amp;"_"&amp;T1167,[1]挑战模式!$A:$AS,14+U1167,FALSE)="","",ROUND(VLOOKUP(R1167&amp;"_"&amp;S1167&amp;"_"&amp;T1167,[1]挑战模式!$A:$AS,5,FALSE)/K1167,2)))</f>
        <v>2.86</v>
      </c>
      <c r="M1167" s="10">
        <f t="shared" ca="1" si="111"/>
        <v>1</v>
      </c>
      <c r="N1167" s="10" t="str">
        <f t="shared" ca="1" si="112"/>
        <v>Monster_Season1_Challenge5_3_2</v>
      </c>
      <c r="O1167" s="10">
        <f t="shared" ca="1" si="113"/>
        <v>1</v>
      </c>
      <c r="Q1167" s="10">
        <f ca="1">IF(L1167="","",VLOOKUP(R1167&amp;"_"&amp;S1167&amp;"_"&amp;T1167,[1]挑战模式!$A:$AS,38+U1167,FALSE))</f>
        <v>14</v>
      </c>
      <c r="R1167" s="10">
        <v>1</v>
      </c>
      <c r="S1167" s="10">
        <v>5</v>
      </c>
      <c r="T1167" s="10">
        <v>3</v>
      </c>
      <c r="U1167" s="10">
        <v>2</v>
      </c>
    </row>
    <row r="1168" spans="2:21" x14ac:dyDescent="0.2">
      <c r="B1168" s="10" t="str">
        <f t="shared" si="108"/>
        <v/>
      </c>
      <c r="C1168" s="10" t="str">
        <f>IF(ISNA(VLOOKUP(R1168&amp;"_"&amp;S1168&amp;"_"&amp;T1168,[1]挑战模式!$A:$AS,1,FALSE)),"",IF(T1168-T1167=0,"",T1168))</f>
        <v/>
      </c>
      <c r="D1168" s="10" t="str">
        <f t="shared" si="109"/>
        <v/>
      </c>
      <c r="E1168" s="10" t="str">
        <f>""</f>
        <v/>
      </c>
      <c r="F1168" s="10" t="str">
        <f>IF(C1168="","",VLOOKUP(R1168&amp;"_"&amp;S1168&amp;"_"&amp;T1168,[1]挑战模式!$A:$AS,13,FALSE)-VLOOKUP(R1168&amp;"_"&amp;S1168&amp;"_"&amp;T1168,[1]挑战模式!$A:$AS,14,FALSE))</f>
        <v/>
      </c>
      <c r="G1168" s="10" t="str">
        <f t="shared" si="110"/>
        <v/>
      </c>
      <c r="H1168" s="10" t="str">
        <f>IF(C1168="","",VLOOKUP(R1168&amp;"_"&amp;S1168&amp;"_"&amp;T1168,[1]挑战模式!$A:$BG,58,FALSE))</f>
        <v/>
      </c>
      <c r="I1168" s="10" t="str">
        <f>IF(C1168="","",VLOOKUP(R1168&amp;"_"&amp;S1168&amp;"_"&amp;T1168,[1]挑战模式!$A:$BG,59,FALSE))</f>
        <v/>
      </c>
      <c r="J1168" s="10" t="str">
        <f t="shared" si="107"/>
        <v/>
      </c>
      <c r="K1168" s="10" t="str">
        <f ca="1">IF(ISNA(VLOOKUP(R1168&amp;"_"&amp;S1168&amp;"_"&amp;T1168,[1]挑战模式!$A:$AS,1,FALSE)),"",IF(VLOOKUP(R1168&amp;"_"&amp;S1168&amp;"_"&amp;T1168,[1]挑战模式!$A:$AS,14+U1168,FALSE)="","",INT(VLOOKUP(R1168&amp;"_"&amp;S1168&amp;"_"&amp;T1168,[1]挑战模式!$A:$AS,20+U1168,FALSE))))</f>
        <v/>
      </c>
      <c r="L1168" s="10" t="str">
        <f ca="1">IF(ISNA(VLOOKUP(R1168&amp;"_"&amp;S1168&amp;"_"&amp;T1168,[1]挑战模式!$A:$AS,1,FALSE)),"",IF(VLOOKUP(R1168&amp;"_"&amp;S1168&amp;"_"&amp;T1168,[1]挑战模式!$A:$AS,14+U1168,FALSE)="","",ROUND(VLOOKUP(R1168&amp;"_"&amp;S1168&amp;"_"&amp;T1168,[1]挑战模式!$A:$AS,5,FALSE)/K1168,2)))</f>
        <v/>
      </c>
      <c r="M1168" s="10" t="str">
        <f t="shared" ca="1" si="111"/>
        <v/>
      </c>
      <c r="N1168" s="10" t="str">
        <f t="shared" ca="1" si="112"/>
        <v/>
      </c>
      <c r="O1168" s="10" t="str">
        <f t="shared" ca="1" si="113"/>
        <v/>
      </c>
      <c r="Q1168" s="10" t="str">
        <f ca="1">IF(L1168="","",VLOOKUP(R1168&amp;"_"&amp;S1168&amp;"_"&amp;T1168,[1]挑战模式!$A:$AS,38+U1168,FALSE))</f>
        <v/>
      </c>
      <c r="R1168" s="10">
        <v>1</v>
      </c>
      <c r="S1168" s="10">
        <v>5</v>
      </c>
      <c r="T1168" s="10">
        <v>3</v>
      </c>
      <c r="U1168" s="10">
        <v>3</v>
      </c>
    </row>
    <row r="1169" spans="2:21" x14ac:dyDescent="0.2">
      <c r="B1169" s="10" t="str">
        <f t="shared" si="108"/>
        <v/>
      </c>
      <c r="C1169" s="10" t="str">
        <f>IF(ISNA(VLOOKUP(R1169&amp;"_"&amp;S1169&amp;"_"&amp;T1169,[1]挑战模式!$A:$AS,1,FALSE)),"",IF(T1169-T1168=0,"",T1169))</f>
        <v/>
      </c>
      <c r="D1169" s="10" t="str">
        <f t="shared" si="109"/>
        <v/>
      </c>
      <c r="E1169" s="10" t="str">
        <f>""</f>
        <v/>
      </c>
      <c r="F1169" s="10" t="str">
        <f>IF(C1169="","",VLOOKUP(R1169&amp;"_"&amp;S1169&amp;"_"&amp;T1169,[1]挑战模式!$A:$AS,13,FALSE)-VLOOKUP(R1169&amp;"_"&amp;S1169&amp;"_"&amp;T1169,[1]挑战模式!$A:$AS,14,FALSE))</f>
        <v/>
      </c>
      <c r="G1169" s="10" t="str">
        <f t="shared" si="110"/>
        <v/>
      </c>
      <c r="H1169" s="10" t="str">
        <f>IF(C1169="","",VLOOKUP(R1169&amp;"_"&amp;S1169&amp;"_"&amp;T1169,[1]挑战模式!$A:$BG,58,FALSE))</f>
        <v/>
      </c>
      <c r="I1169" s="10" t="str">
        <f>IF(C1169="","",VLOOKUP(R1169&amp;"_"&amp;S1169&amp;"_"&amp;T1169,[1]挑战模式!$A:$BG,59,FALSE))</f>
        <v/>
      </c>
      <c r="J1169" s="10" t="str">
        <f t="shared" si="107"/>
        <v/>
      </c>
      <c r="K1169" s="10" t="str">
        <f ca="1">IF(ISNA(VLOOKUP(R1169&amp;"_"&amp;S1169&amp;"_"&amp;T1169,[1]挑战模式!$A:$AS,1,FALSE)),"",IF(VLOOKUP(R1169&amp;"_"&amp;S1169&amp;"_"&amp;T1169,[1]挑战模式!$A:$AS,14+U1169,FALSE)="","",INT(VLOOKUP(R1169&amp;"_"&amp;S1169&amp;"_"&amp;T1169,[1]挑战模式!$A:$AS,20+U1169,FALSE))))</f>
        <v/>
      </c>
      <c r="L1169" s="10" t="str">
        <f ca="1">IF(ISNA(VLOOKUP(R1169&amp;"_"&amp;S1169&amp;"_"&amp;T1169,[1]挑战模式!$A:$AS,1,FALSE)),"",IF(VLOOKUP(R1169&amp;"_"&amp;S1169&amp;"_"&amp;T1169,[1]挑战模式!$A:$AS,14+U1169,FALSE)="","",ROUND(VLOOKUP(R1169&amp;"_"&amp;S1169&amp;"_"&amp;T1169,[1]挑战模式!$A:$AS,5,FALSE)/K1169,2)))</f>
        <v/>
      </c>
      <c r="M1169" s="10" t="str">
        <f t="shared" ca="1" si="111"/>
        <v/>
      </c>
      <c r="N1169" s="10" t="str">
        <f t="shared" ca="1" si="112"/>
        <v/>
      </c>
      <c r="O1169" s="10" t="str">
        <f t="shared" ca="1" si="113"/>
        <v/>
      </c>
      <c r="Q1169" s="10" t="str">
        <f ca="1">IF(L1169="","",VLOOKUP(R1169&amp;"_"&amp;S1169&amp;"_"&amp;T1169,[1]挑战模式!$A:$AS,38+U1169,FALSE))</f>
        <v/>
      </c>
      <c r="R1169" s="10">
        <v>1</v>
      </c>
      <c r="S1169" s="10">
        <v>5</v>
      </c>
      <c r="T1169" s="10">
        <v>3</v>
      </c>
      <c r="U1169" s="10">
        <v>4</v>
      </c>
    </row>
    <row r="1170" spans="2:21" x14ac:dyDescent="0.2">
      <c r="B1170" s="10" t="str">
        <f t="shared" si="108"/>
        <v/>
      </c>
      <c r="C1170" s="10" t="str">
        <f>IF(ISNA(VLOOKUP(R1170&amp;"_"&amp;S1170&amp;"_"&amp;T1170,[1]挑战模式!$A:$AS,1,FALSE)),"",IF(T1170-T1169=0,"",T1170))</f>
        <v/>
      </c>
      <c r="D1170" s="10" t="str">
        <f t="shared" si="109"/>
        <v/>
      </c>
      <c r="E1170" s="10" t="str">
        <f>""</f>
        <v/>
      </c>
      <c r="F1170" s="10" t="str">
        <f>IF(C1170="","",VLOOKUP(R1170&amp;"_"&amp;S1170&amp;"_"&amp;T1170,[1]挑战模式!$A:$AS,13,FALSE)-VLOOKUP(R1170&amp;"_"&amp;S1170&amp;"_"&amp;T1170,[1]挑战模式!$A:$AS,14,FALSE))</f>
        <v/>
      </c>
      <c r="G1170" s="10" t="str">
        <f t="shared" si="110"/>
        <v/>
      </c>
      <c r="H1170" s="10" t="str">
        <f>IF(C1170="","",VLOOKUP(R1170&amp;"_"&amp;S1170&amp;"_"&amp;T1170,[1]挑战模式!$A:$BG,58,FALSE))</f>
        <v/>
      </c>
      <c r="I1170" s="10" t="str">
        <f>IF(C1170="","",VLOOKUP(R1170&amp;"_"&amp;S1170&amp;"_"&amp;T1170,[1]挑战模式!$A:$BG,59,FALSE))</f>
        <v/>
      </c>
      <c r="J1170" s="10" t="str">
        <f t="shared" si="107"/>
        <v/>
      </c>
      <c r="K1170" s="10" t="str">
        <f ca="1">IF(ISNA(VLOOKUP(R1170&amp;"_"&amp;S1170&amp;"_"&amp;T1170,[1]挑战模式!$A:$AS,1,FALSE)),"",IF(VLOOKUP(R1170&amp;"_"&amp;S1170&amp;"_"&amp;T1170,[1]挑战模式!$A:$AS,14+U1170,FALSE)="","",INT(VLOOKUP(R1170&amp;"_"&amp;S1170&amp;"_"&amp;T1170,[1]挑战模式!$A:$AS,20+U1170,FALSE))))</f>
        <v/>
      </c>
      <c r="L1170" s="10" t="str">
        <f ca="1">IF(ISNA(VLOOKUP(R1170&amp;"_"&amp;S1170&amp;"_"&amp;T1170,[1]挑战模式!$A:$AS,1,FALSE)),"",IF(VLOOKUP(R1170&amp;"_"&amp;S1170&amp;"_"&amp;T1170,[1]挑战模式!$A:$AS,14+U1170,FALSE)="","",ROUND(VLOOKUP(R1170&amp;"_"&amp;S1170&amp;"_"&amp;T1170,[1]挑战模式!$A:$AS,5,FALSE)/K1170,2)))</f>
        <v/>
      </c>
      <c r="M1170" s="10" t="str">
        <f t="shared" ca="1" si="111"/>
        <v/>
      </c>
      <c r="N1170" s="10" t="str">
        <f t="shared" ca="1" si="112"/>
        <v/>
      </c>
      <c r="O1170" s="10" t="str">
        <f t="shared" ca="1" si="113"/>
        <v/>
      </c>
      <c r="Q1170" s="10" t="str">
        <f ca="1">IF(L1170="","",VLOOKUP(R1170&amp;"_"&amp;S1170&amp;"_"&amp;T1170,[1]挑战模式!$A:$AS,38+U1170,FALSE))</f>
        <v/>
      </c>
      <c r="R1170" s="10">
        <v>1</v>
      </c>
      <c r="S1170" s="10">
        <v>5</v>
      </c>
      <c r="T1170" s="10">
        <v>3</v>
      </c>
      <c r="U1170" s="10">
        <v>5</v>
      </c>
    </row>
    <row r="1171" spans="2:21" x14ac:dyDescent="0.2">
      <c r="B1171" s="10" t="str">
        <f t="shared" si="108"/>
        <v/>
      </c>
      <c r="C1171" s="10" t="str">
        <f>IF(ISNA(VLOOKUP(R1171&amp;"_"&amp;S1171&amp;"_"&amp;T1171,[1]挑战模式!$A:$AS,1,FALSE)),"",IF(T1171-T1170=0,"",T1171))</f>
        <v/>
      </c>
      <c r="D1171" s="10" t="str">
        <f t="shared" si="109"/>
        <v/>
      </c>
      <c r="E1171" s="10" t="str">
        <f>""</f>
        <v/>
      </c>
      <c r="F1171" s="10" t="str">
        <f>IF(C1171="","",VLOOKUP(R1171&amp;"_"&amp;S1171&amp;"_"&amp;T1171,[1]挑战模式!$A:$AS,13,FALSE)-VLOOKUP(R1171&amp;"_"&amp;S1171&amp;"_"&amp;T1171,[1]挑战模式!$A:$AS,14,FALSE))</f>
        <v/>
      </c>
      <c r="G1171" s="10" t="str">
        <f t="shared" si="110"/>
        <v/>
      </c>
      <c r="H1171" s="10" t="str">
        <f>IF(C1171="","",VLOOKUP(R1171&amp;"_"&amp;S1171&amp;"_"&amp;T1171,[1]挑战模式!$A:$BG,58,FALSE))</f>
        <v/>
      </c>
      <c r="I1171" s="10" t="str">
        <f>IF(C1171="","",VLOOKUP(R1171&amp;"_"&amp;S1171&amp;"_"&amp;T1171,[1]挑战模式!$A:$BG,59,FALSE))</f>
        <v/>
      </c>
      <c r="J1171" s="10" t="str">
        <f t="shared" si="107"/>
        <v/>
      </c>
      <c r="K1171" s="10" t="str">
        <f ca="1">IF(ISNA(VLOOKUP(R1171&amp;"_"&amp;S1171&amp;"_"&amp;T1171,[1]挑战模式!$A:$AS,1,FALSE)),"",IF(VLOOKUP(R1171&amp;"_"&amp;S1171&amp;"_"&amp;T1171,[1]挑战模式!$A:$AS,14+U1171,FALSE)="","",INT(VLOOKUP(R1171&amp;"_"&amp;S1171&amp;"_"&amp;T1171,[1]挑战模式!$A:$AS,20+U1171,FALSE))))</f>
        <v/>
      </c>
      <c r="L1171" s="10" t="str">
        <f ca="1">IF(ISNA(VLOOKUP(R1171&amp;"_"&amp;S1171&amp;"_"&amp;T1171,[1]挑战模式!$A:$AS,1,FALSE)),"",IF(VLOOKUP(R1171&amp;"_"&amp;S1171&amp;"_"&amp;T1171,[1]挑战模式!$A:$AS,14+U1171,FALSE)="","",ROUND(VLOOKUP(R1171&amp;"_"&amp;S1171&amp;"_"&amp;T1171,[1]挑战模式!$A:$AS,5,FALSE)/K1171,2)))</f>
        <v/>
      </c>
      <c r="M1171" s="10" t="str">
        <f t="shared" ca="1" si="111"/>
        <v/>
      </c>
      <c r="N1171" s="10" t="str">
        <f t="shared" ca="1" si="112"/>
        <v/>
      </c>
      <c r="O1171" s="10" t="str">
        <f t="shared" ca="1" si="113"/>
        <v/>
      </c>
      <c r="Q1171" s="10" t="str">
        <f ca="1">IF(L1171="","",VLOOKUP(R1171&amp;"_"&amp;S1171&amp;"_"&amp;T1171,[1]挑战模式!$A:$AS,38+U1171,FALSE))</f>
        <v/>
      </c>
      <c r="R1171" s="10">
        <v>1</v>
      </c>
      <c r="S1171" s="10">
        <v>5</v>
      </c>
      <c r="T1171" s="10">
        <v>3</v>
      </c>
      <c r="U1171" s="10">
        <v>6</v>
      </c>
    </row>
    <row r="1172" spans="2:21" x14ac:dyDescent="0.2">
      <c r="B1172" s="10" t="str">
        <f t="shared" si="108"/>
        <v>MonsterWaveCallRule_Season1_Challenge5</v>
      </c>
      <c r="C1172" s="10">
        <f>IF(ISNA(VLOOKUP(R1172&amp;"_"&amp;S1172&amp;"_"&amp;T1172,[1]挑战模式!$A:$AS,1,FALSE)),"",IF(T1172-T1171=0,"",T1172))</f>
        <v>4</v>
      </c>
      <c r="D1172" s="10" t="str">
        <f t="shared" si="109"/>
        <v>赛季1挑战关卡5波次4</v>
      </c>
      <c r="E1172" s="10" t="str">
        <f>""</f>
        <v/>
      </c>
      <c r="F1172" s="10">
        <f>IF(C1172="","",VLOOKUP(R1172&amp;"_"&amp;S1172&amp;"_"&amp;T1172,[1]挑战模式!$A:$AS,13,FALSE)-VLOOKUP(R1172&amp;"_"&amp;S1172&amp;"_"&amp;T1172,[1]挑战模式!$A:$AS,14,FALSE))</f>
        <v>100</v>
      </c>
      <c r="G1172" s="10">
        <f t="shared" si="110"/>
        <v>180</v>
      </c>
      <c r="H1172" s="10" t="str">
        <f>IF(C1172="","",VLOOKUP(R1172&amp;"_"&amp;S1172&amp;"_"&amp;T1172,[1]挑战模式!$A:$BG,58,FALSE))</f>
        <v>ResAudio_Music_game3;0.9</v>
      </c>
      <c r="I1172" s="10" t="str">
        <f>IF(C1172="","",VLOOKUP(R1172&amp;"_"&amp;S1172&amp;"_"&amp;T1172,[1]挑战模式!$A:$BG,59,FALSE))</f>
        <v>ResAudio_Music_game3;1.1</v>
      </c>
      <c r="J1172" s="10">
        <f t="shared" si="107"/>
        <v>0</v>
      </c>
      <c r="K1172" s="10">
        <f ca="1">IF(ISNA(VLOOKUP(R1172&amp;"_"&amp;S1172&amp;"_"&amp;T1172,[1]挑战模式!$A:$AS,1,FALSE)),"",IF(VLOOKUP(R1172&amp;"_"&amp;S1172&amp;"_"&amp;T1172,[1]挑战模式!$A:$AS,14+U1172,FALSE)="","",INT(VLOOKUP(R1172&amp;"_"&amp;S1172&amp;"_"&amp;T1172,[1]挑战模式!$A:$AS,20+U1172,FALSE))))</f>
        <v>9</v>
      </c>
      <c r="L1172" s="10">
        <f ca="1">IF(ISNA(VLOOKUP(R1172&amp;"_"&amp;S1172&amp;"_"&amp;T1172,[1]挑战模式!$A:$AS,1,FALSE)),"",IF(VLOOKUP(R1172&amp;"_"&amp;S1172&amp;"_"&amp;T1172,[1]挑战模式!$A:$AS,14+U1172,FALSE)="","",ROUND(VLOOKUP(R1172&amp;"_"&amp;S1172&amp;"_"&amp;T1172,[1]挑战模式!$A:$AS,5,FALSE)/K1172,2)))</f>
        <v>2.78</v>
      </c>
      <c r="M1172" s="10">
        <f t="shared" ca="1" si="111"/>
        <v>1</v>
      </c>
      <c r="N1172" s="10" t="str">
        <f t="shared" ca="1" si="112"/>
        <v>Monster_Season1_Challenge5_4_1</v>
      </c>
      <c r="O1172" s="10">
        <f t="shared" ca="1" si="113"/>
        <v>1</v>
      </c>
      <c r="Q1172" s="10">
        <f ca="1">IF(L1172="","",VLOOKUP(R1172&amp;"_"&amp;S1172&amp;"_"&amp;T1172,[1]挑战模式!$A:$AS,38+U1172,FALSE))</f>
        <v>9</v>
      </c>
      <c r="R1172" s="10">
        <v>1</v>
      </c>
      <c r="S1172" s="10">
        <v>5</v>
      </c>
      <c r="T1172" s="10">
        <v>4</v>
      </c>
      <c r="U1172" s="10">
        <v>1</v>
      </c>
    </row>
    <row r="1173" spans="2:21" x14ac:dyDescent="0.2">
      <c r="B1173" s="10" t="str">
        <f t="shared" si="108"/>
        <v/>
      </c>
      <c r="C1173" s="10" t="str">
        <f>IF(ISNA(VLOOKUP(R1173&amp;"_"&amp;S1173&amp;"_"&amp;T1173,[1]挑战模式!$A:$AS,1,FALSE)),"",IF(T1173-T1172=0,"",T1173))</f>
        <v/>
      </c>
      <c r="D1173" s="10" t="str">
        <f t="shared" si="109"/>
        <v/>
      </c>
      <c r="E1173" s="10" t="str">
        <f>""</f>
        <v/>
      </c>
      <c r="F1173" s="10" t="str">
        <f>IF(C1173="","",VLOOKUP(R1173&amp;"_"&amp;S1173&amp;"_"&amp;T1173,[1]挑战模式!$A:$AS,13,FALSE)-VLOOKUP(R1173&amp;"_"&amp;S1173&amp;"_"&amp;T1173,[1]挑战模式!$A:$AS,14,FALSE))</f>
        <v/>
      </c>
      <c r="G1173" s="10" t="str">
        <f t="shared" si="110"/>
        <v/>
      </c>
      <c r="H1173" s="10" t="str">
        <f>IF(C1173="","",VLOOKUP(R1173&amp;"_"&amp;S1173&amp;"_"&amp;T1173,[1]挑战模式!$A:$BG,58,FALSE))</f>
        <v/>
      </c>
      <c r="I1173" s="10" t="str">
        <f>IF(C1173="","",VLOOKUP(R1173&amp;"_"&amp;S1173&amp;"_"&amp;T1173,[1]挑战模式!$A:$BG,59,FALSE))</f>
        <v/>
      </c>
      <c r="J1173" s="10" t="str">
        <f t="shared" si="107"/>
        <v/>
      </c>
      <c r="K1173" s="10">
        <f ca="1">IF(ISNA(VLOOKUP(R1173&amp;"_"&amp;S1173&amp;"_"&amp;T1173,[1]挑战模式!$A:$AS,1,FALSE)),"",IF(VLOOKUP(R1173&amp;"_"&amp;S1173&amp;"_"&amp;T1173,[1]挑战模式!$A:$AS,14+U1173,FALSE)="","",INT(VLOOKUP(R1173&amp;"_"&amp;S1173&amp;"_"&amp;T1173,[1]挑战模式!$A:$AS,20+U1173,FALSE))))</f>
        <v>9</v>
      </c>
      <c r="L1173" s="10">
        <f ca="1">IF(ISNA(VLOOKUP(R1173&amp;"_"&amp;S1173&amp;"_"&amp;T1173,[1]挑战模式!$A:$AS,1,FALSE)),"",IF(VLOOKUP(R1173&amp;"_"&amp;S1173&amp;"_"&amp;T1173,[1]挑战模式!$A:$AS,14+U1173,FALSE)="","",ROUND(VLOOKUP(R1173&amp;"_"&amp;S1173&amp;"_"&amp;T1173,[1]挑战模式!$A:$AS,5,FALSE)/K1173,2)))</f>
        <v>2.78</v>
      </c>
      <c r="M1173" s="10">
        <f t="shared" ca="1" si="111"/>
        <v>1</v>
      </c>
      <c r="N1173" s="10" t="str">
        <f t="shared" ca="1" si="112"/>
        <v>Monster_Season1_Challenge5_4_2</v>
      </c>
      <c r="O1173" s="10">
        <f t="shared" ca="1" si="113"/>
        <v>1</v>
      </c>
      <c r="Q1173" s="10">
        <f ca="1">IF(L1173="","",VLOOKUP(R1173&amp;"_"&amp;S1173&amp;"_"&amp;T1173,[1]挑战模式!$A:$AS,38+U1173,FALSE))</f>
        <v>9</v>
      </c>
      <c r="R1173" s="10">
        <v>1</v>
      </c>
      <c r="S1173" s="10">
        <v>5</v>
      </c>
      <c r="T1173" s="10">
        <v>4</v>
      </c>
      <c r="U1173" s="10">
        <v>2</v>
      </c>
    </row>
    <row r="1174" spans="2:21" x14ac:dyDescent="0.2">
      <c r="B1174" s="10" t="str">
        <f t="shared" si="108"/>
        <v/>
      </c>
      <c r="C1174" s="10" t="str">
        <f>IF(ISNA(VLOOKUP(R1174&amp;"_"&amp;S1174&amp;"_"&amp;T1174,[1]挑战模式!$A:$AS,1,FALSE)),"",IF(T1174-T1173=0,"",T1174))</f>
        <v/>
      </c>
      <c r="D1174" s="10" t="str">
        <f t="shared" si="109"/>
        <v/>
      </c>
      <c r="E1174" s="10" t="str">
        <f>""</f>
        <v/>
      </c>
      <c r="F1174" s="10" t="str">
        <f>IF(C1174="","",VLOOKUP(R1174&amp;"_"&amp;S1174&amp;"_"&amp;T1174,[1]挑战模式!$A:$AS,13,FALSE)-VLOOKUP(R1174&amp;"_"&amp;S1174&amp;"_"&amp;T1174,[1]挑战模式!$A:$AS,14,FALSE))</f>
        <v/>
      </c>
      <c r="G1174" s="10" t="str">
        <f t="shared" si="110"/>
        <v/>
      </c>
      <c r="H1174" s="10" t="str">
        <f>IF(C1174="","",VLOOKUP(R1174&amp;"_"&amp;S1174&amp;"_"&amp;T1174,[1]挑战模式!$A:$BG,58,FALSE))</f>
        <v/>
      </c>
      <c r="I1174" s="10" t="str">
        <f>IF(C1174="","",VLOOKUP(R1174&amp;"_"&amp;S1174&amp;"_"&amp;T1174,[1]挑战模式!$A:$BG,59,FALSE))</f>
        <v/>
      </c>
      <c r="J1174" s="10" t="str">
        <f t="shared" si="107"/>
        <v/>
      </c>
      <c r="K1174" s="10">
        <f ca="1">IF(ISNA(VLOOKUP(R1174&amp;"_"&amp;S1174&amp;"_"&amp;T1174,[1]挑战模式!$A:$AS,1,FALSE)),"",IF(VLOOKUP(R1174&amp;"_"&amp;S1174&amp;"_"&amp;T1174,[1]挑战模式!$A:$AS,14+U1174,FALSE)="","",INT(VLOOKUP(R1174&amp;"_"&amp;S1174&amp;"_"&amp;T1174,[1]挑战模式!$A:$AS,20+U1174,FALSE))))</f>
        <v>4</v>
      </c>
      <c r="L1174" s="10">
        <f ca="1">IF(ISNA(VLOOKUP(R1174&amp;"_"&amp;S1174&amp;"_"&amp;T1174,[1]挑战模式!$A:$AS,1,FALSE)),"",IF(VLOOKUP(R1174&amp;"_"&amp;S1174&amp;"_"&amp;T1174,[1]挑战模式!$A:$AS,14+U1174,FALSE)="","",ROUND(VLOOKUP(R1174&amp;"_"&amp;S1174&amp;"_"&amp;T1174,[1]挑战模式!$A:$AS,5,FALSE)/K1174,2)))</f>
        <v>6.25</v>
      </c>
      <c r="M1174" s="10">
        <f t="shared" ca="1" si="111"/>
        <v>1</v>
      </c>
      <c r="N1174" s="10" t="str">
        <f t="shared" ca="1" si="112"/>
        <v>Monster_Season1_Challenge5_4_3</v>
      </c>
      <c r="O1174" s="10">
        <f t="shared" ca="1" si="113"/>
        <v>1</v>
      </c>
      <c r="Q1174" s="10">
        <f ca="1">IF(L1174="","",VLOOKUP(R1174&amp;"_"&amp;S1174&amp;"_"&amp;T1174,[1]挑战模式!$A:$AS,38+U1174,FALSE))</f>
        <v>9</v>
      </c>
      <c r="R1174" s="10">
        <v>1</v>
      </c>
      <c r="S1174" s="10">
        <v>5</v>
      </c>
      <c r="T1174" s="10">
        <v>4</v>
      </c>
      <c r="U1174" s="10">
        <v>3</v>
      </c>
    </row>
    <row r="1175" spans="2:21" x14ac:dyDescent="0.2">
      <c r="B1175" s="10" t="str">
        <f t="shared" si="108"/>
        <v/>
      </c>
      <c r="C1175" s="10" t="str">
        <f>IF(ISNA(VLOOKUP(R1175&amp;"_"&amp;S1175&amp;"_"&amp;T1175,[1]挑战模式!$A:$AS,1,FALSE)),"",IF(T1175-T1174=0,"",T1175))</f>
        <v/>
      </c>
      <c r="D1175" s="10" t="str">
        <f t="shared" si="109"/>
        <v/>
      </c>
      <c r="E1175" s="10" t="str">
        <f>""</f>
        <v/>
      </c>
      <c r="F1175" s="10" t="str">
        <f>IF(C1175="","",VLOOKUP(R1175&amp;"_"&amp;S1175&amp;"_"&amp;T1175,[1]挑战模式!$A:$AS,13,FALSE)-VLOOKUP(R1175&amp;"_"&amp;S1175&amp;"_"&amp;T1175,[1]挑战模式!$A:$AS,14,FALSE))</f>
        <v/>
      </c>
      <c r="G1175" s="10" t="str">
        <f t="shared" si="110"/>
        <v/>
      </c>
      <c r="H1175" s="10" t="str">
        <f>IF(C1175="","",VLOOKUP(R1175&amp;"_"&amp;S1175&amp;"_"&amp;T1175,[1]挑战模式!$A:$BG,58,FALSE))</f>
        <v/>
      </c>
      <c r="I1175" s="10" t="str">
        <f>IF(C1175="","",VLOOKUP(R1175&amp;"_"&amp;S1175&amp;"_"&amp;T1175,[1]挑战模式!$A:$BG,59,FALSE))</f>
        <v/>
      </c>
      <c r="J1175" s="10" t="str">
        <f t="shared" ref="J1175:J1238" si="114">IF(C1175="","",0)</f>
        <v/>
      </c>
      <c r="K1175" s="10" t="str">
        <f ca="1">IF(ISNA(VLOOKUP(R1175&amp;"_"&amp;S1175&amp;"_"&amp;T1175,[1]挑战模式!$A:$AS,1,FALSE)),"",IF(VLOOKUP(R1175&amp;"_"&amp;S1175&amp;"_"&amp;T1175,[1]挑战模式!$A:$AS,14+U1175,FALSE)="","",INT(VLOOKUP(R1175&amp;"_"&amp;S1175&amp;"_"&amp;T1175,[1]挑战模式!$A:$AS,20+U1175,FALSE))))</f>
        <v/>
      </c>
      <c r="L1175" s="10" t="str">
        <f ca="1">IF(ISNA(VLOOKUP(R1175&amp;"_"&amp;S1175&amp;"_"&amp;T1175,[1]挑战模式!$A:$AS,1,FALSE)),"",IF(VLOOKUP(R1175&amp;"_"&amp;S1175&amp;"_"&amp;T1175,[1]挑战模式!$A:$AS,14+U1175,FALSE)="","",ROUND(VLOOKUP(R1175&amp;"_"&amp;S1175&amp;"_"&amp;T1175,[1]挑战模式!$A:$AS,5,FALSE)/K1175,2)))</f>
        <v/>
      </c>
      <c r="M1175" s="10" t="str">
        <f t="shared" ca="1" si="111"/>
        <v/>
      </c>
      <c r="N1175" s="10" t="str">
        <f t="shared" ca="1" si="112"/>
        <v/>
      </c>
      <c r="O1175" s="10" t="str">
        <f t="shared" ca="1" si="113"/>
        <v/>
      </c>
      <c r="Q1175" s="10" t="str">
        <f ca="1">IF(L1175="","",VLOOKUP(R1175&amp;"_"&amp;S1175&amp;"_"&amp;T1175,[1]挑战模式!$A:$AS,38+U1175,FALSE))</f>
        <v/>
      </c>
      <c r="R1175" s="10">
        <v>1</v>
      </c>
      <c r="S1175" s="10">
        <v>5</v>
      </c>
      <c r="T1175" s="10">
        <v>4</v>
      </c>
      <c r="U1175" s="10">
        <v>4</v>
      </c>
    </row>
    <row r="1176" spans="2:21" x14ac:dyDescent="0.2">
      <c r="B1176" s="10" t="str">
        <f t="shared" si="108"/>
        <v/>
      </c>
      <c r="C1176" s="10" t="str">
        <f>IF(ISNA(VLOOKUP(R1176&amp;"_"&amp;S1176&amp;"_"&amp;T1176,[1]挑战模式!$A:$AS,1,FALSE)),"",IF(T1176-T1175=0,"",T1176))</f>
        <v/>
      </c>
      <c r="D1176" s="10" t="str">
        <f t="shared" si="109"/>
        <v/>
      </c>
      <c r="E1176" s="10" t="str">
        <f>""</f>
        <v/>
      </c>
      <c r="F1176" s="10" t="str">
        <f>IF(C1176="","",VLOOKUP(R1176&amp;"_"&amp;S1176&amp;"_"&amp;T1176,[1]挑战模式!$A:$AS,13,FALSE)-VLOOKUP(R1176&amp;"_"&amp;S1176&amp;"_"&amp;T1176,[1]挑战模式!$A:$AS,14,FALSE))</f>
        <v/>
      </c>
      <c r="G1176" s="10" t="str">
        <f t="shared" si="110"/>
        <v/>
      </c>
      <c r="H1176" s="10" t="str">
        <f>IF(C1176="","",VLOOKUP(R1176&amp;"_"&amp;S1176&amp;"_"&amp;T1176,[1]挑战模式!$A:$BG,58,FALSE))</f>
        <v/>
      </c>
      <c r="I1176" s="10" t="str">
        <f>IF(C1176="","",VLOOKUP(R1176&amp;"_"&amp;S1176&amp;"_"&amp;T1176,[1]挑战模式!$A:$BG,59,FALSE))</f>
        <v/>
      </c>
      <c r="J1176" s="10" t="str">
        <f t="shared" si="114"/>
        <v/>
      </c>
      <c r="K1176" s="10" t="str">
        <f ca="1">IF(ISNA(VLOOKUP(R1176&amp;"_"&amp;S1176&amp;"_"&amp;T1176,[1]挑战模式!$A:$AS,1,FALSE)),"",IF(VLOOKUP(R1176&amp;"_"&amp;S1176&amp;"_"&amp;T1176,[1]挑战模式!$A:$AS,14+U1176,FALSE)="","",INT(VLOOKUP(R1176&amp;"_"&amp;S1176&amp;"_"&amp;T1176,[1]挑战模式!$A:$AS,20+U1176,FALSE))))</f>
        <v/>
      </c>
      <c r="L1176" s="10" t="str">
        <f ca="1">IF(ISNA(VLOOKUP(R1176&amp;"_"&amp;S1176&amp;"_"&amp;T1176,[1]挑战模式!$A:$AS,1,FALSE)),"",IF(VLOOKUP(R1176&amp;"_"&amp;S1176&amp;"_"&amp;T1176,[1]挑战模式!$A:$AS,14+U1176,FALSE)="","",ROUND(VLOOKUP(R1176&amp;"_"&amp;S1176&amp;"_"&amp;T1176,[1]挑战模式!$A:$AS,5,FALSE)/K1176,2)))</f>
        <v/>
      </c>
      <c r="M1176" s="10" t="str">
        <f t="shared" ca="1" si="111"/>
        <v/>
      </c>
      <c r="N1176" s="10" t="str">
        <f t="shared" ca="1" si="112"/>
        <v/>
      </c>
      <c r="O1176" s="10" t="str">
        <f t="shared" ca="1" si="113"/>
        <v/>
      </c>
      <c r="Q1176" s="10" t="str">
        <f ca="1">IF(L1176="","",VLOOKUP(R1176&amp;"_"&amp;S1176&amp;"_"&amp;T1176,[1]挑战模式!$A:$AS,38+U1176,FALSE))</f>
        <v/>
      </c>
      <c r="R1176" s="10">
        <v>1</v>
      </c>
      <c r="S1176" s="10">
        <v>5</v>
      </c>
      <c r="T1176" s="10">
        <v>4</v>
      </c>
      <c r="U1176" s="10">
        <v>5</v>
      </c>
    </row>
    <row r="1177" spans="2:21" x14ac:dyDescent="0.2">
      <c r="B1177" s="10" t="str">
        <f t="shared" si="108"/>
        <v/>
      </c>
      <c r="C1177" s="10" t="str">
        <f>IF(ISNA(VLOOKUP(R1177&amp;"_"&amp;S1177&amp;"_"&amp;T1177,[1]挑战模式!$A:$AS,1,FALSE)),"",IF(T1177-T1176=0,"",T1177))</f>
        <v/>
      </c>
      <c r="D1177" s="10" t="str">
        <f t="shared" si="109"/>
        <v/>
      </c>
      <c r="E1177" s="10" t="str">
        <f>""</f>
        <v/>
      </c>
      <c r="F1177" s="10" t="str">
        <f>IF(C1177="","",VLOOKUP(R1177&amp;"_"&amp;S1177&amp;"_"&amp;T1177,[1]挑战模式!$A:$AS,13,FALSE)-VLOOKUP(R1177&amp;"_"&amp;S1177&amp;"_"&amp;T1177,[1]挑战模式!$A:$AS,14,FALSE))</f>
        <v/>
      </c>
      <c r="G1177" s="10" t="str">
        <f t="shared" si="110"/>
        <v/>
      </c>
      <c r="H1177" s="10" t="str">
        <f>IF(C1177="","",VLOOKUP(R1177&amp;"_"&amp;S1177&amp;"_"&amp;T1177,[1]挑战模式!$A:$BG,58,FALSE))</f>
        <v/>
      </c>
      <c r="I1177" s="10" t="str">
        <f>IF(C1177="","",VLOOKUP(R1177&amp;"_"&amp;S1177&amp;"_"&amp;T1177,[1]挑战模式!$A:$BG,59,FALSE))</f>
        <v/>
      </c>
      <c r="J1177" s="10" t="str">
        <f t="shared" si="114"/>
        <v/>
      </c>
      <c r="K1177" s="10" t="str">
        <f ca="1">IF(ISNA(VLOOKUP(R1177&amp;"_"&amp;S1177&amp;"_"&amp;T1177,[1]挑战模式!$A:$AS,1,FALSE)),"",IF(VLOOKUP(R1177&amp;"_"&amp;S1177&amp;"_"&amp;T1177,[1]挑战模式!$A:$AS,14+U1177,FALSE)="","",INT(VLOOKUP(R1177&amp;"_"&amp;S1177&amp;"_"&amp;T1177,[1]挑战模式!$A:$AS,20+U1177,FALSE))))</f>
        <v/>
      </c>
      <c r="L1177" s="10" t="str">
        <f ca="1">IF(ISNA(VLOOKUP(R1177&amp;"_"&amp;S1177&amp;"_"&amp;T1177,[1]挑战模式!$A:$AS,1,FALSE)),"",IF(VLOOKUP(R1177&amp;"_"&amp;S1177&amp;"_"&amp;T1177,[1]挑战模式!$A:$AS,14+U1177,FALSE)="","",ROUND(VLOOKUP(R1177&amp;"_"&amp;S1177&amp;"_"&amp;T1177,[1]挑战模式!$A:$AS,5,FALSE)/K1177,2)))</f>
        <v/>
      </c>
      <c r="M1177" s="10" t="str">
        <f t="shared" ca="1" si="111"/>
        <v/>
      </c>
      <c r="N1177" s="10" t="str">
        <f t="shared" ca="1" si="112"/>
        <v/>
      </c>
      <c r="O1177" s="10" t="str">
        <f t="shared" ca="1" si="113"/>
        <v/>
      </c>
      <c r="Q1177" s="10" t="str">
        <f ca="1">IF(L1177="","",VLOOKUP(R1177&amp;"_"&amp;S1177&amp;"_"&amp;T1177,[1]挑战模式!$A:$AS,38+U1177,FALSE))</f>
        <v/>
      </c>
      <c r="R1177" s="10">
        <v>1</v>
      </c>
      <c r="S1177" s="10">
        <v>5</v>
      </c>
      <c r="T1177" s="10">
        <v>4</v>
      </c>
      <c r="U1177" s="10">
        <v>6</v>
      </c>
    </row>
    <row r="1178" spans="2:21" x14ac:dyDescent="0.2">
      <c r="B1178" s="10" t="str">
        <f t="shared" si="108"/>
        <v>MonsterWaveCallRule_Season1_Challenge5</v>
      </c>
      <c r="C1178" s="10">
        <f>IF(ISNA(VLOOKUP(R1178&amp;"_"&amp;S1178&amp;"_"&amp;T1178,[1]挑战模式!$A:$AS,1,FALSE)),"",IF(T1178-T1177=0,"",T1178))</f>
        <v>5</v>
      </c>
      <c r="D1178" s="10" t="str">
        <f t="shared" si="109"/>
        <v>赛季1挑战关卡5波次5</v>
      </c>
      <c r="E1178" s="10" t="str">
        <f>""</f>
        <v/>
      </c>
      <c r="F1178" s="10">
        <f>IF(C1178="","",VLOOKUP(R1178&amp;"_"&amp;S1178&amp;"_"&amp;T1178,[1]挑战模式!$A:$AS,13,FALSE)-VLOOKUP(R1178&amp;"_"&amp;S1178&amp;"_"&amp;T1178,[1]挑战模式!$A:$AS,14,FALSE))</f>
        <v>100</v>
      </c>
      <c r="G1178" s="10">
        <f t="shared" si="110"/>
        <v>180</v>
      </c>
      <c r="H1178" s="10" t="str">
        <f>IF(C1178="","",VLOOKUP(R1178&amp;"_"&amp;S1178&amp;"_"&amp;T1178,[1]挑战模式!$A:$BG,58,FALSE))</f>
        <v>ResAudio_Music_game3;0.9</v>
      </c>
      <c r="I1178" s="10" t="str">
        <f>IF(C1178="","",VLOOKUP(R1178&amp;"_"&amp;S1178&amp;"_"&amp;T1178,[1]挑战模式!$A:$BG,59,FALSE))</f>
        <v>ResAudio_Music_game3;1.1</v>
      </c>
      <c r="J1178" s="10">
        <f t="shared" si="114"/>
        <v>0</v>
      </c>
      <c r="K1178" s="10">
        <f ca="1">IF(ISNA(VLOOKUP(R1178&amp;"_"&amp;S1178&amp;"_"&amp;T1178,[1]挑战模式!$A:$AS,1,FALSE)),"",IF(VLOOKUP(R1178&amp;"_"&amp;S1178&amp;"_"&amp;T1178,[1]挑战模式!$A:$AS,14+U1178,FALSE)="","",INT(VLOOKUP(R1178&amp;"_"&amp;S1178&amp;"_"&amp;T1178,[1]挑战模式!$A:$AS,20+U1178,FALSE))))</f>
        <v>12</v>
      </c>
      <c r="L1178" s="10">
        <f ca="1">IF(ISNA(VLOOKUP(R1178&amp;"_"&amp;S1178&amp;"_"&amp;T1178,[1]挑战模式!$A:$AS,1,FALSE)),"",IF(VLOOKUP(R1178&amp;"_"&amp;S1178&amp;"_"&amp;T1178,[1]挑战模式!$A:$AS,14+U1178,FALSE)="","",ROUND(VLOOKUP(R1178&amp;"_"&amp;S1178&amp;"_"&amp;T1178,[1]挑战模式!$A:$AS,5,FALSE)/K1178,2)))</f>
        <v>2.5</v>
      </c>
      <c r="M1178" s="10">
        <f t="shared" ca="1" si="111"/>
        <v>1</v>
      </c>
      <c r="N1178" s="10" t="str">
        <f t="shared" ca="1" si="112"/>
        <v>Monster_Season1_Challenge5_5_1</v>
      </c>
      <c r="O1178" s="10">
        <f t="shared" ca="1" si="113"/>
        <v>1</v>
      </c>
      <c r="Q1178" s="10">
        <f ca="1">IF(L1178="","",VLOOKUP(R1178&amp;"_"&amp;S1178&amp;"_"&amp;T1178,[1]挑战模式!$A:$AS,38+U1178,FALSE))</f>
        <v>6</v>
      </c>
      <c r="R1178" s="10">
        <v>1</v>
      </c>
      <c r="S1178" s="10">
        <v>5</v>
      </c>
      <c r="T1178" s="10">
        <v>5</v>
      </c>
      <c r="U1178" s="10">
        <v>1</v>
      </c>
    </row>
    <row r="1179" spans="2:21" x14ac:dyDescent="0.2">
      <c r="B1179" s="10" t="str">
        <f t="shared" si="108"/>
        <v/>
      </c>
      <c r="C1179" s="10" t="str">
        <f>IF(ISNA(VLOOKUP(R1179&amp;"_"&amp;S1179&amp;"_"&amp;T1179,[1]挑战模式!$A:$AS,1,FALSE)),"",IF(T1179-T1178=0,"",T1179))</f>
        <v/>
      </c>
      <c r="D1179" s="10" t="str">
        <f t="shared" si="109"/>
        <v/>
      </c>
      <c r="E1179" s="10" t="str">
        <f>""</f>
        <v/>
      </c>
      <c r="F1179" s="10" t="str">
        <f>IF(C1179="","",VLOOKUP(R1179&amp;"_"&amp;S1179&amp;"_"&amp;T1179,[1]挑战模式!$A:$AS,13,FALSE)-VLOOKUP(R1179&amp;"_"&amp;S1179&amp;"_"&amp;T1179,[1]挑战模式!$A:$AS,14,FALSE))</f>
        <v/>
      </c>
      <c r="G1179" s="10" t="str">
        <f t="shared" si="110"/>
        <v/>
      </c>
      <c r="H1179" s="10" t="str">
        <f>IF(C1179="","",VLOOKUP(R1179&amp;"_"&amp;S1179&amp;"_"&amp;T1179,[1]挑战模式!$A:$BG,58,FALSE))</f>
        <v/>
      </c>
      <c r="I1179" s="10" t="str">
        <f>IF(C1179="","",VLOOKUP(R1179&amp;"_"&amp;S1179&amp;"_"&amp;T1179,[1]挑战模式!$A:$BG,59,FALSE))</f>
        <v/>
      </c>
      <c r="J1179" s="10" t="str">
        <f t="shared" si="114"/>
        <v/>
      </c>
      <c r="K1179" s="10">
        <f ca="1">IF(ISNA(VLOOKUP(R1179&amp;"_"&amp;S1179&amp;"_"&amp;T1179,[1]挑战模式!$A:$AS,1,FALSE)),"",IF(VLOOKUP(R1179&amp;"_"&amp;S1179&amp;"_"&amp;T1179,[1]挑战模式!$A:$AS,14+U1179,FALSE)="","",INT(VLOOKUP(R1179&amp;"_"&amp;S1179&amp;"_"&amp;T1179,[1]挑战模式!$A:$AS,20+U1179,FALSE))))</f>
        <v>12</v>
      </c>
      <c r="L1179" s="10">
        <f ca="1">IF(ISNA(VLOOKUP(R1179&amp;"_"&amp;S1179&amp;"_"&amp;T1179,[1]挑战模式!$A:$AS,1,FALSE)),"",IF(VLOOKUP(R1179&amp;"_"&amp;S1179&amp;"_"&amp;T1179,[1]挑战模式!$A:$AS,14+U1179,FALSE)="","",ROUND(VLOOKUP(R1179&amp;"_"&amp;S1179&amp;"_"&amp;T1179,[1]挑战模式!$A:$AS,5,FALSE)/K1179,2)))</f>
        <v>2.5</v>
      </c>
      <c r="M1179" s="10">
        <f t="shared" ca="1" si="111"/>
        <v>1</v>
      </c>
      <c r="N1179" s="10" t="str">
        <f t="shared" ca="1" si="112"/>
        <v>Monster_Season1_Challenge5_5_2</v>
      </c>
      <c r="O1179" s="10">
        <f t="shared" ca="1" si="113"/>
        <v>1</v>
      </c>
      <c r="Q1179" s="10">
        <f ca="1">IF(L1179="","",VLOOKUP(R1179&amp;"_"&amp;S1179&amp;"_"&amp;T1179,[1]挑战模式!$A:$AS,38+U1179,FALSE))</f>
        <v>6</v>
      </c>
      <c r="R1179" s="10">
        <v>1</v>
      </c>
      <c r="S1179" s="10">
        <v>5</v>
      </c>
      <c r="T1179" s="10">
        <v>5</v>
      </c>
      <c r="U1179" s="10">
        <v>2</v>
      </c>
    </row>
    <row r="1180" spans="2:21" x14ac:dyDescent="0.2">
      <c r="B1180" s="10" t="str">
        <f t="shared" si="108"/>
        <v/>
      </c>
      <c r="C1180" s="10" t="str">
        <f>IF(ISNA(VLOOKUP(R1180&amp;"_"&amp;S1180&amp;"_"&amp;T1180,[1]挑战模式!$A:$AS,1,FALSE)),"",IF(T1180-T1179=0,"",T1180))</f>
        <v/>
      </c>
      <c r="D1180" s="10" t="str">
        <f t="shared" si="109"/>
        <v/>
      </c>
      <c r="E1180" s="10" t="str">
        <f>""</f>
        <v/>
      </c>
      <c r="F1180" s="10" t="str">
        <f>IF(C1180="","",VLOOKUP(R1180&amp;"_"&amp;S1180&amp;"_"&amp;T1180,[1]挑战模式!$A:$AS,13,FALSE)-VLOOKUP(R1180&amp;"_"&amp;S1180&amp;"_"&amp;T1180,[1]挑战模式!$A:$AS,14,FALSE))</f>
        <v/>
      </c>
      <c r="G1180" s="10" t="str">
        <f t="shared" si="110"/>
        <v/>
      </c>
      <c r="H1180" s="10" t="str">
        <f>IF(C1180="","",VLOOKUP(R1180&amp;"_"&amp;S1180&amp;"_"&amp;T1180,[1]挑战模式!$A:$BG,58,FALSE))</f>
        <v/>
      </c>
      <c r="I1180" s="10" t="str">
        <f>IF(C1180="","",VLOOKUP(R1180&amp;"_"&amp;S1180&amp;"_"&amp;T1180,[1]挑战模式!$A:$BG,59,FALSE))</f>
        <v/>
      </c>
      <c r="J1180" s="10" t="str">
        <f t="shared" si="114"/>
        <v/>
      </c>
      <c r="K1180" s="10">
        <f ca="1">IF(ISNA(VLOOKUP(R1180&amp;"_"&amp;S1180&amp;"_"&amp;T1180,[1]挑战模式!$A:$AS,1,FALSE)),"",IF(VLOOKUP(R1180&amp;"_"&amp;S1180&amp;"_"&amp;T1180,[1]挑战模式!$A:$AS,14+U1180,FALSE)="","",INT(VLOOKUP(R1180&amp;"_"&amp;S1180&amp;"_"&amp;T1180,[1]挑战模式!$A:$AS,20+U1180,FALSE))))</f>
        <v>6</v>
      </c>
      <c r="L1180" s="10">
        <f ca="1">IF(ISNA(VLOOKUP(R1180&amp;"_"&amp;S1180&amp;"_"&amp;T1180,[1]挑战模式!$A:$AS,1,FALSE)),"",IF(VLOOKUP(R1180&amp;"_"&amp;S1180&amp;"_"&amp;T1180,[1]挑战模式!$A:$AS,14+U1180,FALSE)="","",ROUND(VLOOKUP(R1180&amp;"_"&amp;S1180&amp;"_"&amp;T1180,[1]挑战模式!$A:$AS,5,FALSE)/K1180,2)))</f>
        <v>5</v>
      </c>
      <c r="M1180" s="10">
        <f t="shared" ca="1" si="111"/>
        <v>1</v>
      </c>
      <c r="N1180" s="10" t="str">
        <f t="shared" ca="1" si="112"/>
        <v>Monster_Season1_Challenge5_5_3</v>
      </c>
      <c r="O1180" s="10">
        <f t="shared" ca="1" si="113"/>
        <v>1</v>
      </c>
      <c r="Q1180" s="10">
        <f ca="1">IF(L1180="","",VLOOKUP(R1180&amp;"_"&amp;S1180&amp;"_"&amp;T1180,[1]挑战模式!$A:$AS,38+U1180,FALSE))</f>
        <v>11</v>
      </c>
      <c r="R1180" s="10">
        <v>1</v>
      </c>
      <c r="S1180" s="10">
        <v>5</v>
      </c>
      <c r="T1180" s="10">
        <v>5</v>
      </c>
      <c r="U1180" s="10">
        <v>3</v>
      </c>
    </row>
    <row r="1181" spans="2:21" x14ac:dyDescent="0.2">
      <c r="B1181" s="10" t="str">
        <f t="shared" si="108"/>
        <v/>
      </c>
      <c r="C1181" s="10" t="str">
        <f>IF(ISNA(VLOOKUP(R1181&amp;"_"&amp;S1181&amp;"_"&amp;T1181,[1]挑战模式!$A:$AS,1,FALSE)),"",IF(T1181-T1180=0,"",T1181))</f>
        <v/>
      </c>
      <c r="D1181" s="10" t="str">
        <f t="shared" si="109"/>
        <v/>
      </c>
      <c r="E1181" s="10" t="str">
        <f>""</f>
        <v/>
      </c>
      <c r="F1181" s="10" t="str">
        <f>IF(C1181="","",VLOOKUP(R1181&amp;"_"&amp;S1181&amp;"_"&amp;T1181,[1]挑战模式!$A:$AS,13,FALSE)-VLOOKUP(R1181&amp;"_"&amp;S1181&amp;"_"&amp;T1181,[1]挑战模式!$A:$AS,14,FALSE))</f>
        <v/>
      </c>
      <c r="G1181" s="10" t="str">
        <f t="shared" si="110"/>
        <v/>
      </c>
      <c r="H1181" s="10" t="str">
        <f>IF(C1181="","",VLOOKUP(R1181&amp;"_"&amp;S1181&amp;"_"&amp;T1181,[1]挑战模式!$A:$BG,58,FALSE))</f>
        <v/>
      </c>
      <c r="I1181" s="10" t="str">
        <f>IF(C1181="","",VLOOKUP(R1181&amp;"_"&amp;S1181&amp;"_"&amp;T1181,[1]挑战模式!$A:$BG,59,FALSE))</f>
        <v/>
      </c>
      <c r="J1181" s="10" t="str">
        <f t="shared" si="114"/>
        <v/>
      </c>
      <c r="K1181" s="10" t="str">
        <f ca="1">IF(ISNA(VLOOKUP(R1181&amp;"_"&amp;S1181&amp;"_"&amp;T1181,[1]挑战模式!$A:$AS,1,FALSE)),"",IF(VLOOKUP(R1181&amp;"_"&amp;S1181&amp;"_"&amp;T1181,[1]挑战模式!$A:$AS,14+U1181,FALSE)="","",INT(VLOOKUP(R1181&amp;"_"&amp;S1181&amp;"_"&amp;T1181,[1]挑战模式!$A:$AS,20+U1181,FALSE))))</f>
        <v/>
      </c>
      <c r="L1181" s="10" t="str">
        <f ca="1">IF(ISNA(VLOOKUP(R1181&amp;"_"&amp;S1181&amp;"_"&amp;T1181,[1]挑战模式!$A:$AS,1,FALSE)),"",IF(VLOOKUP(R1181&amp;"_"&amp;S1181&amp;"_"&amp;T1181,[1]挑战模式!$A:$AS,14+U1181,FALSE)="","",ROUND(VLOOKUP(R1181&amp;"_"&amp;S1181&amp;"_"&amp;T1181,[1]挑战模式!$A:$AS,5,FALSE)/K1181,2)))</f>
        <v/>
      </c>
      <c r="M1181" s="10" t="str">
        <f t="shared" ca="1" si="111"/>
        <v/>
      </c>
      <c r="N1181" s="10" t="str">
        <f t="shared" ca="1" si="112"/>
        <v/>
      </c>
      <c r="O1181" s="10" t="str">
        <f t="shared" ca="1" si="113"/>
        <v/>
      </c>
      <c r="Q1181" s="10" t="str">
        <f ca="1">IF(L1181="","",VLOOKUP(R1181&amp;"_"&amp;S1181&amp;"_"&amp;T1181,[1]挑战模式!$A:$AS,38+U1181,FALSE))</f>
        <v/>
      </c>
      <c r="R1181" s="10">
        <v>1</v>
      </c>
      <c r="S1181" s="10">
        <v>5</v>
      </c>
      <c r="T1181" s="10">
        <v>5</v>
      </c>
      <c r="U1181" s="10">
        <v>4</v>
      </c>
    </row>
    <row r="1182" spans="2:21" x14ac:dyDescent="0.2">
      <c r="B1182" s="10" t="str">
        <f t="shared" si="108"/>
        <v/>
      </c>
      <c r="C1182" s="10" t="str">
        <f>IF(ISNA(VLOOKUP(R1182&amp;"_"&amp;S1182&amp;"_"&amp;T1182,[1]挑战模式!$A:$AS,1,FALSE)),"",IF(T1182-T1181=0,"",T1182))</f>
        <v/>
      </c>
      <c r="D1182" s="10" t="str">
        <f t="shared" si="109"/>
        <v/>
      </c>
      <c r="E1182" s="10" t="str">
        <f>""</f>
        <v/>
      </c>
      <c r="F1182" s="10" t="str">
        <f>IF(C1182="","",VLOOKUP(R1182&amp;"_"&amp;S1182&amp;"_"&amp;T1182,[1]挑战模式!$A:$AS,13,FALSE)-VLOOKUP(R1182&amp;"_"&amp;S1182&amp;"_"&amp;T1182,[1]挑战模式!$A:$AS,14,FALSE))</f>
        <v/>
      </c>
      <c r="G1182" s="10" t="str">
        <f t="shared" si="110"/>
        <v/>
      </c>
      <c r="H1182" s="10" t="str">
        <f>IF(C1182="","",VLOOKUP(R1182&amp;"_"&amp;S1182&amp;"_"&amp;T1182,[1]挑战模式!$A:$BG,58,FALSE))</f>
        <v/>
      </c>
      <c r="I1182" s="10" t="str">
        <f>IF(C1182="","",VLOOKUP(R1182&amp;"_"&amp;S1182&amp;"_"&amp;T1182,[1]挑战模式!$A:$BG,59,FALSE))</f>
        <v/>
      </c>
      <c r="J1182" s="10" t="str">
        <f t="shared" si="114"/>
        <v/>
      </c>
      <c r="K1182" s="10" t="str">
        <f ca="1">IF(ISNA(VLOOKUP(R1182&amp;"_"&amp;S1182&amp;"_"&amp;T1182,[1]挑战模式!$A:$AS,1,FALSE)),"",IF(VLOOKUP(R1182&amp;"_"&amp;S1182&amp;"_"&amp;T1182,[1]挑战模式!$A:$AS,14+U1182,FALSE)="","",INT(VLOOKUP(R1182&amp;"_"&amp;S1182&amp;"_"&amp;T1182,[1]挑战模式!$A:$AS,20+U1182,FALSE))))</f>
        <v/>
      </c>
      <c r="L1182" s="10" t="str">
        <f ca="1">IF(ISNA(VLOOKUP(R1182&amp;"_"&amp;S1182&amp;"_"&amp;T1182,[1]挑战模式!$A:$AS,1,FALSE)),"",IF(VLOOKUP(R1182&amp;"_"&amp;S1182&amp;"_"&amp;T1182,[1]挑战模式!$A:$AS,14+U1182,FALSE)="","",ROUND(VLOOKUP(R1182&amp;"_"&amp;S1182&amp;"_"&amp;T1182,[1]挑战模式!$A:$AS,5,FALSE)/K1182,2)))</f>
        <v/>
      </c>
      <c r="M1182" s="10" t="str">
        <f t="shared" ca="1" si="111"/>
        <v/>
      </c>
      <c r="N1182" s="10" t="str">
        <f t="shared" ca="1" si="112"/>
        <v/>
      </c>
      <c r="O1182" s="10" t="str">
        <f t="shared" ca="1" si="113"/>
        <v/>
      </c>
      <c r="Q1182" s="10" t="str">
        <f ca="1">IF(L1182="","",VLOOKUP(R1182&amp;"_"&amp;S1182&amp;"_"&amp;T1182,[1]挑战模式!$A:$AS,38+U1182,FALSE))</f>
        <v/>
      </c>
      <c r="R1182" s="10">
        <v>1</v>
      </c>
      <c r="S1182" s="10">
        <v>5</v>
      </c>
      <c r="T1182" s="10">
        <v>5</v>
      </c>
      <c r="U1182" s="10">
        <v>5</v>
      </c>
    </row>
    <row r="1183" spans="2:21" x14ac:dyDescent="0.2">
      <c r="B1183" s="10" t="str">
        <f t="shared" si="108"/>
        <v/>
      </c>
      <c r="C1183" s="10" t="str">
        <f>IF(ISNA(VLOOKUP(R1183&amp;"_"&amp;S1183&amp;"_"&amp;T1183,[1]挑战模式!$A:$AS,1,FALSE)),"",IF(T1183-T1182=0,"",T1183))</f>
        <v/>
      </c>
      <c r="D1183" s="10" t="str">
        <f t="shared" si="109"/>
        <v/>
      </c>
      <c r="E1183" s="10" t="str">
        <f>""</f>
        <v/>
      </c>
      <c r="F1183" s="10" t="str">
        <f>IF(C1183="","",VLOOKUP(R1183&amp;"_"&amp;S1183&amp;"_"&amp;T1183,[1]挑战模式!$A:$AS,13,FALSE)-VLOOKUP(R1183&amp;"_"&amp;S1183&amp;"_"&amp;T1183,[1]挑战模式!$A:$AS,14,FALSE))</f>
        <v/>
      </c>
      <c r="G1183" s="10" t="str">
        <f t="shared" si="110"/>
        <v/>
      </c>
      <c r="H1183" s="10" t="str">
        <f>IF(C1183="","",VLOOKUP(R1183&amp;"_"&amp;S1183&amp;"_"&amp;T1183,[1]挑战模式!$A:$BG,58,FALSE))</f>
        <v/>
      </c>
      <c r="I1183" s="10" t="str">
        <f>IF(C1183="","",VLOOKUP(R1183&amp;"_"&amp;S1183&amp;"_"&amp;T1183,[1]挑战模式!$A:$BG,59,FALSE))</f>
        <v/>
      </c>
      <c r="J1183" s="10" t="str">
        <f t="shared" si="114"/>
        <v/>
      </c>
      <c r="K1183" s="10" t="str">
        <f ca="1">IF(ISNA(VLOOKUP(R1183&amp;"_"&amp;S1183&amp;"_"&amp;T1183,[1]挑战模式!$A:$AS,1,FALSE)),"",IF(VLOOKUP(R1183&amp;"_"&amp;S1183&amp;"_"&amp;T1183,[1]挑战模式!$A:$AS,14+U1183,FALSE)="","",INT(VLOOKUP(R1183&amp;"_"&amp;S1183&amp;"_"&amp;T1183,[1]挑战模式!$A:$AS,20+U1183,FALSE))))</f>
        <v/>
      </c>
      <c r="L1183" s="10" t="str">
        <f ca="1">IF(ISNA(VLOOKUP(R1183&amp;"_"&amp;S1183&amp;"_"&amp;T1183,[1]挑战模式!$A:$AS,1,FALSE)),"",IF(VLOOKUP(R1183&amp;"_"&amp;S1183&amp;"_"&amp;T1183,[1]挑战模式!$A:$AS,14+U1183,FALSE)="","",ROUND(VLOOKUP(R1183&amp;"_"&amp;S1183&amp;"_"&amp;T1183,[1]挑战模式!$A:$AS,5,FALSE)/K1183,2)))</f>
        <v/>
      </c>
      <c r="M1183" s="10" t="str">
        <f t="shared" ca="1" si="111"/>
        <v/>
      </c>
      <c r="N1183" s="10" t="str">
        <f t="shared" ca="1" si="112"/>
        <v/>
      </c>
      <c r="O1183" s="10" t="str">
        <f t="shared" ca="1" si="113"/>
        <v/>
      </c>
      <c r="Q1183" s="10" t="str">
        <f ca="1">IF(L1183="","",VLOOKUP(R1183&amp;"_"&amp;S1183&amp;"_"&amp;T1183,[1]挑战模式!$A:$AS,38+U1183,FALSE))</f>
        <v/>
      </c>
      <c r="R1183" s="10">
        <v>1</v>
      </c>
      <c r="S1183" s="10">
        <v>5</v>
      </c>
      <c r="T1183" s="10">
        <v>5</v>
      </c>
      <c r="U1183" s="10">
        <v>6</v>
      </c>
    </row>
    <row r="1184" spans="2:21" x14ac:dyDescent="0.2">
      <c r="B1184" s="10" t="str">
        <f t="shared" si="108"/>
        <v>MonsterWaveCallRule_Season1_Challenge5</v>
      </c>
      <c r="C1184" s="10">
        <f>IF(ISNA(VLOOKUP(R1184&amp;"_"&amp;S1184&amp;"_"&amp;T1184,[1]挑战模式!$A:$AS,1,FALSE)),"",IF(T1184-T1183=0,"",T1184))</f>
        <v>6</v>
      </c>
      <c r="D1184" s="10" t="str">
        <f t="shared" si="109"/>
        <v>赛季1挑战关卡5波次6</v>
      </c>
      <c r="E1184" s="10" t="str">
        <f>""</f>
        <v/>
      </c>
      <c r="F1184" s="10">
        <f>IF(C1184="","",VLOOKUP(R1184&amp;"_"&amp;S1184&amp;"_"&amp;T1184,[1]挑战模式!$A:$AS,13,FALSE)-VLOOKUP(R1184&amp;"_"&amp;S1184&amp;"_"&amp;T1184,[1]挑战模式!$A:$AS,14,FALSE))</f>
        <v>100</v>
      </c>
      <c r="G1184" s="10">
        <f t="shared" si="110"/>
        <v>180</v>
      </c>
      <c r="H1184" s="10" t="str">
        <f>IF(C1184="","",VLOOKUP(R1184&amp;"_"&amp;S1184&amp;"_"&amp;T1184,[1]挑战模式!$A:$BG,58,FALSE))</f>
        <v>ResAudio_Music_game3;0.9</v>
      </c>
      <c r="I1184" s="10" t="str">
        <f>IF(C1184="","",VLOOKUP(R1184&amp;"_"&amp;S1184&amp;"_"&amp;T1184,[1]挑战模式!$A:$BG,59,FALSE))</f>
        <v>ResAudio_Music_game3;1.1</v>
      </c>
      <c r="J1184" s="10">
        <f t="shared" si="114"/>
        <v>0</v>
      </c>
      <c r="K1184" s="10">
        <f ca="1">IF(ISNA(VLOOKUP(R1184&amp;"_"&amp;S1184&amp;"_"&amp;T1184,[1]挑战模式!$A:$AS,1,FALSE)),"",IF(VLOOKUP(R1184&amp;"_"&amp;S1184&amp;"_"&amp;T1184,[1]挑战模式!$A:$AS,14+U1184,FALSE)="","",INT(VLOOKUP(R1184&amp;"_"&amp;S1184&amp;"_"&amp;T1184,[1]挑战模式!$A:$AS,20+U1184,FALSE))))</f>
        <v>10</v>
      </c>
      <c r="L1184" s="10">
        <f ca="1">IF(ISNA(VLOOKUP(R1184&amp;"_"&amp;S1184&amp;"_"&amp;T1184,[1]挑战模式!$A:$AS,1,FALSE)),"",IF(VLOOKUP(R1184&amp;"_"&amp;S1184&amp;"_"&amp;T1184,[1]挑战模式!$A:$AS,14+U1184,FALSE)="","",ROUND(VLOOKUP(R1184&amp;"_"&amp;S1184&amp;"_"&amp;T1184,[1]挑战模式!$A:$AS,5,FALSE)/K1184,2)))</f>
        <v>3</v>
      </c>
      <c r="M1184" s="10">
        <f t="shared" ca="1" si="111"/>
        <v>1</v>
      </c>
      <c r="N1184" s="10" t="str">
        <f t="shared" ca="1" si="112"/>
        <v>Monster_Season1_Challenge5_6_1</v>
      </c>
      <c r="O1184" s="10">
        <f t="shared" ca="1" si="113"/>
        <v>1</v>
      </c>
      <c r="Q1184" s="10">
        <f ca="1">IF(L1184="","",VLOOKUP(R1184&amp;"_"&amp;S1184&amp;"_"&amp;T1184,[1]挑战模式!$A:$AS,38+U1184,FALSE))</f>
        <v>5</v>
      </c>
      <c r="R1184" s="10">
        <v>1</v>
      </c>
      <c r="S1184" s="10">
        <v>5</v>
      </c>
      <c r="T1184" s="10">
        <v>6</v>
      </c>
      <c r="U1184" s="10">
        <v>1</v>
      </c>
    </row>
    <row r="1185" spans="2:21" x14ac:dyDescent="0.2">
      <c r="B1185" s="10" t="str">
        <f t="shared" si="108"/>
        <v/>
      </c>
      <c r="C1185" s="10" t="str">
        <f>IF(ISNA(VLOOKUP(R1185&amp;"_"&amp;S1185&amp;"_"&amp;T1185,[1]挑战模式!$A:$AS,1,FALSE)),"",IF(T1185-T1184=0,"",T1185))</f>
        <v/>
      </c>
      <c r="D1185" s="10" t="str">
        <f t="shared" si="109"/>
        <v/>
      </c>
      <c r="E1185" s="10" t="str">
        <f>""</f>
        <v/>
      </c>
      <c r="F1185" s="10" t="str">
        <f>IF(C1185="","",VLOOKUP(R1185&amp;"_"&amp;S1185&amp;"_"&amp;T1185,[1]挑战模式!$A:$AS,13,FALSE)-VLOOKUP(R1185&amp;"_"&amp;S1185&amp;"_"&amp;T1185,[1]挑战模式!$A:$AS,14,FALSE))</f>
        <v/>
      </c>
      <c r="G1185" s="10" t="str">
        <f t="shared" si="110"/>
        <v/>
      </c>
      <c r="H1185" s="10" t="str">
        <f>IF(C1185="","",VLOOKUP(R1185&amp;"_"&amp;S1185&amp;"_"&amp;T1185,[1]挑战模式!$A:$BG,58,FALSE))</f>
        <v/>
      </c>
      <c r="I1185" s="10" t="str">
        <f>IF(C1185="","",VLOOKUP(R1185&amp;"_"&amp;S1185&amp;"_"&amp;T1185,[1]挑战模式!$A:$BG,59,FALSE))</f>
        <v/>
      </c>
      <c r="J1185" s="10" t="str">
        <f t="shared" si="114"/>
        <v/>
      </c>
      <c r="K1185" s="10">
        <f ca="1">IF(ISNA(VLOOKUP(R1185&amp;"_"&amp;S1185&amp;"_"&amp;T1185,[1]挑战模式!$A:$AS,1,FALSE)),"",IF(VLOOKUP(R1185&amp;"_"&amp;S1185&amp;"_"&amp;T1185,[1]挑战模式!$A:$AS,14+U1185,FALSE)="","",INT(VLOOKUP(R1185&amp;"_"&amp;S1185&amp;"_"&amp;T1185,[1]挑战模式!$A:$AS,20+U1185,FALSE))))</f>
        <v>10</v>
      </c>
      <c r="L1185" s="10">
        <f ca="1">IF(ISNA(VLOOKUP(R1185&amp;"_"&amp;S1185&amp;"_"&amp;T1185,[1]挑战模式!$A:$AS,1,FALSE)),"",IF(VLOOKUP(R1185&amp;"_"&amp;S1185&amp;"_"&amp;T1185,[1]挑战模式!$A:$AS,14+U1185,FALSE)="","",ROUND(VLOOKUP(R1185&amp;"_"&amp;S1185&amp;"_"&amp;T1185,[1]挑战模式!$A:$AS,5,FALSE)/K1185,2)))</f>
        <v>3</v>
      </c>
      <c r="M1185" s="10">
        <f t="shared" ca="1" si="111"/>
        <v>1</v>
      </c>
      <c r="N1185" s="10" t="str">
        <f t="shared" ca="1" si="112"/>
        <v>Monster_Season1_Challenge5_6_2</v>
      </c>
      <c r="O1185" s="10">
        <f t="shared" ca="1" si="113"/>
        <v>1</v>
      </c>
      <c r="Q1185" s="10">
        <f ca="1">IF(L1185="","",VLOOKUP(R1185&amp;"_"&amp;S1185&amp;"_"&amp;T1185,[1]挑战模式!$A:$AS,38+U1185,FALSE))</f>
        <v>5</v>
      </c>
      <c r="R1185" s="10">
        <v>1</v>
      </c>
      <c r="S1185" s="10">
        <v>5</v>
      </c>
      <c r="T1185" s="10">
        <v>6</v>
      </c>
      <c r="U1185" s="10">
        <v>2</v>
      </c>
    </row>
    <row r="1186" spans="2:21" x14ac:dyDescent="0.2">
      <c r="B1186" s="10" t="str">
        <f t="shared" si="108"/>
        <v/>
      </c>
      <c r="C1186" s="10" t="str">
        <f>IF(ISNA(VLOOKUP(R1186&amp;"_"&amp;S1186&amp;"_"&amp;T1186,[1]挑战模式!$A:$AS,1,FALSE)),"",IF(T1186-T1185=0,"",T1186))</f>
        <v/>
      </c>
      <c r="D1186" s="10" t="str">
        <f t="shared" si="109"/>
        <v/>
      </c>
      <c r="E1186" s="10" t="str">
        <f>""</f>
        <v/>
      </c>
      <c r="F1186" s="10" t="str">
        <f>IF(C1186="","",VLOOKUP(R1186&amp;"_"&amp;S1186&amp;"_"&amp;T1186,[1]挑战模式!$A:$AS,13,FALSE)-VLOOKUP(R1186&amp;"_"&amp;S1186&amp;"_"&amp;T1186,[1]挑战模式!$A:$AS,14,FALSE))</f>
        <v/>
      </c>
      <c r="G1186" s="10" t="str">
        <f t="shared" si="110"/>
        <v/>
      </c>
      <c r="H1186" s="10" t="str">
        <f>IF(C1186="","",VLOOKUP(R1186&amp;"_"&amp;S1186&amp;"_"&amp;T1186,[1]挑战模式!$A:$BG,58,FALSE))</f>
        <v/>
      </c>
      <c r="I1186" s="10" t="str">
        <f>IF(C1186="","",VLOOKUP(R1186&amp;"_"&amp;S1186&amp;"_"&amp;T1186,[1]挑战模式!$A:$BG,59,FALSE))</f>
        <v/>
      </c>
      <c r="J1186" s="10" t="str">
        <f t="shared" si="114"/>
        <v/>
      </c>
      <c r="K1186" s="10">
        <f ca="1">IF(ISNA(VLOOKUP(R1186&amp;"_"&amp;S1186&amp;"_"&amp;T1186,[1]挑战模式!$A:$AS,1,FALSE)),"",IF(VLOOKUP(R1186&amp;"_"&amp;S1186&amp;"_"&amp;T1186,[1]挑战模式!$A:$AS,14+U1186,FALSE)="","",INT(VLOOKUP(R1186&amp;"_"&amp;S1186&amp;"_"&amp;T1186,[1]挑战模式!$A:$AS,20+U1186,FALSE))))</f>
        <v>10</v>
      </c>
      <c r="L1186" s="10">
        <f ca="1">IF(ISNA(VLOOKUP(R1186&amp;"_"&amp;S1186&amp;"_"&amp;T1186,[1]挑战模式!$A:$AS,1,FALSE)),"",IF(VLOOKUP(R1186&amp;"_"&amp;S1186&amp;"_"&amp;T1186,[1]挑战模式!$A:$AS,14+U1186,FALSE)="","",ROUND(VLOOKUP(R1186&amp;"_"&amp;S1186&amp;"_"&amp;T1186,[1]挑战模式!$A:$AS,5,FALSE)/K1186,2)))</f>
        <v>3</v>
      </c>
      <c r="M1186" s="10">
        <f t="shared" ca="1" si="111"/>
        <v>1</v>
      </c>
      <c r="N1186" s="10" t="str">
        <f t="shared" ca="1" si="112"/>
        <v>Monster_Season1_Challenge5_6_3</v>
      </c>
      <c r="O1186" s="10">
        <f t="shared" ca="1" si="113"/>
        <v>1</v>
      </c>
      <c r="Q1186" s="10">
        <f ca="1">IF(L1186="","",VLOOKUP(R1186&amp;"_"&amp;S1186&amp;"_"&amp;T1186,[1]挑战模式!$A:$AS,38+U1186,FALSE))</f>
        <v>5</v>
      </c>
      <c r="R1186" s="10">
        <v>1</v>
      </c>
      <c r="S1186" s="10">
        <v>5</v>
      </c>
      <c r="T1186" s="10">
        <v>6</v>
      </c>
      <c r="U1186" s="10">
        <v>3</v>
      </c>
    </row>
    <row r="1187" spans="2:21" x14ac:dyDescent="0.2">
      <c r="B1187" s="10" t="str">
        <f t="shared" ref="B1187:B1250" si="115">IF(C1187="","","MonsterWaveCallRule_Season"&amp;R1187&amp;"_Challenge"&amp;S1187)</f>
        <v/>
      </c>
      <c r="C1187" s="10" t="str">
        <f>IF(ISNA(VLOOKUP(R1187&amp;"_"&amp;S1187&amp;"_"&amp;T1187,[1]挑战模式!$A:$AS,1,FALSE)),"",IF(T1187-T1186=0,"",T1187))</f>
        <v/>
      </c>
      <c r="D1187" s="10" t="str">
        <f t="shared" ref="D1187:D1250" si="116">IF(C1187="","","赛季"&amp;R1187&amp;"挑战关卡"&amp;S1187&amp;"波次"&amp;T1187)</f>
        <v/>
      </c>
      <c r="E1187" s="10" t="str">
        <f>""</f>
        <v/>
      </c>
      <c r="F1187" s="10" t="str">
        <f>IF(C1187="","",VLOOKUP(R1187&amp;"_"&amp;S1187&amp;"_"&amp;T1187,[1]挑战模式!$A:$AS,13,FALSE)-VLOOKUP(R1187&amp;"_"&amp;S1187&amp;"_"&amp;T1187,[1]挑战模式!$A:$AS,14,FALSE))</f>
        <v/>
      </c>
      <c r="G1187" s="10" t="str">
        <f t="shared" ref="G1187:G1250" si="117">IF(C1187="","",180)</f>
        <v/>
      </c>
      <c r="H1187" s="10" t="str">
        <f>IF(C1187="","",VLOOKUP(R1187&amp;"_"&amp;S1187&amp;"_"&amp;T1187,[1]挑战模式!$A:$BG,58,FALSE))</f>
        <v/>
      </c>
      <c r="I1187" s="10" t="str">
        <f>IF(C1187="","",VLOOKUP(R1187&amp;"_"&amp;S1187&amp;"_"&amp;T1187,[1]挑战模式!$A:$BG,59,FALSE))</f>
        <v/>
      </c>
      <c r="J1187" s="10" t="str">
        <f t="shared" si="114"/>
        <v/>
      </c>
      <c r="K1187" s="10">
        <f ca="1">IF(ISNA(VLOOKUP(R1187&amp;"_"&amp;S1187&amp;"_"&amp;T1187,[1]挑战模式!$A:$AS,1,FALSE)),"",IF(VLOOKUP(R1187&amp;"_"&amp;S1187&amp;"_"&amp;T1187,[1]挑战模式!$A:$AS,14+U1187,FALSE)="","",INT(VLOOKUP(R1187&amp;"_"&amp;S1187&amp;"_"&amp;T1187,[1]挑战模式!$A:$AS,20+U1187,FALSE))))</f>
        <v>5</v>
      </c>
      <c r="L1187" s="10">
        <f ca="1">IF(ISNA(VLOOKUP(R1187&amp;"_"&amp;S1187&amp;"_"&amp;T1187,[1]挑战模式!$A:$AS,1,FALSE)),"",IF(VLOOKUP(R1187&amp;"_"&amp;S1187&amp;"_"&amp;T1187,[1]挑战模式!$A:$AS,14+U1187,FALSE)="","",ROUND(VLOOKUP(R1187&amp;"_"&amp;S1187&amp;"_"&amp;T1187,[1]挑战模式!$A:$AS,5,FALSE)/K1187,2)))</f>
        <v>6</v>
      </c>
      <c r="M1187" s="10">
        <f t="shared" ref="M1187:M1250" ca="1" si="118">IF(L1187="","",1)</f>
        <v>1</v>
      </c>
      <c r="N1187" s="10" t="str">
        <f t="shared" ref="N1187:N1250" ca="1" si="119">IF(L1187="","","Monster_Season"&amp;R1187&amp;"_Challenge"&amp;S1187&amp;"_"&amp;T1187&amp;"_"&amp;U1187)</f>
        <v>Monster_Season1_Challenge5_6_4</v>
      </c>
      <c r="O1187" s="10">
        <f t="shared" ref="O1187:O1250" ca="1" si="120">IF(L1187="","",1)</f>
        <v>1</v>
      </c>
      <c r="Q1187" s="10">
        <f ca="1">IF(L1187="","",VLOOKUP(R1187&amp;"_"&amp;S1187&amp;"_"&amp;T1187,[1]挑战模式!$A:$AS,38+U1187,FALSE))</f>
        <v>10</v>
      </c>
      <c r="R1187" s="10">
        <v>1</v>
      </c>
      <c r="S1187" s="10">
        <v>5</v>
      </c>
      <c r="T1187" s="10">
        <v>6</v>
      </c>
      <c r="U1187" s="10">
        <v>4</v>
      </c>
    </row>
    <row r="1188" spans="2:21" x14ac:dyDescent="0.2">
      <c r="B1188" s="10" t="str">
        <f t="shared" si="115"/>
        <v/>
      </c>
      <c r="C1188" s="10" t="str">
        <f>IF(ISNA(VLOOKUP(R1188&amp;"_"&amp;S1188&amp;"_"&amp;T1188,[1]挑战模式!$A:$AS,1,FALSE)),"",IF(T1188-T1187=0,"",T1188))</f>
        <v/>
      </c>
      <c r="D1188" s="10" t="str">
        <f t="shared" si="116"/>
        <v/>
      </c>
      <c r="E1188" s="10" t="str">
        <f>""</f>
        <v/>
      </c>
      <c r="F1188" s="10" t="str">
        <f>IF(C1188="","",VLOOKUP(R1188&amp;"_"&amp;S1188&amp;"_"&amp;T1188,[1]挑战模式!$A:$AS,13,FALSE)-VLOOKUP(R1188&amp;"_"&amp;S1188&amp;"_"&amp;T1188,[1]挑战模式!$A:$AS,14,FALSE))</f>
        <v/>
      </c>
      <c r="G1188" s="10" t="str">
        <f t="shared" si="117"/>
        <v/>
      </c>
      <c r="H1188" s="10" t="str">
        <f>IF(C1188="","",VLOOKUP(R1188&amp;"_"&amp;S1188&amp;"_"&amp;T1188,[1]挑战模式!$A:$BG,58,FALSE))</f>
        <v/>
      </c>
      <c r="I1188" s="10" t="str">
        <f>IF(C1188="","",VLOOKUP(R1188&amp;"_"&amp;S1188&amp;"_"&amp;T1188,[1]挑战模式!$A:$BG,59,FALSE))</f>
        <v/>
      </c>
      <c r="J1188" s="10" t="str">
        <f t="shared" si="114"/>
        <v/>
      </c>
      <c r="K1188" s="10" t="str">
        <f ca="1">IF(ISNA(VLOOKUP(R1188&amp;"_"&amp;S1188&amp;"_"&amp;T1188,[1]挑战模式!$A:$AS,1,FALSE)),"",IF(VLOOKUP(R1188&amp;"_"&amp;S1188&amp;"_"&amp;T1188,[1]挑战模式!$A:$AS,14+U1188,FALSE)="","",INT(VLOOKUP(R1188&amp;"_"&amp;S1188&amp;"_"&amp;T1188,[1]挑战模式!$A:$AS,20+U1188,FALSE))))</f>
        <v/>
      </c>
      <c r="L1188" s="10" t="str">
        <f ca="1">IF(ISNA(VLOOKUP(R1188&amp;"_"&amp;S1188&amp;"_"&amp;T1188,[1]挑战模式!$A:$AS,1,FALSE)),"",IF(VLOOKUP(R1188&amp;"_"&amp;S1188&amp;"_"&amp;T1188,[1]挑战模式!$A:$AS,14+U1188,FALSE)="","",ROUND(VLOOKUP(R1188&amp;"_"&amp;S1188&amp;"_"&amp;T1188,[1]挑战模式!$A:$AS,5,FALSE)/K1188,2)))</f>
        <v/>
      </c>
      <c r="M1188" s="10" t="str">
        <f t="shared" ca="1" si="118"/>
        <v/>
      </c>
      <c r="N1188" s="10" t="str">
        <f t="shared" ca="1" si="119"/>
        <v/>
      </c>
      <c r="O1188" s="10" t="str">
        <f t="shared" ca="1" si="120"/>
        <v/>
      </c>
      <c r="Q1188" s="10" t="str">
        <f ca="1">IF(L1188="","",VLOOKUP(R1188&amp;"_"&amp;S1188&amp;"_"&amp;T1188,[1]挑战模式!$A:$AS,38+U1188,FALSE))</f>
        <v/>
      </c>
      <c r="R1188" s="10">
        <v>1</v>
      </c>
      <c r="S1188" s="10">
        <v>5</v>
      </c>
      <c r="T1188" s="10">
        <v>6</v>
      </c>
      <c r="U1188" s="10">
        <v>5</v>
      </c>
    </row>
    <row r="1189" spans="2:21" x14ac:dyDescent="0.2">
      <c r="B1189" s="10" t="str">
        <f t="shared" si="115"/>
        <v/>
      </c>
      <c r="C1189" s="10" t="str">
        <f>IF(ISNA(VLOOKUP(R1189&amp;"_"&amp;S1189&amp;"_"&amp;T1189,[1]挑战模式!$A:$AS,1,FALSE)),"",IF(T1189-T1188=0,"",T1189))</f>
        <v/>
      </c>
      <c r="D1189" s="10" t="str">
        <f t="shared" si="116"/>
        <v/>
      </c>
      <c r="E1189" s="10" t="str">
        <f>""</f>
        <v/>
      </c>
      <c r="F1189" s="10" t="str">
        <f>IF(C1189="","",VLOOKUP(R1189&amp;"_"&amp;S1189&amp;"_"&amp;T1189,[1]挑战模式!$A:$AS,13,FALSE)-VLOOKUP(R1189&amp;"_"&amp;S1189&amp;"_"&amp;T1189,[1]挑战模式!$A:$AS,14,FALSE))</f>
        <v/>
      </c>
      <c r="G1189" s="10" t="str">
        <f t="shared" si="117"/>
        <v/>
      </c>
      <c r="H1189" s="10" t="str">
        <f>IF(C1189="","",VLOOKUP(R1189&amp;"_"&amp;S1189&amp;"_"&amp;T1189,[1]挑战模式!$A:$BG,58,FALSE))</f>
        <v/>
      </c>
      <c r="I1189" s="10" t="str">
        <f>IF(C1189="","",VLOOKUP(R1189&amp;"_"&amp;S1189&amp;"_"&amp;T1189,[1]挑战模式!$A:$BG,59,FALSE))</f>
        <v/>
      </c>
      <c r="J1189" s="10" t="str">
        <f t="shared" si="114"/>
        <v/>
      </c>
      <c r="K1189" s="10" t="str">
        <f ca="1">IF(ISNA(VLOOKUP(R1189&amp;"_"&amp;S1189&amp;"_"&amp;T1189,[1]挑战模式!$A:$AS,1,FALSE)),"",IF(VLOOKUP(R1189&amp;"_"&amp;S1189&amp;"_"&amp;T1189,[1]挑战模式!$A:$AS,14+U1189,FALSE)="","",INT(VLOOKUP(R1189&amp;"_"&amp;S1189&amp;"_"&amp;T1189,[1]挑战模式!$A:$AS,20+U1189,FALSE))))</f>
        <v/>
      </c>
      <c r="L1189" s="10" t="str">
        <f ca="1">IF(ISNA(VLOOKUP(R1189&amp;"_"&amp;S1189&amp;"_"&amp;T1189,[1]挑战模式!$A:$AS,1,FALSE)),"",IF(VLOOKUP(R1189&amp;"_"&amp;S1189&amp;"_"&amp;T1189,[1]挑战模式!$A:$AS,14+U1189,FALSE)="","",ROUND(VLOOKUP(R1189&amp;"_"&amp;S1189&amp;"_"&amp;T1189,[1]挑战模式!$A:$AS,5,FALSE)/K1189,2)))</f>
        <v/>
      </c>
      <c r="M1189" s="10" t="str">
        <f t="shared" ca="1" si="118"/>
        <v/>
      </c>
      <c r="N1189" s="10" t="str">
        <f t="shared" ca="1" si="119"/>
        <v/>
      </c>
      <c r="O1189" s="10" t="str">
        <f t="shared" ca="1" si="120"/>
        <v/>
      </c>
      <c r="Q1189" s="10" t="str">
        <f ca="1">IF(L1189="","",VLOOKUP(R1189&amp;"_"&amp;S1189&amp;"_"&amp;T1189,[1]挑战模式!$A:$AS,38+U1189,FALSE))</f>
        <v/>
      </c>
      <c r="R1189" s="10">
        <v>1</v>
      </c>
      <c r="S1189" s="10">
        <v>5</v>
      </c>
      <c r="T1189" s="10">
        <v>6</v>
      </c>
      <c r="U1189" s="10">
        <v>6</v>
      </c>
    </row>
    <row r="1190" spans="2:21" x14ac:dyDescent="0.2">
      <c r="B1190" s="10" t="str">
        <f t="shared" si="115"/>
        <v>MonsterWaveCallRule_Season1_Challenge5</v>
      </c>
      <c r="C1190" s="10">
        <f>IF(ISNA(VLOOKUP(R1190&amp;"_"&amp;S1190&amp;"_"&amp;T1190,[1]挑战模式!$A:$AS,1,FALSE)),"",IF(T1190-T1189=0,"",T1190))</f>
        <v>7</v>
      </c>
      <c r="D1190" s="10" t="str">
        <f t="shared" si="116"/>
        <v>赛季1挑战关卡5波次7</v>
      </c>
      <c r="E1190" s="10" t="str">
        <f>""</f>
        <v/>
      </c>
      <c r="F1190" s="10">
        <f>IF(C1190="","",VLOOKUP(R1190&amp;"_"&amp;S1190&amp;"_"&amp;T1190,[1]挑战模式!$A:$AS,13,FALSE)-VLOOKUP(R1190&amp;"_"&amp;S1190&amp;"_"&amp;T1190,[1]挑战模式!$A:$AS,14,FALSE))</f>
        <v>100</v>
      </c>
      <c r="G1190" s="10">
        <f t="shared" si="117"/>
        <v>180</v>
      </c>
      <c r="H1190" s="10" t="str">
        <f>IF(C1190="","",VLOOKUP(R1190&amp;"_"&amp;S1190&amp;"_"&amp;T1190,[1]挑战模式!$A:$BG,58,FALSE))</f>
        <v>ResAudio_Music_game3;0.9</v>
      </c>
      <c r="I1190" s="10" t="str">
        <f>IF(C1190="","",VLOOKUP(R1190&amp;"_"&amp;S1190&amp;"_"&amp;T1190,[1]挑战模式!$A:$BG,59,FALSE))</f>
        <v>ResAudio_Music_game3;1.1</v>
      </c>
      <c r="J1190" s="10">
        <f t="shared" si="114"/>
        <v>0</v>
      </c>
      <c r="K1190" s="10">
        <f ca="1">IF(ISNA(VLOOKUP(R1190&amp;"_"&amp;S1190&amp;"_"&amp;T1190,[1]挑战模式!$A:$AS,1,FALSE)),"",IF(VLOOKUP(R1190&amp;"_"&amp;S1190&amp;"_"&amp;T1190,[1]挑战模式!$A:$AS,14+U1190,FALSE)="","",INT(VLOOKUP(R1190&amp;"_"&amp;S1190&amp;"_"&amp;T1190,[1]挑战模式!$A:$AS,20+U1190,FALSE))))</f>
        <v>11</v>
      </c>
      <c r="L1190" s="10">
        <f ca="1">IF(ISNA(VLOOKUP(R1190&amp;"_"&amp;S1190&amp;"_"&amp;T1190,[1]挑战模式!$A:$AS,1,FALSE)),"",IF(VLOOKUP(R1190&amp;"_"&amp;S1190&amp;"_"&amp;T1190,[1]挑战模式!$A:$AS,14+U1190,FALSE)="","",ROUND(VLOOKUP(R1190&amp;"_"&amp;S1190&amp;"_"&amp;T1190,[1]挑战模式!$A:$AS,5,FALSE)/K1190,2)))</f>
        <v>2.73</v>
      </c>
      <c r="M1190" s="10">
        <f t="shared" ca="1" si="118"/>
        <v>1</v>
      </c>
      <c r="N1190" s="10" t="str">
        <f t="shared" ca="1" si="119"/>
        <v>Monster_Season1_Challenge5_7_1</v>
      </c>
      <c r="O1190" s="10">
        <f t="shared" ca="1" si="120"/>
        <v>1</v>
      </c>
      <c r="Q1190" s="10">
        <f ca="1">IF(L1190="","",VLOOKUP(R1190&amp;"_"&amp;S1190&amp;"_"&amp;T1190,[1]挑战模式!$A:$AS,38+U1190,FALSE))</f>
        <v>4</v>
      </c>
      <c r="R1190" s="10">
        <v>1</v>
      </c>
      <c r="S1190" s="10">
        <v>5</v>
      </c>
      <c r="T1190" s="10">
        <v>7</v>
      </c>
      <c r="U1190" s="10">
        <v>1</v>
      </c>
    </row>
    <row r="1191" spans="2:21" x14ac:dyDescent="0.2">
      <c r="B1191" s="10" t="str">
        <f t="shared" si="115"/>
        <v/>
      </c>
      <c r="C1191" s="10" t="str">
        <f>IF(ISNA(VLOOKUP(R1191&amp;"_"&amp;S1191&amp;"_"&amp;T1191,[1]挑战模式!$A:$AS,1,FALSE)),"",IF(T1191-T1190=0,"",T1191))</f>
        <v/>
      </c>
      <c r="D1191" s="10" t="str">
        <f t="shared" si="116"/>
        <v/>
      </c>
      <c r="E1191" s="10" t="str">
        <f>""</f>
        <v/>
      </c>
      <c r="F1191" s="10" t="str">
        <f>IF(C1191="","",VLOOKUP(R1191&amp;"_"&amp;S1191&amp;"_"&amp;T1191,[1]挑战模式!$A:$AS,13,FALSE)-VLOOKUP(R1191&amp;"_"&amp;S1191&amp;"_"&amp;T1191,[1]挑战模式!$A:$AS,14,FALSE))</f>
        <v/>
      </c>
      <c r="G1191" s="10" t="str">
        <f t="shared" si="117"/>
        <v/>
      </c>
      <c r="H1191" s="10" t="str">
        <f>IF(C1191="","",VLOOKUP(R1191&amp;"_"&amp;S1191&amp;"_"&amp;T1191,[1]挑战模式!$A:$BG,58,FALSE))</f>
        <v/>
      </c>
      <c r="I1191" s="10" t="str">
        <f>IF(C1191="","",VLOOKUP(R1191&amp;"_"&amp;S1191&amp;"_"&amp;T1191,[1]挑战模式!$A:$BG,59,FALSE))</f>
        <v/>
      </c>
      <c r="J1191" s="10" t="str">
        <f t="shared" si="114"/>
        <v/>
      </c>
      <c r="K1191" s="10">
        <f ca="1">IF(ISNA(VLOOKUP(R1191&amp;"_"&amp;S1191&amp;"_"&amp;T1191,[1]挑战模式!$A:$AS,1,FALSE)),"",IF(VLOOKUP(R1191&amp;"_"&amp;S1191&amp;"_"&amp;T1191,[1]挑战模式!$A:$AS,14+U1191,FALSE)="","",INT(VLOOKUP(R1191&amp;"_"&amp;S1191&amp;"_"&amp;T1191,[1]挑战模式!$A:$AS,20+U1191,FALSE))))</f>
        <v>11</v>
      </c>
      <c r="L1191" s="10">
        <f ca="1">IF(ISNA(VLOOKUP(R1191&amp;"_"&amp;S1191&amp;"_"&amp;T1191,[1]挑战模式!$A:$AS,1,FALSE)),"",IF(VLOOKUP(R1191&amp;"_"&amp;S1191&amp;"_"&amp;T1191,[1]挑战模式!$A:$AS,14+U1191,FALSE)="","",ROUND(VLOOKUP(R1191&amp;"_"&amp;S1191&amp;"_"&amp;T1191,[1]挑战模式!$A:$AS,5,FALSE)/K1191,2)))</f>
        <v>2.73</v>
      </c>
      <c r="M1191" s="10">
        <f t="shared" ca="1" si="118"/>
        <v>1</v>
      </c>
      <c r="N1191" s="10" t="str">
        <f t="shared" ca="1" si="119"/>
        <v>Monster_Season1_Challenge5_7_2</v>
      </c>
      <c r="O1191" s="10">
        <f t="shared" ca="1" si="120"/>
        <v>1</v>
      </c>
      <c r="Q1191" s="10">
        <f ca="1">IF(L1191="","",VLOOKUP(R1191&amp;"_"&amp;S1191&amp;"_"&amp;T1191,[1]挑战模式!$A:$AS,38+U1191,FALSE))</f>
        <v>4</v>
      </c>
      <c r="R1191" s="10">
        <v>1</v>
      </c>
      <c r="S1191" s="10">
        <v>5</v>
      </c>
      <c r="T1191" s="10">
        <v>7</v>
      </c>
      <c r="U1191" s="10">
        <v>2</v>
      </c>
    </row>
    <row r="1192" spans="2:21" x14ac:dyDescent="0.2">
      <c r="B1192" s="10" t="str">
        <f t="shared" si="115"/>
        <v/>
      </c>
      <c r="C1192" s="10" t="str">
        <f>IF(ISNA(VLOOKUP(R1192&amp;"_"&amp;S1192&amp;"_"&amp;T1192,[1]挑战模式!$A:$AS,1,FALSE)),"",IF(T1192-T1191=0,"",T1192))</f>
        <v/>
      </c>
      <c r="D1192" s="10" t="str">
        <f t="shared" si="116"/>
        <v/>
      </c>
      <c r="E1192" s="10" t="str">
        <f>""</f>
        <v/>
      </c>
      <c r="F1192" s="10" t="str">
        <f>IF(C1192="","",VLOOKUP(R1192&amp;"_"&amp;S1192&amp;"_"&amp;T1192,[1]挑战模式!$A:$AS,13,FALSE)-VLOOKUP(R1192&amp;"_"&amp;S1192&amp;"_"&amp;T1192,[1]挑战模式!$A:$AS,14,FALSE))</f>
        <v/>
      </c>
      <c r="G1192" s="10" t="str">
        <f t="shared" si="117"/>
        <v/>
      </c>
      <c r="H1192" s="10" t="str">
        <f>IF(C1192="","",VLOOKUP(R1192&amp;"_"&amp;S1192&amp;"_"&amp;T1192,[1]挑战模式!$A:$BG,58,FALSE))</f>
        <v/>
      </c>
      <c r="I1192" s="10" t="str">
        <f>IF(C1192="","",VLOOKUP(R1192&amp;"_"&amp;S1192&amp;"_"&amp;T1192,[1]挑战模式!$A:$BG,59,FALSE))</f>
        <v/>
      </c>
      <c r="J1192" s="10" t="str">
        <f t="shared" si="114"/>
        <v/>
      </c>
      <c r="K1192" s="10">
        <f ca="1">IF(ISNA(VLOOKUP(R1192&amp;"_"&amp;S1192&amp;"_"&amp;T1192,[1]挑战模式!$A:$AS,1,FALSE)),"",IF(VLOOKUP(R1192&amp;"_"&amp;S1192&amp;"_"&amp;T1192,[1]挑战模式!$A:$AS,14+U1192,FALSE)="","",INT(VLOOKUP(R1192&amp;"_"&amp;S1192&amp;"_"&amp;T1192,[1]挑战模式!$A:$AS,20+U1192,FALSE))))</f>
        <v>11</v>
      </c>
      <c r="L1192" s="10">
        <f ca="1">IF(ISNA(VLOOKUP(R1192&amp;"_"&amp;S1192&amp;"_"&amp;T1192,[1]挑战模式!$A:$AS,1,FALSE)),"",IF(VLOOKUP(R1192&amp;"_"&amp;S1192&amp;"_"&amp;T1192,[1]挑战模式!$A:$AS,14+U1192,FALSE)="","",ROUND(VLOOKUP(R1192&amp;"_"&amp;S1192&amp;"_"&amp;T1192,[1]挑战模式!$A:$AS,5,FALSE)/K1192,2)))</f>
        <v>2.73</v>
      </c>
      <c r="M1192" s="10">
        <f t="shared" ca="1" si="118"/>
        <v>1</v>
      </c>
      <c r="N1192" s="10" t="str">
        <f t="shared" ca="1" si="119"/>
        <v>Monster_Season1_Challenge5_7_3</v>
      </c>
      <c r="O1192" s="10">
        <f t="shared" ca="1" si="120"/>
        <v>1</v>
      </c>
      <c r="Q1192" s="10">
        <f ca="1">IF(L1192="","",VLOOKUP(R1192&amp;"_"&amp;S1192&amp;"_"&amp;T1192,[1]挑战模式!$A:$AS,38+U1192,FALSE))</f>
        <v>7</v>
      </c>
      <c r="R1192" s="10">
        <v>1</v>
      </c>
      <c r="S1192" s="10">
        <v>5</v>
      </c>
      <c r="T1192" s="10">
        <v>7</v>
      </c>
      <c r="U1192" s="10">
        <v>3</v>
      </c>
    </row>
    <row r="1193" spans="2:21" x14ac:dyDescent="0.2">
      <c r="B1193" s="10" t="str">
        <f t="shared" si="115"/>
        <v/>
      </c>
      <c r="C1193" s="10" t="str">
        <f>IF(ISNA(VLOOKUP(R1193&amp;"_"&amp;S1193&amp;"_"&amp;T1193,[1]挑战模式!$A:$AS,1,FALSE)),"",IF(T1193-T1192=0,"",T1193))</f>
        <v/>
      </c>
      <c r="D1193" s="10" t="str">
        <f t="shared" si="116"/>
        <v/>
      </c>
      <c r="E1193" s="10" t="str">
        <f>""</f>
        <v/>
      </c>
      <c r="F1193" s="10" t="str">
        <f>IF(C1193="","",VLOOKUP(R1193&amp;"_"&amp;S1193&amp;"_"&amp;T1193,[1]挑战模式!$A:$AS,13,FALSE)-VLOOKUP(R1193&amp;"_"&amp;S1193&amp;"_"&amp;T1193,[1]挑战模式!$A:$AS,14,FALSE))</f>
        <v/>
      </c>
      <c r="G1193" s="10" t="str">
        <f t="shared" si="117"/>
        <v/>
      </c>
      <c r="H1193" s="10" t="str">
        <f>IF(C1193="","",VLOOKUP(R1193&amp;"_"&amp;S1193&amp;"_"&amp;T1193,[1]挑战模式!$A:$BG,58,FALSE))</f>
        <v/>
      </c>
      <c r="I1193" s="10" t="str">
        <f>IF(C1193="","",VLOOKUP(R1193&amp;"_"&amp;S1193&amp;"_"&amp;T1193,[1]挑战模式!$A:$BG,59,FALSE))</f>
        <v/>
      </c>
      <c r="J1193" s="10" t="str">
        <f t="shared" si="114"/>
        <v/>
      </c>
      <c r="K1193" s="10">
        <f ca="1">IF(ISNA(VLOOKUP(R1193&amp;"_"&amp;S1193&amp;"_"&amp;T1193,[1]挑战模式!$A:$AS,1,FALSE)),"",IF(VLOOKUP(R1193&amp;"_"&amp;S1193&amp;"_"&amp;T1193,[1]挑战模式!$A:$AS,14+U1193,FALSE)="","",INT(VLOOKUP(R1193&amp;"_"&amp;S1193&amp;"_"&amp;T1193,[1]挑战模式!$A:$AS,20+U1193,FALSE))))</f>
        <v>5</v>
      </c>
      <c r="L1193" s="10">
        <f ca="1">IF(ISNA(VLOOKUP(R1193&amp;"_"&amp;S1193&amp;"_"&amp;T1193,[1]挑战模式!$A:$AS,1,FALSE)),"",IF(VLOOKUP(R1193&amp;"_"&amp;S1193&amp;"_"&amp;T1193,[1]挑战模式!$A:$AS,14+U1193,FALSE)="","",ROUND(VLOOKUP(R1193&amp;"_"&amp;S1193&amp;"_"&amp;T1193,[1]挑战模式!$A:$AS,5,FALSE)/K1193,2)))</f>
        <v>6</v>
      </c>
      <c r="M1193" s="10">
        <f t="shared" ca="1" si="118"/>
        <v>1</v>
      </c>
      <c r="N1193" s="10" t="str">
        <f t="shared" ca="1" si="119"/>
        <v>Monster_Season1_Challenge5_7_4</v>
      </c>
      <c r="O1193" s="10">
        <f t="shared" ca="1" si="120"/>
        <v>1</v>
      </c>
      <c r="Q1193" s="10">
        <f ca="1">IF(L1193="","",VLOOKUP(R1193&amp;"_"&amp;S1193&amp;"_"&amp;T1193,[1]挑战模式!$A:$AS,38+U1193,FALSE))</f>
        <v>7</v>
      </c>
      <c r="R1193" s="10">
        <v>1</v>
      </c>
      <c r="S1193" s="10">
        <v>5</v>
      </c>
      <c r="T1193" s="10">
        <v>7</v>
      </c>
      <c r="U1193" s="10">
        <v>4</v>
      </c>
    </row>
    <row r="1194" spans="2:21" x14ac:dyDescent="0.2">
      <c r="B1194" s="10" t="str">
        <f t="shared" si="115"/>
        <v/>
      </c>
      <c r="C1194" s="10" t="str">
        <f>IF(ISNA(VLOOKUP(R1194&amp;"_"&amp;S1194&amp;"_"&amp;T1194,[1]挑战模式!$A:$AS,1,FALSE)),"",IF(T1194-T1193=0,"",T1194))</f>
        <v/>
      </c>
      <c r="D1194" s="10" t="str">
        <f t="shared" si="116"/>
        <v/>
      </c>
      <c r="E1194" s="10" t="str">
        <f>""</f>
        <v/>
      </c>
      <c r="F1194" s="10" t="str">
        <f>IF(C1194="","",VLOOKUP(R1194&amp;"_"&amp;S1194&amp;"_"&amp;T1194,[1]挑战模式!$A:$AS,13,FALSE)-VLOOKUP(R1194&amp;"_"&amp;S1194&amp;"_"&amp;T1194,[1]挑战模式!$A:$AS,14,FALSE))</f>
        <v/>
      </c>
      <c r="G1194" s="10" t="str">
        <f t="shared" si="117"/>
        <v/>
      </c>
      <c r="H1194" s="10" t="str">
        <f>IF(C1194="","",VLOOKUP(R1194&amp;"_"&amp;S1194&amp;"_"&amp;T1194,[1]挑战模式!$A:$BG,58,FALSE))</f>
        <v/>
      </c>
      <c r="I1194" s="10" t="str">
        <f>IF(C1194="","",VLOOKUP(R1194&amp;"_"&amp;S1194&amp;"_"&amp;T1194,[1]挑战模式!$A:$BG,59,FALSE))</f>
        <v/>
      </c>
      <c r="J1194" s="10" t="str">
        <f t="shared" si="114"/>
        <v/>
      </c>
      <c r="K1194" s="10" t="str">
        <f ca="1">IF(ISNA(VLOOKUP(R1194&amp;"_"&amp;S1194&amp;"_"&amp;T1194,[1]挑战模式!$A:$AS,1,FALSE)),"",IF(VLOOKUP(R1194&amp;"_"&amp;S1194&amp;"_"&amp;T1194,[1]挑战模式!$A:$AS,14+U1194,FALSE)="","",INT(VLOOKUP(R1194&amp;"_"&amp;S1194&amp;"_"&amp;T1194,[1]挑战模式!$A:$AS,20+U1194,FALSE))))</f>
        <v/>
      </c>
      <c r="L1194" s="10" t="str">
        <f ca="1">IF(ISNA(VLOOKUP(R1194&amp;"_"&amp;S1194&amp;"_"&amp;T1194,[1]挑战模式!$A:$AS,1,FALSE)),"",IF(VLOOKUP(R1194&amp;"_"&amp;S1194&amp;"_"&amp;T1194,[1]挑战模式!$A:$AS,14+U1194,FALSE)="","",ROUND(VLOOKUP(R1194&amp;"_"&amp;S1194&amp;"_"&amp;T1194,[1]挑战模式!$A:$AS,5,FALSE)/K1194,2)))</f>
        <v/>
      </c>
      <c r="M1194" s="10" t="str">
        <f t="shared" ca="1" si="118"/>
        <v/>
      </c>
      <c r="N1194" s="10" t="str">
        <f t="shared" ca="1" si="119"/>
        <v/>
      </c>
      <c r="O1194" s="10" t="str">
        <f t="shared" ca="1" si="120"/>
        <v/>
      </c>
      <c r="Q1194" s="10" t="str">
        <f ca="1">IF(L1194="","",VLOOKUP(R1194&amp;"_"&amp;S1194&amp;"_"&amp;T1194,[1]挑战模式!$A:$AS,38+U1194,FALSE))</f>
        <v/>
      </c>
      <c r="R1194" s="10">
        <v>1</v>
      </c>
      <c r="S1194" s="10">
        <v>5</v>
      </c>
      <c r="T1194" s="10">
        <v>7</v>
      </c>
      <c r="U1194" s="10">
        <v>5</v>
      </c>
    </row>
    <row r="1195" spans="2:21" x14ac:dyDescent="0.2">
      <c r="B1195" s="10" t="str">
        <f t="shared" si="115"/>
        <v/>
      </c>
      <c r="C1195" s="10" t="str">
        <f>IF(ISNA(VLOOKUP(R1195&amp;"_"&amp;S1195&amp;"_"&amp;T1195,[1]挑战模式!$A:$AS,1,FALSE)),"",IF(T1195-T1194=0,"",T1195))</f>
        <v/>
      </c>
      <c r="D1195" s="10" t="str">
        <f t="shared" si="116"/>
        <v/>
      </c>
      <c r="E1195" s="10" t="str">
        <f>""</f>
        <v/>
      </c>
      <c r="F1195" s="10" t="str">
        <f>IF(C1195="","",VLOOKUP(R1195&amp;"_"&amp;S1195&amp;"_"&amp;T1195,[1]挑战模式!$A:$AS,13,FALSE)-VLOOKUP(R1195&amp;"_"&amp;S1195&amp;"_"&amp;T1195,[1]挑战模式!$A:$AS,14,FALSE))</f>
        <v/>
      </c>
      <c r="G1195" s="10" t="str">
        <f t="shared" si="117"/>
        <v/>
      </c>
      <c r="H1195" s="10" t="str">
        <f>IF(C1195="","",VLOOKUP(R1195&amp;"_"&amp;S1195&amp;"_"&amp;T1195,[1]挑战模式!$A:$BG,58,FALSE))</f>
        <v/>
      </c>
      <c r="I1195" s="10" t="str">
        <f>IF(C1195="","",VLOOKUP(R1195&amp;"_"&amp;S1195&amp;"_"&amp;T1195,[1]挑战模式!$A:$BG,59,FALSE))</f>
        <v/>
      </c>
      <c r="J1195" s="10" t="str">
        <f t="shared" si="114"/>
        <v/>
      </c>
      <c r="K1195" s="10" t="str">
        <f ca="1">IF(ISNA(VLOOKUP(R1195&amp;"_"&amp;S1195&amp;"_"&amp;T1195,[1]挑战模式!$A:$AS,1,FALSE)),"",IF(VLOOKUP(R1195&amp;"_"&amp;S1195&amp;"_"&amp;T1195,[1]挑战模式!$A:$AS,14+U1195,FALSE)="","",INT(VLOOKUP(R1195&amp;"_"&amp;S1195&amp;"_"&amp;T1195,[1]挑战模式!$A:$AS,20+U1195,FALSE))))</f>
        <v/>
      </c>
      <c r="L1195" s="10" t="str">
        <f ca="1">IF(ISNA(VLOOKUP(R1195&amp;"_"&amp;S1195&amp;"_"&amp;T1195,[1]挑战模式!$A:$AS,1,FALSE)),"",IF(VLOOKUP(R1195&amp;"_"&amp;S1195&amp;"_"&amp;T1195,[1]挑战模式!$A:$AS,14+U1195,FALSE)="","",ROUND(VLOOKUP(R1195&amp;"_"&amp;S1195&amp;"_"&amp;T1195,[1]挑战模式!$A:$AS,5,FALSE)/K1195,2)))</f>
        <v/>
      </c>
      <c r="M1195" s="10" t="str">
        <f t="shared" ca="1" si="118"/>
        <v/>
      </c>
      <c r="N1195" s="10" t="str">
        <f t="shared" ca="1" si="119"/>
        <v/>
      </c>
      <c r="O1195" s="10" t="str">
        <f t="shared" ca="1" si="120"/>
        <v/>
      </c>
      <c r="Q1195" s="10" t="str">
        <f ca="1">IF(L1195="","",VLOOKUP(R1195&amp;"_"&amp;S1195&amp;"_"&amp;T1195,[1]挑战模式!$A:$AS,38+U1195,FALSE))</f>
        <v/>
      </c>
      <c r="R1195" s="10">
        <v>1</v>
      </c>
      <c r="S1195" s="10">
        <v>5</v>
      </c>
      <c r="T1195" s="10">
        <v>7</v>
      </c>
      <c r="U1195" s="10">
        <v>6</v>
      </c>
    </row>
    <row r="1196" spans="2:21" x14ac:dyDescent="0.2">
      <c r="B1196" s="10" t="str">
        <f t="shared" si="115"/>
        <v>MonsterWaveCallRule_Season1_Challenge5</v>
      </c>
      <c r="C1196" s="10">
        <f>IF(ISNA(VLOOKUP(R1196&amp;"_"&amp;S1196&amp;"_"&amp;T1196,[1]挑战模式!$A:$AS,1,FALSE)),"",IF(T1196-T1195=0,"",T1196))</f>
        <v>8</v>
      </c>
      <c r="D1196" s="10" t="str">
        <f t="shared" si="116"/>
        <v>赛季1挑战关卡5波次8</v>
      </c>
      <c r="E1196" s="10" t="str">
        <f>""</f>
        <v/>
      </c>
      <c r="F1196" s="10">
        <f>IF(C1196="","",VLOOKUP(R1196&amp;"_"&amp;S1196&amp;"_"&amp;T1196,[1]挑战模式!$A:$AS,13,FALSE)-VLOOKUP(R1196&amp;"_"&amp;S1196&amp;"_"&amp;T1196,[1]挑战模式!$A:$AS,14,FALSE))</f>
        <v>100</v>
      </c>
      <c r="G1196" s="10">
        <f t="shared" si="117"/>
        <v>180</v>
      </c>
      <c r="H1196" s="10" t="str">
        <f>IF(C1196="","",VLOOKUP(R1196&amp;"_"&amp;S1196&amp;"_"&amp;T1196,[1]挑战模式!$A:$BG,58,FALSE))</f>
        <v>ResAudio_Music_game3;0.9</v>
      </c>
      <c r="I1196" s="10" t="str">
        <f>IF(C1196="","",VLOOKUP(R1196&amp;"_"&amp;S1196&amp;"_"&amp;T1196,[1]挑战模式!$A:$BG,59,FALSE))</f>
        <v>ResAudio_Music_game3;1.1</v>
      </c>
      <c r="J1196" s="10">
        <f t="shared" si="114"/>
        <v>0</v>
      </c>
      <c r="K1196" s="10">
        <f ca="1">IF(ISNA(VLOOKUP(R1196&amp;"_"&amp;S1196&amp;"_"&amp;T1196,[1]挑战模式!$A:$AS,1,FALSE)),"",IF(VLOOKUP(R1196&amp;"_"&amp;S1196&amp;"_"&amp;T1196,[1]挑战模式!$A:$AS,14+U1196,FALSE)="","",INT(VLOOKUP(R1196&amp;"_"&amp;S1196&amp;"_"&amp;T1196,[1]挑战模式!$A:$AS,20+U1196,FALSE))))</f>
        <v>10</v>
      </c>
      <c r="L1196" s="10">
        <f ca="1">IF(ISNA(VLOOKUP(R1196&amp;"_"&amp;S1196&amp;"_"&amp;T1196,[1]挑战模式!$A:$AS,1,FALSE)),"",IF(VLOOKUP(R1196&amp;"_"&amp;S1196&amp;"_"&amp;T1196,[1]挑战模式!$A:$AS,14+U1196,FALSE)="","",ROUND(VLOOKUP(R1196&amp;"_"&amp;S1196&amp;"_"&amp;T1196,[1]挑战模式!$A:$AS,5,FALSE)/K1196,2)))</f>
        <v>3</v>
      </c>
      <c r="M1196" s="10">
        <f t="shared" ca="1" si="118"/>
        <v>1</v>
      </c>
      <c r="N1196" s="10" t="str">
        <f t="shared" ca="1" si="119"/>
        <v>Monster_Season1_Challenge5_8_1</v>
      </c>
      <c r="O1196" s="10">
        <f t="shared" ca="1" si="120"/>
        <v>1</v>
      </c>
      <c r="Q1196" s="10">
        <f ca="1">IF(L1196="","",VLOOKUP(R1196&amp;"_"&amp;S1196&amp;"_"&amp;T1196,[1]挑战模式!$A:$AS,38+U1196,FALSE))</f>
        <v>3</v>
      </c>
      <c r="R1196" s="10">
        <v>1</v>
      </c>
      <c r="S1196" s="10">
        <v>5</v>
      </c>
      <c r="T1196" s="10">
        <v>8</v>
      </c>
      <c r="U1196" s="10">
        <v>1</v>
      </c>
    </row>
    <row r="1197" spans="2:21" x14ac:dyDescent="0.2">
      <c r="B1197" s="10" t="str">
        <f t="shared" si="115"/>
        <v/>
      </c>
      <c r="C1197" s="10" t="str">
        <f>IF(ISNA(VLOOKUP(R1197&amp;"_"&amp;S1197&amp;"_"&amp;T1197,[1]挑战模式!$A:$AS,1,FALSE)),"",IF(T1197-T1196=0,"",T1197))</f>
        <v/>
      </c>
      <c r="D1197" s="10" t="str">
        <f t="shared" si="116"/>
        <v/>
      </c>
      <c r="E1197" s="10" t="str">
        <f>""</f>
        <v/>
      </c>
      <c r="F1197" s="10" t="str">
        <f>IF(C1197="","",VLOOKUP(R1197&amp;"_"&amp;S1197&amp;"_"&amp;T1197,[1]挑战模式!$A:$AS,13,FALSE)-VLOOKUP(R1197&amp;"_"&amp;S1197&amp;"_"&amp;T1197,[1]挑战模式!$A:$AS,14,FALSE))</f>
        <v/>
      </c>
      <c r="G1197" s="10" t="str">
        <f t="shared" si="117"/>
        <v/>
      </c>
      <c r="H1197" s="10" t="str">
        <f>IF(C1197="","",VLOOKUP(R1197&amp;"_"&amp;S1197&amp;"_"&amp;T1197,[1]挑战模式!$A:$BG,58,FALSE))</f>
        <v/>
      </c>
      <c r="I1197" s="10" t="str">
        <f>IF(C1197="","",VLOOKUP(R1197&amp;"_"&amp;S1197&amp;"_"&amp;T1197,[1]挑战模式!$A:$BG,59,FALSE))</f>
        <v/>
      </c>
      <c r="J1197" s="10" t="str">
        <f t="shared" si="114"/>
        <v/>
      </c>
      <c r="K1197" s="10">
        <f ca="1">IF(ISNA(VLOOKUP(R1197&amp;"_"&amp;S1197&amp;"_"&amp;T1197,[1]挑战模式!$A:$AS,1,FALSE)),"",IF(VLOOKUP(R1197&amp;"_"&amp;S1197&amp;"_"&amp;T1197,[1]挑战模式!$A:$AS,14+U1197,FALSE)="","",INT(VLOOKUP(R1197&amp;"_"&amp;S1197&amp;"_"&amp;T1197,[1]挑战模式!$A:$AS,20+U1197,FALSE))))</f>
        <v>10</v>
      </c>
      <c r="L1197" s="10">
        <f ca="1">IF(ISNA(VLOOKUP(R1197&amp;"_"&amp;S1197&amp;"_"&amp;T1197,[1]挑战模式!$A:$AS,1,FALSE)),"",IF(VLOOKUP(R1197&amp;"_"&amp;S1197&amp;"_"&amp;T1197,[1]挑战模式!$A:$AS,14+U1197,FALSE)="","",ROUND(VLOOKUP(R1197&amp;"_"&amp;S1197&amp;"_"&amp;T1197,[1]挑战模式!$A:$AS,5,FALSE)/K1197,2)))</f>
        <v>3</v>
      </c>
      <c r="M1197" s="10">
        <f t="shared" ca="1" si="118"/>
        <v>1</v>
      </c>
      <c r="N1197" s="10" t="str">
        <f t="shared" ca="1" si="119"/>
        <v>Monster_Season1_Challenge5_8_2</v>
      </c>
      <c r="O1197" s="10">
        <f t="shared" ca="1" si="120"/>
        <v>1</v>
      </c>
      <c r="Q1197" s="10">
        <f ca="1">IF(L1197="","",VLOOKUP(R1197&amp;"_"&amp;S1197&amp;"_"&amp;T1197,[1]挑战模式!$A:$AS,38+U1197,FALSE))</f>
        <v>3</v>
      </c>
      <c r="R1197" s="10">
        <v>1</v>
      </c>
      <c r="S1197" s="10">
        <v>5</v>
      </c>
      <c r="T1197" s="10">
        <v>8</v>
      </c>
      <c r="U1197" s="10">
        <v>2</v>
      </c>
    </row>
    <row r="1198" spans="2:21" x14ac:dyDescent="0.2">
      <c r="B1198" s="10" t="str">
        <f t="shared" si="115"/>
        <v/>
      </c>
      <c r="C1198" s="10" t="str">
        <f>IF(ISNA(VLOOKUP(R1198&amp;"_"&amp;S1198&amp;"_"&amp;T1198,[1]挑战模式!$A:$AS,1,FALSE)),"",IF(T1198-T1197=0,"",T1198))</f>
        <v/>
      </c>
      <c r="D1198" s="10" t="str">
        <f t="shared" si="116"/>
        <v/>
      </c>
      <c r="E1198" s="10" t="str">
        <f>""</f>
        <v/>
      </c>
      <c r="F1198" s="10" t="str">
        <f>IF(C1198="","",VLOOKUP(R1198&amp;"_"&amp;S1198&amp;"_"&amp;T1198,[1]挑战模式!$A:$AS,13,FALSE)-VLOOKUP(R1198&amp;"_"&amp;S1198&amp;"_"&amp;T1198,[1]挑战模式!$A:$AS,14,FALSE))</f>
        <v/>
      </c>
      <c r="G1198" s="10" t="str">
        <f t="shared" si="117"/>
        <v/>
      </c>
      <c r="H1198" s="10" t="str">
        <f>IF(C1198="","",VLOOKUP(R1198&amp;"_"&amp;S1198&amp;"_"&amp;T1198,[1]挑战模式!$A:$BG,58,FALSE))</f>
        <v/>
      </c>
      <c r="I1198" s="10" t="str">
        <f>IF(C1198="","",VLOOKUP(R1198&amp;"_"&amp;S1198&amp;"_"&amp;T1198,[1]挑战模式!$A:$BG,59,FALSE))</f>
        <v/>
      </c>
      <c r="J1198" s="10" t="str">
        <f t="shared" si="114"/>
        <v/>
      </c>
      <c r="K1198" s="10">
        <f ca="1">IF(ISNA(VLOOKUP(R1198&amp;"_"&amp;S1198&amp;"_"&amp;T1198,[1]挑战模式!$A:$AS,1,FALSE)),"",IF(VLOOKUP(R1198&amp;"_"&amp;S1198&amp;"_"&amp;T1198,[1]挑战模式!$A:$AS,14+U1198,FALSE)="","",INT(VLOOKUP(R1198&amp;"_"&amp;S1198&amp;"_"&amp;T1198,[1]挑战模式!$A:$AS,20+U1198,FALSE))))</f>
        <v>10</v>
      </c>
      <c r="L1198" s="10">
        <f ca="1">IF(ISNA(VLOOKUP(R1198&amp;"_"&amp;S1198&amp;"_"&amp;T1198,[1]挑战模式!$A:$AS,1,FALSE)),"",IF(VLOOKUP(R1198&amp;"_"&amp;S1198&amp;"_"&amp;T1198,[1]挑战模式!$A:$AS,14+U1198,FALSE)="","",ROUND(VLOOKUP(R1198&amp;"_"&amp;S1198&amp;"_"&amp;T1198,[1]挑战模式!$A:$AS,5,FALSE)/K1198,2)))</f>
        <v>3</v>
      </c>
      <c r="M1198" s="10">
        <f t="shared" ca="1" si="118"/>
        <v>1</v>
      </c>
      <c r="N1198" s="10" t="str">
        <f t="shared" ca="1" si="119"/>
        <v>Monster_Season1_Challenge5_8_3</v>
      </c>
      <c r="O1198" s="10">
        <f t="shared" ca="1" si="120"/>
        <v>1</v>
      </c>
      <c r="Q1198" s="10">
        <f ca="1">IF(L1198="","",VLOOKUP(R1198&amp;"_"&amp;S1198&amp;"_"&amp;T1198,[1]挑战模式!$A:$AS,38+U1198,FALSE))</f>
        <v>6</v>
      </c>
      <c r="R1198" s="10">
        <v>1</v>
      </c>
      <c r="S1198" s="10">
        <v>5</v>
      </c>
      <c r="T1198" s="10">
        <v>8</v>
      </c>
      <c r="U1198" s="10">
        <v>3</v>
      </c>
    </row>
    <row r="1199" spans="2:21" x14ac:dyDescent="0.2">
      <c r="B1199" s="10" t="str">
        <f t="shared" si="115"/>
        <v/>
      </c>
      <c r="C1199" s="10" t="str">
        <f>IF(ISNA(VLOOKUP(R1199&amp;"_"&amp;S1199&amp;"_"&amp;T1199,[1]挑战模式!$A:$AS,1,FALSE)),"",IF(T1199-T1198=0,"",T1199))</f>
        <v/>
      </c>
      <c r="D1199" s="10" t="str">
        <f t="shared" si="116"/>
        <v/>
      </c>
      <c r="E1199" s="10" t="str">
        <f>""</f>
        <v/>
      </c>
      <c r="F1199" s="10" t="str">
        <f>IF(C1199="","",VLOOKUP(R1199&amp;"_"&amp;S1199&amp;"_"&amp;T1199,[1]挑战模式!$A:$AS,13,FALSE)-VLOOKUP(R1199&amp;"_"&amp;S1199&amp;"_"&amp;T1199,[1]挑战模式!$A:$AS,14,FALSE))</f>
        <v/>
      </c>
      <c r="G1199" s="10" t="str">
        <f t="shared" si="117"/>
        <v/>
      </c>
      <c r="H1199" s="10" t="str">
        <f>IF(C1199="","",VLOOKUP(R1199&amp;"_"&amp;S1199&amp;"_"&amp;T1199,[1]挑战模式!$A:$BG,58,FALSE))</f>
        <v/>
      </c>
      <c r="I1199" s="10" t="str">
        <f>IF(C1199="","",VLOOKUP(R1199&amp;"_"&amp;S1199&amp;"_"&amp;T1199,[1]挑战模式!$A:$BG,59,FALSE))</f>
        <v/>
      </c>
      <c r="J1199" s="10" t="str">
        <f t="shared" si="114"/>
        <v/>
      </c>
      <c r="K1199" s="10">
        <f ca="1">IF(ISNA(VLOOKUP(R1199&amp;"_"&amp;S1199&amp;"_"&amp;T1199,[1]挑战模式!$A:$AS,1,FALSE)),"",IF(VLOOKUP(R1199&amp;"_"&amp;S1199&amp;"_"&amp;T1199,[1]挑战模式!$A:$AS,14+U1199,FALSE)="","",INT(VLOOKUP(R1199&amp;"_"&amp;S1199&amp;"_"&amp;T1199,[1]挑战模式!$A:$AS,20+U1199,FALSE))))</f>
        <v>10</v>
      </c>
      <c r="L1199" s="10">
        <f ca="1">IF(ISNA(VLOOKUP(R1199&amp;"_"&amp;S1199&amp;"_"&amp;T1199,[1]挑战模式!$A:$AS,1,FALSE)),"",IF(VLOOKUP(R1199&amp;"_"&amp;S1199&amp;"_"&amp;T1199,[1]挑战模式!$A:$AS,14+U1199,FALSE)="","",ROUND(VLOOKUP(R1199&amp;"_"&amp;S1199&amp;"_"&amp;T1199,[1]挑战模式!$A:$AS,5,FALSE)/K1199,2)))</f>
        <v>3</v>
      </c>
      <c r="M1199" s="10">
        <f t="shared" ca="1" si="118"/>
        <v>1</v>
      </c>
      <c r="N1199" s="10" t="str">
        <f t="shared" ca="1" si="119"/>
        <v>Monster_Season1_Challenge5_8_4</v>
      </c>
      <c r="O1199" s="10">
        <f t="shared" ca="1" si="120"/>
        <v>1</v>
      </c>
      <c r="Q1199" s="10">
        <f ca="1">IF(L1199="","",VLOOKUP(R1199&amp;"_"&amp;S1199&amp;"_"&amp;T1199,[1]挑战模式!$A:$AS,38+U1199,FALSE))</f>
        <v>6</v>
      </c>
      <c r="R1199" s="10">
        <v>1</v>
      </c>
      <c r="S1199" s="10">
        <v>5</v>
      </c>
      <c r="T1199" s="10">
        <v>8</v>
      </c>
      <c r="U1199" s="10">
        <v>4</v>
      </c>
    </row>
    <row r="1200" spans="2:21" x14ac:dyDescent="0.2">
      <c r="B1200" s="10" t="str">
        <f t="shared" si="115"/>
        <v/>
      </c>
      <c r="C1200" s="10" t="str">
        <f>IF(ISNA(VLOOKUP(R1200&amp;"_"&amp;S1200&amp;"_"&amp;T1200,[1]挑战模式!$A:$AS,1,FALSE)),"",IF(T1200-T1199=0,"",T1200))</f>
        <v/>
      </c>
      <c r="D1200" s="10" t="str">
        <f t="shared" si="116"/>
        <v/>
      </c>
      <c r="E1200" s="10" t="str">
        <f>""</f>
        <v/>
      </c>
      <c r="F1200" s="10" t="str">
        <f>IF(C1200="","",VLOOKUP(R1200&amp;"_"&amp;S1200&amp;"_"&amp;T1200,[1]挑战模式!$A:$AS,13,FALSE)-VLOOKUP(R1200&amp;"_"&amp;S1200&amp;"_"&amp;T1200,[1]挑战模式!$A:$AS,14,FALSE))</f>
        <v/>
      </c>
      <c r="G1200" s="10" t="str">
        <f t="shared" si="117"/>
        <v/>
      </c>
      <c r="H1200" s="10" t="str">
        <f>IF(C1200="","",VLOOKUP(R1200&amp;"_"&amp;S1200&amp;"_"&amp;T1200,[1]挑战模式!$A:$BG,58,FALSE))</f>
        <v/>
      </c>
      <c r="I1200" s="10" t="str">
        <f>IF(C1200="","",VLOOKUP(R1200&amp;"_"&amp;S1200&amp;"_"&amp;T1200,[1]挑战模式!$A:$BG,59,FALSE))</f>
        <v/>
      </c>
      <c r="J1200" s="10" t="str">
        <f t="shared" si="114"/>
        <v/>
      </c>
      <c r="K1200" s="10">
        <f ca="1">IF(ISNA(VLOOKUP(R1200&amp;"_"&amp;S1200&amp;"_"&amp;T1200,[1]挑战模式!$A:$AS,1,FALSE)),"",IF(VLOOKUP(R1200&amp;"_"&amp;S1200&amp;"_"&amp;T1200,[1]挑战模式!$A:$AS,14+U1200,FALSE)="","",INT(VLOOKUP(R1200&amp;"_"&amp;S1200&amp;"_"&amp;T1200,[1]挑战模式!$A:$AS,20+U1200,FALSE))))</f>
        <v>1</v>
      </c>
      <c r="L1200" s="10">
        <f ca="1">IF(ISNA(VLOOKUP(R1200&amp;"_"&amp;S1200&amp;"_"&amp;T1200,[1]挑战模式!$A:$AS,1,FALSE)),"",IF(VLOOKUP(R1200&amp;"_"&amp;S1200&amp;"_"&amp;T1200,[1]挑战模式!$A:$AS,14+U1200,FALSE)="","",ROUND(VLOOKUP(R1200&amp;"_"&amp;S1200&amp;"_"&amp;T1200,[1]挑战模式!$A:$AS,5,FALSE)/K1200,2)))</f>
        <v>30</v>
      </c>
      <c r="M1200" s="10">
        <f t="shared" ca="1" si="118"/>
        <v>1</v>
      </c>
      <c r="N1200" s="10" t="str">
        <f t="shared" ca="1" si="119"/>
        <v>Monster_Season1_Challenge5_8_5</v>
      </c>
      <c r="O1200" s="10">
        <f t="shared" ca="1" si="120"/>
        <v>1</v>
      </c>
      <c r="Q1200" s="10">
        <f ca="1">IF(L1200="","",VLOOKUP(R1200&amp;"_"&amp;S1200&amp;"_"&amp;T1200,[1]挑战模式!$A:$AS,38+U1200,FALSE))</f>
        <v>15</v>
      </c>
      <c r="R1200" s="10">
        <v>1</v>
      </c>
      <c r="S1200" s="10">
        <v>5</v>
      </c>
      <c r="T1200" s="10">
        <v>8</v>
      </c>
      <c r="U1200" s="10">
        <v>5</v>
      </c>
    </row>
    <row r="1201" spans="2:21" x14ac:dyDescent="0.2">
      <c r="B1201" s="10" t="str">
        <f t="shared" si="115"/>
        <v/>
      </c>
      <c r="C1201" s="10" t="str">
        <f>IF(ISNA(VLOOKUP(R1201&amp;"_"&amp;S1201&amp;"_"&amp;T1201,[1]挑战模式!$A:$AS,1,FALSE)),"",IF(T1201-T1200=0,"",T1201))</f>
        <v/>
      </c>
      <c r="D1201" s="10" t="str">
        <f t="shared" si="116"/>
        <v/>
      </c>
      <c r="E1201" s="10" t="str">
        <f>""</f>
        <v/>
      </c>
      <c r="F1201" s="10" t="str">
        <f>IF(C1201="","",VLOOKUP(R1201&amp;"_"&amp;S1201&amp;"_"&amp;T1201,[1]挑战模式!$A:$AS,13,FALSE)-VLOOKUP(R1201&amp;"_"&amp;S1201&amp;"_"&amp;T1201,[1]挑战模式!$A:$AS,14,FALSE))</f>
        <v/>
      </c>
      <c r="G1201" s="10" t="str">
        <f t="shared" si="117"/>
        <v/>
      </c>
      <c r="H1201" s="10" t="str">
        <f>IF(C1201="","",VLOOKUP(R1201&amp;"_"&amp;S1201&amp;"_"&amp;T1201,[1]挑战模式!$A:$BG,58,FALSE))</f>
        <v/>
      </c>
      <c r="I1201" s="10" t="str">
        <f>IF(C1201="","",VLOOKUP(R1201&amp;"_"&amp;S1201&amp;"_"&amp;T1201,[1]挑战模式!$A:$BG,59,FALSE))</f>
        <v/>
      </c>
      <c r="J1201" s="10" t="str">
        <f t="shared" si="114"/>
        <v/>
      </c>
      <c r="K1201" s="10" t="str">
        <f ca="1">IF(ISNA(VLOOKUP(R1201&amp;"_"&amp;S1201&amp;"_"&amp;T1201,[1]挑战模式!$A:$AS,1,FALSE)),"",IF(VLOOKUP(R1201&amp;"_"&amp;S1201&amp;"_"&amp;T1201,[1]挑战模式!$A:$AS,14+U1201,FALSE)="","",INT(VLOOKUP(R1201&amp;"_"&amp;S1201&amp;"_"&amp;T1201,[1]挑战模式!$A:$AS,20+U1201,FALSE))))</f>
        <v/>
      </c>
      <c r="L1201" s="10" t="str">
        <f ca="1">IF(ISNA(VLOOKUP(R1201&amp;"_"&amp;S1201&amp;"_"&amp;T1201,[1]挑战模式!$A:$AS,1,FALSE)),"",IF(VLOOKUP(R1201&amp;"_"&amp;S1201&amp;"_"&amp;T1201,[1]挑战模式!$A:$AS,14+U1201,FALSE)="","",ROUND(VLOOKUP(R1201&amp;"_"&amp;S1201&amp;"_"&amp;T1201,[1]挑战模式!$A:$AS,5,FALSE)/K1201,2)))</f>
        <v/>
      </c>
      <c r="M1201" s="10" t="str">
        <f t="shared" ca="1" si="118"/>
        <v/>
      </c>
      <c r="N1201" s="10" t="str">
        <f t="shared" ca="1" si="119"/>
        <v/>
      </c>
      <c r="O1201" s="10" t="str">
        <f t="shared" ca="1" si="120"/>
        <v/>
      </c>
      <c r="Q1201" s="10" t="str">
        <f ca="1">IF(L1201="","",VLOOKUP(R1201&amp;"_"&amp;S1201&amp;"_"&amp;T1201,[1]挑战模式!$A:$AS,38+U1201,FALSE))</f>
        <v/>
      </c>
      <c r="R1201" s="10">
        <v>1</v>
      </c>
      <c r="S1201" s="10">
        <v>5</v>
      </c>
      <c r="T1201" s="10">
        <v>8</v>
      </c>
      <c r="U1201" s="10">
        <v>6</v>
      </c>
    </row>
    <row r="1202" spans="2:21" x14ac:dyDescent="0.2">
      <c r="B1202" s="10" t="str">
        <f t="shared" si="115"/>
        <v>MonsterWaveCallRule_Season2_Challenge1</v>
      </c>
      <c r="C1202" s="10">
        <f>IF(ISNA(VLOOKUP(R1202&amp;"_"&amp;S1202&amp;"_"&amp;T1202,[1]挑战模式!$A:$AS,1,FALSE)),"",IF(T1202-T1201=0,"",T1202))</f>
        <v>1</v>
      </c>
      <c r="D1202" s="10" t="str">
        <f t="shared" si="116"/>
        <v>赛季2挑战关卡1波次1</v>
      </c>
      <c r="E1202" s="10" t="str">
        <f>""</f>
        <v/>
      </c>
      <c r="F1202" s="10">
        <f>IF(C1202="","",VLOOKUP(R1202&amp;"_"&amp;S1202&amp;"_"&amp;T1202,[1]挑战模式!$A:$AS,13,FALSE)-VLOOKUP(R1202&amp;"_"&amp;S1202&amp;"_"&amp;T1202,[1]挑战模式!$A:$AS,14,FALSE))</f>
        <v>100</v>
      </c>
      <c r="G1202" s="10">
        <f t="shared" si="117"/>
        <v>180</v>
      </c>
      <c r="H1202" s="10" t="str">
        <f>IF(C1202="","",VLOOKUP(R1202&amp;"_"&amp;S1202&amp;"_"&amp;T1202,[1]挑战模式!$A:$BG,58,FALSE))</f>
        <v>ResAudio_Music_game1;0.9</v>
      </c>
      <c r="I1202" s="10" t="str">
        <f>IF(C1202="","",VLOOKUP(R1202&amp;"_"&amp;S1202&amp;"_"&amp;T1202,[1]挑战模式!$A:$BG,59,FALSE))</f>
        <v>ResAudio_Music_game1;1.2</v>
      </c>
      <c r="J1202" s="10">
        <f t="shared" si="114"/>
        <v>0</v>
      </c>
      <c r="K1202" s="10">
        <f ca="1">IF(ISNA(VLOOKUP(R1202&amp;"_"&amp;S1202&amp;"_"&amp;T1202,[1]挑战模式!$A:$AS,1,FALSE)),"",IF(VLOOKUP(R1202&amp;"_"&amp;S1202&amp;"_"&amp;T1202,[1]挑战模式!$A:$AS,14+U1202,FALSE)="","",INT(VLOOKUP(R1202&amp;"_"&amp;S1202&amp;"_"&amp;T1202,[1]挑战模式!$A:$AS,20+U1202,FALSE))))</f>
        <v>5</v>
      </c>
      <c r="L1202" s="10">
        <f ca="1">IF(ISNA(VLOOKUP(R1202&amp;"_"&amp;S1202&amp;"_"&amp;T1202,[1]挑战模式!$A:$AS,1,FALSE)),"",IF(VLOOKUP(R1202&amp;"_"&amp;S1202&amp;"_"&amp;T1202,[1]挑战模式!$A:$AS,14+U1202,FALSE)="","",ROUND(VLOOKUP(R1202&amp;"_"&amp;S1202&amp;"_"&amp;T1202,[1]挑战模式!$A:$AS,5,FALSE)/K1202,2)))</f>
        <v>2</v>
      </c>
      <c r="M1202" s="10">
        <f t="shared" ca="1" si="118"/>
        <v>1</v>
      </c>
      <c r="N1202" s="10" t="str">
        <f t="shared" ca="1" si="119"/>
        <v>Monster_Season2_Challenge1_1_1</v>
      </c>
      <c r="O1202" s="10">
        <f t="shared" ca="1" si="120"/>
        <v>1</v>
      </c>
      <c r="Q1202" s="10">
        <f ca="1">IF(L1202="","",VLOOKUP(R1202&amp;"_"&amp;S1202&amp;"_"&amp;T1202,[1]挑战模式!$A:$AS,38+U1202,FALSE))</f>
        <v>40</v>
      </c>
      <c r="R1202" s="10">
        <v>2</v>
      </c>
      <c r="S1202" s="10">
        <v>1</v>
      </c>
      <c r="T1202" s="10">
        <v>1</v>
      </c>
      <c r="U1202" s="10">
        <v>1</v>
      </c>
    </row>
    <row r="1203" spans="2:21" x14ac:dyDescent="0.2">
      <c r="B1203" s="10" t="str">
        <f t="shared" si="115"/>
        <v/>
      </c>
      <c r="C1203" s="10" t="str">
        <f>IF(ISNA(VLOOKUP(R1203&amp;"_"&amp;S1203&amp;"_"&amp;T1203,[1]挑战模式!$A:$AS,1,FALSE)),"",IF(T1203-T1202=0,"",T1203))</f>
        <v/>
      </c>
      <c r="D1203" s="10" t="str">
        <f t="shared" si="116"/>
        <v/>
      </c>
      <c r="E1203" s="10" t="str">
        <f>""</f>
        <v/>
      </c>
      <c r="F1203" s="10" t="str">
        <f>IF(C1203="","",VLOOKUP(R1203&amp;"_"&amp;S1203&amp;"_"&amp;T1203,[1]挑战模式!$A:$AS,13,FALSE)-VLOOKUP(R1203&amp;"_"&amp;S1203&amp;"_"&amp;T1203,[1]挑战模式!$A:$AS,14,FALSE))</f>
        <v/>
      </c>
      <c r="G1203" s="10" t="str">
        <f t="shared" si="117"/>
        <v/>
      </c>
      <c r="H1203" s="10" t="str">
        <f>IF(C1203="","",VLOOKUP(R1203&amp;"_"&amp;S1203&amp;"_"&amp;T1203,[1]挑战模式!$A:$BG,58,FALSE))</f>
        <v/>
      </c>
      <c r="I1203" s="10" t="str">
        <f>IF(C1203="","",VLOOKUP(R1203&amp;"_"&amp;S1203&amp;"_"&amp;T1203,[1]挑战模式!$A:$BG,59,FALSE))</f>
        <v/>
      </c>
      <c r="J1203" s="10" t="str">
        <f t="shared" si="114"/>
        <v/>
      </c>
      <c r="K1203" s="10" t="str">
        <f ca="1">IF(ISNA(VLOOKUP(R1203&amp;"_"&amp;S1203&amp;"_"&amp;T1203,[1]挑战模式!$A:$AS,1,FALSE)),"",IF(VLOOKUP(R1203&amp;"_"&amp;S1203&amp;"_"&amp;T1203,[1]挑战模式!$A:$AS,14+U1203,FALSE)="","",INT(VLOOKUP(R1203&amp;"_"&amp;S1203&amp;"_"&amp;T1203,[1]挑战模式!$A:$AS,20+U1203,FALSE))))</f>
        <v/>
      </c>
      <c r="L1203" s="10" t="str">
        <f ca="1">IF(ISNA(VLOOKUP(R1203&amp;"_"&amp;S1203&amp;"_"&amp;T1203,[1]挑战模式!$A:$AS,1,FALSE)),"",IF(VLOOKUP(R1203&amp;"_"&amp;S1203&amp;"_"&amp;T1203,[1]挑战模式!$A:$AS,14+U1203,FALSE)="","",ROUND(VLOOKUP(R1203&amp;"_"&amp;S1203&amp;"_"&amp;T1203,[1]挑战模式!$A:$AS,5,FALSE)/K1203,2)))</f>
        <v/>
      </c>
      <c r="M1203" s="10" t="str">
        <f t="shared" ca="1" si="118"/>
        <v/>
      </c>
      <c r="N1203" s="10" t="str">
        <f t="shared" ca="1" si="119"/>
        <v/>
      </c>
      <c r="O1203" s="10" t="str">
        <f t="shared" ca="1" si="120"/>
        <v/>
      </c>
      <c r="Q1203" s="10" t="str">
        <f ca="1">IF(L1203="","",VLOOKUP(R1203&amp;"_"&amp;S1203&amp;"_"&amp;T1203,[1]挑战模式!$A:$AS,38+U1203,FALSE))</f>
        <v/>
      </c>
      <c r="R1203" s="10">
        <v>2</v>
      </c>
      <c r="S1203" s="10">
        <v>1</v>
      </c>
      <c r="T1203" s="10">
        <v>1</v>
      </c>
      <c r="U1203" s="10">
        <v>2</v>
      </c>
    </row>
    <row r="1204" spans="2:21" x14ac:dyDescent="0.2">
      <c r="B1204" s="10" t="str">
        <f t="shared" si="115"/>
        <v/>
      </c>
      <c r="C1204" s="10" t="str">
        <f>IF(ISNA(VLOOKUP(R1204&amp;"_"&amp;S1204&amp;"_"&amp;T1204,[1]挑战模式!$A:$AS,1,FALSE)),"",IF(T1204-T1203=0,"",T1204))</f>
        <v/>
      </c>
      <c r="D1204" s="10" t="str">
        <f t="shared" si="116"/>
        <v/>
      </c>
      <c r="E1204" s="10" t="str">
        <f>""</f>
        <v/>
      </c>
      <c r="F1204" s="10" t="str">
        <f>IF(C1204="","",VLOOKUP(R1204&amp;"_"&amp;S1204&amp;"_"&amp;T1204,[1]挑战模式!$A:$AS,13,FALSE)-VLOOKUP(R1204&amp;"_"&amp;S1204&amp;"_"&amp;T1204,[1]挑战模式!$A:$AS,14,FALSE))</f>
        <v/>
      </c>
      <c r="G1204" s="10" t="str">
        <f t="shared" si="117"/>
        <v/>
      </c>
      <c r="H1204" s="10" t="str">
        <f>IF(C1204="","",VLOOKUP(R1204&amp;"_"&amp;S1204&amp;"_"&amp;T1204,[1]挑战模式!$A:$BG,58,FALSE))</f>
        <v/>
      </c>
      <c r="I1204" s="10" t="str">
        <f>IF(C1204="","",VLOOKUP(R1204&amp;"_"&amp;S1204&amp;"_"&amp;T1204,[1]挑战模式!$A:$BG,59,FALSE))</f>
        <v/>
      </c>
      <c r="J1204" s="10" t="str">
        <f t="shared" si="114"/>
        <v/>
      </c>
      <c r="K1204" s="10" t="str">
        <f ca="1">IF(ISNA(VLOOKUP(R1204&amp;"_"&amp;S1204&amp;"_"&amp;T1204,[1]挑战模式!$A:$AS,1,FALSE)),"",IF(VLOOKUP(R1204&amp;"_"&amp;S1204&amp;"_"&amp;T1204,[1]挑战模式!$A:$AS,14+U1204,FALSE)="","",INT(VLOOKUP(R1204&amp;"_"&amp;S1204&amp;"_"&amp;T1204,[1]挑战模式!$A:$AS,20+U1204,FALSE))))</f>
        <v/>
      </c>
      <c r="L1204" s="10" t="str">
        <f ca="1">IF(ISNA(VLOOKUP(R1204&amp;"_"&amp;S1204&amp;"_"&amp;T1204,[1]挑战模式!$A:$AS,1,FALSE)),"",IF(VLOOKUP(R1204&amp;"_"&amp;S1204&amp;"_"&amp;T1204,[1]挑战模式!$A:$AS,14+U1204,FALSE)="","",ROUND(VLOOKUP(R1204&amp;"_"&amp;S1204&amp;"_"&amp;T1204,[1]挑战模式!$A:$AS,5,FALSE)/K1204,2)))</f>
        <v/>
      </c>
      <c r="M1204" s="10" t="str">
        <f t="shared" ca="1" si="118"/>
        <v/>
      </c>
      <c r="N1204" s="10" t="str">
        <f t="shared" ca="1" si="119"/>
        <v/>
      </c>
      <c r="O1204" s="10" t="str">
        <f t="shared" ca="1" si="120"/>
        <v/>
      </c>
      <c r="Q1204" s="10" t="str">
        <f ca="1">IF(L1204="","",VLOOKUP(R1204&amp;"_"&amp;S1204&amp;"_"&amp;T1204,[1]挑战模式!$A:$AS,38+U1204,FALSE))</f>
        <v/>
      </c>
      <c r="R1204" s="10">
        <v>2</v>
      </c>
      <c r="S1204" s="10">
        <v>1</v>
      </c>
      <c r="T1204" s="10">
        <v>1</v>
      </c>
      <c r="U1204" s="10">
        <v>3</v>
      </c>
    </row>
    <row r="1205" spans="2:21" x14ac:dyDescent="0.2">
      <c r="B1205" s="10" t="str">
        <f t="shared" si="115"/>
        <v/>
      </c>
      <c r="C1205" s="10" t="str">
        <f>IF(ISNA(VLOOKUP(R1205&amp;"_"&amp;S1205&amp;"_"&amp;T1205,[1]挑战模式!$A:$AS,1,FALSE)),"",IF(T1205-T1204=0,"",T1205))</f>
        <v/>
      </c>
      <c r="D1205" s="10" t="str">
        <f t="shared" si="116"/>
        <v/>
      </c>
      <c r="E1205" s="10" t="str">
        <f>""</f>
        <v/>
      </c>
      <c r="F1205" s="10" t="str">
        <f>IF(C1205="","",VLOOKUP(R1205&amp;"_"&amp;S1205&amp;"_"&amp;T1205,[1]挑战模式!$A:$AS,13,FALSE)-VLOOKUP(R1205&amp;"_"&amp;S1205&amp;"_"&amp;T1205,[1]挑战模式!$A:$AS,14,FALSE))</f>
        <v/>
      </c>
      <c r="G1205" s="10" t="str">
        <f t="shared" si="117"/>
        <v/>
      </c>
      <c r="H1205" s="10" t="str">
        <f>IF(C1205="","",VLOOKUP(R1205&amp;"_"&amp;S1205&amp;"_"&amp;T1205,[1]挑战模式!$A:$BG,58,FALSE))</f>
        <v/>
      </c>
      <c r="I1205" s="10" t="str">
        <f>IF(C1205="","",VLOOKUP(R1205&amp;"_"&amp;S1205&amp;"_"&amp;T1205,[1]挑战模式!$A:$BG,59,FALSE))</f>
        <v/>
      </c>
      <c r="J1205" s="10" t="str">
        <f t="shared" si="114"/>
        <v/>
      </c>
      <c r="K1205" s="10" t="str">
        <f ca="1">IF(ISNA(VLOOKUP(R1205&amp;"_"&amp;S1205&amp;"_"&amp;T1205,[1]挑战模式!$A:$AS,1,FALSE)),"",IF(VLOOKUP(R1205&amp;"_"&amp;S1205&amp;"_"&amp;T1205,[1]挑战模式!$A:$AS,14+U1205,FALSE)="","",INT(VLOOKUP(R1205&amp;"_"&amp;S1205&amp;"_"&amp;T1205,[1]挑战模式!$A:$AS,20+U1205,FALSE))))</f>
        <v/>
      </c>
      <c r="L1205" s="10" t="str">
        <f ca="1">IF(ISNA(VLOOKUP(R1205&amp;"_"&amp;S1205&amp;"_"&amp;T1205,[1]挑战模式!$A:$AS,1,FALSE)),"",IF(VLOOKUP(R1205&amp;"_"&amp;S1205&amp;"_"&amp;T1205,[1]挑战模式!$A:$AS,14+U1205,FALSE)="","",ROUND(VLOOKUP(R1205&amp;"_"&amp;S1205&amp;"_"&amp;T1205,[1]挑战模式!$A:$AS,5,FALSE)/K1205,2)))</f>
        <v/>
      </c>
      <c r="M1205" s="10" t="str">
        <f t="shared" ca="1" si="118"/>
        <v/>
      </c>
      <c r="N1205" s="10" t="str">
        <f t="shared" ca="1" si="119"/>
        <v/>
      </c>
      <c r="O1205" s="10" t="str">
        <f t="shared" ca="1" si="120"/>
        <v/>
      </c>
      <c r="Q1205" s="10" t="str">
        <f ca="1">IF(L1205="","",VLOOKUP(R1205&amp;"_"&amp;S1205&amp;"_"&amp;T1205,[1]挑战模式!$A:$AS,38+U1205,FALSE))</f>
        <v/>
      </c>
      <c r="R1205" s="10">
        <v>2</v>
      </c>
      <c r="S1205" s="10">
        <v>1</v>
      </c>
      <c r="T1205" s="10">
        <v>1</v>
      </c>
      <c r="U1205" s="10">
        <v>4</v>
      </c>
    </row>
    <row r="1206" spans="2:21" x14ac:dyDescent="0.2">
      <c r="B1206" s="10" t="str">
        <f t="shared" si="115"/>
        <v/>
      </c>
      <c r="C1206" s="10" t="str">
        <f>IF(ISNA(VLOOKUP(R1206&amp;"_"&amp;S1206&amp;"_"&amp;T1206,[1]挑战模式!$A:$AS,1,FALSE)),"",IF(T1206-T1205=0,"",T1206))</f>
        <v/>
      </c>
      <c r="D1206" s="10" t="str">
        <f t="shared" si="116"/>
        <v/>
      </c>
      <c r="E1206" s="10" t="str">
        <f>""</f>
        <v/>
      </c>
      <c r="F1206" s="10" t="str">
        <f>IF(C1206="","",VLOOKUP(R1206&amp;"_"&amp;S1206&amp;"_"&amp;T1206,[1]挑战模式!$A:$AS,13,FALSE)-VLOOKUP(R1206&amp;"_"&amp;S1206&amp;"_"&amp;T1206,[1]挑战模式!$A:$AS,14,FALSE))</f>
        <v/>
      </c>
      <c r="G1206" s="10" t="str">
        <f t="shared" si="117"/>
        <v/>
      </c>
      <c r="H1206" s="10" t="str">
        <f>IF(C1206="","",VLOOKUP(R1206&amp;"_"&amp;S1206&amp;"_"&amp;T1206,[1]挑战模式!$A:$BG,58,FALSE))</f>
        <v/>
      </c>
      <c r="I1206" s="10" t="str">
        <f>IF(C1206="","",VLOOKUP(R1206&amp;"_"&amp;S1206&amp;"_"&amp;T1206,[1]挑战模式!$A:$BG,59,FALSE))</f>
        <v/>
      </c>
      <c r="J1206" s="10" t="str">
        <f t="shared" si="114"/>
        <v/>
      </c>
      <c r="K1206" s="10" t="str">
        <f ca="1">IF(ISNA(VLOOKUP(R1206&amp;"_"&amp;S1206&amp;"_"&amp;T1206,[1]挑战模式!$A:$AS,1,FALSE)),"",IF(VLOOKUP(R1206&amp;"_"&amp;S1206&amp;"_"&amp;T1206,[1]挑战模式!$A:$AS,14+U1206,FALSE)="","",INT(VLOOKUP(R1206&amp;"_"&amp;S1206&amp;"_"&amp;T1206,[1]挑战模式!$A:$AS,20+U1206,FALSE))))</f>
        <v/>
      </c>
      <c r="L1206" s="10" t="str">
        <f ca="1">IF(ISNA(VLOOKUP(R1206&amp;"_"&amp;S1206&amp;"_"&amp;T1206,[1]挑战模式!$A:$AS,1,FALSE)),"",IF(VLOOKUP(R1206&amp;"_"&amp;S1206&amp;"_"&amp;T1206,[1]挑战模式!$A:$AS,14+U1206,FALSE)="","",ROUND(VLOOKUP(R1206&amp;"_"&amp;S1206&amp;"_"&amp;T1206,[1]挑战模式!$A:$AS,5,FALSE)/K1206,2)))</f>
        <v/>
      </c>
      <c r="M1206" s="10" t="str">
        <f t="shared" ca="1" si="118"/>
        <v/>
      </c>
      <c r="N1206" s="10" t="str">
        <f t="shared" ca="1" si="119"/>
        <v/>
      </c>
      <c r="O1206" s="10" t="str">
        <f t="shared" ca="1" si="120"/>
        <v/>
      </c>
      <c r="Q1206" s="10" t="str">
        <f ca="1">IF(L1206="","",VLOOKUP(R1206&amp;"_"&amp;S1206&amp;"_"&amp;T1206,[1]挑战模式!$A:$AS,38+U1206,FALSE))</f>
        <v/>
      </c>
      <c r="R1206" s="10">
        <v>2</v>
      </c>
      <c r="S1206" s="10">
        <v>1</v>
      </c>
      <c r="T1206" s="10">
        <v>1</v>
      </c>
      <c r="U1206" s="10">
        <v>5</v>
      </c>
    </row>
    <row r="1207" spans="2:21" x14ac:dyDescent="0.2">
      <c r="B1207" s="10" t="str">
        <f t="shared" si="115"/>
        <v/>
      </c>
      <c r="C1207" s="10" t="str">
        <f>IF(ISNA(VLOOKUP(R1207&amp;"_"&amp;S1207&amp;"_"&amp;T1207,[1]挑战模式!$A:$AS,1,FALSE)),"",IF(T1207-T1206=0,"",T1207))</f>
        <v/>
      </c>
      <c r="D1207" s="10" t="str">
        <f t="shared" si="116"/>
        <v/>
      </c>
      <c r="E1207" s="10" t="str">
        <f>""</f>
        <v/>
      </c>
      <c r="F1207" s="10" t="str">
        <f>IF(C1207="","",VLOOKUP(R1207&amp;"_"&amp;S1207&amp;"_"&amp;T1207,[1]挑战模式!$A:$AS,13,FALSE)-VLOOKUP(R1207&amp;"_"&amp;S1207&amp;"_"&amp;T1207,[1]挑战模式!$A:$AS,14,FALSE))</f>
        <v/>
      </c>
      <c r="G1207" s="10" t="str">
        <f t="shared" si="117"/>
        <v/>
      </c>
      <c r="H1207" s="10" t="str">
        <f>IF(C1207="","",VLOOKUP(R1207&amp;"_"&amp;S1207&amp;"_"&amp;T1207,[1]挑战模式!$A:$BG,58,FALSE))</f>
        <v/>
      </c>
      <c r="I1207" s="10" t="str">
        <f>IF(C1207="","",VLOOKUP(R1207&amp;"_"&amp;S1207&amp;"_"&amp;T1207,[1]挑战模式!$A:$BG,59,FALSE))</f>
        <v/>
      </c>
      <c r="J1207" s="10" t="str">
        <f t="shared" si="114"/>
        <v/>
      </c>
      <c r="K1207" s="10" t="str">
        <f ca="1">IF(ISNA(VLOOKUP(R1207&amp;"_"&amp;S1207&amp;"_"&amp;T1207,[1]挑战模式!$A:$AS,1,FALSE)),"",IF(VLOOKUP(R1207&amp;"_"&amp;S1207&amp;"_"&amp;T1207,[1]挑战模式!$A:$AS,14+U1207,FALSE)="","",INT(VLOOKUP(R1207&amp;"_"&amp;S1207&amp;"_"&amp;T1207,[1]挑战模式!$A:$AS,20+U1207,FALSE))))</f>
        <v/>
      </c>
      <c r="L1207" s="10" t="str">
        <f ca="1">IF(ISNA(VLOOKUP(R1207&amp;"_"&amp;S1207&amp;"_"&amp;T1207,[1]挑战模式!$A:$AS,1,FALSE)),"",IF(VLOOKUP(R1207&amp;"_"&amp;S1207&amp;"_"&amp;T1207,[1]挑战模式!$A:$AS,14+U1207,FALSE)="","",ROUND(VLOOKUP(R1207&amp;"_"&amp;S1207&amp;"_"&amp;T1207,[1]挑战模式!$A:$AS,5,FALSE)/K1207,2)))</f>
        <v/>
      </c>
      <c r="M1207" s="10" t="str">
        <f t="shared" ca="1" si="118"/>
        <v/>
      </c>
      <c r="N1207" s="10" t="str">
        <f t="shared" ca="1" si="119"/>
        <v/>
      </c>
      <c r="O1207" s="10" t="str">
        <f t="shared" ca="1" si="120"/>
        <v/>
      </c>
      <c r="Q1207" s="10" t="str">
        <f ca="1">IF(L1207="","",VLOOKUP(R1207&amp;"_"&amp;S1207&amp;"_"&amp;T1207,[1]挑战模式!$A:$AS,38+U1207,FALSE))</f>
        <v/>
      </c>
      <c r="R1207" s="10">
        <v>2</v>
      </c>
      <c r="S1207" s="10">
        <v>1</v>
      </c>
      <c r="T1207" s="10">
        <v>1</v>
      </c>
      <c r="U1207" s="10">
        <v>6</v>
      </c>
    </row>
    <row r="1208" spans="2:21" x14ac:dyDescent="0.2">
      <c r="B1208" s="10" t="str">
        <f t="shared" si="115"/>
        <v>MonsterWaveCallRule_Season2_Challenge1</v>
      </c>
      <c r="C1208" s="10">
        <f>IF(ISNA(VLOOKUP(R1208&amp;"_"&amp;S1208&amp;"_"&amp;T1208,[1]挑战模式!$A:$AS,1,FALSE)),"",IF(T1208-T1207=0,"",T1208))</f>
        <v>2</v>
      </c>
      <c r="D1208" s="10" t="str">
        <f t="shared" si="116"/>
        <v>赛季2挑战关卡1波次2</v>
      </c>
      <c r="E1208" s="10" t="str">
        <f>""</f>
        <v/>
      </c>
      <c r="F1208" s="10">
        <f>IF(C1208="","",VLOOKUP(R1208&amp;"_"&amp;S1208&amp;"_"&amp;T1208,[1]挑战模式!$A:$AS,13,FALSE)-VLOOKUP(R1208&amp;"_"&amp;S1208&amp;"_"&amp;T1208,[1]挑战模式!$A:$AS,14,FALSE))</f>
        <v>100</v>
      </c>
      <c r="G1208" s="10">
        <f t="shared" si="117"/>
        <v>180</v>
      </c>
      <c r="H1208" s="10" t="str">
        <f>IF(C1208="","",VLOOKUP(R1208&amp;"_"&amp;S1208&amp;"_"&amp;T1208,[1]挑战模式!$A:$BG,58,FALSE))</f>
        <v>ResAudio_Music_game1;0.9</v>
      </c>
      <c r="I1208" s="10" t="str">
        <f>IF(C1208="","",VLOOKUP(R1208&amp;"_"&amp;S1208&amp;"_"&amp;T1208,[1]挑战模式!$A:$BG,59,FALSE))</f>
        <v>ResAudio_Music_game1;1.2</v>
      </c>
      <c r="J1208" s="10">
        <f t="shared" si="114"/>
        <v>0</v>
      </c>
      <c r="K1208" s="10">
        <f ca="1">IF(ISNA(VLOOKUP(R1208&amp;"_"&amp;S1208&amp;"_"&amp;T1208,[1]挑战模式!$A:$AS,1,FALSE)),"",IF(VLOOKUP(R1208&amp;"_"&amp;S1208&amp;"_"&amp;T1208,[1]挑战模式!$A:$AS,14+U1208,FALSE)="","",INT(VLOOKUP(R1208&amp;"_"&amp;S1208&amp;"_"&amp;T1208,[1]挑战模式!$A:$AS,20+U1208,FALSE))))</f>
        <v>4</v>
      </c>
      <c r="L1208" s="10">
        <f ca="1">IF(ISNA(VLOOKUP(R1208&amp;"_"&amp;S1208&amp;"_"&amp;T1208,[1]挑战模式!$A:$AS,1,FALSE)),"",IF(VLOOKUP(R1208&amp;"_"&amp;S1208&amp;"_"&amp;T1208,[1]挑战模式!$A:$AS,14+U1208,FALSE)="","",ROUND(VLOOKUP(R1208&amp;"_"&amp;S1208&amp;"_"&amp;T1208,[1]挑战模式!$A:$AS,5,FALSE)/K1208,2)))</f>
        <v>3.75</v>
      </c>
      <c r="M1208" s="10">
        <f t="shared" ca="1" si="118"/>
        <v>1</v>
      </c>
      <c r="N1208" s="10" t="str">
        <f t="shared" ca="1" si="119"/>
        <v>Monster_Season2_Challenge1_2_1</v>
      </c>
      <c r="O1208" s="10">
        <f t="shared" ca="1" si="120"/>
        <v>1</v>
      </c>
      <c r="Q1208" s="10">
        <f ca="1">IF(L1208="","",VLOOKUP(R1208&amp;"_"&amp;S1208&amp;"_"&amp;T1208,[1]挑战模式!$A:$AS,38+U1208,FALSE))</f>
        <v>25</v>
      </c>
      <c r="R1208" s="10">
        <v>2</v>
      </c>
      <c r="S1208" s="10">
        <v>1</v>
      </c>
      <c r="T1208" s="10">
        <v>2</v>
      </c>
      <c r="U1208" s="10">
        <v>1</v>
      </c>
    </row>
    <row r="1209" spans="2:21" x14ac:dyDescent="0.2">
      <c r="B1209" s="10" t="str">
        <f t="shared" si="115"/>
        <v/>
      </c>
      <c r="C1209" s="10" t="str">
        <f>IF(ISNA(VLOOKUP(R1209&amp;"_"&amp;S1209&amp;"_"&amp;T1209,[1]挑战模式!$A:$AS,1,FALSE)),"",IF(T1209-T1208=0,"",T1209))</f>
        <v/>
      </c>
      <c r="D1209" s="10" t="str">
        <f t="shared" si="116"/>
        <v/>
      </c>
      <c r="E1209" s="10" t="str">
        <f>""</f>
        <v/>
      </c>
      <c r="F1209" s="10" t="str">
        <f>IF(C1209="","",VLOOKUP(R1209&amp;"_"&amp;S1209&amp;"_"&amp;T1209,[1]挑战模式!$A:$AS,13,FALSE)-VLOOKUP(R1209&amp;"_"&amp;S1209&amp;"_"&amp;T1209,[1]挑战模式!$A:$AS,14,FALSE))</f>
        <v/>
      </c>
      <c r="G1209" s="10" t="str">
        <f t="shared" si="117"/>
        <v/>
      </c>
      <c r="H1209" s="10" t="str">
        <f>IF(C1209="","",VLOOKUP(R1209&amp;"_"&amp;S1209&amp;"_"&amp;T1209,[1]挑战模式!$A:$BG,58,FALSE))</f>
        <v/>
      </c>
      <c r="I1209" s="10" t="str">
        <f>IF(C1209="","",VLOOKUP(R1209&amp;"_"&amp;S1209&amp;"_"&amp;T1209,[1]挑战模式!$A:$BG,59,FALSE))</f>
        <v/>
      </c>
      <c r="J1209" s="10" t="str">
        <f t="shared" si="114"/>
        <v/>
      </c>
      <c r="K1209" s="10">
        <f ca="1">IF(ISNA(VLOOKUP(R1209&amp;"_"&amp;S1209&amp;"_"&amp;T1209,[1]挑战模式!$A:$AS,1,FALSE)),"",IF(VLOOKUP(R1209&amp;"_"&amp;S1209&amp;"_"&amp;T1209,[1]挑战模式!$A:$AS,14+U1209,FALSE)="","",INT(VLOOKUP(R1209&amp;"_"&amp;S1209&amp;"_"&amp;T1209,[1]挑战模式!$A:$AS,20+U1209,FALSE))))</f>
        <v>4</v>
      </c>
      <c r="L1209" s="10">
        <f ca="1">IF(ISNA(VLOOKUP(R1209&amp;"_"&amp;S1209&amp;"_"&amp;T1209,[1]挑战模式!$A:$AS,1,FALSE)),"",IF(VLOOKUP(R1209&amp;"_"&amp;S1209&amp;"_"&amp;T1209,[1]挑战模式!$A:$AS,14+U1209,FALSE)="","",ROUND(VLOOKUP(R1209&amp;"_"&amp;S1209&amp;"_"&amp;T1209,[1]挑战模式!$A:$AS,5,FALSE)/K1209,2)))</f>
        <v>3.75</v>
      </c>
      <c r="M1209" s="10">
        <f t="shared" ca="1" si="118"/>
        <v>1</v>
      </c>
      <c r="N1209" s="10" t="str">
        <f t="shared" ca="1" si="119"/>
        <v>Monster_Season2_Challenge1_2_2</v>
      </c>
      <c r="O1209" s="10">
        <f t="shared" ca="1" si="120"/>
        <v>1</v>
      </c>
      <c r="Q1209" s="10">
        <f ca="1">IF(L1209="","",VLOOKUP(R1209&amp;"_"&amp;S1209&amp;"_"&amp;T1209,[1]挑战模式!$A:$AS,38+U1209,FALSE))</f>
        <v>25</v>
      </c>
      <c r="R1209" s="10">
        <v>2</v>
      </c>
      <c r="S1209" s="10">
        <v>1</v>
      </c>
      <c r="T1209" s="10">
        <v>2</v>
      </c>
      <c r="U1209" s="10">
        <v>2</v>
      </c>
    </row>
    <row r="1210" spans="2:21" x14ac:dyDescent="0.2">
      <c r="B1210" s="10" t="str">
        <f t="shared" si="115"/>
        <v/>
      </c>
      <c r="C1210" s="10" t="str">
        <f>IF(ISNA(VLOOKUP(R1210&amp;"_"&amp;S1210&amp;"_"&amp;T1210,[1]挑战模式!$A:$AS,1,FALSE)),"",IF(T1210-T1209=0,"",T1210))</f>
        <v/>
      </c>
      <c r="D1210" s="10" t="str">
        <f t="shared" si="116"/>
        <v/>
      </c>
      <c r="E1210" s="10" t="str">
        <f>""</f>
        <v/>
      </c>
      <c r="F1210" s="10" t="str">
        <f>IF(C1210="","",VLOOKUP(R1210&amp;"_"&amp;S1210&amp;"_"&amp;T1210,[1]挑战模式!$A:$AS,13,FALSE)-VLOOKUP(R1210&amp;"_"&amp;S1210&amp;"_"&amp;T1210,[1]挑战模式!$A:$AS,14,FALSE))</f>
        <v/>
      </c>
      <c r="G1210" s="10" t="str">
        <f t="shared" si="117"/>
        <v/>
      </c>
      <c r="H1210" s="10" t="str">
        <f>IF(C1210="","",VLOOKUP(R1210&amp;"_"&amp;S1210&amp;"_"&amp;T1210,[1]挑战模式!$A:$BG,58,FALSE))</f>
        <v/>
      </c>
      <c r="I1210" s="10" t="str">
        <f>IF(C1210="","",VLOOKUP(R1210&amp;"_"&amp;S1210&amp;"_"&amp;T1210,[1]挑战模式!$A:$BG,59,FALSE))</f>
        <v/>
      </c>
      <c r="J1210" s="10" t="str">
        <f t="shared" si="114"/>
        <v/>
      </c>
      <c r="K1210" s="10" t="str">
        <f ca="1">IF(ISNA(VLOOKUP(R1210&amp;"_"&amp;S1210&amp;"_"&amp;T1210,[1]挑战模式!$A:$AS,1,FALSE)),"",IF(VLOOKUP(R1210&amp;"_"&amp;S1210&amp;"_"&amp;T1210,[1]挑战模式!$A:$AS,14+U1210,FALSE)="","",INT(VLOOKUP(R1210&amp;"_"&amp;S1210&amp;"_"&amp;T1210,[1]挑战模式!$A:$AS,20+U1210,FALSE))))</f>
        <v/>
      </c>
      <c r="L1210" s="10" t="str">
        <f ca="1">IF(ISNA(VLOOKUP(R1210&amp;"_"&amp;S1210&amp;"_"&amp;T1210,[1]挑战模式!$A:$AS,1,FALSE)),"",IF(VLOOKUP(R1210&amp;"_"&amp;S1210&amp;"_"&amp;T1210,[1]挑战模式!$A:$AS,14+U1210,FALSE)="","",ROUND(VLOOKUP(R1210&amp;"_"&amp;S1210&amp;"_"&amp;T1210,[1]挑战模式!$A:$AS,5,FALSE)/K1210,2)))</f>
        <v/>
      </c>
      <c r="M1210" s="10" t="str">
        <f t="shared" ca="1" si="118"/>
        <v/>
      </c>
      <c r="N1210" s="10" t="str">
        <f t="shared" ca="1" si="119"/>
        <v/>
      </c>
      <c r="O1210" s="10" t="str">
        <f t="shared" ca="1" si="120"/>
        <v/>
      </c>
      <c r="Q1210" s="10" t="str">
        <f ca="1">IF(L1210="","",VLOOKUP(R1210&amp;"_"&amp;S1210&amp;"_"&amp;T1210,[1]挑战模式!$A:$AS,38+U1210,FALSE))</f>
        <v/>
      </c>
      <c r="R1210" s="10">
        <v>2</v>
      </c>
      <c r="S1210" s="10">
        <v>1</v>
      </c>
      <c r="T1210" s="10">
        <v>2</v>
      </c>
      <c r="U1210" s="10">
        <v>3</v>
      </c>
    </row>
    <row r="1211" spans="2:21" x14ac:dyDescent="0.2">
      <c r="B1211" s="10" t="str">
        <f t="shared" si="115"/>
        <v/>
      </c>
      <c r="C1211" s="10" t="str">
        <f>IF(ISNA(VLOOKUP(R1211&amp;"_"&amp;S1211&amp;"_"&amp;T1211,[1]挑战模式!$A:$AS,1,FALSE)),"",IF(T1211-T1210=0,"",T1211))</f>
        <v/>
      </c>
      <c r="D1211" s="10" t="str">
        <f t="shared" si="116"/>
        <v/>
      </c>
      <c r="E1211" s="10" t="str">
        <f>""</f>
        <v/>
      </c>
      <c r="F1211" s="10" t="str">
        <f>IF(C1211="","",VLOOKUP(R1211&amp;"_"&amp;S1211&amp;"_"&amp;T1211,[1]挑战模式!$A:$AS,13,FALSE)-VLOOKUP(R1211&amp;"_"&amp;S1211&amp;"_"&amp;T1211,[1]挑战模式!$A:$AS,14,FALSE))</f>
        <v/>
      </c>
      <c r="G1211" s="10" t="str">
        <f t="shared" si="117"/>
        <v/>
      </c>
      <c r="H1211" s="10" t="str">
        <f>IF(C1211="","",VLOOKUP(R1211&amp;"_"&amp;S1211&amp;"_"&amp;T1211,[1]挑战模式!$A:$BG,58,FALSE))</f>
        <v/>
      </c>
      <c r="I1211" s="10" t="str">
        <f>IF(C1211="","",VLOOKUP(R1211&amp;"_"&amp;S1211&amp;"_"&amp;T1211,[1]挑战模式!$A:$BG,59,FALSE))</f>
        <v/>
      </c>
      <c r="J1211" s="10" t="str">
        <f t="shared" si="114"/>
        <v/>
      </c>
      <c r="K1211" s="10" t="str">
        <f ca="1">IF(ISNA(VLOOKUP(R1211&amp;"_"&amp;S1211&amp;"_"&amp;T1211,[1]挑战模式!$A:$AS,1,FALSE)),"",IF(VLOOKUP(R1211&amp;"_"&amp;S1211&amp;"_"&amp;T1211,[1]挑战模式!$A:$AS,14+U1211,FALSE)="","",INT(VLOOKUP(R1211&amp;"_"&amp;S1211&amp;"_"&amp;T1211,[1]挑战模式!$A:$AS,20+U1211,FALSE))))</f>
        <v/>
      </c>
      <c r="L1211" s="10" t="str">
        <f ca="1">IF(ISNA(VLOOKUP(R1211&amp;"_"&amp;S1211&amp;"_"&amp;T1211,[1]挑战模式!$A:$AS,1,FALSE)),"",IF(VLOOKUP(R1211&amp;"_"&amp;S1211&amp;"_"&amp;T1211,[1]挑战模式!$A:$AS,14+U1211,FALSE)="","",ROUND(VLOOKUP(R1211&amp;"_"&amp;S1211&amp;"_"&amp;T1211,[1]挑战模式!$A:$AS,5,FALSE)/K1211,2)))</f>
        <v/>
      </c>
      <c r="M1211" s="10" t="str">
        <f t="shared" ca="1" si="118"/>
        <v/>
      </c>
      <c r="N1211" s="10" t="str">
        <f t="shared" ca="1" si="119"/>
        <v/>
      </c>
      <c r="O1211" s="10" t="str">
        <f t="shared" ca="1" si="120"/>
        <v/>
      </c>
      <c r="Q1211" s="10" t="str">
        <f ca="1">IF(L1211="","",VLOOKUP(R1211&amp;"_"&amp;S1211&amp;"_"&amp;T1211,[1]挑战模式!$A:$AS,38+U1211,FALSE))</f>
        <v/>
      </c>
      <c r="R1211" s="10">
        <v>2</v>
      </c>
      <c r="S1211" s="10">
        <v>1</v>
      </c>
      <c r="T1211" s="10">
        <v>2</v>
      </c>
      <c r="U1211" s="10">
        <v>4</v>
      </c>
    </row>
    <row r="1212" spans="2:21" x14ac:dyDescent="0.2">
      <c r="B1212" s="10" t="str">
        <f t="shared" si="115"/>
        <v/>
      </c>
      <c r="C1212" s="10" t="str">
        <f>IF(ISNA(VLOOKUP(R1212&amp;"_"&amp;S1212&amp;"_"&amp;T1212,[1]挑战模式!$A:$AS,1,FALSE)),"",IF(T1212-T1211=0,"",T1212))</f>
        <v/>
      </c>
      <c r="D1212" s="10" t="str">
        <f t="shared" si="116"/>
        <v/>
      </c>
      <c r="E1212" s="10" t="str">
        <f>""</f>
        <v/>
      </c>
      <c r="F1212" s="10" t="str">
        <f>IF(C1212="","",VLOOKUP(R1212&amp;"_"&amp;S1212&amp;"_"&amp;T1212,[1]挑战模式!$A:$AS,13,FALSE)-VLOOKUP(R1212&amp;"_"&amp;S1212&amp;"_"&amp;T1212,[1]挑战模式!$A:$AS,14,FALSE))</f>
        <v/>
      </c>
      <c r="G1212" s="10" t="str">
        <f t="shared" si="117"/>
        <v/>
      </c>
      <c r="H1212" s="10" t="str">
        <f>IF(C1212="","",VLOOKUP(R1212&amp;"_"&amp;S1212&amp;"_"&amp;T1212,[1]挑战模式!$A:$BG,58,FALSE))</f>
        <v/>
      </c>
      <c r="I1212" s="10" t="str">
        <f>IF(C1212="","",VLOOKUP(R1212&amp;"_"&amp;S1212&amp;"_"&amp;T1212,[1]挑战模式!$A:$BG,59,FALSE))</f>
        <v/>
      </c>
      <c r="J1212" s="10" t="str">
        <f t="shared" si="114"/>
        <v/>
      </c>
      <c r="K1212" s="10" t="str">
        <f ca="1">IF(ISNA(VLOOKUP(R1212&amp;"_"&amp;S1212&amp;"_"&amp;T1212,[1]挑战模式!$A:$AS,1,FALSE)),"",IF(VLOOKUP(R1212&amp;"_"&amp;S1212&amp;"_"&amp;T1212,[1]挑战模式!$A:$AS,14+U1212,FALSE)="","",INT(VLOOKUP(R1212&amp;"_"&amp;S1212&amp;"_"&amp;T1212,[1]挑战模式!$A:$AS,20+U1212,FALSE))))</f>
        <v/>
      </c>
      <c r="L1212" s="10" t="str">
        <f ca="1">IF(ISNA(VLOOKUP(R1212&amp;"_"&amp;S1212&amp;"_"&amp;T1212,[1]挑战模式!$A:$AS,1,FALSE)),"",IF(VLOOKUP(R1212&amp;"_"&amp;S1212&amp;"_"&amp;T1212,[1]挑战模式!$A:$AS,14+U1212,FALSE)="","",ROUND(VLOOKUP(R1212&amp;"_"&amp;S1212&amp;"_"&amp;T1212,[1]挑战模式!$A:$AS,5,FALSE)/K1212,2)))</f>
        <v/>
      </c>
      <c r="M1212" s="10" t="str">
        <f t="shared" ca="1" si="118"/>
        <v/>
      </c>
      <c r="N1212" s="10" t="str">
        <f t="shared" ca="1" si="119"/>
        <v/>
      </c>
      <c r="O1212" s="10" t="str">
        <f t="shared" ca="1" si="120"/>
        <v/>
      </c>
      <c r="Q1212" s="10" t="str">
        <f ca="1">IF(L1212="","",VLOOKUP(R1212&amp;"_"&amp;S1212&amp;"_"&amp;T1212,[1]挑战模式!$A:$AS,38+U1212,FALSE))</f>
        <v/>
      </c>
      <c r="R1212" s="10">
        <v>2</v>
      </c>
      <c r="S1212" s="10">
        <v>1</v>
      </c>
      <c r="T1212" s="10">
        <v>2</v>
      </c>
      <c r="U1212" s="10">
        <v>5</v>
      </c>
    </row>
    <row r="1213" spans="2:21" x14ac:dyDescent="0.2">
      <c r="B1213" s="10" t="str">
        <f t="shared" si="115"/>
        <v/>
      </c>
      <c r="C1213" s="10" t="str">
        <f>IF(ISNA(VLOOKUP(R1213&amp;"_"&amp;S1213&amp;"_"&amp;T1213,[1]挑战模式!$A:$AS,1,FALSE)),"",IF(T1213-T1212=0,"",T1213))</f>
        <v/>
      </c>
      <c r="D1213" s="10" t="str">
        <f t="shared" si="116"/>
        <v/>
      </c>
      <c r="E1213" s="10" t="str">
        <f>""</f>
        <v/>
      </c>
      <c r="F1213" s="10" t="str">
        <f>IF(C1213="","",VLOOKUP(R1213&amp;"_"&amp;S1213&amp;"_"&amp;T1213,[1]挑战模式!$A:$AS,13,FALSE)-VLOOKUP(R1213&amp;"_"&amp;S1213&amp;"_"&amp;T1213,[1]挑战模式!$A:$AS,14,FALSE))</f>
        <v/>
      </c>
      <c r="G1213" s="10" t="str">
        <f t="shared" si="117"/>
        <v/>
      </c>
      <c r="H1213" s="10" t="str">
        <f>IF(C1213="","",VLOOKUP(R1213&amp;"_"&amp;S1213&amp;"_"&amp;T1213,[1]挑战模式!$A:$BG,58,FALSE))</f>
        <v/>
      </c>
      <c r="I1213" s="10" t="str">
        <f>IF(C1213="","",VLOOKUP(R1213&amp;"_"&amp;S1213&amp;"_"&amp;T1213,[1]挑战模式!$A:$BG,59,FALSE))</f>
        <v/>
      </c>
      <c r="J1213" s="10" t="str">
        <f t="shared" si="114"/>
        <v/>
      </c>
      <c r="K1213" s="10" t="str">
        <f ca="1">IF(ISNA(VLOOKUP(R1213&amp;"_"&amp;S1213&amp;"_"&amp;T1213,[1]挑战模式!$A:$AS,1,FALSE)),"",IF(VLOOKUP(R1213&amp;"_"&amp;S1213&amp;"_"&amp;T1213,[1]挑战模式!$A:$AS,14+U1213,FALSE)="","",INT(VLOOKUP(R1213&amp;"_"&amp;S1213&amp;"_"&amp;T1213,[1]挑战模式!$A:$AS,20+U1213,FALSE))))</f>
        <v/>
      </c>
      <c r="L1213" s="10" t="str">
        <f ca="1">IF(ISNA(VLOOKUP(R1213&amp;"_"&amp;S1213&amp;"_"&amp;T1213,[1]挑战模式!$A:$AS,1,FALSE)),"",IF(VLOOKUP(R1213&amp;"_"&amp;S1213&amp;"_"&amp;T1213,[1]挑战模式!$A:$AS,14+U1213,FALSE)="","",ROUND(VLOOKUP(R1213&amp;"_"&amp;S1213&amp;"_"&amp;T1213,[1]挑战模式!$A:$AS,5,FALSE)/K1213,2)))</f>
        <v/>
      </c>
      <c r="M1213" s="10" t="str">
        <f t="shared" ca="1" si="118"/>
        <v/>
      </c>
      <c r="N1213" s="10" t="str">
        <f t="shared" ca="1" si="119"/>
        <v/>
      </c>
      <c r="O1213" s="10" t="str">
        <f t="shared" ca="1" si="120"/>
        <v/>
      </c>
      <c r="Q1213" s="10" t="str">
        <f ca="1">IF(L1213="","",VLOOKUP(R1213&amp;"_"&amp;S1213&amp;"_"&amp;T1213,[1]挑战模式!$A:$AS,38+U1213,FALSE))</f>
        <v/>
      </c>
      <c r="R1213" s="10">
        <v>2</v>
      </c>
      <c r="S1213" s="10">
        <v>1</v>
      </c>
      <c r="T1213" s="10">
        <v>2</v>
      </c>
      <c r="U1213" s="10">
        <v>6</v>
      </c>
    </row>
    <row r="1214" spans="2:21" x14ac:dyDescent="0.2">
      <c r="B1214" s="10" t="str">
        <f t="shared" si="115"/>
        <v>MonsterWaveCallRule_Season2_Challenge1</v>
      </c>
      <c r="C1214" s="10">
        <f>IF(ISNA(VLOOKUP(R1214&amp;"_"&amp;S1214&amp;"_"&amp;T1214,[1]挑战模式!$A:$AS,1,FALSE)),"",IF(T1214-T1213=0,"",T1214))</f>
        <v>3</v>
      </c>
      <c r="D1214" s="10" t="str">
        <f t="shared" si="116"/>
        <v>赛季2挑战关卡1波次3</v>
      </c>
      <c r="E1214" s="10" t="str">
        <f>""</f>
        <v/>
      </c>
      <c r="F1214" s="10">
        <f>IF(C1214="","",VLOOKUP(R1214&amp;"_"&amp;S1214&amp;"_"&amp;T1214,[1]挑战模式!$A:$AS,13,FALSE)-VLOOKUP(R1214&amp;"_"&amp;S1214&amp;"_"&amp;T1214,[1]挑战模式!$A:$AS,14,FALSE))</f>
        <v>100</v>
      </c>
      <c r="G1214" s="10">
        <f t="shared" si="117"/>
        <v>180</v>
      </c>
      <c r="H1214" s="10" t="str">
        <f>IF(C1214="","",VLOOKUP(R1214&amp;"_"&amp;S1214&amp;"_"&amp;T1214,[1]挑战模式!$A:$BG,58,FALSE))</f>
        <v>ResAudio_Music_game1;0.9</v>
      </c>
      <c r="I1214" s="10" t="str">
        <f>IF(C1214="","",VLOOKUP(R1214&amp;"_"&amp;S1214&amp;"_"&amp;T1214,[1]挑战模式!$A:$BG,59,FALSE))</f>
        <v>ResAudio_Music_game1;1.2</v>
      </c>
      <c r="J1214" s="10">
        <f t="shared" si="114"/>
        <v>0</v>
      </c>
      <c r="K1214" s="10">
        <f ca="1">IF(ISNA(VLOOKUP(R1214&amp;"_"&amp;S1214&amp;"_"&amp;T1214,[1]挑战模式!$A:$AS,1,FALSE)),"",IF(VLOOKUP(R1214&amp;"_"&amp;S1214&amp;"_"&amp;T1214,[1]挑战模式!$A:$AS,14+U1214,FALSE)="","",INT(VLOOKUP(R1214&amp;"_"&amp;S1214&amp;"_"&amp;T1214,[1]挑战模式!$A:$AS,20+U1214,FALSE))))</f>
        <v>7</v>
      </c>
      <c r="L1214" s="10">
        <f ca="1">IF(ISNA(VLOOKUP(R1214&amp;"_"&amp;S1214&amp;"_"&amp;T1214,[1]挑战模式!$A:$AS,1,FALSE)),"",IF(VLOOKUP(R1214&amp;"_"&amp;S1214&amp;"_"&amp;T1214,[1]挑战模式!$A:$AS,14+U1214,FALSE)="","",ROUND(VLOOKUP(R1214&amp;"_"&amp;S1214&amp;"_"&amp;T1214,[1]挑战模式!$A:$AS,5,FALSE)/K1214,2)))</f>
        <v>2.86</v>
      </c>
      <c r="M1214" s="10">
        <f t="shared" ca="1" si="118"/>
        <v>1</v>
      </c>
      <c r="N1214" s="10" t="str">
        <f t="shared" ca="1" si="119"/>
        <v>Monster_Season2_Challenge1_3_1</v>
      </c>
      <c r="O1214" s="10">
        <f t="shared" ca="1" si="120"/>
        <v>1</v>
      </c>
      <c r="Q1214" s="10">
        <f ca="1">IF(L1214="","",VLOOKUP(R1214&amp;"_"&amp;S1214&amp;"_"&amp;T1214,[1]挑战模式!$A:$AS,38+U1214,FALSE))</f>
        <v>14</v>
      </c>
      <c r="R1214" s="10">
        <v>2</v>
      </c>
      <c r="S1214" s="10">
        <v>1</v>
      </c>
      <c r="T1214" s="10">
        <v>3</v>
      </c>
      <c r="U1214" s="10">
        <v>1</v>
      </c>
    </row>
    <row r="1215" spans="2:21" x14ac:dyDescent="0.2">
      <c r="B1215" s="10" t="str">
        <f t="shared" si="115"/>
        <v/>
      </c>
      <c r="C1215" s="10" t="str">
        <f>IF(ISNA(VLOOKUP(R1215&amp;"_"&amp;S1215&amp;"_"&amp;T1215,[1]挑战模式!$A:$AS,1,FALSE)),"",IF(T1215-T1214=0,"",T1215))</f>
        <v/>
      </c>
      <c r="D1215" s="10" t="str">
        <f t="shared" si="116"/>
        <v/>
      </c>
      <c r="E1215" s="10" t="str">
        <f>""</f>
        <v/>
      </c>
      <c r="F1215" s="10" t="str">
        <f>IF(C1215="","",VLOOKUP(R1215&amp;"_"&amp;S1215&amp;"_"&amp;T1215,[1]挑战模式!$A:$AS,13,FALSE)-VLOOKUP(R1215&amp;"_"&amp;S1215&amp;"_"&amp;T1215,[1]挑战模式!$A:$AS,14,FALSE))</f>
        <v/>
      </c>
      <c r="G1215" s="10" t="str">
        <f t="shared" si="117"/>
        <v/>
      </c>
      <c r="H1215" s="10" t="str">
        <f>IF(C1215="","",VLOOKUP(R1215&amp;"_"&amp;S1215&amp;"_"&amp;T1215,[1]挑战模式!$A:$BG,58,FALSE))</f>
        <v/>
      </c>
      <c r="I1215" s="10" t="str">
        <f>IF(C1215="","",VLOOKUP(R1215&amp;"_"&amp;S1215&amp;"_"&amp;T1215,[1]挑战模式!$A:$BG,59,FALSE))</f>
        <v/>
      </c>
      <c r="J1215" s="10" t="str">
        <f t="shared" si="114"/>
        <v/>
      </c>
      <c r="K1215" s="10">
        <f ca="1">IF(ISNA(VLOOKUP(R1215&amp;"_"&amp;S1215&amp;"_"&amp;T1215,[1]挑战模式!$A:$AS,1,FALSE)),"",IF(VLOOKUP(R1215&amp;"_"&amp;S1215&amp;"_"&amp;T1215,[1]挑战模式!$A:$AS,14+U1215,FALSE)="","",INT(VLOOKUP(R1215&amp;"_"&amp;S1215&amp;"_"&amp;T1215,[1]挑战模式!$A:$AS,20+U1215,FALSE))))</f>
        <v>7</v>
      </c>
      <c r="L1215" s="10">
        <f ca="1">IF(ISNA(VLOOKUP(R1215&amp;"_"&amp;S1215&amp;"_"&amp;T1215,[1]挑战模式!$A:$AS,1,FALSE)),"",IF(VLOOKUP(R1215&amp;"_"&amp;S1215&amp;"_"&amp;T1215,[1]挑战模式!$A:$AS,14+U1215,FALSE)="","",ROUND(VLOOKUP(R1215&amp;"_"&amp;S1215&amp;"_"&amp;T1215,[1]挑战模式!$A:$AS,5,FALSE)/K1215,2)))</f>
        <v>2.86</v>
      </c>
      <c r="M1215" s="10">
        <f t="shared" ca="1" si="118"/>
        <v>1</v>
      </c>
      <c r="N1215" s="10" t="str">
        <f t="shared" ca="1" si="119"/>
        <v>Monster_Season2_Challenge1_3_2</v>
      </c>
      <c r="O1215" s="10">
        <f t="shared" ca="1" si="120"/>
        <v>1</v>
      </c>
      <c r="Q1215" s="10">
        <f ca="1">IF(L1215="","",VLOOKUP(R1215&amp;"_"&amp;S1215&amp;"_"&amp;T1215,[1]挑战模式!$A:$AS,38+U1215,FALSE))</f>
        <v>14</v>
      </c>
      <c r="R1215" s="10">
        <v>2</v>
      </c>
      <c r="S1215" s="10">
        <v>1</v>
      </c>
      <c r="T1215" s="10">
        <v>3</v>
      </c>
      <c r="U1215" s="10">
        <v>2</v>
      </c>
    </row>
    <row r="1216" spans="2:21" x14ac:dyDescent="0.2">
      <c r="B1216" s="10" t="str">
        <f t="shared" si="115"/>
        <v/>
      </c>
      <c r="C1216" s="10" t="str">
        <f>IF(ISNA(VLOOKUP(R1216&amp;"_"&amp;S1216&amp;"_"&amp;T1216,[1]挑战模式!$A:$AS,1,FALSE)),"",IF(T1216-T1215=0,"",T1216))</f>
        <v/>
      </c>
      <c r="D1216" s="10" t="str">
        <f t="shared" si="116"/>
        <v/>
      </c>
      <c r="E1216" s="10" t="str">
        <f>""</f>
        <v/>
      </c>
      <c r="F1216" s="10" t="str">
        <f>IF(C1216="","",VLOOKUP(R1216&amp;"_"&amp;S1216&amp;"_"&amp;T1216,[1]挑战模式!$A:$AS,13,FALSE)-VLOOKUP(R1216&amp;"_"&amp;S1216&amp;"_"&amp;T1216,[1]挑战模式!$A:$AS,14,FALSE))</f>
        <v/>
      </c>
      <c r="G1216" s="10" t="str">
        <f t="shared" si="117"/>
        <v/>
      </c>
      <c r="H1216" s="10" t="str">
        <f>IF(C1216="","",VLOOKUP(R1216&amp;"_"&amp;S1216&amp;"_"&amp;T1216,[1]挑战模式!$A:$BG,58,FALSE))</f>
        <v/>
      </c>
      <c r="I1216" s="10" t="str">
        <f>IF(C1216="","",VLOOKUP(R1216&amp;"_"&amp;S1216&amp;"_"&amp;T1216,[1]挑战模式!$A:$BG,59,FALSE))</f>
        <v/>
      </c>
      <c r="J1216" s="10" t="str">
        <f t="shared" si="114"/>
        <v/>
      </c>
      <c r="K1216" s="10" t="str">
        <f ca="1">IF(ISNA(VLOOKUP(R1216&amp;"_"&amp;S1216&amp;"_"&amp;T1216,[1]挑战模式!$A:$AS,1,FALSE)),"",IF(VLOOKUP(R1216&amp;"_"&amp;S1216&amp;"_"&amp;T1216,[1]挑战模式!$A:$AS,14+U1216,FALSE)="","",INT(VLOOKUP(R1216&amp;"_"&amp;S1216&amp;"_"&amp;T1216,[1]挑战模式!$A:$AS,20+U1216,FALSE))))</f>
        <v/>
      </c>
      <c r="L1216" s="10" t="str">
        <f ca="1">IF(ISNA(VLOOKUP(R1216&amp;"_"&amp;S1216&amp;"_"&amp;T1216,[1]挑战模式!$A:$AS,1,FALSE)),"",IF(VLOOKUP(R1216&amp;"_"&amp;S1216&amp;"_"&amp;T1216,[1]挑战模式!$A:$AS,14+U1216,FALSE)="","",ROUND(VLOOKUP(R1216&amp;"_"&amp;S1216&amp;"_"&amp;T1216,[1]挑战模式!$A:$AS,5,FALSE)/K1216,2)))</f>
        <v/>
      </c>
      <c r="M1216" s="10" t="str">
        <f t="shared" ca="1" si="118"/>
        <v/>
      </c>
      <c r="N1216" s="10" t="str">
        <f t="shared" ca="1" si="119"/>
        <v/>
      </c>
      <c r="O1216" s="10" t="str">
        <f t="shared" ca="1" si="120"/>
        <v/>
      </c>
      <c r="Q1216" s="10" t="str">
        <f ca="1">IF(L1216="","",VLOOKUP(R1216&amp;"_"&amp;S1216&amp;"_"&amp;T1216,[1]挑战模式!$A:$AS,38+U1216,FALSE))</f>
        <v/>
      </c>
      <c r="R1216" s="10">
        <v>2</v>
      </c>
      <c r="S1216" s="10">
        <v>1</v>
      </c>
      <c r="T1216" s="10">
        <v>3</v>
      </c>
      <c r="U1216" s="10">
        <v>3</v>
      </c>
    </row>
    <row r="1217" spans="2:21" x14ac:dyDescent="0.2">
      <c r="B1217" s="10" t="str">
        <f t="shared" si="115"/>
        <v/>
      </c>
      <c r="C1217" s="10" t="str">
        <f>IF(ISNA(VLOOKUP(R1217&amp;"_"&amp;S1217&amp;"_"&amp;T1217,[1]挑战模式!$A:$AS,1,FALSE)),"",IF(T1217-T1216=0,"",T1217))</f>
        <v/>
      </c>
      <c r="D1217" s="10" t="str">
        <f t="shared" si="116"/>
        <v/>
      </c>
      <c r="E1217" s="10" t="str">
        <f>""</f>
        <v/>
      </c>
      <c r="F1217" s="10" t="str">
        <f>IF(C1217="","",VLOOKUP(R1217&amp;"_"&amp;S1217&amp;"_"&amp;T1217,[1]挑战模式!$A:$AS,13,FALSE)-VLOOKUP(R1217&amp;"_"&amp;S1217&amp;"_"&amp;T1217,[1]挑战模式!$A:$AS,14,FALSE))</f>
        <v/>
      </c>
      <c r="G1217" s="10" t="str">
        <f t="shared" si="117"/>
        <v/>
      </c>
      <c r="H1217" s="10" t="str">
        <f>IF(C1217="","",VLOOKUP(R1217&amp;"_"&amp;S1217&amp;"_"&amp;T1217,[1]挑战模式!$A:$BG,58,FALSE))</f>
        <v/>
      </c>
      <c r="I1217" s="10" t="str">
        <f>IF(C1217="","",VLOOKUP(R1217&amp;"_"&amp;S1217&amp;"_"&amp;T1217,[1]挑战模式!$A:$BG,59,FALSE))</f>
        <v/>
      </c>
      <c r="J1217" s="10" t="str">
        <f t="shared" si="114"/>
        <v/>
      </c>
      <c r="K1217" s="10" t="str">
        <f ca="1">IF(ISNA(VLOOKUP(R1217&amp;"_"&amp;S1217&amp;"_"&amp;T1217,[1]挑战模式!$A:$AS,1,FALSE)),"",IF(VLOOKUP(R1217&amp;"_"&amp;S1217&amp;"_"&amp;T1217,[1]挑战模式!$A:$AS,14+U1217,FALSE)="","",INT(VLOOKUP(R1217&amp;"_"&amp;S1217&amp;"_"&amp;T1217,[1]挑战模式!$A:$AS,20+U1217,FALSE))))</f>
        <v/>
      </c>
      <c r="L1217" s="10" t="str">
        <f ca="1">IF(ISNA(VLOOKUP(R1217&amp;"_"&amp;S1217&amp;"_"&amp;T1217,[1]挑战模式!$A:$AS,1,FALSE)),"",IF(VLOOKUP(R1217&amp;"_"&amp;S1217&amp;"_"&amp;T1217,[1]挑战模式!$A:$AS,14+U1217,FALSE)="","",ROUND(VLOOKUP(R1217&amp;"_"&amp;S1217&amp;"_"&amp;T1217,[1]挑战模式!$A:$AS,5,FALSE)/K1217,2)))</f>
        <v/>
      </c>
      <c r="M1217" s="10" t="str">
        <f t="shared" ca="1" si="118"/>
        <v/>
      </c>
      <c r="N1217" s="10" t="str">
        <f t="shared" ca="1" si="119"/>
        <v/>
      </c>
      <c r="O1217" s="10" t="str">
        <f t="shared" ca="1" si="120"/>
        <v/>
      </c>
      <c r="Q1217" s="10" t="str">
        <f ca="1">IF(L1217="","",VLOOKUP(R1217&amp;"_"&amp;S1217&amp;"_"&amp;T1217,[1]挑战模式!$A:$AS,38+U1217,FALSE))</f>
        <v/>
      </c>
      <c r="R1217" s="10">
        <v>2</v>
      </c>
      <c r="S1217" s="10">
        <v>1</v>
      </c>
      <c r="T1217" s="10">
        <v>3</v>
      </c>
      <c r="U1217" s="10">
        <v>4</v>
      </c>
    </row>
    <row r="1218" spans="2:21" x14ac:dyDescent="0.2">
      <c r="B1218" s="10" t="str">
        <f t="shared" si="115"/>
        <v/>
      </c>
      <c r="C1218" s="10" t="str">
        <f>IF(ISNA(VLOOKUP(R1218&amp;"_"&amp;S1218&amp;"_"&amp;T1218,[1]挑战模式!$A:$AS,1,FALSE)),"",IF(T1218-T1217=0,"",T1218))</f>
        <v/>
      </c>
      <c r="D1218" s="10" t="str">
        <f t="shared" si="116"/>
        <v/>
      </c>
      <c r="E1218" s="10" t="str">
        <f>""</f>
        <v/>
      </c>
      <c r="F1218" s="10" t="str">
        <f>IF(C1218="","",VLOOKUP(R1218&amp;"_"&amp;S1218&amp;"_"&amp;T1218,[1]挑战模式!$A:$AS,13,FALSE)-VLOOKUP(R1218&amp;"_"&amp;S1218&amp;"_"&amp;T1218,[1]挑战模式!$A:$AS,14,FALSE))</f>
        <v/>
      </c>
      <c r="G1218" s="10" t="str">
        <f t="shared" si="117"/>
        <v/>
      </c>
      <c r="H1218" s="10" t="str">
        <f>IF(C1218="","",VLOOKUP(R1218&amp;"_"&amp;S1218&amp;"_"&amp;T1218,[1]挑战模式!$A:$BG,58,FALSE))</f>
        <v/>
      </c>
      <c r="I1218" s="10" t="str">
        <f>IF(C1218="","",VLOOKUP(R1218&amp;"_"&amp;S1218&amp;"_"&amp;T1218,[1]挑战模式!$A:$BG,59,FALSE))</f>
        <v/>
      </c>
      <c r="J1218" s="10" t="str">
        <f t="shared" si="114"/>
        <v/>
      </c>
      <c r="K1218" s="10" t="str">
        <f ca="1">IF(ISNA(VLOOKUP(R1218&amp;"_"&amp;S1218&amp;"_"&amp;T1218,[1]挑战模式!$A:$AS,1,FALSE)),"",IF(VLOOKUP(R1218&amp;"_"&amp;S1218&amp;"_"&amp;T1218,[1]挑战模式!$A:$AS,14+U1218,FALSE)="","",INT(VLOOKUP(R1218&amp;"_"&amp;S1218&amp;"_"&amp;T1218,[1]挑战模式!$A:$AS,20+U1218,FALSE))))</f>
        <v/>
      </c>
      <c r="L1218" s="10" t="str">
        <f ca="1">IF(ISNA(VLOOKUP(R1218&amp;"_"&amp;S1218&amp;"_"&amp;T1218,[1]挑战模式!$A:$AS,1,FALSE)),"",IF(VLOOKUP(R1218&amp;"_"&amp;S1218&amp;"_"&amp;T1218,[1]挑战模式!$A:$AS,14+U1218,FALSE)="","",ROUND(VLOOKUP(R1218&amp;"_"&amp;S1218&amp;"_"&amp;T1218,[1]挑战模式!$A:$AS,5,FALSE)/K1218,2)))</f>
        <v/>
      </c>
      <c r="M1218" s="10" t="str">
        <f t="shared" ca="1" si="118"/>
        <v/>
      </c>
      <c r="N1218" s="10" t="str">
        <f t="shared" ca="1" si="119"/>
        <v/>
      </c>
      <c r="O1218" s="10" t="str">
        <f t="shared" ca="1" si="120"/>
        <v/>
      </c>
      <c r="Q1218" s="10" t="str">
        <f ca="1">IF(L1218="","",VLOOKUP(R1218&amp;"_"&amp;S1218&amp;"_"&amp;T1218,[1]挑战模式!$A:$AS,38+U1218,FALSE))</f>
        <v/>
      </c>
      <c r="R1218" s="10">
        <v>2</v>
      </c>
      <c r="S1218" s="10">
        <v>1</v>
      </c>
      <c r="T1218" s="10">
        <v>3</v>
      </c>
      <c r="U1218" s="10">
        <v>5</v>
      </c>
    </row>
    <row r="1219" spans="2:21" x14ac:dyDescent="0.2">
      <c r="B1219" s="10" t="str">
        <f t="shared" si="115"/>
        <v/>
      </c>
      <c r="C1219" s="10" t="str">
        <f>IF(ISNA(VLOOKUP(R1219&amp;"_"&amp;S1219&amp;"_"&amp;T1219,[1]挑战模式!$A:$AS,1,FALSE)),"",IF(T1219-T1218=0,"",T1219))</f>
        <v/>
      </c>
      <c r="D1219" s="10" t="str">
        <f t="shared" si="116"/>
        <v/>
      </c>
      <c r="E1219" s="10" t="str">
        <f>""</f>
        <v/>
      </c>
      <c r="F1219" s="10" t="str">
        <f>IF(C1219="","",VLOOKUP(R1219&amp;"_"&amp;S1219&amp;"_"&amp;T1219,[1]挑战模式!$A:$AS,13,FALSE)-VLOOKUP(R1219&amp;"_"&amp;S1219&amp;"_"&amp;T1219,[1]挑战模式!$A:$AS,14,FALSE))</f>
        <v/>
      </c>
      <c r="G1219" s="10" t="str">
        <f t="shared" si="117"/>
        <v/>
      </c>
      <c r="H1219" s="10" t="str">
        <f>IF(C1219="","",VLOOKUP(R1219&amp;"_"&amp;S1219&amp;"_"&amp;T1219,[1]挑战模式!$A:$BG,58,FALSE))</f>
        <v/>
      </c>
      <c r="I1219" s="10" t="str">
        <f>IF(C1219="","",VLOOKUP(R1219&amp;"_"&amp;S1219&amp;"_"&amp;T1219,[1]挑战模式!$A:$BG,59,FALSE))</f>
        <v/>
      </c>
      <c r="J1219" s="10" t="str">
        <f t="shared" si="114"/>
        <v/>
      </c>
      <c r="K1219" s="10" t="str">
        <f ca="1">IF(ISNA(VLOOKUP(R1219&amp;"_"&amp;S1219&amp;"_"&amp;T1219,[1]挑战模式!$A:$AS,1,FALSE)),"",IF(VLOOKUP(R1219&amp;"_"&amp;S1219&amp;"_"&amp;T1219,[1]挑战模式!$A:$AS,14+U1219,FALSE)="","",INT(VLOOKUP(R1219&amp;"_"&amp;S1219&amp;"_"&amp;T1219,[1]挑战模式!$A:$AS,20+U1219,FALSE))))</f>
        <v/>
      </c>
      <c r="L1219" s="10" t="str">
        <f ca="1">IF(ISNA(VLOOKUP(R1219&amp;"_"&amp;S1219&amp;"_"&amp;T1219,[1]挑战模式!$A:$AS,1,FALSE)),"",IF(VLOOKUP(R1219&amp;"_"&amp;S1219&amp;"_"&amp;T1219,[1]挑战模式!$A:$AS,14+U1219,FALSE)="","",ROUND(VLOOKUP(R1219&amp;"_"&amp;S1219&amp;"_"&amp;T1219,[1]挑战模式!$A:$AS,5,FALSE)/K1219,2)))</f>
        <v/>
      </c>
      <c r="M1219" s="10" t="str">
        <f t="shared" ca="1" si="118"/>
        <v/>
      </c>
      <c r="N1219" s="10" t="str">
        <f t="shared" ca="1" si="119"/>
        <v/>
      </c>
      <c r="O1219" s="10" t="str">
        <f t="shared" ca="1" si="120"/>
        <v/>
      </c>
      <c r="Q1219" s="10" t="str">
        <f ca="1">IF(L1219="","",VLOOKUP(R1219&amp;"_"&amp;S1219&amp;"_"&amp;T1219,[1]挑战模式!$A:$AS,38+U1219,FALSE))</f>
        <v/>
      </c>
      <c r="R1219" s="10">
        <v>2</v>
      </c>
      <c r="S1219" s="10">
        <v>1</v>
      </c>
      <c r="T1219" s="10">
        <v>3</v>
      </c>
      <c r="U1219" s="10">
        <v>6</v>
      </c>
    </row>
    <row r="1220" spans="2:21" x14ac:dyDescent="0.2">
      <c r="B1220" s="10" t="str">
        <f t="shared" si="115"/>
        <v>MonsterWaveCallRule_Season2_Challenge1</v>
      </c>
      <c r="C1220" s="10">
        <f>IF(ISNA(VLOOKUP(R1220&amp;"_"&amp;S1220&amp;"_"&amp;T1220,[1]挑战模式!$A:$AS,1,FALSE)),"",IF(T1220-T1219=0,"",T1220))</f>
        <v>4</v>
      </c>
      <c r="D1220" s="10" t="str">
        <f t="shared" si="116"/>
        <v>赛季2挑战关卡1波次4</v>
      </c>
      <c r="E1220" s="10" t="str">
        <f>""</f>
        <v/>
      </c>
      <c r="F1220" s="10">
        <f>IF(C1220="","",VLOOKUP(R1220&amp;"_"&amp;S1220&amp;"_"&amp;T1220,[1]挑战模式!$A:$AS,13,FALSE)-VLOOKUP(R1220&amp;"_"&amp;S1220&amp;"_"&amp;T1220,[1]挑战模式!$A:$AS,14,FALSE))</f>
        <v>100</v>
      </c>
      <c r="G1220" s="10">
        <f t="shared" si="117"/>
        <v>180</v>
      </c>
      <c r="H1220" s="10" t="str">
        <f>IF(C1220="","",VLOOKUP(R1220&amp;"_"&amp;S1220&amp;"_"&amp;T1220,[1]挑战模式!$A:$BG,58,FALSE))</f>
        <v>ResAudio_Music_game1;0.9</v>
      </c>
      <c r="I1220" s="10" t="str">
        <f>IF(C1220="","",VLOOKUP(R1220&amp;"_"&amp;S1220&amp;"_"&amp;T1220,[1]挑战模式!$A:$BG,59,FALSE))</f>
        <v>ResAudio_Music_game1;1.2</v>
      </c>
      <c r="J1220" s="10">
        <f t="shared" si="114"/>
        <v>0</v>
      </c>
      <c r="K1220" s="10">
        <f ca="1">IF(ISNA(VLOOKUP(R1220&amp;"_"&amp;S1220&amp;"_"&amp;T1220,[1]挑战模式!$A:$AS,1,FALSE)),"",IF(VLOOKUP(R1220&amp;"_"&amp;S1220&amp;"_"&amp;T1220,[1]挑战模式!$A:$AS,14+U1220,FALSE)="","",INT(VLOOKUP(R1220&amp;"_"&amp;S1220&amp;"_"&amp;T1220,[1]挑战模式!$A:$AS,20+U1220,FALSE))))</f>
        <v>8</v>
      </c>
      <c r="L1220" s="10">
        <f ca="1">IF(ISNA(VLOOKUP(R1220&amp;"_"&amp;S1220&amp;"_"&amp;T1220,[1]挑战模式!$A:$AS,1,FALSE)),"",IF(VLOOKUP(R1220&amp;"_"&amp;S1220&amp;"_"&amp;T1220,[1]挑战模式!$A:$AS,14+U1220,FALSE)="","",ROUND(VLOOKUP(R1220&amp;"_"&amp;S1220&amp;"_"&amp;T1220,[1]挑战模式!$A:$AS,5,FALSE)/K1220,2)))</f>
        <v>3.13</v>
      </c>
      <c r="M1220" s="10">
        <f t="shared" ca="1" si="118"/>
        <v>1</v>
      </c>
      <c r="N1220" s="10" t="str">
        <f t="shared" ca="1" si="119"/>
        <v>Monster_Season2_Challenge1_4_1</v>
      </c>
      <c r="O1220" s="10">
        <f t="shared" ca="1" si="120"/>
        <v>1</v>
      </c>
      <c r="Q1220" s="10">
        <f ca="1">IF(L1220="","",VLOOKUP(R1220&amp;"_"&amp;S1220&amp;"_"&amp;T1220,[1]挑战模式!$A:$AS,38+U1220,FALSE))</f>
        <v>10</v>
      </c>
      <c r="R1220" s="10">
        <v>2</v>
      </c>
      <c r="S1220" s="10">
        <v>1</v>
      </c>
      <c r="T1220" s="10">
        <v>4</v>
      </c>
      <c r="U1220" s="10">
        <v>1</v>
      </c>
    </row>
    <row r="1221" spans="2:21" x14ac:dyDescent="0.2">
      <c r="B1221" s="10" t="str">
        <f t="shared" si="115"/>
        <v/>
      </c>
      <c r="C1221" s="10" t="str">
        <f>IF(ISNA(VLOOKUP(R1221&amp;"_"&amp;S1221&amp;"_"&amp;T1221,[1]挑战模式!$A:$AS,1,FALSE)),"",IF(T1221-T1220=0,"",T1221))</f>
        <v/>
      </c>
      <c r="D1221" s="10" t="str">
        <f t="shared" si="116"/>
        <v/>
      </c>
      <c r="E1221" s="10" t="str">
        <f>""</f>
        <v/>
      </c>
      <c r="F1221" s="10" t="str">
        <f>IF(C1221="","",VLOOKUP(R1221&amp;"_"&amp;S1221&amp;"_"&amp;T1221,[1]挑战模式!$A:$AS,13,FALSE)-VLOOKUP(R1221&amp;"_"&amp;S1221&amp;"_"&amp;T1221,[1]挑战模式!$A:$AS,14,FALSE))</f>
        <v/>
      </c>
      <c r="G1221" s="10" t="str">
        <f t="shared" si="117"/>
        <v/>
      </c>
      <c r="H1221" s="10" t="str">
        <f>IF(C1221="","",VLOOKUP(R1221&amp;"_"&amp;S1221&amp;"_"&amp;T1221,[1]挑战模式!$A:$BG,58,FALSE))</f>
        <v/>
      </c>
      <c r="I1221" s="10" t="str">
        <f>IF(C1221="","",VLOOKUP(R1221&amp;"_"&amp;S1221&amp;"_"&amp;T1221,[1]挑战模式!$A:$BG,59,FALSE))</f>
        <v/>
      </c>
      <c r="J1221" s="10" t="str">
        <f t="shared" si="114"/>
        <v/>
      </c>
      <c r="K1221" s="10">
        <f ca="1">IF(ISNA(VLOOKUP(R1221&amp;"_"&amp;S1221&amp;"_"&amp;T1221,[1]挑战模式!$A:$AS,1,FALSE)),"",IF(VLOOKUP(R1221&amp;"_"&amp;S1221&amp;"_"&amp;T1221,[1]挑战模式!$A:$AS,14+U1221,FALSE)="","",INT(VLOOKUP(R1221&amp;"_"&amp;S1221&amp;"_"&amp;T1221,[1]挑战模式!$A:$AS,20+U1221,FALSE))))</f>
        <v>8</v>
      </c>
      <c r="L1221" s="10">
        <f ca="1">IF(ISNA(VLOOKUP(R1221&amp;"_"&amp;S1221&amp;"_"&amp;T1221,[1]挑战模式!$A:$AS,1,FALSE)),"",IF(VLOOKUP(R1221&amp;"_"&amp;S1221&amp;"_"&amp;T1221,[1]挑战模式!$A:$AS,14+U1221,FALSE)="","",ROUND(VLOOKUP(R1221&amp;"_"&amp;S1221&amp;"_"&amp;T1221,[1]挑战模式!$A:$AS,5,FALSE)/K1221,2)))</f>
        <v>3.13</v>
      </c>
      <c r="M1221" s="10">
        <f t="shared" ca="1" si="118"/>
        <v>1</v>
      </c>
      <c r="N1221" s="10" t="str">
        <f t="shared" ca="1" si="119"/>
        <v>Monster_Season2_Challenge1_4_2</v>
      </c>
      <c r="O1221" s="10">
        <f t="shared" ca="1" si="120"/>
        <v>1</v>
      </c>
      <c r="Q1221" s="10">
        <f ca="1">IF(L1221="","",VLOOKUP(R1221&amp;"_"&amp;S1221&amp;"_"&amp;T1221,[1]挑战模式!$A:$AS,38+U1221,FALSE))</f>
        <v>10</v>
      </c>
      <c r="R1221" s="10">
        <v>2</v>
      </c>
      <c r="S1221" s="10">
        <v>1</v>
      </c>
      <c r="T1221" s="10">
        <v>4</v>
      </c>
      <c r="U1221" s="10">
        <v>2</v>
      </c>
    </row>
    <row r="1222" spans="2:21" x14ac:dyDescent="0.2">
      <c r="B1222" s="10" t="str">
        <f t="shared" si="115"/>
        <v/>
      </c>
      <c r="C1222" s="10" t="str">
        <f>IF(ISNA(VLOOKUP(R1222&amp;"_"&amp;S1222&amp;"_"&amp;T1222,[1]挑战模式!$A:$AS,1,FALSE)),"",IF(T1222-T1221=0,"",T1222))</f>
        <v/>
      </c>
      <c r="D1222" s="10" t="str">
        <f t="shared" si="116"/>
        <v/>
      </c>
      <c r="E1222" s="10" t="str">
        <f>""</f>
        <v/>
      </c>
      <c r="F1222" s="10" t="str">
        <f>IF(C1222="","",VLOOKUP(R1222&amp;"_"&amp;S1222&amp;"_"&amp;T1222,[1]挑战模式!$A:$AS,13,FALSE)-VLOOKUP(R1222&amp;"_"&amp;S1222&amp;"_"&amp;T1222,[1]挑战模式!$A:$AS,14,FALSE))</f>
        <v/>
      </c>
      <c r="G1222" s="10" t="str">
        <f t="shared" si="117"/>
        <v/>
      </c>
      <c r="H1222" s="10" t="str">
        <f>IF(C1222="","",VLOOKUP(R1222&amp;"_"&amp;S1222&amp;"_"&amp;T1222,[1]挑战模式!$A:$BG,58,FALSE))</f>
        <v/>
      </c>
      <c r="I1222" s="10" t="str">
        <f>IF(C1222="","",VLOOKUP(R1222&amp;"_"&amp;S1222&amp;"_"&amp;T1222,[1]挑战模式!$A:$BG,59,FALSE))</f>
        <v/>
      </c>
      <c r="J1222" s="10" t="str">
        <f t="shared" si="114"/>
        <v/>
      </c>
      <c r="K1222" s="10">
        <f ca="1">IF(ISNA(VLOOKUP(R1222&amp;"_"&amp;S1222&amp;"_"&amp;T1222,[1]挑战模式!$A:$AS,1,FALSE)),"",IF(VLOOKUP(R1222&amp;"_"&amp;S1222&amp;"_"&amp;T1222,[1]挑战模式!$A:$AS,14+U1222,FALSE)="","",INT(VLOOKUP(R1222&amp;"_"&amp;S1222&amp;"_"&amp;T1222,[1]挑战模式!$A:$AS,20+U1222,FALSE))))</f>
        <v>4</v>
      </c>
      <c r="L1222" s="10">
        <f ca="1">IF(ISNA(VLOOKUP(R1222&amp;"_"&amp;S1222&amp;"_"&amp;T1222,[1]挑战模式!$A:$AS,1,FALSE)),"",IF(VLOOKUP(R1222&amp;"_"&amp;S1222&amp;"_"&amp;T1222,[1]挑战模式!$A:$AS,14+U1222,FALSE)="","",ROUND(VLOOKUP(R1222&amp;"_"&amp;S1222&amp;"_"&amp;T1222,[1]挑战模式!$A:$AS,5,FALSE)/K1222,2)))</f>
        <v>6.25</v>
      </c>
      <c r="M1222" s="10">
        <f t="shared" ca="1" si="118"/>
        <v>1</v>
      </c>
      <c r="N1222" s="10" t="str">
        <f t="shared" ca="1" si="119"/>
        <v>Monster_Season2_Challenge1_4_3</v>
      </c>
      <c r="O1222" s="10">
        <f t="shared" ca="1" si="120"/>
        <v>1</v>
      </c>
      <c r="Q1222" s="10">
        <f ca="1">IF(L1222="","",VLOOKUP(R1222&amp;"_"&amp;S1222&amp;"_"&amp;T1222,[1]挑战模式!$A:$AS,38+U1222,FALSE))</f>
        <v>10</v>
      </c>
      <c r="R1222" s="10">
        <v>2</v>
      </c>
      <c r="S1222" s="10">
        <v>1</v>
      </c>
      <c r="T1222" s="10">
        <v>4</v>
      </c>
      <c r="U1222" s="10">
        <v>3</v>
      </c>
    </row>
    <row r="1223" spans="2:21" x14ac:dyDescent="0.2">
      <c r="B1223" s="10" t="str">
        <f t="shared" si="115"/>
        <v/>
      </c>
      <c r="C1223" s="10" t="str">
        <f>IF(ISNA(VLOOKUP(R1223&amp;"_"&amp;S1223&amp;"_"&amp;T1223,[1]挑战模式!$A:$AS,1,FALSE)),"",IF(T1223-T1222=0,"",T1223))</f>
        <v/>
      </c>
      <c r="D1223" s="10" t="str">
        <f t="shared" si="116"/>
        <v/>
      </c>
      <c r="E1223" s="10" t="str">
        <f>""</f>
        <v/>
      </c>
      <c r="F1223" s="10" t="str">
        <f>IF(C1223="","",VLOOKUP(R1223&amp;"_"&amp;S1223&amp;"_"&amp;T1223,[1]挑战模式!$A:$AS,13,FALSE)-VLOOKUP(R1223&amp;"_"&amp;S1223&amp;"_"&amp;T1223,[1]挑战模式!$A:$AS,14,FALSE))</f>
        <v/>
      </c>
      <c r="G1223" s="10" t="str">
        <f t="shared" si="117"/>
        <v/>
      </c>
      <c r="H1223" s="10" t="str">
        <f>IF(C1223="","",VLOOKUP(R1223&amp;"_"&amp;S1223&amp;"_"&amp;T1223,[1]挑战模式!$A:$BG,58,FALSE))</f>
        <v/>
      </c>
      <c r="I1223" s="10" t="str">
        <f>IF(C1223="","",VLOOKUP(R1223&amp;"_"&amp;S1223&amp;"_"&amp;T1223,[1]挑战模式!$A:$BG,59,FALSE))</f>
        <v/>
      </c>
      <c r="J1223" s="10" t="str">
        <f t="shared" si="114"/>
        <v/>
      </c>
      <c r="K1223" s="10" t="str">
        <f ca="1">IF(ISNA(VLOOKUP(R1223&amp;"_"&amp;S1223&amp;"_"&amp;T1223,[1]挑战模式!$A:$AS,1,FALSE)),"",IF(VLOOKUP(R1223&amp;"_"&amp;S1223&amp;"_"&amp;T1223,[1]挑战模式!$A:$AS,14+U1223,FALSE)="","",INT(VLOOKUP(R1223&amp;"_"&amp;S1223&amp;"_"&amp;T1223,[1]挑战模式!$A:$AS,20+U1223,FALSE))))</f>
        <v/>
      </c>
      <c r="L1223" s="10" t="str">
        <f ca="1">IF(ISNA(VLOOKUP(R1223&amp;"_"&amp;S1223&amp;"_"&amp;T1223,[1]挑战模式!$A:$AS,1,FALSE)),"",IF(VLOOKUP(R1223&amp;"_"&amp;S1223&amp;"_"&amp;T1223,[1]挑战模式!$A:$AS,14+U1223,FALSE)="","",ROUND(VLOOKUP(R1223&amp;"_"&amp;S1223&amp;"_"&amp;T1223,[1]挑战模式!$A:$AS,5,FALSE)/K1223,2)))</f>
        <v/>
      </c>
      <c r="M1223" s="10" t="str">
        <f t="shared" ca="1" si="118"/>
        <v/>
      </c>
      <c r="N1223" s="10" t="str">
        <f t="shared" ca="1" si="119"/>
        <v/>
      </c>
      <c r="O1223" s="10" t="str">
        <f t="shared" ca="1" si="120"/>
        <v/>
      </c>
      <c r="Q1223" s="10" t="str">
        <f ca="1">IF(L1223="","",VLOOKUP(R1223&amp;"_"&amp;S1223&amp;"_"&amp;T1223,[1]挑战模式!$A:$AS,38+U1223,FALSE))</f>
        <v/>
      </c>
      <c r="R1223" s="10">
        <v>2</v>
      </c>
      <c r="S1223" s="10">
        <v>1</v>
      </c>
      <c r="T1223" s="10">
        <v>4</v>
      </c>
      <c r="U1223" s="10">
        <v>4</v>
      </c>
    </row>
    <row r="1224" spans="2:21" x14ac:dyDescent="0.2">
      <c r="B1224" s="10" t="str">
        <f t="shared" si="115"/>
        <v/>
      </c>
      <c r="C1224" s="10" t="str">
        <f>IF(ISNA(VLOOKUP(R1224&amp;"_"&amp;S1224&amp;"_"&amp;T1224,[1]挑战模式!$A:$AS,1,FALSE)),"",IF(T1224-T1223=0,"",T1224))</f>
        <v/>
      </c>
      <c r="D1224" s="10" t="str">
        <f t="shared" si="116"/>
        <v/>
      </c>
      <c r="E1224" s="10" t="str">
        <f>""</f>
        <v/>
      </c>
      <c r="F1224" s="10" t="str">
        <f>IF(C1224="","",VLOOKUP(R1224&amp;"_"&amp;S1224&amp;"_"&amp;T1224,[1]挑战模式!$A:$AS,13,FALSE)-VLOOKUP(R1224&amp;"_"&amp;S1224&amp;"_"&amp;T1224,[1]挑战模式!$A:$AS,14,FALSE))</f>
        <v/>
      </c>
      <c r="G1224" s="10" t="str">
        <f t="shared" si="117"/>
        <v/>
      </c>
      <c r="H1224" s="10" t="str">
        <f>IF(C1224="","",VLOOKUP(R1224&amp;"_"&amp;S1224&amp;"_"&amp;T1224,[1]挑战模式!$A:$BG,58,FALSE))</f>
        <v/>
      </c>
      <c r="I1224" s="10" t="str">
        <f>IF(C1224="","",VLOOKUP(R1224&amp;"_"&amp;S1224&amp;"_"&amp;T1224,[1]挑战模式!$A:$BG,59,FALSE))</f>
        <v/>
      </c>
      <c r="J1224" s="10" t="str">
        <f t="shared" si="114"/>
        <v/>
      </c>
      <c r="K1224" s="10" t="str">
        <f ca="1">IF(ISNA(VLOOKUP(R1224&amp;"_"&amp;S1224&amp;"_"&amp;T1224,[1]挑战模式!$A:$AS,1,FALSE)),"",IF(VLOOKUP(R1224&amp;"_"&amp;S1224&amp;"_"&amp;T1224,[1]挑战模式!$A:$AS,14+U1224,FALSE)="","",INT(VLOOKUP(R1224&amp;"_"&amp;S1224&amp;"_"&amp;T1224,[1]挑战模式!$A:$AS,20+U1224,FALSE))))</f>
        <v/>
      </c>
      <c r="L1224" s="10" t="str">
        <f ca="1">IF(ISNA(VLOOKUP(R1224&amp;"_"&amp;S1224&amp;"_"&amp;T1224,[1]挑战模式!$A:$AS,1,FALSE)),"",IF(VLOOKUP(R1224&amp;"_"&amp;S1224&amp;"_"&amp;T1224,[1]挑战模式!$A:$AS,14+U1224,FALSE)="","",ROUND(VLOOKUP(R1224&amp;"_"&amp;S1224&amp;"_"&amp;T1224,[1]挑战模式!$A:$AS,5,FALSE)/K1224,2)))</f>
        <v/>
      </c>
      <c r="M1224" s="10" t="str">
        <f t="shared" ca="1" si="118"/>
        <v/>
      </c>
      <c r="N1224" s="10" t="str">
        <f t="shared" ca="1" si="119"/>
        <v/>
      </c>
      <c r="O1224" s="10" t="str">
        <f t="shared" ca="1" si="120"/>
        <v/>
      </c>
      <c r="Q1224" s="10" t="str">
        <f ca="1">IF(L1224="","",VLOOKUP(R1224&amp;"_"&amp;S1224&amp;"_"&amp;T1224,[1]挑战模式!$A:$AS,38+U1224,FALSE))</f>
        <v/>
      </c>
      <c r="R1224" s="10">
        <v>2</v>
      </c>
      <c r="S1224" s="10">
        <v>1</v>
      </c>
      <c r="T1224" s="10">
        <v>4</v>
      </c>
      <c r="U1224" s="10">
        <v>5</v>
      </c>
    </row>
    <row r="1225" spans="2:21" x14ac:dyDescent="0.2">
      <c r="B1225" s="10" t="str">
        <f t="shared" si="115"/>
        <v/>
      </c>
      <c r="C1225" s="10" t="str">
        <f>IF(ISNA(VLOOKUP(R1225&amp;"_"&amp;S1225&amp;"_"&amp;T1225,[1]挑战模式!$A:$AS,1,FALSE)),"",IF(T1225-T1224=0,"",T1225))</f>
        <v/>
      </c>
      <c r="D1225" s="10" t="str">
        <f t="shared" si="116"/>
        <v/>
      </c>
      <c r="E1225" s="10" t="str">
        <f>""</f>
        <v/>
      </c>
      <c r="F1225" s="10" t="str">
        <f>IF(C1225="","",VLOOKUP(R1225&amp;"_"&amp;S1225&amp;"_"&amp;T1225,[1]挑战模式!$A:$AS,13,FALSE)-VLOOKUP(R1225&amp;"_"&amp;S1225&amp;"_"&amp;T1225,[1]挑战模式!$A:$AS,14,FALSE))</f>
        <v/>
      </c>
      <c r="G1225" s="10" t="str">
        <f t="shared" si="117"/>
        <v/>
      </c>
      <c r="H1225" s="10" t="str">
        <f>IF(C1225="","",VLOOKUP(R1225&amp;"_"&amp;S1225&amp;"_"&amp;T1225,[1]挑战模式!$A:$BG,58,FALSE))</f>
        <v/>
      </c>
      <c r="I1225" s="10" t="str">
        <f>IF(C1225="","",VLOOKUP(R1225&amp;"_"&amp;S1225&amp;"_"&amp;T1225,[1]挑战模式!$A:$BG,59,FALSE))</f>
        <v/>
      </c>
      <c r="J1225" s="10" t="str">
        <f t="shared" si="114"/>
        <v/>
      </c>
      <c r="K1225" s="10" t="str">
        <f ca="1">IF(ISNA(VLOOKUP(R1225&amp;"_"&amp;S1225&amp;"_"&amp;T1225,[1]挑战模式!$A:$AS,1,FALSE)),"",IF(VLOOKUP(R1225&amp;"_"&amp;S1225&amp;"_"&amp;T1225,[1]挑战模式!$A:$AS,14+U1225,FALSE)="","",INT(VLOOKUP(R1225&amp;"_"&amp;S1225&amp;"_"&amp;T1225,[1]挑战模式!$A:$AS,20+U1225,FALSE))))</f>
        <v/>
      </c>
      <c r="L1225" s="10" t="str">
        <f ca="1">IF(ISNA(VLOOKUP(R1225&amp;"_"&amp;S1225&amp;"_"&amp;T1225,[1]挑战模式!$A:$AS,1,FALSE)),"",IF(VLOOKUP(R1225&amp;"_"&amp;S1225&amp;"_"&amp;T1225,[1]挑战模式!$A:$AS,14+U1225,FALSE)="","",ROUND(VLOOKUP(R1225&amp;"_"&amp;S1225&amp;"_"&amp;T1225,[1]挑战模式!$A:$AS,5,FALSE)/K1225,2)))</f>
        <v/>
      </c>
      <c r="M1225" s="10" t="str">
        <f t="shared" ca="1" si="118"/>
        <v/>
      </c>
      <c r="N1225" s="10" t="str">
        <f t="shared" ca="1" si="119"/>
        <v/>
      </c>
      <c r="O1225" s="10" t="str">
        <f t="shared" ca="1" si="120"/>
        <v/>
      </c>
      <c r="Q1225" s="10" t="str">
        <f ca="1">IF(L1225="","",VLOOKUP(R1225&amp;"_"&amp;S1225&amp;"_"&amp;T1225,[1]挑战模式!$A:$AS,38+U1225,FALSE))</f>
        <v/>
      </c>
      <c r="R1225" s="10">
        <v>2</v>
      </c>
      <c r="S1225" s="10">
        <v>1</v>
      </c>
      <c r="T1225" s="10">
        <v>4</v>
      </c>
      <c r="U1225" s="10">
        <v>6</v>
      </c>
    </row>
    <row r="1226" spans="2:21" x14ac:dyDescent="0.2">
      <c r="B1226" s="10" t="str">
        <f t="shared" si="115"/>
        <v>MonsterWaveCallRule_Season2_Challenge1</v>
      </c>
      <c r="C1226" s="10">
        <f>IF(ISNA(VLOOKUP(R1226&amp;"_"&amp;S1226&amp;"_"&amp;T1226,[1]挑战模式!$A:$AS,1,FALSE)),"",IF(T1226-T1225=0,"",T1226))</f>
        <v>5</v>
      </c>
      <c r="D1226" s="10" t="str">
        <f t="shared" si="116"/>
        <v>赛季2挑战关卡1波次5</v>
      </c>
      <c r="E1226" s="10" t="str">
        <f>""</f>
        <v/>
      </c>
      <c r="F1226" s="10">
        <f>IF(C1226="","",VLOOKUP(R1226&amp;"_"&amp;S1226&amp;"_"&amp;T1226,[1]挑战模式!$A:$AS,13,FALSE)-VLOOKUP(R1226&amp;"_"&amp;S1226&amp;"_"&amp;T1226,[1]挑战模式!$A:$AS,14,FALSE))</f>
        <v>100</v>
      </c>
      <c r="G1226" s="10">
        <f t="shared" si="117"/>
        <v>180</v>
      </c>
      <c r="H1226" s="10" t="str">
        <f>IF(C1226="","",VLOOKUP(R1226&amp;"_"&amp;S1226&amp;"_"&amp;T1226,[1]挑战模式!$A:$BG,58,FALSE))</f>
        <v>ResAudio_Music_game1;0.9</v>
      </c>
      <c r="I1226" s="10" t="str">
        <f>IF(C1226="","",VLOOKUP(R1226&amp;"_"&amp;S1226&amp;"_"&amp;T1226,[1]挑战模式!$A:$BG,59,FALSE))</f>
        <v>ResAudio_Music_game1;1.2</v>
      </c>
      <c r="J1226" s="10">
        <f t="shared" si="114"/>
        <v>0</v>
      </c>
      <c r="K1226" s="10">
        <f ca="1">IF(ISNA(VLOOKUP(R1226&amp;"_"&amp;S1226&amp;"_"&amp;T1226,[1]挑战模式!$A:$AS,1,FALSE)),"",IF(VLOOKUP(R1226&amp;"_"&amp;S1226&amp;"_"&amp;T1226,[1]挑战模式!$A:$AS,14+U1226,FALSE)="","",INT(VLOOKUP(R1226&amp;"_"&amp;S1226&amp;"_"&amp;T1226,[1]挑战模式!$A:$AS,20+U1226,FALSE))))</f>
        <v>12</v>
      </c>
      <c r="L1226" s="10">
        <f ca="1">IF(ISNA(VLOOKUP(R1226&amp;"_"&amp;S1226&amp;"_"&amp;T1226,[1]挑战模式!$A:$AS,1,FALSE)),"",IF(VLOOKUP(R1226&amp;"_"&amp;S1226&amp;"_"&amp;T1226,[1]挑战模式!$A:$AS,14+U1226,FALSE)="","",ROUND(VLOOKUP(R1226&amp;"_"&amp;S1226&amp;"_"&amp;T1226,[1]挑战模式!$A:$AS,5,FALSE)/K1226,2)))</f>
        <v>2.5</v>
      </c>
      <c r="M1226" s="10">
        <f t="shared" ca="1" si="118"/>
        <v>1</v>
      </c>
      <c r="N1226" s="10" t="str">
        <f t="shared" ca="1" si="119"/>
        <v>Monster_Season2_Challenge1_5_1</v>
      </c>
      <c r="O1226" s="10">
        <f t="shared" ca="1" si="120"/>
        <v>1</v>
      </c>
      <c r="Q1226" s="10">
        <f ca="1">IF(L1226="","",VLOOKUP(R1226&amp;"_"&amp;S1226&amp;"_"&amp;T1226,[1]挑战模式!$A:$AS,38+U1226,FALSE))</f>
        <v>7</v>
      </c>
      <c r="R1226" s="10">
        <v>2</v>
      </c>
      <c r="S1226" s="10">
        <v>1</v>
      </c>
      <c r="T1226" s="10">
        <v>5</v>
      </c>
      <c r="U1226" s="10">
        <v>1</v>
      </c>
    </row>
    <row r="1227" spans="2:21" x14ac:dyDescent="0.2">
      <c r="B1227" s="10" t="str">
        <f t="shared" si="115"/>
        <v/>
      </c>
      <c r="C1227" s="10" t="str">
        <f>IF(ISNA(VLOOKUP(R1227&amp;"_"&amp;S1227&amp;"_"&amp;T1227,[1]挑战模式!$A:$AS,1,FALSE)),"",IF(T1227-T1226=0,"",T1227))</f>
        <v/>
      </c>
      <c r="D1227" s="10" t="str">
        <f t="shared" si="116"/>
        <v/>
      </c>
      <c r="E1227" s="10" t="str">
        <f>""</f>
        <v/>
      </c>
      <c r="F1227" s="10" t="str">
        <f>IF(C1227="","",VLOOKUP(R1227&amp;"_"&amp;S1227&amp;"_"&amp;T1227,[1]挑战模式!$A:$AS,13,FALSE)-VLOOKUP(R1227&amp;"_"&amp;S1227&amp;"_"&amp;T1227,[1]挑战模式!$A:$AS,14,FALSE))</f>
        <v/>
      </c>
      <c r="G1227" s="10" t="str">
        <f t="shared" si="117"/>
        <v/>
      </c>
      <c r="H1227" s="10" t="str">
        <f>IF(C1227="","",VLOOKUP(R1227&amp;"_"&amp;S1227&amp;"_"&amp;T1227,[1]挑战模式!$A:$BG,58,FALSE))</f>
        <v/>
      </c>
      <c r="I1227" s="10" t="str">
        <f>IF(C1227="","",VLOOKUP(R1227&amp;"_"&amp;S1227&amp;"_"&amp;T1227,[1]挑战模式!$A:$BG,59,FALSE))</f>
        <v/>
      </c>
      <c r="J1227" s="10" t="str">
        <f t="shared" si="114"/>
        <v/>
      </c>
      <c r="K1227" s="10">
        <f ca="1">IF(ISNA(VLOOKUP(R1227&amp;"_"&amp;S1227&amp;"_"&amp;T1227,[1]挑战模式!$A:$AS,1,FALSE)),"",IF(VLOOKUP(R1227&amp;"_"&amp;S1227&amp;"_"&amp;T1227,[1]挑战模式!$A:$AS,14+U1227,FALSE)="","",INT(VLOOKUP(R1227&amp;"_"&amp;S1227&amp;"_"&amp;T1227,[1]挑战模式!$A:$AS,20+U1227,FALSE))))</f>
        <v>12</v>
      </c>
      <c r="L1227" s="10">
        <f ca="1">IF(ISNA(VLOOKUP(R1227&amp;"_"&amp;S1227&amp;"_"&amp;T1227,[1]挑战模式!$A:$AS,1,FALSE)),"",IF(VLOOKUP(R1227&amp;"_"&amp;S1227&amp;"_"&amp;T1227,[1]挑战模式!$A:$AS,14+U1227,FALSE)="","",ROUND(VLOOKUP(R1227&amp;"_"&amp;S1227&amp;"_"&amp;T1227,[1]挑战模式!$A:$AS,5,FALSE)/K1227,2)))</f>
        <v>2.5</v>
      </c>
      <c r="M1227" s="10">
        <f t="shared" ca="1" si="118"/>
        <v>1</v>
      </c>
      <c r="N1227" s="10" t="str">
        <f t="shared" ca="1" si="119"/>
        <v>Monster_Season2_Challenge1_5_2</v>
      </c>
      <c r="O1227" s="10">
        <f t="shared" ca="1" si="120"/>
        <v>1</v>
      </c>
      <c r="Q1227" s="10">
        <f ca="1">IF(L1227="","",VLOOKUP(R1227&amp;"_"&amp;S1227&amp;"_"&amp;T1227,[1]挑战模式!$A:$AS,38+U1227,FALSE))</f>
        <v>7</v>
      </c>
      <c r="R1227" s="10">
        <v>2</v>
      </c>
      <c r="S1227" s="10">
        <v>1</v>
      </c>
      <c r="T1227" s="10">
        <v>5</v>
      </c>
      <c r="U1227" s="10">
        <v>2</v>
      </c>
    </row>
    <row r="1228" spans="2:21" x14ac:dyDescent="0.2">
      <c r="B1228" s="10" t="str">
        <f t="shared" si="115"/>
        <v/>
      </c>
      <c r="C1228" s="10" t="str">
        <f>IF(ISNA(VLOOKUP(R1228&amp;"_"&amp;S1228&amp;"_"&amp;T1228,[1]挑战模式!$A:$AS,1,FALSE)),"",IF(T1228-T1227=0,"",T1228))</f>
        <v/>
      </c>
      <c r="D1228" s="10" t="str">
        <f t="shared" si="116"/>
        <v/>
      </c>
      <c r="E1228" s="10" t="str">
        <f>""</f>
        <v/>
      </c>
      <c r="F1228" s="10" t="str">
        <f>IF(C1228="","",VLOOKUP(R1228&amp;"_"&amp;S1228&amp;"_"&amp;T1228,[1]挑战模式!$A:$AS,13,FALSE)-VLOOKUP(R1228&amp;"_"&amp;S1228&amp;"_"&amp;T1228,[1]挑战模式!$A:$AS,14,FALSE))</f>
        <v/>
      </c>
      <c r="G1228" s="10" t="str">
        <f t="shared" si="117"/>
        <v/>
      </c>
      <c r="H1228" s="10" t="str">
        <f>IF(C1228="","",VLOOKUP(R1228&amp;"_"&amp;S1228&amp;"_"&amp;T1228,[1]挑战模式!$A:$BG,58,FALSE))</f>
        <v/>
      </c>
      <c r="I1228" s="10" t="str">
        <f>IF(C1228="","",VLOOKUP(R1228&amp;"_"&amp;S1228&amp;"_"&amp;T1228,[1]挑战模式!$A:$BG,59,FALSE))</f>
        <v/>
      </c>
      <c r="J1228" s="10" t="str">
        <f t="shared" si="114"/>
        <v/>
      </c>
      <c r="K1228" s="10">
        <f ca="1">IF(ISNA(VLOOKUP(R1228&amp;"_"&amp;S1228&amp;"_"&amp;T1228,[1]挑战模式!$A:$AS,1,FALSE)),"",IF(VLOOKUP(R1228&amp;"_"&amp;S1228&amp;"_"&amp;T1228,[1]挑战模式!$A:$AS,14+U1228,FALSE)="","",INT(VLOOKUP(R1228&amp;"_"&amp;S1228&amp;"_"&amp;T1228,[1]挑战模式!$A:$AS,20+U1228,FALSE))))</f>
        <v>6</v>
      </c>
      <c r="L1228" s="10">
        <f ca="1">IF(ISNA(VLOOKUP(R1228&amp;"_"&amp;S1228&amp;"_"&amp;T1228,[1]挑战模式!$A:$AS,1,FALSE)),"",IF(VLOOKUP(R1228&amp;"_"&amp;S1228&amp;"_"&amp;T1228,[1]挑战模式!$A:$AS,14+U1228,FALSE)="","",ROUND(VLOOKUP(R1228&amp;"_"&amp;S1228&amp;"_"&amp;T1228,[1]挑战模式!$A:$AS,5,FALSE)/K1228,2)))</f>
        <v>5</v>
      </c>
      <c r="M1228" s="10">
        <f t="shared" ca="1" si="118"/>
        <v>1</v>
      </c>
      <c r="N1228" s="10" t="str">
        <f t="shared" ca="1" si="119"/>
        <v>Monster_Season2_Challenge1_5_3</v>
      </c>
      <c r="O1228" s="10">
        <f t="shared" ca="1" si="120"/>
        <v>1</v>
      </c>
      <c r="Q1228" s="10">
        <f ca="1">IF(L1228="","",VLOOKUP(R1228&amp;"_"&amp;S1228&amp;"_"&amp;T1228,[1]挑战模式!$A:$AS,38+U1228,FALSE))</f>
        <v>7</v>
      </c>
      <c r="R1228" s="10">
        <v>2</v>
      </c>
      <c r="S1228" s="10">
        <v>1</v>
      </c>
      <c r="T1228" s="10">
        <v>5</v>
      </c>
      <c r="U1228" s="10">
        <v>3</v>
      </c>
    </row>
    <row r="1229" spans="2:21" x14ac:dyDescent="0.2">
      <c r="B1229" s="10" t="str">
        <f t="shared" si="115"/>
        <v/>
      </c>
      <c r="C1229" s="10" t="str">
        <f>IF(ISNA(VLOOKUP(R1229&amp;"_"&amp;S1229&amp;"_"&amp;T1229,[1]挑战模式!$A:$AS,1,FALSE)),"",IF(T1229-T1228=0,"",T1229))</f>
        <v/>
      </c>
      <c r="D1229" s="10" t="str">
        <f t="shared" si="116"/>
        <v/>
      </c>
      <c r="E1229" s="10" t="str">
        <f>""</f>
        <v/>
      </c>
      <c r="F1229" s="10" t="str">
        <f>IF(C1229="","",VLOOKUP(R1229&amp;"_"&amp;S1229&amp;"_"&amp;T1229,[1]挑战模式!$A:$AS,13,FALSE)-VLOOKUP(R1229&amp;"_"&amp;S1229&amp;"_"&amp;T1229,[1]挑战模式!$A:$AS,14,FALSE))</f>
        <v/>
      </c>
      <c r="G1229" s="10" t="str">
        <f t="shared" si="117"/>
        <v/>
      </c>
      <c r="H1229" s="10" t="str">
        <f>IF(C1229="","",VLOOKUP(R1229&amp;"_"&amp;S1229&amp;"_"&amp;T1229,[1]挑战模式!$A:$BG,58,FALSE))</f>
        <v/>
      </c>
      <c r="I1229" s="10" t="str">
        <f>IF(C1229="","",VLOOKUP(R1229&amp;"_"&amp;S1229&amp;"_"&amp;T1229,[1]挑战模式!$A:$BG,59,FALSE))</f>
        <v/>
      </c>
      <c r="J1229" s="10" t="str">
        <f t="shared" si="114"/>
        <v/>
      </c>
      <c r="K1229" s="10" t="str">
        <f ca="1">IF(ISNA(VLOOKUP(R1229&amp;"_"&amp;S1229&amp;"_"&amp;T1229,[1]挑战模式!$A:$AS,1,FALSE)),"",IF(VLOOKUP(R1229&amp;"_"&amp;S1229&amp;"_"&amp;T1229,[1]挑战模式!$A:$AS,14+U1229,FALSE)="","",INT(VLOOKUP(R1229&amp;"_"&amp;S1229&amp;"_"&amp;T1229,[1]挑战模式!$A:$AS,20+U1229,FALSE))))</f>
        <v/>
      </c>
      <c r="L1229" s="10" t="str">
        <f ca="1">IF(ISNA(VLOOKUP(R1229&amp;"_"&amp;S1229&amp;"_"&amp;T1229,[1]挑战模式!$A:$AS,1,FALSE)),"",IF(VLOOKUP(R1229&amp;"_"&amp;S1229&amp;"_"&amp;T1229,[1]挑战模式!$A:$AS,14+U1229,FALSE)="","",ROUND(VLOOKUP(R1229&amp;"_"&amp;S1229&amp;"_"&amp;T1229,[1]挑战模式!$A:$AS,5,FALSE)/K1229,2)))</f>
        <v/>
      </c>
      <c r="M1229" s="10" t="str">
        <f t="shared" ca="1" si="118"/>
        <v/>
      </c>
      <c r="N1229" s="10" t="str">
        <f t="shared" ca="1" si="119"/>
        <v/>
      </c>
      <c r="O1229" s="10" t="str">
        <f t="shared" ca="1" si="120"/>
        <v/>
      </c>
      <c r="Q1229" s="10" t="str">
        <f ca="1">IF(L1229="","",VLOOKUP(R1229&amp;"_"&amp;S1229&amp;"_"&amp;T1229,[1]挑战模式!$A:$AS,38+U1229,FALSE))</f>
        <v/>
      </c>
      <c r="R1229" s="10">
        <v>2</v>
      </c>
      <c r="S1229" s="10">
        <v>1</v>
      </c>
      <c r="T1229" s="10">
        <v>5</v>
      </c>
      <c r="U1229" s="10">
        <v>4</v>
      </c>
    </row>
    <row r="1230" spans="2:21" x14ac:dyDescent="0.2">
      <c r="B1230" s="10" t="str">
        <f t="shared" si="115"/>
        <v/>
      </c>
      <c r="C1230" s="10" t="str">
        <f>IF(ISNA(VLOOKUP(R1230&amp;"_"&amp;S1230&amp;"_"&amp;T1230,[1]挑战模式!$A:$AS,1,FALSE)),"",IF(T1230-T1229=0,"",T1230))</f>
        <v/>
      </c>
      <c r="D1230" s="10" t="str">
        <f t="shared" si="116"/>
        <v/>
      </c>
      <c r="E1230" s="10" t="str">
        <f>""</f>
        <v/>
      </c>
      <c r="F1230" s="10" t="str">
        <f>IF(C1230="","",VLOOKUP(R1230&amp;"_"&amp;S1230&amp;"_"&amp;T1230,[1]挑战模式!$A:$AS,13,FALSE)-VLOOKUP(R1230&amp;"_"&amp;S1230&amp;"_"&amp;T1230,[1]挑战模式!$A:$AS,14,FALSE))</f>
        <v/>
      </c>
      <c r="G1230" s="10" t="str">
        <f t="shared" si="117"/>
        <v/>
      </c>
      <c r="H1230" s="10" t="str">
        <f>IF(C1230="","",VLOOKUP(R1230&amp;"_"&amp;S1230&amp;"_"&amp;T1230,[1]挑战模式!$A:$BG,58,FALSE))</f>
        <v/>
      </c>
      <c r="I1230" s="10" t="str">
        <f>IF(C1230="","",VLOOKUP(R1230&amp;"_"&amp;S1230&amp;"_"&amp;T1230,[1]挑战模式!$A:$BG,59,FALSE))</f>
        <v/>
      </c>
      <c r="J1230" s="10" t="str">
        <f t="shared" si="114"/>
        <v/>
      </c>
      <c r="K1230" s="10" t="str">
        <f ca="1">IF(ISNA(VLOOKUP(R1230&amp;"_"&amp;S1230&amp;"_"&amp;T1230,[1]挑战模式!$A:$AS,1,FALSE)),"",IF(VLOOKUP(R1230&amp;"_"&amp;S1230&amp;"_"&amp;T1230,[1]挑战模式!$A:$AS,14+U1230,FALSE)="","",INT(VLOOKUP(R1230&amp;"_"&amp;S1230&amp;"_"&amp;T1230,[1]挑战模式!$A:$AS,20+U1230,FALSE))))</f>
        <v/>
      </c>
      <c r="L1230" s="10" t="str">
        <f ca="1">IF(ISNA(VLOOKUP(R1230&amp;"_"&amp;S1230&amp;"_"&amp;T1230,[1]挑战模式!$A:$AS,1,FALSE)),"",IF(VLOOKUP(R1230&amp;"_"&amp;S1230&amp;"_"&amp;T1230,[1]挑战模式!$A:$AS,14+U1230,FALSE)="","",ROUND(VLOOKUP(R1230&amp;"_"&amp;S1230&amp;"_"&amp;T1230,[1]挑战模式!$A:$AS,5,FALSE)/K1230,2)))</f>
        <v/>
      </c>
      <c r="M1230" s="10" t="str">
        <f t="shared" ca="1" si="118"/>
        <v/>
      </c>
      <c r="N1230" s="10" t="str">
        <f t="shared" ca="1" si="119"/>
        <v/>
      </c>
      <c r="O1230" s="10" t="str">
        <f t="shared" ca="1" si="120"/>
        <v/>
      </c>
      <c r="Q1230" s="10" t="str">
        <f ca="1">IF(L1230="","",VLOOKUP(R1230&amp;"_"&amp;S1230&amp;"_"&amp;T1230,[1]挑战模式!$A:$AS,38+U1230,FALSE))</f>
        <v/>
      </c>
      <c r="R1230" s="10">
        <v>2</v>
      </c>
      <c r="S1230" s="10">
        <v>1</v>
      </c>
      <c r="T1230" s="10">
        <v>5</v>
      </c>
      <c r="U1230" s="10">
        <v>5</v>
      </c>
    </row>
    <row r="1231" spans="2:21" x14ac:dyDescent="0.2">
      <c r="B1231" s="10" t="str">
        <f t="shared" si="115"/>
        <v/>
      </c>
      <c r="C1231" s="10" t="str">
        <f>IF(ISNA(VLOOKUP(R1231&amp;"_"&amp;S1231&amp;"_"&amp;T1231,[1]挑战模式!$A:$AS,1,FALSE)),"",IF(T1231-T1230=0,"",T1231))</f>
        <v/>
      </c>
      <c r="D1231" s="10" t="str">
        <f t="shared" si="116"/>
        <v/>
      </c>
      <c r="E1231" s="10" t="str">
        <f>""</f>
        <v/>
      </c>
      <c r="F1231" s="10" t="str">
        <f>IF(C1231="","",VLOOKUP(R1231&amp;"_"&amp;S1231&amp;"_"&amp;T1231,[1]挑战模式!$A:$AS,13,FALSE)-VLOOKUP(R1231&amp;"_"&amp;S1231&amp;"_"&amp;T1231,[1]挑战模式!$A:$AS,14,FALSE))</f>
        <v/>
      </c>
      <c r="G1231" s="10" t="str">
        <f t="shared" si="117"/>
        <v/>
      </c>
      <c r="H1231" s="10" t="str">
        <f>IF(C1231="","",VLOOKUP(R1231&amp;"_"&amp;S1231&amp;"_"&amp;T1231,[1]挑战模式!$A:$BG,58,FALSE))</f>
        <v/>
      </c>
      <c r="I1231" s="10" t="str">
        <f>IF(C1231="","",VLOOKUP(R1231&amp;"_"&amp;S1231&amp;"_"&amp;T1231,[1]挑战模式!$A:$BG,59,FALSE))</f>
        <v/>
      </c>
      <c r="J1231" s="10" t="str">
        <f t="shared" si="114"/>
        <v/>
      </c>
      <c r="K1231" s="10" t="str">
        <f ca="1">IF(ISNA(VLOOKUP(R1231&amp;"_"&amp;S1231&amp;"_"&amp;T1231,[1]挑战模式!$A:$AS,1,FALSE)),"",IF(VLOOKUP(R1231&amp;"_"&amp;S1231&amp;"_"&amp;T1231,[1]挑战模式!$A:$AS,14+U1231,FALSE)="","",INT(VLOOKUP(R1231&amp;"_"&amp;S1231&amp;"_"&amp;T1231,[1]挑战模式!$A:$AS,20+U1231,FALSE))))</f>
        <v/>
      </c>
      <c r="L1231" s="10" t="str">
        <f ca="1">IF(ISNA(VLOOKUP(R1231&amp;"_"&amp;S1231&amp;"_"&amp;T1231,[1]挑战模式!$A:$AS,1,FALSE)),"",IF(VLOOKUP(R1231&amp;"_"&amp;S1231&amp;"_"&amp;T1231,[1]挑战模式!$A:$AS,14+U1231,FALSE)="","",ROUND(VLOOKUP(R1231&amp;"_"&amp;S1231&amp;"_"&amp;T1231,[1]挑战模式!$A:$AS,5,FALSE)/K1231,2)))</f>
        <v/>
      </c>
      <c r="M1231" s="10" t="str">
        <f t="shared" ca="1" si="118"/>
        <v/>
      </c>
      <c r="N1231" s="10" t="str">
        <f t="shared" ca="1" si="119"/>
        <v/>
      </c>
      <c r="O1231" s="10" t="str">
        <f t="shared" ca="1" si="120"/>
        <v/>
      </c>
      <c r="Q1231" s="10" t="str">
        <f ca="1">IF(L1231="","",VLOOKUP(R1231&amp;"_"&amp;S1231&amp;"_"&amp;T1231,[1]挑战模式!$A:$AS,38+U1231,FALSE))</f>
        <v/>
      </c>
      <c r="R1231" s="10">
        <v>2</v>
      </c>
      <c r="S1231" s="10">
        <v>1</v>
      </c>
      <c r="T1231" s="10">
        <v>5</v>
      </c>
      <c r="U1231" s="10">
        <v>6</v>
      </c>
    </row>
    <row r="1232" spans="2:21" x14ac:dyDescent="0.2">
      <c r="B1232" s="10" t="str">
        <f t="shared" si="115"/>
        <v>MonsterWaveCallRule_Season2_Challenge1</v>
      </c>
      <c r="C1232" s="10">
        <f>IF(ISNA(VLOOKUP(R1232&amp;"_"&amp;S1232&amp;"_"&amp;T1232,[1]挑战模式!$A:$AS,1,FALSE)),"",IF(T1232-T1231=0,"",T1232))</f>
        <v>6</v>
      </c>
      <c r="D1232" s="10" t="str">
        <f t="shared" si="116"/>
        <v>赛季2挑战关卡1波次6</v>
      </c>
      <c r="E1232" s="10" t="str">
        <f>""</f>
        <v/>
      </c>
      <c r="F1232" s="10">
        <f>IF(C1232="","",VLOOKUP(R1232&amp;"_"&amp;S1232&amp;"_"&amp;T1232,[1]挑战模式!$A:$AS,13,FALSE)-VLOOKUP(R1232&amp;"_"&amp;S1232&amp;"_"&amp;T1232,[1]挑战模式!$A:$AS,14,FALSE))</f>
        <v>100</v>
      </c>
      <c r="G1232" s="10">
        <f t="shared" si="117"/>
        <v>180</v>
      </c>
      <c r="H1232" s="10" t="str">
        <f>IF(C1232="","",VLOOKUP(R1232&amp;"_"&amp;S1232&amp;"_"&amp;T1232,[1]挑战模式!$A:$BG,58,FALSE))</f>
        <v>ResAudio_Music_game1;0.9</v>
      </c>
      <c r="I1232" s="10" t="str">
        <f>IF(C1232="","",VLOOKUP(R1232&amp;"_"&amp;S1232&amp;"_"&amp;T1232,[1]挑战模式!$A:$BG,59,FALSE))</f>
        <v>ResAudio_Music_battle_danger1;1</v>
      </c>
      <c r="J1232" s="10">
        <f t="shared" si="114"/>
        <v>0</v>
      </c>
      <c r="K1232" s="10">
        <f ca="1">IF(ISNA(VLOOKUP(R1232&amp;"_"&amp;S1232&amp;"_"&amp;T1232,[1]挑战模式!$A:$AS,1,FALSE)),"",IF(VLOOKUP(R1232&amp;"_"&amp;S1232&amp;"_"&amp;T1232,[1]挑战模式!$A:$AS,14+U1232,FALSE)="","",INT(VLOOKUP(R1232&amp;"_"&amp;S1232&amp;"_"&amp;T1232,[1]挑战模式!$A:$AS,20+U1232,FALSE))))</f>
        <v>11</v>
      </c>
      <c r="L1232" s="10">
        <f ca="1">IF(ISNA(VLOOKUP(R1232&amp;"_"&amp;S1232&amp;"_"&amp;T1232,[1]挑战模式!$A:$AS,1,FALSE)),"",IF(VLOOKUP(R1232&amp;"_"&amp;S1232&amp;"_"&amp;T1232,[1]挑战模式!$A:$AS,14+U1232,FALSE)="","",ROUND(VLOOKUP(R1232&amp;"_"&amp;S1232&amp;"_"&amp;T1232,[1]挑战模式!$A:$AS,5,FALSE)/K1232,2)))</f>
        <v>2.73</v>
      </c>
      <c r="M1232" s="10">
        <f t="shared" ca="1" si="118"/>
        <v>1</v>
      </c>
      <c r="N1232" s="10" t="str">
        <f t="shared" ca="1" si="119"/>
        <v>Monster_Season2_Challenge1_6_1</v>
      </c>
      <c r="O1232" s="10">
        <f t="shared" ca="1" si="120"/>
        <v>1</v>
      </c>
      <c r="Q1232" s="10">
        <f ca="1">IF(L1232="","",VLOOKUP(R1232&amp;"_"&amp;S1232&amp;"_"&amp;T1232,[1]挑战模式!$A:$AS,38+U1232,FALSE))</f>
        <v>6</v>
      </c>
      <c r="R1232" s="10">
        <v>2</v>
      </c>
      <c r="S1232" s="10">
        <v>1</v>
      </c>
      <c r="T1232" s="10">
        <v>6</v>
      </c>
      <c r="U1232" s="10">
        <v>1</v>
      </c>
    </row>
    <row r="1233" spans="2:21" x14ac:dyDescent="0.2">
      <c r="B1233" s="10" t="str">
        <f t="shared" si="115"/>
        <v/>
      </c>
      <c r="C1233" s="10" t="str">
        <f>IF(ISNA(VLOOKUP(R1233&amp;"_"&amp;S1233&amp;"_"&amp;T1233,[1]挑战模式!$A:$AS,1,FALSE)),"",IF(T1233-T1232=0,"",T1233))</f>
        <v/>
      </c>
      <c r="D1233" s="10" t="str">
        <f t="shared" si="116"/>
        <v/>
      </c>
      <c r="E1233" s="10" t="str">
        <f>""</f>
        <v/>
      </c>
      <c r="F1233" s="10" t="str">
        <f>IF(C1233="","",VLOOKUP(R1233&amp;"_"&amp;S1233&amp;"_"&amp;T1233,[1]挑战模式!$A:$AS,13,FALSE)-VLOOKUP(R1233&amp;"_"&amp;S1233&amp;"_"&amp;T1233,[1]挑战模式!$A:$AS,14,FALSE))</f>
        <v/>
      </c>
      <c r="G1233" s="10" t="str">
        <f t="shared" si="117"/>
        <v/>
      </c>
      <c r="H1233" s="10" t="str">
        <f>IF(C1233="","",VLOOKUP(R1233&amp;"_"&amp;S1233&amp;"_"&amp;T1233,[1]挑战模式!$A:$BG,58,FALSE))</f>
        <v/>
      </c>
      <c r="I1233" s="10" t="str">
        <f>IF(C1233="","",VLOOKUP(R1233&amp;"_"&amp;S1233&amp;"_"&amp;T1233,[1]挑战模式!$A:$BG,59,FALSE))</f>
        <v/>
      </c>
      <c r="J1233" s="10" t="str">
        <f t="shared" si="114"/>
        <v/>
      </c>
      <c r="K1233" s="10">
        <f ca="1">IF(ISNA(VLOOKUP(R1233&amp;"_"&amp;S1233&amp;"_"&amp;T1233,[1]挑战模式!$A:$AS,1,FALSE)),"",IF(VLOOKUP(R1233&amp;"_"&amp;S1233&amp;"_"&amp;T1233,[1]挑战模式!$A:$AS,14+U1233,FALSE)="","",INT(VLOOKUP(R1233&amp;"_"&amp;S1233&amp;"_"&amp;T1233,[1]挑战模式!$A:$AS,20+U1233,FALSE))))</f>
        <v>8</v>
      </c>
      <c r="L1233" s="10">
        <f ca="1">IF(ISNA(VLOOKUP(R1233&amp;"_"&amp;S1233&amp;"_"&amp;T1233,[1]挑战模式!$A:$AS,1,FALSE)),"",IF(VLOOKUP(R1233&amp;"_"&amp;S1233&amp;"_"&amp;T1233,[1]挑战模式!$A:$AS,14+U1233,FALSE)="","",ROUND(VLOOKUP(R1233&amp;"_"&amp;S1233&amp;"_"&amp;T1233,[1]挑战模式!$A:$AS,5,FALSE)/K1233,2)))</f>
        <v>3.75</v>
      </c>
      <c r="M1233" s="10">
        <f t="shared" ca="1" si="118"/>
        <v>1</v>
      </c>
      <c r="N1233" s="10" t="str">
        <f t="shared" ca="1" si="119"/>
        <v>Monster_Season2_Challenge1_6_2</v>
      </c>
      <c r="O1233" s="10">
        <f t="shared" ca="1" si="120"/>
        <v>1</v>
      </c>
      <c r="Q1233" s="10">
        <f ca="1">IF(L1233="","",VLOOKUP(R1233&amp;"_"&amp;S1233&amp;"_"&amp;T1233,[1]挑战模式!$A:$AS,38+U1233,FALSE))</f>
        <v>6</v>
      </c>
      <c r="R1233" s="10">
        <v>2</v>
      </c>
      <c r="S1233" s="10">
        <v>1</v>
      </c>
      <c r="T1233" s="10">
        <v>6</v>
      </c>
      <c r="U1233" s="10">
        <v>2</v>
      </c>
    </row>
    <row r="1234" spans="2:21" x14ac:dyDescent="0.2">
      <c r="B1234" s="10" t="str">
        <f t="shared" si="115"/>
        <v/>
      </c>
      <c r="C1234" s="10" t="str">
        <f>IF(ISNA(VLOOKUP(R1234&amp;"_"&amp;S1234&amp;"_"&amp;T1234,[1]挑战模式!$A:$AS,1,FALSE)),"",IF(T1234-T1233=0,"",T1234))</f>
        <v/>
      </c>
      <c r="D1234" s="10" t="str">
        <f t="shared" si="116"/>
        <v/>
      </c>
      <c r="E1234" s="10" t="str">
        <f>""</f>
        <v/>
      </c>
      <c r="F1234" s="10" t="str">
        <f>IF(C1234="","",VLOOKUP(R1234&amp;"_"&amp;S1234&amp;"_"&amp;T1234,[1]挑战模式!$A:$AS,13,FALSE)-VLOOKUP(R1234&amp;"_"&amp;S1234&amp;"_"&amp;T1234,[1]挑战模式!$A:$AS,14,FALSE))</f>
        <v/>
      </c>
      <c r="G1234" s="10" t="str">
        <f t="shared" si="117"/>
        <v/>
      </c>
      <c r="H1234" s="10" t="str">
        <f>IF(C1234="","",VLOOKUP(R1234&amp;"_"&amp;S1234&amp;"_"&amp;T1234,[1]挑战模式!$A:$BG,58,FALSE))</f>
        <v/>
      </c>
      <c r="I1234" s="10" t="str">
        <f>IF(C1234="","",VLOOKUP(R1234&amp;"_"&amp;S1234&amp;"_"&amp;T1234,[1]挑战模式!$A:$BG,59,FALSE))</f>
        <v/>
      </c>
      <c r="J1234" s="10" t="str">
        <f t="shared" si="114"/>
        <v/>
      </c>
      <c r="K1234" s="10">
        <f ca="1">IF(ISNA(VLOOKUP(R1234&amp;"_"&amp;S1234&amp;"_"&amp;T1234,[1]挑战模式!$A:$AS,1,FALSE)),"",IF(VLOOKUP(R1234&amp;"_"&amp;S1234&amp;"_"&amp;T1234,[1]挑战模式!$A:$AS,14+U1234,FALSE)="","",INT(VLOOKUP(R1234&amp;"_"&amp;S1234&amp;"_"&amp;T1234,[1]挑战模式!$A:$AS,20+U1234,FALSE))))</f>
        <v>8</v>
      </c>
      <c r="L1234" s="10">
        <f ca="1">IF(ISNA(VLOOKUP(R1234&amp;"_"&amp;S1234&amp;"_"&amp;T1234,[1]挑战模式!$A:$AS,1,FALSE)),"",IF(VLOOKUP(R1234&amp;"_"&amp;S1234&amp;"_"&amp;T1234,[1]挑战模式!$A:$AS,14+U1234,FALSE)="","",ROUND(VLOOKUP(R1234&amp;"_"&amp;S1234&amp;"_"&amp;T1234,[1]挑战模式!$A:$AS,5,FALSE)/K1234,2)))</f>
        <v>3.75</v>
      </c>
      <c r="M1234" s="10">
        <f t="shared" ca="1" si="118"/>
        <v>1</v>
      </c>
      <c r="N1234" s="10" t="str">
        <f t="shared" ca="1" si="119"/>
        <v>Monster_Season2_Challenge1_6_3</v>
      </c>
      <c r="O1234" s="10">
        <f t="shared" ca="1" si="120"/>
        <v>1</v>
      </c>
      <c r="Q1234" s="10">
        <f ca="1">IF(L1234="","",VLOOKUP(R1234&amp;"_"&amp;S1234&amp;"_"&amp;T1234,[1]挑战模式!$A:$AS,38+U1234,FALSE))</f>
        <v>6</v>
      </c>
      <c r="R1234" s="10">
        <v>2</v>
      </c>
      <c r="S1234" s="10">
        <v>1</v>
      </c>
      <c r="T1234" s="10">
        <v>6</v>
      </c>
      <c r="U1234" s="10">
        <v>3</v>
      </c>
    </row>
    <row r="1235" spans="2:21" x14ac:dyDescent="0.2">
      <c r="B1235" s="10" t="str">
        <f t="shared" si="115"/>
        <v/>
      </c>
      <c r="C1235" s="10" t="str">
        <f>IF(ISNA(VLOOKUP(R1235&amp;"_"&amp;S1235&amp;"_"&amp;T1235,[1]挑战模式!$A:$AS,1,FALSE)),"",IF(T1235-T1234=0,"",T1235))</f>
        <v/>
      </c>
      <c r="D1235" s="10" t="str">
        <f t="shared" si="116"/>
        <v/>
      </c>
      <c r="E1235" s="10" t="str">
        <f>""</f>
        <v/>
      </c>
      <c r="F1235" s="10" t="str">
        <f>IF(C1235="","",VLOOKUP(R1235&amp;"_"&amp;S1235&amp;"_"&amp;T1235,[1]挑战模式!$A:$AS,13,FALSE)-VLOOKUP(R1235&amp;"_"&amp;S1235&amp;"_"&amp;T1235,[1]挑战模式!$A:$AS,14,FALSE))</f>
        <v/>
      </c>
      <c r="G1235" s="10" t="str">
        <f t="shared" si="117"/>
        <v/>
      </c>
      <c r="H1235" s="10" t="str">
        <f>IF(C1235="","",VLOOKUP(R1235&amp;"_"&amp;S1235&amp;"_"&amp;T1235,[1]挑战模式!$A:$BG,58,FALSE))</f>
        <v/>
      </c>
      <c r="I1235" s="10" t="str">
        <f>IF(C1235="","",VLOOKUP(R1235&amp;"_"&amp;S1235&amp;"_"&amp;T1235,[1]挑战模式!$A:$BG,59,FALSE))</f>
        <v/>
      </c>
      <c r="J1235" s="10" t="str">
        <f t="shared" si="114"/>
        <v/>
      </c>
      <c r="K1235" s="10">
        <f ca="1">IF(ISNA(VLOOKUP(R1235&amp;"_"&amp;S1235&amp;"_"&amp;T1235,[1]挑战模式!$A:$AS,1,FALSE)),"",IF(VLOOKUP(R1235&amp;"_"&amp;S1235&amp;"_"&amp;T1235,[1]挑战模式!$A:$AS,14+U1235,FALSE)="","",INT(VLOOKUP(R1235&amp;"_"&amp;S1235&amp;"_"&amp;T1235,[1]挑战模式!$A:$AS,20+U1235,FALSE))))</f>
        <v>5</v>
      </c>
      <c r="L1235" s="10">
        <f ca="1">IF(ISNA(VLOOKUP(R1235&amp;"_"&amp;S1235&amp;"_"&amp;T1235,[1]挑战模式!$A:$AS,1,FALSE)),"",IF(VLOOKUP(R1235&amp;"_"&amp;S1235&amp;"_"&amp;T1235,[1]挑战模式!$A:$AS,14+U1235,FALSE)="","",ROUND(VLOOKUP(R1235&amp;"_"&amp;S1235&amp;"_"&amp;T1235,[1]挑战模式!$A:$AS,5,FALSE)/K1235,2)))</f>
        <v>6</v>
      </c>
      <c r="M1235" s="10">
        <f t="shared" ca="1" si="118"/>
        <v>1</v>
      </c>
      <c r="N1235" s="10" t="str">
        <f t="shared" ca="1" si="119"/>
        <v>Monster_Season2_Challenge1_6_4</v>
      </c>
      <c r="O1235" s="10">
        <f t="shared" ca="1" si="120"/>
        <v>1</v>
      </c>
      <c r="Q1235" s="10">
        <f ca="1">IF(L1235="","",VLOOKUP(R1235&amp;"_"&amp;S1235&amp;"_"&amp;T1235,[1]挑战模式!$A:$AS,38+U1235,FALSE))</f>
        <v>6</v>
      </c>
      <c r="R1235" s="10">
        <v>2</v>
      </c>
      <c r="S1235" s="10">
        <v>1</v>
      </c>
      <c r="T1235" s="10">
        <v>6</v>
      </c>
      <c r="U1235" s="10">
        <v>4</v>
      </c>
    </row>
    <row r="1236" spans="2:21" x14ac:dyDescent="0.2">
      <c r="B1236" s="10" t="str">
        <f t="shared" si="115"/>
        <v/>
      </c>
      <c r="C1236" s="10" t="str">
        <f>IF(ISNA(VLOOKUP(R1236&amp;"_"&amp;S1236&amp;"_"&amp;T1236,[1]挑战模式!$A:$AS,1,FALSE)),"",IF(T1236-T1235=0,"",T1236))</f>
        <v/>
      </c>
      <c r="D1236" s="10" t="str">
        <f t="shared" si="116"/>
        <v/>
      </c>
      <c r="E1236" s="10" t="str">
        <f>""</f>
        <v/>
      </c>
      <c r="F1236" s="10" t="str">
        <f>IF(C1236="","",VLOOKUP(R1236&amp;"_"&amp;S1236&amp;"_"&amp;T1236,[1]挑战模式!$A:$AS,13,FALSE)-VLOOKUP(R1236&amp;"_"&amp;S1236&amp;"_"&amp;T1236,[1]挑战模式!$A:$AS,14,FALSE))</f>
        <v/>
      </c>
      <c r="G1236" s="10" t="str">
        <f t="shared" si="117"/>
        <v/>
      </c>
      <c r="H1236" s="10" t="str">
        <f>IF(C1236="","",VLOOKUP(R1236&amp;"_"&amp;S1236&amp;"_"&amp;T1236,[1]挑战模式!$A:$BG,58,FALSE))</f>
        <v/>
      </c>
      <c r="I1236" s="10" t="str">
        <f>IF(C1236="","",VLOOKUP(R1236&amp;"_"&amp;S1236&amp;"_"&amp;T1236,[1]挑战模式!$A:$BG,59,FALSE))</f>
        <v/>
      </c>
      <c r="J1236" s="10" t="str">
        <f t="shared" si="114"/>
        <v/>
      </c>
      <c r="K1236" s="10" t="str">
        <f ca="1">IF(ISNA(VLOOKUP(R1236&amp;"_"&amp;S1236&amp;"_"&amp;T1236,[1]挑战模式!$A:$AS,1,FALSE)),"",IF(VLOOKUP(R1236&amp;"_"&amp;S1236&amp;"_"&amp;T1236,[1]挑战模式!$A:$AS,14+U1236,FALSE)="","",INT(VLOOKUP(R1236&amp;"_"&amp;S1236&amp;"_"&amp;T1236,[1]挑战模式!$A:$AS,20+U1236,FALSE))))</f>
        <v/>
      </c>
      <c r="L1236" s="10" t="str">
        <f ca="1">IF(ISNA(VLOOKUP(R1236&amp;"_"&amp;S1236&amp;"_"&amp;T1236,[1]挑战模式!$A:$AS,1,FALSE)),"",IF(VLOOKUP(R1236&amp;"_"&amp;S1236&amp;"_"&amp;T1236,[1]挑战模式!$A:$AS,14+U1236,FALSE)="","",ROUND(VLOOKUP(R1236&amp;"_"&amp;S1236&amp;"_"&amp;T1236,[1]挑战模式!$A:$AS,5,FALSE)/K1236,2)))</f>
        <v/>
      </c>
      <c r="M1236" s="10" t="str">
        <f t="shared" ca="1" si="118"/>
        <v/>
      </c>
      <c r="N1236" s="10" t="str">
        <f t="shared" ca="1" si="119"/>
        <v/>
      </c>
      <c r="O1236" s="10" t="str">
        <f t="shared" ca="1" si="120"/>
        <v/>
      </c>
      <c r="Q1236" s="10" t="str">
        <f ca="1">IF(L1236="","",VLOOKUP(R1236&amp;"_"&amp;S1236&amp;"_"&amp;T1236,[1]挑战模式!$A:$AS,38+U1236,FALSE))</f>
        <v/>
      </c>
      <c r="R1236" s="10">
        <v>2</v>
      </c>
      <c r="S1236" s="10">
        <v>1</v>
      </c>
      <c r="T1236" s="10">
        <v>6</v>
      </c>
      <c r="U1236" s="10">
        <v>5</v>
      </c>
    </row>
    <row r="1237" spans="2:21" x14ac:dyDescent="0.2">
      <c r="B1237" s="10" t="str">
        <f t="shared" si="115"/>
        <v/>
      </c>
      <c r="C1237" s="10" t="str">
        <f>IF(ISNA(VLOOKUP(R1237&amp;"_"&amp;S1237&amp;"_"&amp;T1237,[1]挑战模式!$A:$AS,1,FALSE)),"",IF(T1237-T1236=0,"",T1237))</f>
        <v/>
      </c>
      <c r="D1237" s="10" t="str">
        <f t="shared" si="116"/>
        <v/>
      </c>
      <c r="E1237" s="10" t="str">
        <f>""</f>
        <v/>
      </c>
      <c r="F1237" s="10" t="str">
        <f>IF(C1237="","",VLOOKUP(R1237&amp;"_"&amp;S1237&amp;"_"&amp;T1237,[1]挑战模式!$A:$AS,13,FALSE)-VLOOKUP(R1237&amp;"_"&amp;S1237&amp;"_"&amp;T1237,[1]挑战模式!$A:$AS,14,FALSE))</f>
        <v/>
      </c>
      <c r="G1237" s="10" t="str">
        <f t="shared" si="117"/>
        <v/>
      </c>
      <c r="H1237" s="10" t="str">
        <f>IF(C1237="","",VLOOKUP(R1237&amp;"_"&amp;S1237&amp;"_"&amp;T1237,[1]挑战模式!$A:$BG,58,FALSE))</f>
        <v/>
      </c>
      <c r="I1237" s="10" t="str">
        <f>IF(C1237="","",VLOOKUP(R1237&amp;"_"&amp;S1237&amp;"_"&amp;T1237,[1]挑战模式!$A:$BG,59,FALSE))</f>
        <v/>
      </c>
      <c r="J1237" s="10" t="str">
        <f t="shared" si="114"/>
        <v/>
      </c>
      <c r="K1237" s="10" t="str">
        <f ca="1">IF(ISNA(VLOOKUP(R1237&amp;"_"&amp;S1237&amp;"_"&amp;T1237,[1]挑战模式!$A:$AS,1,FALSE)),"",IF(VLOOKUP(R1237&amp;"_"&amp;S1237&amp;"_"&amp;T1237,[1]挑战模式!$A:$AS,14+U1237,FALSE)="","",INT(VLOOKUP(R1237&amp;"_"&amp;S1237&amp;"_"&amp;T1237,[1]挑战模式!$A:$AS,20+U1237,FALSE))))</f>
        <v/>
      </c>
      <c r="L1237" s="10" t="str">
        <f ca="1">IF(ISNA(VLOOKUP(R1237&amp;"_"&amp;S1237&amp;"_"&amp;T1237,[1]挑战模式!$A:$AS,1,FALSE)),"",IF(VLOOKUP(R1237&amp;"_"&amp;S1237&amp;"_"&amp;T1237,[1]挑战模式!$A:$AS,14+U1237,FALSE)="","",ROUND(VLOOKUP(R1237&amp;"_"&amp;S1237&amp;"_"&amp;T1237,[1]挑战模式!$A:$AS,5,FALSE)/K1237,2)))</f>
        <v/>
      </c>
      <c r="M1237" s="10" t="str">
        <f t="shared" ca="1" si="118"/>
        <v/>
      </c>
      <c r="N1237" s="10" t="str">
        <f t="shared" ca="1" si="119"/>
        <v/>
      </c>
      <c r="O1237" s="10" t="str">
        <f t="shared" ca="1" si="120"/>
        <v/>
      </c>
      <c r="Q1237" s="10" t="str">
        <f ca="1">IF(L1237="","",VLOOKUP(R1237&amp;"_"&amp;S1237&amp;"_"&amp;T1237,[1]挑战模式!$A:$AS,38+U1237,FALSE))</f>
        <v/>
      </c>
      <c r="R1237" s="10">
        <v>2</v>
      </c>
      <c r="S1237" s="10">
        <v>1</v>
      </c>
      <c r="T1237" s="10">
        <v>6</v>
      </c>
      <c r="U1237" s="10">
        <v>6</v>
      </c>
    </row>
    <row r="1238" spans="2:21" x14ac:dyDescent="0.2">
      <c r="B1238" s="10" t="str">
        <f t="shared" si="115"/>
        <v/>
      </c>
      <c r="C1238" s="10" t="str">
        <f>IF(ISNA(VLOOKUP(R1238&amp;"_"&amp;S1238&amp;"_"&amp;T1238,[1]挑战模式!$A:$AS,1,FALSE)),"",IF(T1238-T1237=0,"",T1238))</f>
        <v/>
      </c>
      <c r="D1238" s="10" t="str">
        <f t="shared" si="116"/>
        <v/>
      </c>
      <c r="E1238" s="10" t="str">
        <f>""</f>
        <v/>
      </c>
      <c r="F1238" s="10" t="str">
        <f>IF(C1238="","",VLOOKUP(R1238&amp;"_"&amp;S1238&amp;"_"&amp;T1238,[1]挑战模式!$A:$AS,13,FALSE)-VLOOKUP(R1238&amp;"_"&amp;S1238&amp;"_"&amp;T1238,[1]挑战模式!$A:$AS,14,FALSE))</f>
        <v/>
      </c>
      <c r="G1238" s="10" t="str">
        <f t="shared" si="117"/>
        <v/>
      </c>
      <c r="H1238" s="10" t="str">
        <f>IF(C1238="","",VLOOKUP(R1238&amp;"_"&amp;S1238&amp;"_"&amp;T1238,[1]挑战模式!$A:$BG,58,FALSE))</f>
        <v/>
      </c>
      <c r="I1238" s="10" t="str">
        <f>IF(C1238="","",VLOOKUP(R1238&amp;"_"&amp;S1238&amp;"_"&amp;T1238,[1]挑战模式!$A:$BG,59,FALSE))</f>
        <v/>
      </c>
      <c r="J1238" s="10" t="str">
        <f t="shared" si="114"/>
        <v/>
      </c>
      <c r="K1238" s="10" t="str">
        <f>IF(ISNA(VLOOKUP(R1238&amp;"_"&amp;S1238&amp;"_"&amp;T1238,[1]挑战模式!$A:$AS,1,FALSE)),"",IF(VLOOKUP(R1238&amp;"_"&amp;S1238&amp;"_"&amp;T1238,[1]挑战模式!$A:$AS,14+U1238,FALSE)="","",INT(VLOOKUP(R1238&amp;"_"&amp;S1238&amp;"_"&amp;T1238,[1]挑战模式!$A:$AS,20+U1238,FALSE))))</f>
        <v/>
      </c>
      <c r="L1238" s="10" t="str">
        <f>IF(ISNA(VLOOKUP(R1238&amp;"_"&amp;S1238&amp;"_"&amp;T1238,[1]挑战模式!$A:$AS,1,FALSE)),"",IF(VLOOKUP(R1238&amp;"_"&amp;S1238&amp;"_"&amp;T1238,[1]挑战模式!$A:$AS,14+U1238,FALSE)="","",ROUND(VLOOKUP(R1238&amp;"_"&amp;S1238&amp;"_"&amp;T1238,[1]挑战模式!$A:$AS,5,FALSE)/K1238,2)))</f>
        <v/>
      </c>
      <c r="M1238" s="10" t="str">
        <f t="shared" si="118"/>
        <v/>
      </c>
      <c r="N1238" s="10" t="str">
        <f t="shared" si="119"/>
        <v/>
      </c>
      <c r="O1238" s="10" t="str">
        <f t="shared" si="120"/>
        <v/>
      </c>
      <c r="Q1238" s="10" t="str">
        <f>IF(L1238="","",VLOOKUP(R1238&amp;"_"&amp;S1238&amp;"_"&amp;T1238,[1]挑战模式!$A:$AS,38+U1238,FALSE))</f>
        <v/>
      </c>
      <c r="R1238" s="10">
        <v>2</v>
      </c>
      <c r="S1238" s="10">
        <v>1</v>
      </c>
      <c r="T1238" s="10">
        <v>7</v>
      </c>
      <c r="U1238" s="10">
        <v>1</v>
      </c>
    </row>
    <row r="1239" spans="2:21" x14ac:dyDescent="0.2">
      <c r="B1239" s="10" t="str">
        <f t="shared" si="115"/>
        <v/>
      </c>
      <c r="C1239" s="10" t="str">
        <f>IF(ISNA(VLOOKUP(R1239&amp;"_"&amp;S1239&amp;"_"&amp;T1239,[1]挑战模式!$A:$AS,1,FALSE)),"",IF(T1239-T1238=0,"",T1239))</f>
        <v/>
      </c>
      <c r="D1239" s="10" t="str">
        <f t="shared" si="116"/>
        <v/>
      </c>
      <c r="E1239" s="10" t="str">
        <f>""</f>
        <v/>
      </c>
      <c r="F1239" s="10" t="str">
        <f>IF(C1239="","",VLOOKUP(R1239&amp;"_"&amp;S1239&amp;"_"&amp;T1239,[1]挑战模式!$A:$AS,13,FALSE)-VLOOKUP(R1239&amp;"_"&amp;S1239&amp;"_"&amp;T1239,[1]挑战模式!$A:$AS,14,FALSE))</f>
        <v/>
      </c>
      <c r="G1239" s="10" t="str">
        <f t="shared" si="117"/>
        <v/>
      </c>
      <c r="H1239" s="10" t="str">
        <f>IF(C1239="","",VLOOKUP(R1239&amp;"_"&amp;S1239&amp;"_"&amp;T1239,[1]挑战模式!$A:$BG,58,FALSE))</f>
        <v/>
      </c>
      <c r="I1239" s="10" t="str">
        <f>IF(C1239="","",VLOOKUP(R1239&amp;"_"&amp;S1239&amp;"_"&amp;T1239,[1]挑战模式!$A:$BG,59,FALSE))</f>
        <v/>
      </c>
      <c r="J1239" s="10" t="str">
        <f t="shared" ref="J1239:J1302" si="121">IF(C1239="","",0)</f>
        <v/>
      </c>
      <c r="K1239" s="10" t="str">
        <f>IF(ISNA(VLOOKUP(R1239&amp;"_"&amp;S1239&amp;"_"&amp;T1239,[1]挑战模式!$A:$AS,1,FALSE)),"",IF(VLOOKUP(R1239&amp;"_"&amp;S1239&amp;"_"&amp;T1239,[1]挑战模式!$A:$AS,14+U1239,FALSE)="","",INT(VLOOKUP(R1239&amp;"_"&amp;S1239&amp;"_"&amp;T1239,[1]挑战模式!$A:$AS,20+U1239,FALSE))))</f>
        <v/>
      </c>
      <c r="L1239" s="10" t="str">
        <f>IF(ISNA(VLOOKUP(R1239&amp;"_"&amp;S1239&amp;"_"&amp;T1239,[1]挑战模式!$A:$AS,1,FALSE)),"",IF(VLOOKUP(R1239&amp;"_"&amp;S1239&amp;"_"&amp;T1239,[1]挑战模式!$A:$AS,14+U1239,FALSE)="","",ROUND(VLOOKUP(R1239&amp;"_"&amp;S1239&amp;"_"&amp;T1239,[1]挑战模式!$A:$AS,5,FALSE)/K1239,2)))</f>
        <v/>
      </c>
      <c r="M1239" s="10" t="str">
        <f t="shared" si="118"/>
        <v/>
      </c>
      <c r="N1239" s="10" t="str">
        <f t="shared" si="119"/>
        <v/>
      </c>
      <c r="O1239" s="10" t="str">
        <f t="shared" si="120"/>
        <v/>
      </c>
      <c r="Q1239" s="10" t="str">
        <f>IF(L1239="","",VLOOKUP(R1239&amp;"_"&amp;S1239&amp;"_"&amp;T1239,[1]挑战模式!$A:$AS,38+U1239,FALSE))</f>
        <v/>
      </c>
      <c r="R1239" s="10">
        <v>2</v>
      </c>
      <c r="S1239" s="10">
        <v>1</v>
      </c>
      <c r="T1239" s="10">
        <v>7</v>
      </c>
      <c r="U1239" s="10">
        <v>2</v>
      </c>
    </row>
    <row r="1240" spans="2:21" x14ac:dyDescent="0.2">
      <c r="B1240" s="10" t="str">
        <f t="shared" si="115"/>
        <v/>
      </c>
      <c r="C1240" s="10" t="str">
        <f>IF(ISNA(VLOOKUP(R1240&amp;"_"&amp;S1240&amp;"_"&amp;T1240,[1]挑战模式!$A:$AS,1,FALSE)),"",IF(T1240-T1239=0,"",T1240))</f>
        <v/>
      </c>
      <c r="D1240" s="10" t="str">
        <f t="shared" si="116"/>
        <v/>
      </c>
      <c r="E1240" s="10" t="str">
        <f>""</f>
        <v/>
      </c>
      <c r="F1240" s="10" t="str">
        <f>IF(C1240="","",VLOOKUP(R1240&amp;"_"&amp;S1240&amp;"_"&amp;T1240,[1]挑战模式!$A:$AS,13,FALSE)-VLOOKUP(R1240&amp;"_"&amp;S1240&amp;"_"&amp;T1240,[1]挑战模式!$A:$AS,14,FALSE))</f>
        <v/>
      </c>
      <c r="G1240" s="10" t="str">
        <f t="shared" si="117"/>
        <v/>
      </c>
      <c r="H1240" s="10" t="str">
        <f>IF(C1240="","",VLOOKUP(R1240&amp;"_"&amp;S1240&amp;"_"&amp;T1240,[1]挑战模式!$A:$BG,58,FALSE))</f>
        <v/>
      </c>
      <c r="I1240" s="10" t="str">
        <f>IF(C1240="","",VLOOKUP(R1240&amp;"_"&amp;S1240&amp;"_"&amp;T1240,[1]挑战模式!$A:$BG,59,FALSE))</f>
        <v/>
      </c>
      <c r="J1240" s="10" t="str">
        <f t="shared" si="121"/>
        <v/>
      </c>
      <c r="K1240" s="10" t="str">
        <f>IF(ISNA(VLOOKUP(R1240&amp;"_"&amp;S1240&amp;"_"&amp;T1240,[1]挑战模式!$A:$AS,1,FALSE)),"",IF(VLOOKUP(R1240&amp;"_"&amp;S1240&amp;"_"&amp;T1240,[1]挑战模式!$A:$AS,14+U1240,FALSE)="","",INT(VLOOKUP(R1240&amp;"_"&amp;S1240&amp;"_"&amp;T1240,[1]挑战模式!$A:$AS,20+U1240,FALSE))))</f>
        <v/>
      </c>
      <c r="L1240" s="10" t="str">
        <f>IF(ISNA(VLOOKUP(R1240&amp;"_"&amp;S1240&amp;"_"&amp;T1240,[1]挑战模式!$A:$AS,1,FALSE)),"",IF(VLOOKUP(R1240&amp;"_"&amp;S1240&amp;"_"&amp;T1240,[1]挑战模式!$A:$AS,14+U1240,FALSE)="","",ROUND(VLOOKUP(R1240&amp;"_"&amp;S1240&amp;"_"&amp;T1240,[1]挑战模式!$A:$AS,5,FALSE)/K1240,2)))</f>
        <v/>
      </c>
      <c r="M1240" s="10" t="str">
        <f t="shared" si="118"/>
        <v/>
      </c>
      <c r="N1240" s="10" t="str">
        <f t="shared" si="119"/>
        <v/>
      </c>
      <c r="O1240" s="10" t="str">
        <f t="shared" si="120"/>
        <v/>
      </c>
      <c r="Q1240" s="10" t="str">
        <f>IF(L1240="","",VLOOKUP(R1240&amp;"_"&amp;S1240&amp;"_"&amp;T1240,[1]挑战模式!$A:$AS,38+U1240,FALSE))</f>
        <v/>
      </c>
      <c r="R1240" s="10">
        <v>2</v>
      </c>
      <c r="S1240" s="10">
        <v>1</v>
      </c>
      <c r="T1240" s="10">
        <v>7</v>
      </c>
      <c r="U1240" s="10">
        <v>3</v>
      </c>
    </row>
    <row r="1241" spans="2:21" x14ac:dyDescent="0.2">
      <c r="B1241" s="10" t="str">
        <f t="shared" si="115"/>
        <v/>
      </c>
      <c r="C1241" s="10" t="str">
        <f>IF(ISNA(VLOOKUP(R1241&amp;"_"&amp;S1241&amp;"_"&amp;T1241,[1]挑战模式!$A:$AS,1,FALSE)),"",IF(T1241-T1240=0,"",T1241))</f>
        <v/>
      </c>
      <c r="D1241" s="10" t="str">
        <f t="shared" si="116"/>
        <v/>
      </c>
      <c r="E1241" s="10" t="str">
        <f>""</f>
        <v/>
      </c>
      <c r="F1241" s="10" t="str">
        <f>IF(C1241="","",VLOOKUP(R1241&amp;"_"&amp;S1241&amp;"_"&amp;T1241,[1]挑战模式!$A:$AS,13,FALSE)-VLOOKUP(R1241&amp;"_"&amp;S1241&amp;"_"&amp;T1241,[1]挑战模式!$A:$AS,14,FALSE))</f>
        <v/>
      </c>
      <c r="G1241" s="10" t="str">
        <f t="shared" si="117"/>
        <v/>
      </c>
      <c r="H1241" s="10" t="str">
        <f>IF(C1241="","",VLOOKUP(R1241&amp;"_"&amp;S1241&amp;"_"&amp;T1241,[1]挑战模式!$A:$BG,58,FALSE))</f>
        <v/>
      </c>
      <c r="I1241" s="10" t="str">
        <f>IF(C1241="","",VLOOKUP(R1241&amp;"_"&amp;S1241&amp;"_"&amp;T1241,[1]挑战模式!$A:$BG,59,FALSE))</f>
        <v/>
      </c>
      <c r="J1241" s="10" t="str">
        <f t="shared" si="121"/>
        <v/>
      </c>
      <c r="K1241" s="10" t="str">
        <f>IF(ISNA(VLOOKUP(R1241&amp;"_"&amp;S1241&amp;"_"&amp;T1241,[1]挑战模式!$A:$AS,1,FALSE)),"",IF(VLOOKUP(R1241&amp;"_"&amp;S1241&amp;"_"&amp;T1241,[1]挑战模式!$A:$AS,14+U1241,FALSE)="","",INT(VLOOKUP(R1241&amp;"_"&amp;S1241&amp;"_"&amp;T1241,[1]挑战模式!$A:$AS,20+U1241,FALSE))))</f>
        <v/>
      </c>
      <c r="L1241" s="10" t="str">
        <f>IF(ISNA(VLOOKUP(R1241&amp;"_"&amp;S1241&amp;"_"&amp;T1241,[1]挑战模式!$A:$AS,1,FALSE)),"",IF(VLOOKUP(R1241&amp;"_"&amp;S1241&amp;"_"&amp;T1241,[1]挑战模式!$A:$AS,14+U1241,FALSE)="","",ROUND(VLOOKUP(R1241&amp;"_"&amp;S1241&amp;"_"&amp;T1241,[1]挑战模式!$A:$AS,5,FALSE)/K1241,2)))</f>
        <v/>
      </c>
      <c r="M1241" s="10" t="str">
        <f t="shared" si="118"/>
        <v/>
      </c>
      <c r="N1241" s="10" t="str">
        <f t="shared" si="119"/>
        <v/>
      </c>
      <c r="O1241" s="10" t="str">
        <f t="shared" si="120"/>
        <v/>
      </c>
      <c r="Q1241" s="10" t="str">
        <f>IF(L1241="","",VLOOKUP(R1241&amp;"_"&amp;S1241&amp;"_"&amp;T1241,[1]挑战模式!$A:$AS,38+U1241,FALSE))</f>
        <v/>
      </c>
      <c r="R1241" s="10">
        <v>2</v>
      </c>
      <c r="S1241" s="10">
        <v>1</v>
      </c>
      <c r="T1241" s="10">
        <v>7</v>
      </c>
      <c r="U1241" s="10">
        <v>4</v>
      </c>
    </row>
    <row r="1242" spans="2:21" x14ac:dyDescent="0.2">
      <c r="B1242" s="10" t="str">
        <f t="shared" si="115"/>
        <v/>
      </c>
      <c r="C1242" s="10" t="str">
        <f>IF(ISNA(VLOOKUP(R1242&amp;"_"&amp;S1242&amp;"_"&amp;T1242,[1]挑战模式!$A:$AS,1,FALSE)),"",IF(T1242-T1241=0,"",T1242))</f>
        <v/>
      </c>
      <c r="D1242" s="10" t="str">
        <f t="shared" si="116"/>
        <v/>
      </c>
      <c r="E1242" s="10" t="str">
        <f>""</f>
        <v/>
      </c>
      <c r="F1242" s="10" t="str">
        <f>IF(C1242="","",VLOOKUP(R1242&amp;"_"&amp;S1242&amp;"_"&amp;T1242,[1]挑战模式!$A:$AS,13,FALSE)-VLOOKUP(R1242&amp;"_"&amp;S1242&amp;"_"&amp;T1242,[1]挑战模式!$A:$AS,14,FALSE))</f>
        <v/>
      </c>
      <c r="G1242" s="10" t="str">
        <f t="shared" si="117"/>
        <v/>
      </c>
      <c r="H1242" s="10" t="str">
        <f>IF(C1242="","",VLOOKUP(R1242&amp;"_"&amp;S1242&amp;"_"&amp;T1242,[1]挑战模式!$A:$BG,58,FALSE))</f>
        <v/>
      </c>
      <c r="I1242" s="10" t="str">
        <f>IF(C1242="","",VLOOKUP(R1242&amp;"_"&amp;S1242&amp;"_"&amp;T1242,[1]挑战模式!$A:$BG,59,FALSE))</f>
        <v/>
      </c>
      <c r="J1242" s="10" t="str">
        <f t="shared" si="121"/>
        <v/>
      </c>
      <c r="K1242" s="10" t="str">
        <f>IF(ISNA(VLOOKUP(R1242&amp;"_"&amp;S1242&amp;"_"&amp;T1242,[1]挑战模式!$A:$AS,1,FALSE)),"",IF(VLOOKUP(R1242&amp;"_"&amp;S1242&amp;"_"&amp;T1242,[1]挑战模式!$A:$AS,14+U1242,FALSE)="","",INT(VLOOKUP(R1242&amp;"_"&amp;S1242&amp;"_"&amp;T1242,[1]挑战模式!$A:$AS,20+U1242,FALSE))))</f>
        <v/>
      </c>
      <c r="L1242" s="10" t="str">
        <f>IF(ISNA(VLOOKUP(R1242&amp;"_"&amp;S1242&amp;"_"&amp;T1242,[1]挑战模式!$A:$AS,1,FALSE)),"",IF(VLOOKUP(R1242&amp;"_"&amp;S1242&amp;"_"&amp;T1242,[1]挑战模式!$A:$AS,14+U1242,FALSE)="","",ROUND(VLOOKUP(R1242&amp;"_"&amp;S1242&amp;"_"&amp;T1242,[1]挑战模式!$A:$AS,5,FALSE)/K1242,2)))</f>
        <v/>
      </c>
      <c r="M1242" s="10" t="str">
        <f t="shared" si="118"/>
        <v/>
      </c>
      <c r="N1242" s="10" t="str">
        <f t="shared" si="119"/>
        <v/>
      </c>
      <c r="O1242" s="10" t="str">
        <f t="shared" si="120"/>
        <v/>
      </c>
      <c r="Q1242" s="10" t="str">
        <f>IF(L1242="","",VLOOKUP(R1242&amp;"_"&amp;S1242&amp;"_"&amp;T1242,[1]挑战模式!$A:$AS,38+U1242,FALSE))</f>
        <v/>
      </c>
      <c r="R1242" s="10">
        <v>2</v>
      </c>
      <c r="S1242" s="10">
        <v>1</v>
      </c>
      <c r="T1242" s="10">
        <v>7</v>
      </c>
      <c r="U1242" s="10">
        <v>5</v>
      </c>
    </row>
    <row r="1243" spans="2:21" x14ac:dyDescent="0.2">
      <c r="B1243" s="10" t="str">
        <f t="shared" si="115"/>
        <v/>
      </c>
      <c r="C1243" s="10" t="str">
        <f>IF(ISNA(VLOOKUP(R1243&amp;"_"&amp;S1243&amp;"_"&amp;T1243,[1]挑战模式!$A:$AS,1,FALSE)),"",IF(T1243-T1242=0,"",T1243))</f>
        <v/>
      </c>
      <c r="D1243" s="10" t="str">
        <f t="shared" si="116"/>
        <v/>
      </c>
      <c r="E1243" s="10" t="str">
        <f>""</f>
        <v/>
      </c>
      <c r="F1243" s="10" t="str">
        <f>IF(C1243="","",VLOOKUP(R1243&amp;"_"&amp;S1243&amp;"_"&amp;T1243,[1]挑战模式!$A:$AS,13,FALSE)-VLOOKUP(R1243&amp;"_"&amp;S1243&amp;"_"&amp;T1243,[1]挑战模式!$A:$AS,14,FALSE))</f>
        <v/>
      </c>
      <c r="G1243" s="10" t="str">
        <f t="shared" si="117"/>
        <v/>
      </c>
      <c r="H1243" s="10" t="str">
        <f>IF(C1243="","",VLOOKUP(R1243&amp;"_"&amp;S1243&amp;"_"&amp;T1243,[1]挑战模式!$A:$BG,58,FALSE))</f>
        <v/>
      </c>
      <c r="I1243" s="10" t="str">
        <f>IF(C1243="","",VLOOKUP(R1243&amp;"_"&amp;S1243&amp;"_"&amp;T1243,[1]挑战模式!$A:$BG,59,FALSE))</f>
        <v/>
      </c>
      <c r="J1243" s="10" t="str">
        <f t="shared" si="121"/>
        <v/>
      </c>
      <c r="K1243" s="10" t="str">
        <f>IF(ISNA(VLOOKUP(R1243&amp;"_"&amp;S1243&amp;"_"&amp;T1243,[1]挑战模式!$A:$AS,1,FALSE)),"",IF(VLOOKUP(R1243&amp;"_"&amp;S1243&amp;"_"&amp;T1243,[1]挑战模式!$A:$AS,14+U1243,FALSE)="","",INT(VLOOKUP(R1243&amp;"_"&amp;S1243&amp;"_"&amp;T1243,[1]挑战模式!$A:$AS,20+U1243,FALSE))))</f>
        <v/>
      </c>
      <c r="L1243" s="10" t="str">
        <f>IF(ISNA(VLOOKUP(R1243&amp;"_"&amp;S1243&amp;"_"&amp;T1243,[1]挑战模式!$A:$AS,1,FALSE)),"",IF(VLOOKUP(R1243&amp;"_"&amp;S1243&amp;"_"&amp;T1243,[1]挑战模式!$A:$AS,14+U1243,FALSE)="","",ROUND(VLOOKUP(R1243&amp;"_"&amp;S1243&amp;"_"&amp;T1243,[1]挑战模式!$A:$AS,5,FALSE)/K1243,2)))</f>
        <v/>
      </c>
      <c r="M1243" s="10" t="str">
        <f t="shared" si="118"/>
        <v/>
      </c>
      <c r="N1243" s="10" t="str">
        <f t="shared" si="119"/>
        <v/>
      </c>
      <c r="O1243" s="10" t="str">
        <f t="shared" si="120"/>
        <v/>
      </c>
      <c r="Q1243" s="10" t="str">
        <f>IF(L1243="","",VLOOKUP(R1243&amp;"_"&amp;S1243&amp;"_"&amp;T1243,[1]挑战模式!$A:$AS,38+U1243,FALSE))</f>
        <v/>
      </c>
      <c r="R1243" s="10">
        <v>2</v>
      </c>
      <c r="S1243" s="10">
        <v>1</v>
      </c>
      <c r="T1243" s="10">
        <v>7</v>
      </c>
      <c r="U1243" s="10">
        <v>6</v>
      </c>
    </row>
    <row r="1244" spans="2:21" x14ac:dyDescent="0.2">
      <c r="B1244" s="10" t="str">
        <f t="shared" si="115"/>
        <v/>
      </c>
      <c r="C1244" s="10" t="str">
        <f>IF(ISNA(VLOOKUP(R1244&amp;"_"&amp;S1244&amp;"_"&amp;T1244,[1]挑战模式!$A:$AS,1,FALSE)),"",IF(T1244-T1243=0,"",T1244))</f>
        <v/>
      </c>
      <c r="D1244" s="10" t="str">
        <f t="shared" si="116"/>
        <v/>
      </c>
      <c r="E1244" s="10" t="str">
        <f>""</f>
        <v/>
      </c>
      <c r="F1244" s="10" t="str">
        <f>IF(C1244="","",VLOOKUP(R1244&amp;"_"&amp;S1244&amp;"_"&amp;T1244,[1]挑战模式!$A:$AS,13,FALSE)-VLOOKUP(R1244&amp;"_"&amp;S1244&amp;"_"&amp;T1244,[1]挑战模式!$A:$AS,14,FALSE))</f>
        <v/>
      </c>
      <c r="G1244" s="10" t="str">
        <f t="shared" si="117"/>
        <v/>
      </c>
      <c r="H1244" s="10" t="str">
        <f>IF(C1244="","",VLOOKUP(R1244&amp;"_"&amp;S1244&amp;"_"&amp;T1244,[1]挑战模式!$A:$BG,58,FALSE))</f>
        <v/>
      </c>
      <c r="I1244" s="10" t="str">
        <f>IF(C1244="","",VLOOKUP(R1244&amp;"_"&amp;S1244&amp;"_"&amp;T1244,[1]挑战模式!$A:$BG,59,FALSE))</f>
        <v/>
      </c>
      <c r="J1244" s="10" t="str">
        <f t="shared" si="121"/>
        <v/>
      </c>
      <c r="K1244" s="10" t="str">
        <f>IF(ISNA(VLOOKUP(R1244&amp;"_"&amp;S1244&amp;"_"&amp;T1244,[1]挑战模式!$A:$AS,1,FALSE)),"",IF(VLOOKUP(R1244&amp;"_"&amp;S1244&amp;"_"&amp;T1244,[1]挑战模式!$A:$AS,14+U1244,FALSE)="","",INT(VLOOKUP(R1244&amp;"_"&amp;S1244&amp;"_"&amp;T1244,[1]挑战模式!$A:$AS,20+U1244,FALSE))))</f>
        <v/>
      </c>
      <c r="L1244" s="10" t="str">
        <f>IF(ISNA(VLOOKUP(R1244&amp;"_"&amp;S1244&amp;"_"&amp;T1244,[1]挑战模式!$A:$AS,1,FALSE)),"",IF(VLOOKUP(R1244&amp;"_"&amp;S1244&amp;"_"&amp;T1244,[1]挑战模式!$A:$AS,14+U1244,FALSE)="","",ROUND(VLOOKUP(R1244&amp;"_"&amp;S1244&amp;"_"&amp;T1244,[1]挑战模式!$A:$AS,5,FALSE)/K1244,2)))</f>
        <v/>
      </c>
      <c r="M1244" s="10" t="str">
        <f t="shared" si="118"/>
        <v/>
      </c>
      <c r="N1244" s="10" t="str">
        <f t="shared" si="119"/>
        <v/>
      </c>
      <c r="O1244" s="10" t="str">
        <f t="shared" si="120"/>
        <v/>
      </c>
      <c r="Q1244" s="10" t="str">
        <f>IF(L1244="","",VLOOKUP(R1244&amp;"_"&amp;S1244&amp;"_"&amp;T1244,[1]挑战模式!$A:$AS,38+U1244,FALSE))</f>
        <v/>
      </c>
      <c r="R1244" s="10">
        <v>2</v>
      </c>
      <c r="S1244" s="10">
        <v>1</v>
      </c>
      <c r="T1244" s="10">
        <v>8</v>
      </c>
      <c r="U1244" s="10">
        <v>1</v>
      </c>
    </row>
    <row r="1245" spans="2:21" x14ac:dyDescent="0.2">
      <c r="B1245" s="10" t="str">
        <f t="shared" si="115"/>
        <v/>
      </c>
      <c r="C1245" s="10" t="str">
        <f>IF(ISNA(VLOOKUP(R1245&amp;"_"&amp;S1245&amp;"_"&amp;T1245,[1]挑战模式!$A:$AS,1,FALSE)),"",IF(T1245-T1244=0,"",T1245))</f>
        <v/>
      </c>
      <c r="D1245" s="10" t="str">
        <f t="shared" si="116"/>
        <v/>
      </c>
      <c r="E1245" s="10" t="str">
        <f>""</f>
        <v/>
      </c>
      <c r="F1245" s="10" t="str">
        <f>IF(C1245="","",VLOOKUP(R1245&amp;"_"&amp;S1245&amp;"_"&amp;T1245,[1]挑战模式!$A:$AS,13,FALSE)-VLOOKUP(R1245&amp;"_"&amp;S1245&amp;"_"&amp;T1245,[1]挑战模式!$A:$AS,14,FALSE))</f>
        <v/>
      </c>
      <c r="G1245" s="10" t="str">
        <f t="shared" si="117"/>
        <v/>
      </c>
      <c r="H1245" s="10" t="str">
        <f>IF(C1245="","",VLOOKUP(R1245&amp;"_"&amp;S1245&amp;"_"&amp;T1245,[1]挑战模式!$A:$BG,58,FALSE))</f>
        <v/>
      </c>
      <c r="I1245" s="10" t="str">
        <f>IF(C1245="","",VLOOKUP(R1245&amp;"_"&amp;S1245&amp;"_"&amp;T1245,[1]挑战模式!$A:$BG,59,FALSE))</f>
        <v/>
      </c>
      <c r="J1245" s="10" t="str">
        <f t="shared" si="121"/>
        <v/>
      </c>
      <c r="K1245" s="10" t="str">
        <f>IF(ISNA(VLOOKUP(R1245&amp;"_"&amp;S1245&amp;"_"&amp;T1245,[1]挑战模式!$A:$AS,1,FALSE)),"",IF(VLOOKUP(R1245&amp;"_"&amp;S1245&amp;"_"&amp;T1245,[1]挑战模式!$A:$AS,14+U1245,FALSE)="","",INT(VLOOKUP(R1245&amp;"_"&amp;S1245&amp;"_"&amp;T1245,[1]挑战模式!$A:$AS,20+U1245,FALSE))))</f>
        <v/>
      </c>
      <c r="L1245" s="10" t="str">
        <f>IF(ISNA(VLOOKUP(R1245&amp;"_"&amp;S1245&amp;"_"&amp;T1245,[1]挑战模式!$A:$AS,1,FALSE)),"",IF(VLOOKUP(R1245&amp;"_"&amp;S1245&amp;"_"&amp;T1245,[1]挑战模式!$A:$AS,14+U1245,FALSE)="","",ROUND(VLOOKUP(R1245&amp;"_"&amp;S1245&amp;"_"&amp;T1245,[1]挑战模式!$A:$AS,5,FALSE)/K1245,2)))</f>
        <v/>
      </c>
      <c r="M1245" s="10" t="str">
        <f t="shared" si="118"/>
        <v/>
      </c>
      <c r="N1245" s="10" t="str">
        <f t="shared" si="119"/>
        <v/>
      </c>
      <c r="O1245" s="10" t="str">
        <f t="shared" si="120"/>
        <v/>
      </c>
      <c r="Q1245" s="10" t="str">
        <f>IF(L1245="","",VLOOKUP(R1245&amp;"_"&amp;S1245&amp;"_"&amp;T1245,[1]挑战模式!$A:$AS,38+U1245,FALSE))</f>
        <v/>
      </c>
      <c r="R1245" s="10">
        <v>2</v>
      </c>
      <c r="S1245" s="10">
        <v>1</v>
      </c>
      <c r="T1245" s="10">
        <v>8</v>
      </c>
      <c r="U1245" s="10">
        <v>2</v>
      </c>
    </row>
    <row r="1246" spans="2:21" x14ac:dyDescent="0.2">
      <c r="B1246" s="10" t="str">
        <f t="shared" si="115"/>
        <v/>
      </c>
      <c r="C1246" s="10" t="str">
        <f>IF(ISNA(VLOOKUP(R1246&amp;"_"&amp;S1246&amp;"_"&amp;T1246,[1]挑战模式!$A:$AS,1,FALSE)),"",IF(T1246-T1245=0,"",T1246))</f>
        <v/>
      </c>
      <c r="D1246" s="10" t="str">
        <f t="shared" si="116"/>
        <v/>
      </c>
      <c r="E1246" s="10" t="str">
        <f>""</f>
        <v/>
      </c>
      <c r="F1246" s="10" t="str">
        <f>IF(C1246="","",VLOOKUP(R1246&amp;"_"&amp;S1246&amp;"_"&amp;T1246,[1]挑战模式!$A:$AS,13,FALSE)-VLOOKUP(R1246&amp;"_"&amp;S1246&amp;"_"&amp;T1246,[1]挑战模式!$A:$AS,14,FALSE))</f>
        <v/>
      </c>
      <c r="G1246" s="10" t="str">
        <f t="shared" si="117"/>
        <v/>
      </c>
      <c r="H1246" s="10" t="str">
        <f>IF(C1246="","",VLOOKUP(R1246&amp;"_"&amp;S1246&amp;"_"&amp;T1246,[1]挑战模式!$A:$BG,58,FALSE))</f>
        <v/>
      </c>
      <c r="I1246" s="10" t="str">
        <f>IF(C1246="","",VLOOKUP(R1246&amp;"_"&amp;S1246&amp;"_"&amp;T1246,[1]挑战模式!$A:$BG,59,FALSE))</f>
        <v/>
      </c>
      <c r="J1246" s="10" t="str">
        <f t="shared" si="121"/>
        <v/>
      </c>
      <c r="K1246" s="10" t="str">
        <f>IF(ISNA(VLOOKUP(R1246&amp;"_"&amp;S1246&amp;"_"&amp;T1246,[1]挑战模式!$A:$AS,1,FALSE)),"",IF(VLOOKUP(R1246&amp;"_"&amp;S1246&amp;"_"&amp;T1246,[1]挑战模式!$A:$AS,14+U1246,FALSE)="","",INT(VLOOKUP(R1246&amp;"_"&amp;S1246&amp;"_"&amp;T1246,[1]挑战模式!$A:$AS,20+U1246,FALSE))))</f>
        <v/>
      </c>
      <c r="L1246" s="10" t="str">
        <f>IF(ISNA(VLOOKUP(R1246&amp;"_"&amp;S1246&amp;"_"&amp;T1246,[1]挑战模式!$A:$AS,1,FALSE)),"",IF(VLOOKUP(R1246&amp;"_"&amp;S1246&amp;"_"&amp;T1246,[1]挑战模式!$A:$AS,14+U1246,FALSE)="","",ROUND(VLOOKUP(R1246&amp;"_"&amp;S1246&amp;"_"&amp;T1246,[1]挑战模式!$A:$AS,5,FALSE)/K1246,2)))</f>
        <v/>
      </c>
      <c r="M1246" s="10" t="str">
        <f t="shared" si="118"/>
        <v/>
      </c>
      <c r="N1246" s="10" t="str">
        <f t="shared" si="119"/>
        <v/>
      </c>
      <c r="O1246" s="10" t="str">
        <f t="shared" si="120"/>
        <v/>
      </c>
      <c r="Q1246" s="10" t="str">
        <f>IF(L1246="","",VLOOKUP(R1246&amp;"_"&amp;S1246&amp;"_"&amp;T1246,[1]挑战模式!$A:$AS,38+U1246,FALSE))</f>
        <v/>
      </c>
      <c r="R1246" s="10">
        <v>2</v>
      </c>
      <c r="S1246" s="10">
        <v>1</v>
      </c>
      <c r="T1246" s="10">
        <v>8</v>
      </c>
      <c r="U1246" s="10">
        <v>3</v>
      </c>
    </row>
    <row r="1247" spans="2:21" x14ac:dyDescent="0.2">
      <c r="B1247" s="10" t="str">
        <f t="shared" si="115"/>
        <v/>
      </c>
      <c r="C1247" s="10" t="str">
        <f>IF(ISNA(VLOOKUP(R1247&amp;"_"&amp;S1247&amp;"_"&amp;T1247,[1]挑战模式!$A:$AS,1,FALSE)),"",IF(T1247-T1246=0,"",T1247))</f>
        <v/>
      </c>
      <c r="D1247" s="10" t="str">
        <f t="shared" si="116"/>
        <v/>
      </c>
      <c r="E1247" s="10" t="str">
        <f>""</f>
        <v/>
      </c>
      <c r="F1247" s="10" t="str">
        <f>IF(C1247="","",VLOOKUP(R1247&amp;"_"&amp;S1247&amp;"_"&amp;T1247,[1]挑战模式!$A:$AS,13,FALSE)-VLOOKUP(R1247&amp;"_"&amp;S1247&amp;"_"&amp;T1247,[1]挑战模式!$A:$AS,14,FALSE))</f>
        <v/>
      </c>
      <c r="G1247" s="10" t="str">
        <f t="shared" si="117"/>
        <v/>
      </c>
      <c r="H1247" s="10" t="str">
        <f>IF(C1247="","",VLOOKUP(R1247&amp;"_"&amp;S1247&amp;"_"&amp;T1247,[1]挑战模式!$A:$BG,58,FALSE))</f>
        <v/>
      </c>
      <c r="I1247" s="10" t="str">
        <f>IF(C1247="","",VLOOKUP(R1247&amp;"_"&amp;S1247&amp;"_"&amp;T1247,[1]挑战模式!$A:$BG,59,FALSE))</f>
        <v/>
      </c>
      <c r="J1247" s="10" t="str">
        <f t="shared" si="121"/>
        <v/>
      </c>
      <c r="K1247" s="10" t="str">
        <f>IF(ISNA(VLOOKUP(R1247&amp;"_"&amp;S1247&amp;"_"&amp;T1247,[1]挑战模式!$A:$AS,1,FALSE)),"",IF(VLOOKUP(R1247&amp;"_"&amp;S1247&amp;"_"&amp;T1247,[1]挑战模式!$A:$AS,14+U1247,FALSE)="","",INT(VLOOKUP(R1247&amp;"_"&amp;S1247&amp;"_"&amp;T1247,[1]挑战模式!$A:$AS,20+U1247,FALSE))))</f>
        <v/>
      </c>
      <c r="L1247" s="10" t="str">
        <f>IF(ISNA(VLOOKUP(R1247&amp;"_"&amp;S1247&amp;"_"&amp;T1247,[1]挑战模式!$A:$AS,1,FALSE)),"",IF(VLOOKUP(R1247&amp;"_"&amp;S1247&amp;"_"&amp;T1247,[1]挑战模式!$A:$AS,14+U1247,FALSE)="","",ROUND(VLOOKUP(R1247&amp;"_"&amp;S1247&amp;"_"&amp;T1247,[1]挑战模式!$A:$AS,5,FALSE)/K1247,2)))</f>
        <v/>
      </c>
      <c r="M1247" s="10" t="str">
        <f t="shared" si="118"/>
        <v/>
      </c>
      <c r="N1247" s="10" t="str">
        <f t="shared" si="119"/>
        <v/>
      </c>
      <c r="O1247" s="10" t="str">
        <f t="shared" si="120"/>
        <v/>
      </c>
      <c r="Q1247" s="10" t="str">
        <f>IF(L1247="","",VLOOKUP(R1247&amp;"_"&amp;S1247&amp;"_"&amp;T1247,[1]挑战模式!$A:$AS,38+U1247,FALSE))</f>
        <v/>
      </c>
      <c r="R1247" s="10">
        <v>2</v>
      </c>
      <c r="S1247" s="10">
        <v>1</v>
      </c>
      <c r="T1247" s="10">
        <v>8</v>
      </c>
      <c r="U1247" s="10">
        <v>4</v>
      </c>
    </row>
    <row r="1248" spans="2:21" x14ac:dyDescent="0.2">
      <c r="B1248" s="10" t="str">
        <f t="shared" si="115"/>
        <v/>
      </c>
      <c r="C1248" s="10" t="str">
        <f>IF(ISNA(VLOOKUP(R1248&amp;"_"&amp;S1248&amp;"_"&amp;T1248,[1]挑战模式!$A:$AS,1,FALSE)),"",IF(T1248-T1247=0,"",T1248))</f>
        <v/>
      </c>
      <c r="D1248" s="10" t="str">
        <f t="shared" si="116"/>
        <v/>
      </c>
      <c r="E1248" s="10" t="str">
        <f>""</f>
        <v/>
      </c>
      <c r="F1248" s="10" t="str">
        <f>IF(C1248="","",VLOOKUP(R1248&amp;"_"&amp;S1248&amp;"_"&amp;T1248,[1]挑战模式!$A:$AS,13,FALSE)-VLOOKUP(R1248&amp;"_"&amp;S1248&amp;"_"&amp;T1248,[1]挑战模式!$A:$AS,14,FALSE))</f>
        <v/>
      </c>
      <c r="G1248" s="10" t="str">
        <f t="shared" si="117"/>
        <v/>
      </c>
      <c r="H1248" s="10" t="str">
        <f>IF(C1248="","",VLOOKUP(R1248&amp;"_"&amp;S1248&amp;"_"&amp;T1248,[1]挑战模式!$A:$BG,58,FALSE))</f>
        <v/>
      </c>
      <c r="I1248" s="10" t="str">
        <f>IF(C1248="","",VLOOKUP(R1248&amp;"_"&amp;S1248&amp;"_"&amp;T1248,[1]挑战模式!$A:$BG,59,FALSE))</f>
        <v/>
      </c>
      <c r="J1248" s="10" t="str">
        <f t="shared" si="121"/>
        <v/>
      </c>
      <c r="K1248" s="10" t="str">
        <f>IF(ISNA(VLOOKUP(R1248&amp;"_"&amp;S1248&amp;"_"&amp;T1248,[1]挑战模式!$A:$AS,1,FALSE)),"",IF(VLOOKUP(R1248&amp;"_"&amp;S1248&amp;"_"&amp;T1248,[1]挑战模式!$A:$AS,14+U1248,FALSE)="","",INT(VLOOKUP(R1248&amp;"_"&amp;S1248&amp;"_"&amp;T1248,[1]挑战模式!$A:$AS,20+U1248,FALSE))))</f>
        <v/>
      </c>
      <c r="L1248" s="10" t="str">
        <f>IF(ISNA(VLOOKUP(R1248&amp;"_"&amp;S1248&amp;"_"&amp;T1248,[1]挑战模式!$A:$AS,1,FALSE)),"",IF(VLOOKUP(R1248&amp;"_"&amp;S1248&amp;"_"&amp;T1248,[1]挑战模式!$A:$AS,14+U1248,FALSE)="","",ROUND(VLOOKUP(R1248&amp;"_"&amp;S1248&amp;"_"&amp;T1248,[1]挑战模式!$A:$AS,5,FALSE)/K1248,2)))</f>
        <v/>
      </c>
      <c r="M1248" s="10" t="str">
        <f t="shared" si="118"/>
        <v/>
      </c>
      <c r="N1248" s="10" t="str">
        <f t="shared" si="119"/>
        <v/>
      </c>
      <c r="O1248" s="10" t="str">
        <f t="shared" si="120"/>
        <v/>
      </c>
      <c r="Q1248" s="10" t="str">
        <f>IF(L1248="","",VLOOKUP(R1248&amp;"_"&amp;S1248&amp;"_"&amp;T1248,[1]挑战模式!$A:$AS,38+U1248,FALSE))</f>
        <v/>
      </c>
      <c r="R1248" s="10">
        <v>2</v>
      </c>
      <c r="S1248" s="10">
        <v>1</v>
      </c>
      <c r="T1248" s="10">
        <v>8</v>
      </c>
      <c r="U1248" s="10">
        <v>5</v>
      </c>
    </row>
    <row r="1249" spans="2:21" x14ac:dyDescent="0.2">
      <c r="B1249" s="10" t="str">
        <f t="shared" si="115"/>
        <v/>
      </c>
      <c r="C1249" s="10" t="str">
        <f>IF(ISNA(VLOOKUP(R1249&amp;"_"&amp;S1249&amp;"_"&amp;T1249,[1]挑战模式!$A:$AS,1,FALSE)),"",IF(T1249-T1248=0,"",T1249))</f>
        <v/>
      </c>
      <c r="D1249" s="10" t="str">
        <f t="shared" si="116"/>
        <v/>
      </c>
      <c r="E1249" s="10" t="str">
        <f>""</f>
        <v/>
      </c>
      <c r="F1249" s="10" t="str">
        <f>IF(C1249="","",VLOOKUP(R1249&amp;"_"&amp;S1249&amp;"_"&amp;T1249,[1]挑战模式!$A:$AS,13,FALSE)-VLOOKUP(R1249&amp;"_"&amp;S1249&amp;"_"&amp;T1249,[1]挑战模式!$A:$AS,14,FALSE))</f>
        <v/>
      </c>
      <c r="G1249" s="10" t="str">
        <f t="shared" si="117"/>
        <v/>
      </c>
      <c r="H1249" s="10" t="str">
        <f>IF(C1249="","",VLOOKUP(R1249&amp;"_"&amp;S1249&amp;"_"&amp;T1249,[1]挑战模式!$A:$BG,58,FALSE))</f>
        <v/>
      </c>
      <c r="I1249" s="10" t="str">
        <f>IF(C1249="","",VLOOKUP(R1249&amp;"_"&amp;S1249&amp;"_"&amp;T1249,[1]挑战模式!$A:$BG,59,FALSE))</f>
        <v/>
      </c>
      <c r="J1249" s="10" t="str">
        <f t="shared" si="121"/>
        <v/>
      </c>
      <c r="K1249" s="10" t="str">
        <f>IF(ISNA(VLOOKUP(R1249&amp;"_"&amp;S1249&amp;"_"&amp;T1249,[1]挑战模式!$A:$AS,1,FALSE)),"",IF(VLOOKUP(R1249&amp;"_"&amp;S1249&amp;"_"&amp;T1249,[1]挑战模式!$A:$AS,14+U1249,FALSE)="","",INT(VLOOKUP(R1249&amp;"_"&amp;S1249&amp;"_"&amp;T1249,[1]挑战模式!$A:$AS,20+U1249,FALSE))))</f>
        <v/>
      </c>
      <c r="L1249" s="10" t="str">
        <f>IF(ISNA(VLOOKUP(R1249&amp;"_"&amp;S1249&amp;"_"&amp;T1249,[1]挑战模式!$A:$AS,1,FALSE)),"",IF(VLOOKUP(R1249&amp;"_"&amp;S1249&amp;"_"&amp;T1249,[1]挑战模式!$A:$AS,14+U1249,FALSE)="","",ROUND(VLOOKUP(R1249&amp;"_"&amp;S1249&amp;"_"&amp;T1249,[1]挑战模式!$A:$AS,5,FALSE)/K1249,2)))</f>
        <v/>
      </c>
      <c r="M1249" s="10" t="str">
        <f t="shared" si="118"/>
        <v/>
      </c>
      <c r="N1249" s="10" t="str">
        <f t="shared" si="119"/>
        <v/>
      </c>
      <c r="O1249" s="10" t="str">
        <f t="shared" si="120"/>
        <v/>
      </c>
      <c r="Q1249" s="10" t="str">
        <f>IF(L1249="","",VLOOKUP(R1249&amp;"_"&amp;S1249&amp;"_"&amp;T1249,[1]挑战模式!$A:$AS,38+U1249,FALSE))</f>
        <v/>
      </c>
      <c r="R1249" s="10">
        <v>2</v>
      </c>
      <c r="S1249" s="10">
        <v>1</v>
      </c>
      <c r="T1249" s="10">
        <v>8</v>
      </c>
      <c r="U1249" s="10">
        <v>6</v>
      </c>
    </row>
    <row r="1250" spans="2:21" x14ac:dyDescent="0.2">
      <c r="B1250" s="10" t="str">
        <f t="shared" si="115"/>
        <v>MonsterWaveCallRule_Season2_Challenge2</v>
      </c>
      <c r="C1250" s="10">
        <f>IF(ISNA(VLOOKUP(R1250&amp;"_"&amp;S1250&amp;"_"&amp;T1250,[1]挑战模式!$A:$AS,1,FALSE)),"",IF(T1250-T1249=0,"",T1250))</f>
        <v>1</v>
      </c>
      <c r="D1250" s="10" t="str">
        <f t="shared" si="116"/>
        <v>赛季2挑战关卡2波次1</v>
      </c>
      <c r="E1250" s="10" t="str">
        <f>""</f>
        <v/>
      </c>
      <c r="F1250" s="10">
        <f>IF(C1250="","",VLOOKUP(R1250&amp;"_"&amp;S1250&amp;"_"&amp;T1250,[1]挑战模式!$A:$AS,13,FALSE)-VLOOKUP(R1250&amp;"_"&amp;S1250&amp;"_"&amp;T1250,[1]挑战模式!$A:$AS,14,FALSE))</f>
        <v>100</v>
      </c>
      <c r="G1250" s="10">
        <f t="shared" si="117"/>
        <v>180</v>
      </c>
      <c r="H1250" s="10" t="str">
        <f>IF(C1250="","",VLOOKUP(R1250&amp;"_"&amp;S1250&amp;"_"&amp;T1250,[1]挑战模式!$A:$BG,58,FALSE))</f>
        <v>ResAudio_Music_game1;0.9</v>
      </c>
      <c r="I1250" s="10" t="str">
        <f>IF(C1250="","",VLOOKUP(R1250&amp;"_"&amp;S1250&amp;"_"&amp;T1250,[1]挑战模式!$A:$BG,59,FALSE))</f>
        <v>ResAudio_Music_game1;1.2</v>
      </c>
      <c r="J1250" s="10">
        <f t="shared" si="121"/>
        <v>0</v>
      </c>
      <c r="K1250" s="10">
        <f ca="1">IF(ISNA(VLOOKUP(R1250&amp;"_"&amp;S1250&amp;"_"&amp;T1250,[1]挑战模式!$A:$AS,1,FALSE)),"",IF(VLOOKUP(R1250&amp;"_"&amp;S1250&amp;"_"&amp;T1250,[1]挑战模式!$A:$AS,14+U1250,FALSE)="","",INT(VLOOKUP(R1250&amp;"_"&amp;S1250&amp;"_"&amp;T1250,[1]挑战模式!$A:$AS,20+U1250,FALSE))))</f>
        <v>5</v>
      </c>
      <c r="L1250" s="10">
        <f ca="1">IF(ISNA(VLOOKUP(R1250&amp;"_"&amp;S1250&amp;"_"&amp;T1250,[1]挑战模式!$A:$AS,1,FALSE)),"",IF(VLOOKUP(R1250&amp;"_"&amp;S1250&amp;"_"&amp;T1250,[1]挑战模式!$A:$AS,14+U1250,FALSE)="","",ROUND(VLOOKUP(R1250&amp;"_"&amp;S1250&amp;"_"&amp;T1250,[1]挑战模式!$A:$AS,5,FALSE)/K1250,2)))</f>
        <v>2</v>
      </c>
      <c r="M1250" s="10">
        <f t="shared" ca="1" si="118"/>
        <v>1</v>
      </c>
      <c r="N1250" s="10" t="str">
        <f t="shared" ca="1" si="119"/>
        <v>Monster_Season2_Challenge2_1_1</v>
      </c>
      <c r="O1250" s="10">
        <f t="shared" ca="1" si="120"/>
        <v>1</v>
      </c>
      <c r="Q1250" s="10">
        <f ca="1">IF(L1250="","",VLOOKUP(R1250&amp;"_"&amp;S1250&amp;"_"&amp;T1250,[1]挑战模式!$A:$AS,38+U1250,FALSE))</f>
        <v>40</v>
      </c>
      <c r="R1250" s="10">
        <v>2</v>
      </c>
      <c r="S1250" s="10">
        <v>2</v>
      </c>
      <c r="T1250" s="10">
        <v>1</v>
      </c>
      <c r="U1250" s="10">
        <v>1</v>
      </c>
    </row>
    <row r="1251" spans="2:21" x14ac:dyDescent="0.2">
      <c r="B1251" s="10" t="str">
        <f t="shared" ref="B1251:B1314" si="122">IF(C1251="","","MonsterWaveCallRule_Season"&amp;R1251&amp;"_Challenge"&amp;S1251)</f>
        <v/>
      </c>
      <c r="C1251" s="10" t="str">
        <f>IF(ISNA(VLOOKUP(R1251&amp;"_"&amp;S1251&amp;"_"&amp;T1251,[1]挑战模式!$A:$AS,1,FALSE)),"",IF(T1251-T1250=0,"",T1251))</f>
        <v/>
      </c>
      <c r="D1251" s="10" t="str">
        <f t="shared" ref="D1251:D1314" si="123">IF(C1251="","","赛季"&amp;R1251&amp;"挑战关卡"&amp;S1251&amp;"波次"&amp;T1251)</f>
        <v/>
      </c>
      <c r="E1251" s="10" t="str">
        <f>""</f>
        <v/>
      </c>
      <c r="F1251" s="10" t="str">
        <f>IF(C1251="","",VLOOKUP(R1251&amp;"_"&amp;S1251&amp;"_"&amp;T1251,[1]挑战模式!$A:$AS,13,FALSE)-VLOOKUP(R1251&amp;"_"&amp;S1251&amp;"_"&amp;T1251,[1]挑战模式!$A:$AS,14,FALSE))</f>
        <v/>
      </c>
      <c r="G1251" s="10" t="str">
        <f t="shared" ref="G1251:G1314" si="124">IF(C1251="","",180)</f>
        <v/>
      </c>
      <c r="H1251" s="10" t="str">
        <f>IF(C1251="","",VLOOKUP(R1251&amp;"_"&amp;S1251&amp;"_"&amp;T1251,[1]挑战模式!$A:$BG,58,FALSE))</f>
        <v/>
      </c>
      <c r="I1251" s="10" t="str">
        <f>IF(C1251="","",VLOOKUP(R1251&amp;"_"&amp;S1251&amp;"_"&amp;T1251,[1]挑战模式!$A:$BG,59,FALSE))</f>
        <v/>
      </c>
      <c r="J1251" s="10" t="str">
        <f t="shared" si="121"/>
        <v/>
      </c>
      <c r="K1251" s="10" t="str">
        <f ca="1">IF(ISNA(VLOOKUP(R1251&amp;"_"&amp;S1251&amp;"_"&amp;T1251,[1]挑战模式!$A:$AS,1,FALSE)),"",IF(VLOOKUP(R1251&amp;"_"&amp;S1251&amp;"_"&amp;T1251,[1]挑战模式!$A:$AS,14+U1251,FALSE)="","",INT(VLOOKUP(R1251&amp;"_"&amp;S1251&amp;"_"&amp;T1251,[1]挑战模式!$A:$AS,20+U1251,FALSE))))</f>
        <v/>
      </c>
      <c r="L1251" s="10" t="str">
        <f ca="1">IF(ISNA(VLOOKUP(R1251&amp;"_"&amp;S1251&amp;"_"&amp;T1251,[1]挑战模式!$A:$AS,1,FALSE)),"",IF(VLOOKUP(R1251&amp;"_"&amp;S1251&amp;"_"&amp;T1251,[1]挑战模式!$A:$AS,14+U1251,FALSE)="","",ROUND(VLOOKUP(R1251&amp;"_"&amp;S1251&amp;"_"&amp;T1251,[1]挑战模式!$A:$AS,5,FALSE)/K1251,2)))</f>
        <v/>
      </c>
      <c r="M1251" s="10" t="str">
        <f t="shared" ref="M1251:M1314" ca="1" si="125">IF(L1251="","",1)</f>
        <v/>
      </c>
      <c r="N1251" s="10" t="str">
        <f t="shared" ref="N1251:N1314" ca="1" si="126">IF(L1251="","","Monster_Season"&amp;R1251&amp;"_Challenge"&amp;S1251&amp;"_"&amp;T1251&amp;"_"&amp;U1251)</f>
        <v/>
      </c>
      <c r="O1251" s="10" t="str">
        <f t="shared" ref="O1251:O1314" ca="1" si="127">IF(L1251="","",1)</f>
        <v/>
      </c>
      <c r="Q1251" s="10" t="str">
        <f ca="1">IF(L1251="","",VLOOKUP(R1251&amp;"_"&amp;S1251&amp;"_"&amp;T1251,[1]挑战模式!$A:$AS,38+U1251,FALSE))</f>
        <v/>
      </c>
      <c r="R1251" s="10">
        <v>2</v>
      </c>
      <c r="S1251" s="10">
        <v>2</v>
      </c>
      <c r="T1251" s="10">
        <v>1</v>
      </c>
      <c r="U1251" s="10">
        <v>2</v>
      </c>
    </row>
    <row r="1252" spans="2:21" x14ac:dyDescent="0.2">
      <c r="B1252" s="10" t="str">
        <f t="shared" si="122"/>
        <v/>
      </c>
      <c r="C1252" s="10" t="str">
        <f>IF(ISNA(VLOOKUP(R1252&amp;"_"&amp;S1252&amp;"_"&amp;T1252,[1]挑战模式!$A:$AS,1,FALSE)),"",IF(T1252-T1251=0,"",T1252))</f>
        <v/>
      </c>
      <c r="D1252" s="10" t="str">
        <f t="shared" si="123"/>
        <v/>
      </c>
      <c r="E1252" s="10" t="str">
        <f>""</f>
        <v/>
      </c>
      <c r="F1252" s="10" t="str">
        <f>IF(C1252="","",VLOOKUP(R1252&amp;"_"&amp;S1252&amp;"_"&amp;T1252,[1]挑战模式!$A:$AS,13,FALSE)-VLOOKUP(R1252&amp;"_"&amp;S1252&amp;"_"&amp;T1252,[1]挑战模式!$A:$AS,14,FALSE))</f>
        <v/>
      </c>
      <c r="G1252" s="10" t="str">
        <f t="shared" si="124"/>
        <v/>
      </c>
      <c r="H1252" s="10" t="str">
        <f>IF(C1252="","",VLOOKUP(R1252&amp;"_"&amp;S1252&amp;"_"&amp;T1252,[1]挑战模式!$A:$BG,58,FALSE))</f>
        <v/>
      </c>
      <c r="I1252" s="10" t="str">
        <f>IF(C1252="","",VLOOKUP(R1252&amp;"_"&amp;S1252&amp;"_"&amp;T1252,[1]挑战模式!$A:$BG,59,FALSE))</f>
        <v/>
      </c>
      <c r="J1252" s="10" t="str">
        <f t="shared" si="121"/>
        <v/>
      </c>
      <c r="K1252" s="10" t="str">
        <f ca="1">IF(ISNA(VLOOKUP(R1252&amp;"_"&amp;S1252&amp;"_"&amp;T1252,[1]挑战模式!$A:$AS,1,FALSE)),"",IF(VLOOKUP(R1252&amp;"_"&amp;S1252&amp;"_"&amp;T1252,[1]挑战模式!$A:$AS,14+U1252,FALSE)="","",INT(VLOOKUP(R1252&amp;"_"&amp;S1252&amp;"_"&amp;T1252,[1]挑战模式!$A:$AS,20+U1252,FALSE))))</f>
        <v/>
      </c>
      <c r="L1252" s="10" t="str">
        <f ca="1">IF(ISNA(VLOOKUP(R1252&amp;"_"&amp;S1252&amp;"_"&amp;T1252,[1]挑战模式!$A:$AS,1,FALSE)),"",IF(VLOOKUP(R1252&amp;"_"&amp;S1252&amp;"_"&amp;T1252,[1]挑战模式!$A:$AS,14+U1252,FALSE)="","",ROUND(VLOOKUP(R1252&amp;"_"&amp;S1252&amp;"_"&amp;T1252,[1]挑战模式!$A:$AS,5,FALSE)/K1252,2)))</f>
        <v/>
      </c>
      <c r="M1252" s="10" t="str">
        <f t="shared" ca="1" si="125"/>
        <v/>
      </c>
      <c r="N1252" s="10" t="str">
        <f t="shared" ca="1" si="126"/>
        <v/>
      </c>
      <c r="O1252" s="10" t="str">
        <f t="shared" ca="1" si="127"/>
        <v/>
      </c>
      <c r="Q1252" s="10" t="str">
        <f ca="1">IF(L1252="","",VLOOKUP(R1252&amp;"_"&amp;S1252&amp;"_"&amp;T1252,[1]挑战模式!$A:$AS,38+U1252,FALSE))</f>
        <v/>
      </c>
      <c r="R1252" s="10">
        <v>2</v>
      </c>
      <c r="S1252" s="10">
        <v>2</v>
      </c>
      <c r="T1252" s="10">
        <v>1</v>
      </c>
      <c r="U1252" s="10">
        <v>3</v>
      </c>
    </row>
    <row r="1253" spans="2:21" x14ac:dyDescent="0.2">
      <c r="B1253" s="10" t="str">
        <f t="shared" si="122"/>
        <v/>
      </c>
      <c r="C1253" s="10" t="str">
        <f>IF(ISNA(VLOOKUP(R1253&amp;"_"&amp;S1253&amp;"_"&amp;T1253,[1]挑战模式!$A:$AS,1,FALSE)),"",IF(T1253-T1252=0,"",T1253))</f>
        <v/>
      </c>
      <c r="D1253" s="10" t="str">
        <f t="shared" si="123"/>
        <v/>
      </c>
      <c r="E1253" s="10" t="str">
        <f>""</f>
        <v/>
      </c>
      <c r="F1253" s="10" t="str">
        <f>IF(C1253="","",VLOOKUP(R1253&amp;"_"&amp;S1253&amp;"_"&amp;T1253,[1]挑战模式!$A:$AS,13,FALSE)-VLOOKUP(R1253&amp;"_"&amp;S1253&amp;"_"&amp;T1253,[1]挑战模式!$A:$AS,14,FALSE))</f>
        <v/>
      </c>
      <c r="G1253" s="10" t="str">
        <f t="shared" si="124"/>
        <v/>
      </c>
      <c r="H1253" s="10" t="str">
        <f>IF(C1253="","",VLOOKUP(R1253&amp;"_"&amp;S1253&amp;"_"&amp;T1253,[1]挑战模式!$A:$BG,58,FALSE))</f>
        <v/>
      </c>
      <c r="I1253" s="10" t="str">
        <f>IF(C1253="","",VLOOKUP(R1253&amp;"_"&amp;S1253&amp;"_"&amp;T1253,[1]挑战模式!$A:$BG,59,FALSE))</f>
        <v/>
      </c>
      <c r="J1253" s="10" t="str">
        <f t="shared" si="121"/>
        <v/>
      </c>
      <c r="K1253" s="10" t="str">
        <f ca="1">IF(ISNA(VLOOKUP(R1253&amp;"_"&amp;S1253&amp;"_"&amp;T1253,[1]挑战模式!$A:$AS,1,FALSE)),"",IF(VLOOKUP(R1253&amp;"_"&amp;S1253&amp;"_"&amp;T1253,[1]挑战模式!$A:$AS,14+U1253,FALSE)="","",INT(VLOOKUP(R1253&amp;"_"&amp;S1253&amp;"_"&amp;T1253,[1]挑战模式!$A:$AS,20+U1253,FALSE))))</f>
        <v/>
      </c>
      <c r="L1253" s="10" t="str">
        <f ca="1">IF(ISNA(VLOOKUP(R1253&amp;"_"&amp;S1253&amp;"_"&amp;T1253,[1]挑战模式!$A:$AS,1,FALSE)),"",IF(VLOOKUP(R1253&amp;"_"&amp;S1253&amp;"_"&amp;T1253,[1]挑战模式!$A:$AS,14+U1253,FALSE)="","",ROUND(VLOOKUP(R1253&amp;"_"&amp;S1253&amp;"_"&amp;T1253,[1]挑战模式!$A:$AS,5,FALSE)/K1253,2)))</f>
        <v/>
      </c>
      <c r="M1253" s="10" t="str">
        <f t="shared" ca="1" si="125"/>
        <v/>
      </c>
      <c r="N1253" s="10" t="str">
        <f t="shared" ca="1" si="126"/>
        <v/>
      </c>
      <c r="O1253" s="10" t="str">
        <f t="shared" ca="1" si="127"/>
        <v/>
      </c>
      <c r="Q1253" s="10" t="str">
        <f ca="1">IF(L1253="","",VLOOKUP(R1253&amp;"_"&amp;S1253&amp;"_"&amp;T1253,[1]挑战模式!$A:$AS,38+U1253,FALSE))</f>
        <v/>
      </c>
      <c r="R1253" s="10">
        <v>2</v>
      </c>
      <c r="S1253" s="10">
        <v>2</v>
      </c>
      <c r="T1253" s="10">
        <v>1</v>
      </c>
      <c r="U1253" s="10">
        <v>4</v>
      </c>
    </row>
    <row r="1254" spans="2:21" x14ac:dyDescent="0.2">
      <c r="B1254" s="10" t="str">
        <f t="shared" si="122"/>
        <v/>
      </c>
      <c r="C1254" s="10" t="str">
        <f>IF(ISNA(VLOOKUP(R1254&amp;"_"&amp;S1254&amp;"_"&amp;T1254,[1]挑战模式!$A:$AS,1,FALSE)),"",IF(T1254-T1253=0,"",T1254))</f>
        <v/>
      </c>
      <c r="D1254" s="10" t="str">
        <f t="shared" si="123"/>
        <v/>
      </c>
      <c r="E1254" s="10" t="str">
        <f>""</f>
        <v/>
      </c>
      <c r="F1254" s="10" t="str">
        <f>IF(C1254="","",VLOOKUP(R1254&amp;"_"&amp;S1254&amp;"_"&amp;T1254,[1]挑战模式!$A:$AS,13,FALSE)-VLOOKUP(R1254&amp;"_"&amp;S1254&amp;"_"&amp;T1254,[1]挑战模式!$A:$AS,14,FALSE))</f>
        <v/>
      </c>
      <c r="G1254" s="10" t="str">
        <f t="shared" si="124"/>
        <v/>
      </c>
      <c r="H1254" s="10" t="str">
        <f>IF(C1254="","",VLOOKUP(R1254&amp;"_"&amp;S1254&amp;"_"&amp;T1254,[1]挑战模式!$A:$BG,58,FALSE))</f>
        <v/>
      </c>
      <c r="I1254" s="10" t="str">
        <f>IF(C1254="","",VLOOKUP(R1254&amp;"_"&amp;S1254&amp;"_"&amp;T1254,[1]挑战模式!$A:$BG,59,FALSE))</f>
        <v/>
      </c>
      <c r="J1254" s="10" t="str">
        <f t="shared" si="121"/>
        <v/>
      </c>
      <c r="K1254" s="10" t="str">
        <f ca="1">IF(ISNA(VLOOKUP(R1254&amp;"_"&amp;S1254&amp;"_"&amp;T1254,[1]挑战模式!$A:$AS,1,FALSE)),"",IF(VLOOKUP(R1254&amp;"_"&amp;S1254&amp;"_"&amp;T1254,[1]挑战模式!$A:$AS,14+U1254,FALSE)="","",INT(VLOOKUP(R1254&amp;"_"&amp;S1254&amp;"_"&amp;T1254,[1]挑战模式!$A:$AS,20+U1254,FALSE))))</f>
        <v/>
      </c>
      <c r="L1254" s="10" t="str">
        <f ca="1">IF(ISNA(VLOOKUP(R1254&amp;"_"&amp;S1254&amp;"_"&amp;T1254,[1]挑战模式!$A:$AS,1,FALSE)),"",IF(VLOOKUP(R1254&amp;"_"&amp;S1254&amp;"_"&amp;T1254,[1]挑战模式!$A:$AS,14+U1254,FALSE)="","",ROUND(VLOOKUP(R1254&amp;"_"&amp;S1254&amp;"_"&amp;T1254,[1]挑战模式!$A:$AS,5,FALSE)/K1254,2)))</f>
        <v/>
      </c>
      <c r="M1254" s="10" t="str">
        <f t="shared" ca="1" si="125"/>
        <v/>
      </c>
      <c r="N1254" s="10" t="str">
        <f t="shared" ca="1" si="126"/>
        <v/>
      </c>
      <c r="O1254" s="10" t="str">
        <f t="shared" ca="1" si="127"/>
        <v/>
      </c>
      <c r="Q1254" s="10" t="str">
        <f ca="1">IF(L1254="","",VLOOKUP(R1254&amp;"_"&amp;S1254&amp;"_"&amp;T1254,[1]挑战模式!$A:$AS,38+U1254,FALSE))</f>
        <v/>
      </c>
      <c r="R1254" s="10">
        <v>2</v>
      </c>
      <c r="S1254" s="10">
        <v>2</v>
      </c>
      <c r="T1254" s="10">
        <v>1</v>
      </c>
      <c r="U1254" s="10">
        <v>5</v>
      </c>
    </row>
    <row r="1255" spans="2:21" x14ac:dyDescent="0.2">
      <c r="B1255" s="10" t="str">
        <f t="shared" si="122"/>
        <v/>
      </c>
      <c r="C1255" s="10" t="str">
        <f>IF(ISNA(VLOOKUP(R1255&amp;"_"&amp;S1255&amp;"_"&amp;T1255,[1]挑战模式!$A:$AS,1,FALSE)),"",IF(T1255-T1254=0,"",T1255))</f>
        <v/>
      </c>
      <c r="D1255" s="10" t="str">
        <f t="shared" si="123"/>
        <v/>
      </c>
      <c r="E1255" s="10" t="str">
        <f>""</f>
        <v/>
      </c>
      <c r="F1255" s="10" t="str">
        <f>IF(C1255="","",VLOOKUP(R1255&amp;"_"&amp;S1255&amp;"_"&amp;T1255,[1]挑战模式!$A:$AS,13,FALSE)-VLOOKUP(R1255&amp;"_"&amp;S1255&amp;"_"&amp;T1255,[1]挑战模式!$A:$AS,14,FALSE))</f>
        <v/>
      </c>
      <c r="G1255" s="10" t="str">
        <f t="shared" si="124"/>
        <v/>
      </c>
      <c r="H1255" s="10" t="str">
        <f>IF(C1255="","",VLOOKUP(R1255&amp;"_"&amp;S1255&amp;"_"&amp;T1255,[1]挑战模式!$A:$BG,58,FALSE))</f>
        <v/>
      </c>
      <c r="I1255" s="10" t="str">
        <f>IF(C1255="","",VLOOKUP(R1255&amp;"_"&amp;S1255&amp;"_"&amp;T1255,[1]挑战模式!$A:$BG,59,FALSE))</f>
        <v/>
      </c>
      <c r="J1255" s="10" t="str">
        <f t="shared" si="121"/>
        <v/>
      </c>
      <c r="K1255" s="10" t="str">
        <f ca="1">IF(ISNA(VLOOKUP(R1255&amp;"_"&amp;S1255&amp;"_"&amp;T1255,[1]挑战模式!$A:$AS,1,FALSE)),"",IF(VLOOKUP(R1255&amp;"_"&amp;S1255&amp;"_"&amp;T1255,[1]挑战模式!$A:$AS,14+U1255,FALSE)="","",INT(VLOOKUP(R1255&amp;"_"&amp;S1255&amp;"_"&amp;T1255,[1]挑战模式!$A:$AS,20+U1255,FALSE))))</f>
        <v/>
      </c>
      <c r="L1255" s="10" t="str">
        <f ca="1">IF(ISNA(VLOOKUP(R1255&amp;"_"&amp;S1255&amp;"_"&amp;T1255,[1]挑战模式!$A:$AS,1,FALSE)),"",IF(VLOOKUP(R1255&amp;"_"&amp;S1255&amp;"_"&amp;T1255,[1]挑战模式!$A:$AS,14+U1255,FALSE)="","",ROUND(VLOOKUP(R1255&amp;"_"&amp;S1255&amp;"_"&amp;T1255,[1]挑战模式!$A:$AS,5,FALSE)/K1255,2)))</f>
        <v/>
      </c>
      <c r="M1255" s="10" t="str">
        <f t="shared" ca="1" si="125"/>
        <v/>
      </c>
      <c r="N1255" s="10" t="str">
        <f t="shared" ca="1" si="126"/>
        <v/>
      </c>
      <c r="O1255" s="10" t="str">
        <f t="shared" ca="1" si="127"/>
        <v/>
      </c>
      <c r="Q1255" s="10" t="str">
        <f ca="1">IF(L1255="","",VLOOKUP(R1255&amp;"_"&amp;S1255&amp;"_"&amp;T1255,[1]挑战模式!$A:$AS,38+U1255,FALSE))</f>
        <v/>
      </c>
      <c r="R1255" s="10">
        <v>2</v>
      </c>
      <c r="S1255" s="10">
        <v>2</v>
      </c>
      <c r="T1255" s="10">
        <v>1</v>
      </c>
      <c r="U1255" s="10">
        <v>6</v>
      </c>
    </row>
    <row r="1256" spans="2:21" x14ac:dyDescent="0.2">
      <c r="B1256" s="10" t="str">
        <f t="shared" si="122"/>
        <v>MonsterWaveCallRule_Season2_Challenge2</v>
      </c>
      <c r="C1256" s="10">
        <f>IF(ISNA(VLOOKUP(R1256&amp;"_"&amp;S1256&amp;"_"&amp;T1256,[1]挑战模式!$A:$AS,1,FALSE)),"",IF(T1256-T1255=0,"",T1256))</f>
        <v>2</v>
      </c>
      <c r="D1256" s="10" t="str">
        <f t="shared" si="123"/>
        <v>赛季2挑战关卡2波次2</v>
      </c>
      <c r="E1256" s="10" t="str">
        <f>""</f>
        <v/>
      </c>
      <c r="F1256" s="10">
        <f>IF(C1256="","",VLOOKUP(R1256&amp;"_"&amp;S1256&amp;"_"&amp;T1256,[1]挑战模式!$A:$AS,13,FALSE)-VLOOKUP(R1256&amp;"_"&amp;S1256&amp;"_"&amp;T1256,[1]挑战模式!$A:$AS,14,FALSE))</f>
        <v>100</v>
      </c>
      <c r="G1256" s="10">
        <f t="shared" si="124"/>
        <v>180</v>
      </c>
      <c r="H1256" s="10" t="str">
        <f>IF(C1256="","",VLOOKUP(R1256&amp;"_"&amp;S1256&amp;"_"&amp;T1256,[1]挑战模式!$A:$BG,58,FALSE))</f>
        <v>ResAudio_Music_game1;0.9</v>
      </c>
      <c r="I1256" s="10" t="str">
        <f>IF(C1256="","",VLOOKUP(R1256&amp;"_"&amp;S1256&amp;"_"&amp;T1256,[1]挑战模式!$A:$BG,59,FALSE))</f>
        <v>ResAudio_Music_game1;1.2</v>
      </c>
      <c r="J1256" s="10">
        <f t="shared" si="121"/>
        <v>0</v>
      </c>
      <c r="K1256" s="10">
        <f ca="1">IF(ISNA(VLOOKUP(R1256&amp;"_"&amp;S1256&amp;"_"&amp;T1256,[1]挑战模式!$A:$AS,1,FALSE)),"",IF(VLOOKUP(R1256&amp;"_"&amp;S1256&amp;"_"&amp;T1256,[1]挑战模式!$A:$AS,14+U1256,FALSE)="","",INT(VLOOKUP(R1256&amp;"_"&amp;S1256&amp;"_"&amp;T1256,[1]挑战模式!$A:$AS,20+U1256,FALSE))))</f>
        <v>4</v>
      </c>
      <c r="L1256" s="10">
        <f ca="1">IF(ISNA(VLOOKUP(R1256&amp;"_"&amp;S1256&amp;"_"&amp;T1256,[1]挑战模式!$A:$AS,1,FALSE)),"",IF(VLOOKUP(R1256&amp;"_"&amp;S1256&amp;"_"&amp;T1256,[1]挑战模式!$A:$AS,14+U1256,FALSE)="","",ROUND(VLOOKUP(R1256&amp;"_"&amp;S1256&amp;"_"&amp;T1256,[1]挑战模式!$A:$AS,5,FALSE)/K1256,2)))</f>
        <v>3.75</v>
      </c>
      <c r="M1256" s="10">
        <f t="shared" ca="1" si="125"/>
        <v>1</v>
      </c>
      <c r="N1256" s="10" t="str">
        <f t="shared" ca="1" si="126"/>
        <v>Monster_Season2_Challenge2_2_1</v>
      </c>
      <c r="O1256" s="10">
        <f t="shared" ca="1" si="127"/>
        <v>1</v>
      </c>
      <c r="Q1256" s="10">
        <f ca="1">IF(L1256="","",VLOOKUP(R1256&amp;"_"&amp;S1256&amp;"_"&amp;T1256,[1]挑战模式!$A:$AS,38+U1256,FALSE))</f>
        <v>33</v>
      </c>
      <c r="R1256" s="10">
        <v>2</v>
      </c>
      <c r="S1256" s="10">
        <v>2</v>
      </c>
      <c r="T1256" s="10">
        <v>2</v>
      </c>
      <c r="U1256" s="10">
        <v>1</v>
      </c>
    </row>
    <row r="1257" spans="2:21" x14ac:dyDescent="0.2">
      <c r="B1257" s="10" t="str">
        <f t="shared" si="122"/>
        <v/>
      </c>
      <c r="C1257" s="10" t="str">
        <f>IF(ISNA(VLOOKUP(R1257&amp;"_"&amp;S1257&amp;"_"&amp;T1257,[1]挑战模式!$A:$AS,1,FALSE)),"",IF(T1257-T1256=0,"",T1257))</f>
        <v/>
      </c>
      <c r="D1257" s="10" t="str">
        <f t="shared" si="123"/>
        <v/>
      </c>
      <c r="E1257" s="10" t="str">
        <f>""</f>
        <v/>
      </c>
      <c r="F1257" s="10" t="str">
        <f>IF(C1257="","",VLOOKUP(R1257&amp;"_"&amp;S1257&amp;"_"&amp;T1257,[1]挑战模式!$A:$AS,13,FALSE)-VLOOKUP(R1257&amp;"_"&amp;S1257&amp;"_"&amp;T1257,[1]挑战模式!$A:$AS,14,FALSE))</f>
        <v/>
      </c>
      <c r="G1257" s="10" t="str">
        <f t="shared" si="124"/>
        <v/>
      </c>
      <c r="H1257" s="10" t="str">
        <f>IF(C1257="","",VLOOKUP(R1257&amp;"_"&amp;S1257&amp;"_"&amp;T1257,[1]挑战模式!$A:$BG,58,FALSE))</f>
        <v/>
      </c>
      <c r="I1257" s="10" t="str">
        <f>IF(C1257="","",VLOOKUP(R1257&amp;"_"&amp;S1257&amp;"_"&amp;T1257,[1]挑战模式!$A:$BG,59,FALSE))</f>
        <v/>
      </c>
      <c r="J1257" s="10" t="str">
        <f t="shared" si="121"/>
        <v/>
      </c>
      <c r="K1257" s="10">
        <f ca="1">IF(ISNA(VLOOKUP(R1257&amp;"_"&amp;S1257&amp;"_"&amp;T1257,[1]挑战模式!$A:$AS,1,FALSE)),"",IF(VLOOKUP(R1257&amp;"_"&amp;S1257&amp;"_"&amp;T1257,[1]挑战模式!$A:$AS,14+U1257,FALSE)="","",INT(VLOOKUP(R1257&amp;"_"&amp;S1257&amp;"_"&amp;T1257,[1]挑战模式!$A:$AS,20+U1257,FALSE))))</f>
        <v>4</v>
      </c>
      <c r="L1257" s="10">
        <f ca="1">IF(ISNA(VLOOKUP(R1257&amp;"_"&amp;S1257&amp;"_"&amp;T1257,[1]挑战模式!$A:$AS,1,FALSE)),"",IF(VLOOKUP(R1257&amp;"_"&amp;S1257&amp;"_"&amp;T1257,[1]挑战模式!$A:$AS,14+U1257,FALSE)="","",ROUND(VLOOKUP(R1257&amp;"_"&amp;S1257&amp;"_"&amp;T1257,[1]挑战模式!$A:$AS,5,FALSE)/K1257,2)))</f>
        <v>3.75</v>
      </c>
      <c r="M1257" s="10">
        <f t="shared" ca="1" si="125"/>
        <v>1</v>
      </c>
      <c r="N1257" s="10" t="str">
        <f t="shared" ca="1" si="126"/>
        <v>Monster_Season2_Challenge2_2_2</v>
      </c>
      <c r="O1257" s="10">
        <f t="shared" ca="1" si="127"/>
        <v>1</v>
      </c>
      <c r="Q1257" s="10">
        <f ca="1">IF(L1257="","",VLOOKUP(R1257&amp;"_"&amp;S1257&amp;"_"&amp;T1257,[1]挑战模式!$A:$AS,38+U1257,FALSE))</f>
        <v>17</v>
      </c>
      <c r="R1257" s="10">
        <v>2</v>
      </c>
      <c r="S1257" s="10">
        <v>2</v>
      </c>
      <c r="T1257" s="10">
        <v>2</v>
      </c>
      <c r="U1257" s="10">
        <v>2</v>
      </c>
    </row>
    <row r="1258" spans="2:21" x14ac:dyDescent="0.2">
      <c r="B1258" s="10" t="str">
        <f t="shared" si="122"/>
        <v/>
      </c>
      <c r="C1258" s="10" t="str">
        <f>IF(ISNA(VLOOKUP(R1258&amp;"_"&amp;S1258&amp;"_"&amp;T1258,[1]挑战模式!$A:$AS,1,FALSE)),"",IF(T1258-T1257=0,"",T1258))</f>
        <v/>
      </c>
      <c r="D1258" s="10" t="str">
        <f t="shared" si="123"/>
        <v/>
      </c>
      <c r="E1258" s="10" t="str">
        <f>""</f>
        <v/>
      </c>
      <c r="F1258" s="10" t="str">
        <f>IF(C1258="","",VLOOKUP(R1258&amp;"_"&amp;S1258&amp;"_"&amp;T1258,[1]挑战模式!$A:$AS,13,FALSE)-VLOOKUP(R1258&amp;"_"&amp;S1258&amp;"_"&amp;T1258,[1]挑战模式!$A:$AS,14,FALSE))</f>
        <v/>
      </c>
      <c r="G1258" s="10" t="str">
        <f t="shared" si="124"/>
        <v/>
      </c>
      <c r="H1258" s="10" t="str">
        <f>IF(C1258="","",VLOOKUP(R1258&amp;"_"&amp;S1258&amp;"_"&amp;T1258,[1]挑战模式!$A:$BG,58,FALSE))</f>
        <v/>
      </c>
      <c r="I1258" s="10" t="str">
        <f>IF(C1258="","",VLOOKUP(R1258&amp;"_"&amp;S1258&amp;"_"&amp;T1258,[1]挑战模式!$A:$BG,59,FALSE))</f>
        <v/>
      </c>
      <c r="J1258" s="10" t="str">
        <f t="shared" si="121"/>
        <v/>
      </c>
      <c r="K1258" s="10" t="str">
        <f ca="1">IF(ISNA(VLOOKUP(R1258&amp;"_"&amp;S1258&amp;"_"&amp;T1258,[1]挑战模式!$A:$AS,1,FALSE)),"",IF(VLOOKUP(R1258&amp;"_"&amp;S1258&amp;"_"&amp;T1258,[1]挑战模式!$A:$AS,14+U1258,FALSE)="","",INT(VLOOKUP(R1258&amp;"_"&amp;S1258&amp;"_"&amp;T1258,[1]挑战模式!$A:$AS,20+U1258,FALSE))))</f>
        <v/>
      </c>
      <c r="L1258" s="10" t="str">
        <f ca="1">IF(ISNA(VLOOKUP(R1258&amp;"_"&amp;S1258&amp;"_"&amp;T1258,[1]挑战模式!$A:$AS,1,FALSE)),"",IF(VLOOKUP(R1258&amp;"_"&amp;S1258&amp;"_"&amp;T1258,[1]挑战模式!$A:$AS,14+U1258,FALSE)="","",ROUND(VLOOKUP(R1258&amp;"_"&amp;S1258&amp;"_"&amp;T1258,[1]挑战模式!$A:$AS,5,FALSE)/K1258,2)))</f>
        <v/>
      </c>
      <c r="M1258" s="10" t="str">
        <f t="shared" ca="1" si="125"/>
        <v/>
      </c>
      <c r="N1258" s="10" t="str">
        <f t="shared" ca="1" si="126"/>
        <v/>
      </c>
      <c r="O1258" s="10" t="str">
        <f t="shared" ca="1" si="127"/>
        <v/>
      </c>
      <c r="Q1258" s="10" t="str">
        <f ca="1">IF(L1258="","",VLOOKUP(R1258&amp;"_"&amp;S1258&amp;"_"&amp;T1258,[1]挑战模式!$A:$AS,38+U1258,FALSE))</f>
        <v/>
      </c>
      <c r="R1258" s="10">
        <v>2</v>
      </c>
      <c r="S1258" s="10">
        <v>2</v>
      </c>
      <c r="T1258" s="10">
        <v>2</v>
      </c>
      <c r="U1258" s="10">
        <v>3</v>
      </c>
    </row>
    <row r="1259" spans="2:21" x14ac:dyDescent="0.2">
      <c r="B1259" s="10" t="str">
        <f t="shared" si="122"/>
        <v/>
      </c>
      <c r="C1259" s="10" t="str">
        <f>IF(ISNA(VLOOKUP(R1259&amp;"_"&amp;S1259&amp;"_"&amp;T1259,[1]挑战模式!$A:$AS,1,FALSE)),"",IF(T1259-T1258=0,"",T1259))</f>
        <v/>
      </c>
      <c r="D1259" s="10" t="str">
        <f t="shared" si="123"/>
        <v/>
      </c>
      <c r="E1259" s="10" t="str">
        <f>""</f>
        <v/>
      </c>
      <c r="F1259" s="10" t="str">
        <f>IF(C1259="","",VLOOKUP(R1259&amp;"_"&amp;S1259&amp;"_"&amp;T1259,[1]挑战模式!$A:$AS,13,FALSE)-VLOOKUP(R1259&amp;"_"&amp;S1259&amp;"_"&amp;T1259,[1]挑战模式!$A:$AS,14,FALSE))</f>
        <v/>
      </c>
      <c r="G1259" s="10" t="str">
        <f t="shared" si="124"/>
        <v/>
      </c>
      <c r="H1259" s="10" t="str">
        <f>IF(C1259="","",VLOOKUP(R1259&amp;"_"&amp;S1259&amp;"_"&amp;T1259,[1]挑战模式!$A:$BG,58,FALSE))</f>
        <v/>
      </c>
      <c r="I1259" s="10" t="str">
        <f>IF(C1259="","",VLOOKUP(R1259&amp;"_"&amp;S1259&amp;"_"&amp;T1259,[1]挑战模式!$A:$BG,59,FALSE))</f>
        <v/>
      </c>
      <c r="J1259" s="10" t="str">
        <f t="shared" si="121"/>
        <v/>
      </c>
      <c r="K1259" s="10" t="str">
        <f ca="1">IF(ISNA(VLOOKUP(R1259&amp;"_"&amp;S1259&amp;"_"&amp;T1259,[1]挑战模式!$A:$AS,1,FALSE)),"",IF(VLOOKUP(R1259&amp;"_"&amp;S1259&amp;"_"&amp;T1259,[1]挑战模式!$A:$AS,14+U1259,FALSE)="","",INT(VLOOKUP(R1259&amp;"_"&amp;S1259&amp;"_"&amp;T1259,[1]挑战模式!$A:$AS,20+U1259,FALSE))))</f>
        <v/>
      </c>
      <c r="L1259" s="10" t="str">
        <f ca="1">IF(ISNA(VLOOKUP(R1259&amp;"_"&amp;S1259&amp;"_"&amp;T1259,[1]挑战模式!$A:$AS,1,FALSE)),"",IF(VLOOKUP(R1259&amp;"_"&amp;S1259&amp;"_"&amp;T1259,[1]挑战模式!$A:$AS,14+U1259,FALSE)="","",ROUND(VLOOKUP(R1259&amp;"_"&amp;S1259&amp;"_"&amp;T1259,[1]挑战模式!$A:$AS,5,FALSE)/K1259,2)))</f>
        <v/>
      </c>
      <c r="M1259" s="10" t="str">
        <f t="shared" ca="1" si="125"/>
        <v/>
      </c>
      <c r="N1259" s="10" t="str">
        <f t="shared" ca="1" si="126"/>
        <v/>
      </c>
      <c r="O1259" s="10" t="str">
        <f t="shared" ca="1" si="127"/>
        <v/>
      </c>
      <c r="Q1259" s="10" t="str">
        <f ca="1">IF(L1259="","",VLOOKUP(R1259&amp;"_"&amp;S1259&amp;"_"&amp;T1259,[1]挑战模式!$A:$AS,38+U1259,FALSE))</f>
        <v/>
      </c>
      <c r="R1259" s="10">
        <v>2</v>
      </c>
      <c r="S1259" s="10">
        <v>2</v>
      </c>
      <c r="T1259" s="10">
        <v>2</v>
      </c>
      <c r="U1259" s="10">
        <v>4</v>
      </c>
    </row>
    <row r="1260" spans="2:21" x14ac:dyDescent="0.2">
      <c r="B1260" s="10" t="str">
        <f t="shared" si="122"/>
        <v/>
      </c>
      <c r="C1260" s="10" t="str">
        <f>IF(ISNA(VLOOKUP(R1260&amp;"_"&amp;S1260&amp;"_"&amp;T1260,[1]挑战模式!$A:$AS,1,FALSE)),"",IF(T1260-T1259=0,"",T1260))</f>
        <v/>
      </c>
      <c r="D1260" s="10" t="str">
        <f t="shared" si="123"/>
        <v/>
      </c>
      <c r="E1260" s="10" t="str">
        <f>""</f>
        <v/>
      </c>
      <c r="F1260" s="10" t="str">
        <f>IF(C1260="","",VLOOKUP(R1260&amp;"_"&amp;S1260&amp;"_"&amp;T1260,[1]挑战模式!$A:$AS,13,FALSE)-VLOOKUP(R1260&amp;"_"&amp;S1260&amp;"_"&amp;T1260,[1]挑战模式!$A:$AS,14,FALSE))</f>
        <v/>
      </c>
      <c r="G1260" s="10" t="str">
        <f t="shared" si="124"/>
        <v/>
      </c>
      <c r="H1260" s="10" t="str">
        <f>IF(C1260="","",VLOOKUP(R1260&amp;"_"&amp;S1260&amp;"_"&amp;T1260,[1]挑战模式!$A:$BG,58,FALSE))</f>
        <v/>
      </c>
      <c r="I1260" s="10" t="str">
        <f>IF(C1260="","",VLOOKUP(R1260&amp;"_"&amp;S1260&amp;"_"&amp;T1260,[1]挑战模式!$A:$BG,59,FALSE))</f>
        <v/>
      </c>
      <c r="J1260" s="10" t="str">
        <f t="shared" si="121"/>
        <v/>
      </c>
      <c r="K1260" s="10" t="str">
        <f ca="1">IF(ISNA(VLOOKUP(R1260&amp;"_"&amp;S1260&amp;"_"&amp;T1260,[1]挑战模式!$A:$AS,1,FALSE)),"",IF(VLOOKUP(R1260&amp;"_"&amp;S1260&amp;"_"&amp;T1260,[1]挑战模式!$A:$AS,14+U1260,FALSE)="","",INT(VLOOKUP(R1260&amp;"_"&amp;S1260&amp;"_"&amp;T1260,[1]挑战模式!$A:$AS,20+U1260,FALSE))))</f>
        <v/>
      </c>
      <c r="L1260" s="10" t="str">
        <f ca="1">IF(ISNA(VLOOKUP(R1260&amp;"_"&amp;S1260&amp;"_"&amp;T1260,[1]挑战模式!$A:$AS,1,FALSE)),"",IF(VLOOKUP(R1260&amp;"_"&amp;S1260&amp;"_"&amp;T1260,[1]挑战模式!$A:$AS,14+U1260,FALSE)="","",ROUND(VLOOKUP(R1260&amp;"_"&amp;S1260&amp;"_"&amp;T1260,[1]挑战模式!$A:$AS,5,FALSE)/K1260,2)))</f>
        <v/>
      </c>
      <c r="M1260" s="10" t="str">
        <f t="shared" ca="1" si="125"/>
        <v/>
      </c>
      <c r="N1260" s="10" t="str">
        <f t="shared" ca="1" si="126"/>
        <v/>
      </c>
      <c r="O1260" s="10" t="str">
        <f t="shared" ca="1" si="127"/>
        <v/>
      </c>
      <c r="Q1260" s="10" t="str">
        <f ca="1">IF(L1260="","",VLOOKUP(R1260&amp;"_"&amp;S1260&amp;"_"&amp;T1260,[1]挑战模式!$A:$AS,38+U1260,FALSE))</f>
        <v/>
      </c>
      <c r="R1260" s="10">
        <v>2</v>
      </c>
      <c r="S1260" s="10">
        <v>2</v>
      </c>
      <c r="T1260" s="10">
        <v>2</v>
      </c>
      <c r="U1260" s="10">
        <v>5</v>
      </c>
    </row>
    <row r="1261" spans="2:21" x14ac:dyDescent="0.2">
      <c r="B1261" s="10" t="str">
        <f t="shared" si="122"/>
        <v/>
      </c>
      <c r="C1261" s="10" t="str">
        <f>IF(ISNA(VLOOKUP(R1261&amp;"_"&amp;S1261&amp;"_"&amp;T1261,[1]挑战模式!$A:$AS,1,FALSE)),"",IF(T1261-T1260=0,"",T1261))</f>
        <v/>
      </c>
      <c r="D1261" s="10" t="str">
        <f t="shared" si="123"/>
        <v/>
      </c>
      <c r="E1261" s="10" t="str">
        <f>""</f>
        <v/>
      </c>
      <c r="F1261" s="10" t="str">
        <f>IF(C1261="","",VLOOKUP(R1261&amp;"_"&amp;S1261&amp;"_"&amp;T1261,[1]挑战模式!$A:$AS,13,FALSE)-VLOOKUP(R1261&amp;"_"&amp;S1261&amp;"_"&amp;T1261,[1]挑战模式!$A:$AS,14,FALSE))</f>
        <v/>
      </c>
      <c r="G1261" s="10" t="str">
        <f t="shared" si="124"/>
        <v/>
      </c>
      <c r="H1261" s="10" t="str">
        <f>IF(C1261="","",VLOOKUP(R1261&amp;"_"&amp;S1261&amp;"_"&amp;T1261,[1]挑战模式!$A:$BG,58,FALSE))</f>
        <v/>
      </c>
      <c r="I1261" s="10" t="str">
        <f>IF(C1261="","",VLOOKUP(R1261&amp;"_"&amp;S1261&amp;"_"&amp;T1261,[1]挑战模式!$A:$BG,59,FALSE))</f>
        <v/>
      </c>
      <c r="J1261" s="10" t="str">
        <f t="shared" si="121"/>
        <v/>
      </c>
      <c r="K1261" s="10" t="str">
        <f ca="1">IF(ISNA(VLOOKUP(R1261&amp;"_"&amp;S1261&amp;"_"&amp;T1261,[1]挑战模式!$A:$AS,1,FALSE)),"",IF(VLOOKUP(R1261&amp;"_"&amp;S1261&amp;"_"&amp;T1261,[1]挑战模式!$A:$AS,14+U1261,FALSE)="","",INT(VLOOKUP(R1261&amp;"_"&amp;S1261&amp;"_"&amp;T1261,[1]挑战模式!$A:$AS,20+U1261,FALSE))))</f>
        <v/>
      </c>
      <c r="L1261" s="10" t="str">
        <f ca="1">IF(ISNA(VLOOKUP(R1261&amp;"_"&amp;S1261&amp;"_"&amp;T1261,[1]挑战模式!$A:$AS,1,FALSE)),"",IF(VLOOKUP(R1261&amp;"_"&amp;S1261&amp;"_"&amp;T1261,[1]挑战模式!$A:$AS,14+U1261,FALSE)="","",ROUND(VLOOKUP(R1261&amp;"_"&amp;S1261&amp;"_"&amp;T1261,[1]挑战模式!$A:$AS,5,FALSE)/K1261,2)))</f>
        <v/>
      </c>
      <c r="M1261" s="10" t="str">
        <f t="shared" ca="1" si="125"/>
        <v/>
      </c>
      <c r="N1261" s="10" t="str">
        <f t="shared" ca="1" si="126"/>
        <v/>
      </c>
      <c r="O1261" s="10" t="str">
        <f t="shared" ca="1" si="127"/>
        <v/>
      </c>
      <c r="Q1261" s="10" t="str">
        <f ca="1">IF(L1261="","",VLOOKUP(R1261&amp;"_"&amp;S1261&amp;"_"&amp;T1261,[1]挑战模式!$A:$AS,38+U1261,FALSE))</f>
        <v/>
      </c>
      <c r="R1261" s="10">
        <v>2</v>
      </c>
      <c r="S1261" s="10">
        <v>2</v>
      </c>
      <c r="T1261" s="10">
        <v>2</v>
      </c>
      <c r="U1261" s="10">
        <v>6</v>
      </c>
    </row>
    <row r="1262" spans="2:21" x14ac:dyDescent="0.2">
      <c r="B1262" s="10" t="str">
        <f t="shared" si="122"/>
        <v>MonsterWaveCallRule_Season2_Challenge2</v>
      </c>
      <c r="C1262" s="10">
        <f>IF(ISNA(VLOOKUP(R1262&amp;"_"&amp;S1262&amp;"_"&amp;T1262,[1]挑战模式!$A:$AS,1,FALSE)),"",IF(T1262-T1261=0,"",T1262))</f>
        <v>3</v>
      </c>
      <c r="D1262" s="10" t="str">
        <f t="shared" si="123"/>
        <v>赛季2挑战关卡2波次3</v>
      </c>
      <c r="E1262" s="10" t="str">
        <f>""</f>
        <v/>
      </c>
      <c r="F1262" s="10">
        <f>IF(C1262="","",VLOOKUP(R1262&amp;"_"&amp;S1262&amp;"_"&amp;T1262,[1]挑战模式!$A:$AS,13,FALSE)-VLOOKUP(R1262&amp;"_"&amp;S1262&amp;"_"&amp;T1262,[1]挑战模式!$A:$AS,14,FALSE))</f>
        <v>100</v>
      </c>
      <c r="G1262" s="10">
        <f t="shared" si="124"/>
        <v>180</v>
      </c>
      <c r="H1262" s="10" t="str">
        <f>IF(C1262="","",VLOOKUP(R1262&amp;"_"&amp;S1262&amp;"_"&amp;T1262,[1]挑战模式!$A:$BG,58,FALSE))</f>
        <v>ResAudio_Music_game1;0.9</v>
      </c>
      <c r="I1262" s="10" t="str">
        <f>IF(C1262="","",VLOOKUP(R1262&amp;"_"&amp;S1262&amp;"_"&amp;T1262,[1]挑战模式!$A:$BG,59,FALSE))</f>
        <v>ResAudio_Music_game1;1.2</v>
      </c>
      <c r="J1262" s="10">
        <f t="shared" si="121"/>
        <v>0</v>
      </c>
      <c r="K1262" s="10">
        <f ca="1">IF(ISNA(VLOOKUP(R1262&amp;"_"&amp;S1262&amp;"_"&amp;T1262,[1]挑战模式!$A:$AS,1,FALSE)),"",IF(VLOOKUP(R1262&amp;"_"&amp;S1262&amp;"_"&amp;T1262,[1]挑战模式!$A:$AS,14+U1262,FALSE)="","",INT(VLOOKUP(R1262&amp;"_"&amp;S1262&amp;"_"&amp;T1262,[1]挑战模式!$A:$AS,20+U1262,FALSE))))</f>
        <v>7</v>
      </c>
      <c r="L1262" s="10">
        <f ca="1">IF(ISNA(VLOOKUP(R1262&amp;"_"&amp;S1262&amp;"_"&amp;T1262,[1]挑战模式!$A:$AS,1,FALSE)),"",IF(VLOOKUP(R1262&amp;"_"&amp;S1262&amp;"_"&amp;T1262,[1]挑战模式!$A:$AS,14+U1262,FALSE)="","",ROUND(VLOOKUP(R1262&amp;"_"&amp;S1262&amp;"_"&amp;T1262,[1]挑战模式!$A:$AS,5,FALSE)/K1262,2)))</f>
        <v>2.86</v>
      </c>
      <c r="M1262" s="10">
        <f t="shared" ca="1" si="125"/>
        <v>1</v>
      </c>
      <c r="N1262" s="10" t="str">
        <f t="shared" ca="1" si="126"/>
        <v>Monster_Season2_Challenge2_3_1</v>
      </c>
      <c r="O1262" s="10">
        <f t="shared" ca="1" si="127"/>
        <v>1</v>
      </c>
      <c r="Q1262" s="10">
        <f ca="1">IF(L1262="","",VLOOKUP(R1262&amp;"_"&amp;S1262&amp;"_"&amp;T1262,[1]挑战模式!$A:$AS,38+U1262,FALSE))</f>
        <v>14</v>
      </c>
      <c r="R1262" s="10">
        <v>2</v>
      </c>
      <c r="S1262" s="10">
        <v>2</v>
      </c>
      <c r="T1262" s="10">
        <v>3</v>
      </c>
      <c r="U1262" s="10">
        <v>1</v>
      </c>
    </row>
    <row r="1263" spans="2:21" x14ac:dyDescent="0.2">
      <c r="B1263" s="10" t="str">
        <f t="shared" si="122"/>
        <v/>
      </c>
      <c r="C1263" s="10" t="str">
        <f>IF(ISNA(VLOOKUP(R1263&amp;"_"&amp;S1263&amp;"_"&amp;T1263,[1]挑战模式!$A:$AS,1,FALSE)),"",IF(T1263-T1262=0,"",T1263))</f>
        <v/>
      </c>
      <c r="D1263" s="10" t="str">
        <f t="shared" si="123"/>
        <v/>
      </c>
      <c r="E1263" s="10" t="str">
        <f>""</f>
        <v/>
      </c>
      <c r="F1263" s="10" t="str">
        <f>IF(C1263="","",VLOOKUP(R1263&amp;"_"&amp;S1263&amp;"_"&amp;T1263,[1]挑战模式!$A:$AS,13,FALSE)-VLOOKUP(R1263&amp;"_"&amp;S1263&amp;"_"&amp;T1263,[1]挑战模式!$A:$AS,14,FALSE))</f>
        <v/>
      </c>
      <c r="G1263" s="10" t="str">
        <f t="shared" si="124"/>
        <v/>
      </c>
      <c r="H1263" s="10" t="str">
        <f>IF(C1263="","",VLOOKUP(R1263&amp;"_"&amp;S1263&amp;"_"&amp;T1263,[1]挑战模式!$A:$BG,58,FALSE))</f>
        <v/>
      </c>
      <c r="I1263" s="10" t="str">
        <f>IF(C1263="","",VLOOKUP(R1263&amp;"_"&amp;S1263&amp;"_"&amp;T1263,[1]挑战模式!$A:$BG,59,FALSE))</f>
        <v/>
      </c>
      <c r="J1263" s="10" t="str">
        <f t="shared" si="121"/>
        <v/>
      </c>
      <c r="K1263" s="10">
        <f ca="1">IF(ISNA(VLOOKUP(R1263&amp;"_"&amp;S1263&amp;"_"&amp;T1263,[1]挑战模式!$A:$AS,1,FALSE)),"",IF(VLOOKUP(R1263&amp;"_"&amp;S1263&amp;"_"&amp;T1263,[1]挑战模式!$A:$AS,14+U1263,FALSE)="","",INT(VLOOKUP(R1263&amp;"_"&amp;S1263&amp;"_"&amp;T1263,[1]挑战模式!$A:$AS,20+U1263,FALSE))))</f>
        <v>7</v>
      </c>
      <c r="L1263" s="10">
        <f ca="1">IF(ISNA(VLOOKUP(R1263&amp;"_"&amp;S1263&amp;"_"&amp;T1263,[1]挑战模式!$A:$AS,1,FALSE)),"",IF(VLOOKUP(R1263&amp;"_"&amp;S1263&amp;"_"&amp;T1263,[1]挑战模式!$A:$AS,14+U1263,FALSE)="","",ROUND(VLOOKUP(R1263&amp;"_"&amp;S1263&amp;"_"&amp;T1263,[1]挑战模式!$A:$AS,5,FALSE)/K1263,2)))</f>
        <v>2.86</v>
      </c>
      <c r="M1263" s="10">
        <f t="shared" ca="1" si="125"/>
        <v>1</v>
      </c>
      <c r="N1263" s="10" t="str">
        <f t="shared" ca="1" si="126"/>
        <v>Monster_Season2_Challenge2_3_2</v>
      </c>
      <c r="O1263" s="10">
        <f t="shared" ca="1" si="127"/>
        <v>1</v>
      </c>
      <c r="Q1263" s="10">
        <f ca="1">IF(L1263="","",VLOOKUP(R1263&amp;"_"&amp;S1263&amp;"_"&amp;T1263,[1]挑战模式!$A:$AS,38+U1263,FALSE))</f>
        <v>14</v>
      </c>
      <c r="R1263" s="10">
        <v>2</v>
      </c>
      <c r="S1263" s="10">
        <v>2</v>
      </c>
      <c r="T1263" s="10">
        <v>3</v>
      </c>
      <c r="U1263" s="10">
        <v>2</v>
      </c>
    </row>
    <row r="1264" spans="2:21" x14ac:dyDescent="0.2">
      <c r="B1264" s="10" t="str">
        <f t="shared" si="122"/>
        <v/>
      </c>
      <c r="C1264" s="10" t="str">
        <f>IF(ISNA(VLOOKUP(R1264&amp;"_"&amp;S1264&amp;"_"&amp;T1264,[1]挑战模式!$A:$AS,1,FALSE)),"",IF(T1264-T1263=0,"",T1264))</f>
        <v/>
      </c>
      <c r="D1264" s="10" t="str">
        <f t="shared" si="123"/>
        <v/>
      </c>
      <c r="E1264" s="10" t="str">
        <f>""</f>
        <v/>
      </c>
      <c r="F1264" s="10" t="str">
        <f>IF(C1264="","",VLOOKUP(R1264&amp;"_"&amp;S1264&amp;"_"&amp;T1264,[1]挑战模式!$A:$AS,13,FALSE)-VLOOKUP(R1264&amp;"_"&amp;S1264&amp;"_"&amp;T1264,[1]挑战模式!$A:$AS,14,FALSE))</f>
        <v/>
      </c>
      <c r="G1264" s="10" t="str">
        <f t="shared" si="124"/>
        <v/>
      </c>
      <c r="H1264" s="10" t="str">
        <f>IF(C1264="","",VLOOKUP(R1264&amp;"_"&amp;S1264&amp;"_"&amp;T1264,[1]挑战模式!$A:$BG,58,FALSE))</f>
        <v/>
      </c>
      <c r="I1264" s="10" t="str">
        <f>IF(C1264="","",VLOOKUP(R1264&amp;"_"&amp;S1264&amp;"_"&amp;T1264,[1]挑战模式!$A:$BG,59,FALSE))</f>
        <v/>
      </c>
      <c r="J1264" s="10" t="str">
        <f t="shared" si="121"/>
        <v/>
      </c>
      <c r="K1264" s="10" t="str">
        <f ca="1">IF(ISNA(VLOOKUP(R1264&amp;"_"&amp;S1264&amp;"_"&amp;T1264,[1]挑战模式!$A:$AS,1,FALSE)),"",IF(VLOOKUP(R1264&amp;"_"&amp;S1264&amp;"_"&amp;T1264,[1]挑战模式!$A:$AS,14+U1264,FALSE)="","",INT(VLOOKUP(R1264&amp;"_"&amp;S1264&amp;"_"&amp;T1264,[1]挑战模式!$A:$AS,20+U1264,FALSE))))</f>
        <v/>
      </c>
      <c r="L1264" s="10" t="str">
        <f ca="1">IF(ISNA(VLOOKUP(R1264&amp;"_"&amp;S1264&amp;"_"&amp;T1264,[1]挑战模式!$A:$AS,1,FALSE)),"",IF(VLOOKUP(R1264&amp;"_"&amp;S1264&amp;"_"&amp;T1264,[1]挑战模式!$A:$AS,14+U1264,FALSE)="","",ROUND(VLOOKUP(R1264&amp;"_"&amp;S1264&amp;"_"&amp;T1264,[1]挑战模式!$A:$AS,5,FALSE)/K1264,2)))</f>
        <v/>
      </c>
      <c r="M1264" s="10" t="str">
        <f t="shared" ca="1" si="125"/>
        <v/>
      </c>
      <c r="N1264" s="10" t="str">
        <f t="shared" ca="1" si="126"/>
        <v/>
      </c>
      <c r="O1264" s="10" t="str">
        <f t="shared" ca="1" si="127"/>
        <v/>
      </c>
      <c r="Q1264" s="10" t="str">
        <f ca="1">IF(L1264="","",VLOOKUP(R1264&amp;"_"&amp;S1264&amp;"_"&amp;T1264,[1]挑战模式!$A:$AS,38+U1264,FALSE))</f>
        <v/>
      </c>
      <c r="R1264" s="10">
        <v>2</v>
      </c>
      <c r="S1264" s="10">
        <v>2</v>
      </c>
      <c r="T1264" s="10">
        <v>3</v>
      </c>
      <c r="U1264" s="10">
        <v>3</v>
      </c>
    </row>
    <row r="1265" spans="2:21" x14ac:dyDescent="0.2">
      <c r="B1265" s="10" t="str">
        <f t="shared" si="122"/>
        <v/>
      </c>
      <c r="C1265" s="10" t="str">
        <f>IF(ISNA(VLOOKUP(R1265&amp;"_"&amp;S1265&amp;"_"&amp;T1265,[1]挑战模式!$A:$AS,1,FALSE)),"",IF(T1265-T1264=0,"",T1265))</f>
        <v/>
      </c>
      <c r="D1265" s="10" t="str">
        <f t="shared" si="123"/>
        <v/>
      </c>
      <c r="E1265" s="10" t="str">
        <f>""</f>
        <v/>
      </c>
      <c r="F1265" s="10" t="str">
        <f>IF(C1265="","",VLOOKUP(R1265&amp;"_"&amp;S1265&amp;"_"&amp;T1265,[1]挑战模式!$A:$AS,13,FALSE)-VLOOKUP(R1265&amp;"_"&amp;S1265&amp;"_"&amp;T1265,[1]挑战模式!$A:$AS,14,FALSE))</f>
        <v/>
      </c>
      <c r="G1265" s="10" t="str">
        <f t="shared" si="124"/>
        <v/>
      </c>
      <c r="H1265" s="10" t="str">
        <f>IF(C1265="","",VLOOKUP(R1265&amp;"_"&amp;S1265&amp;"_"&amp;T1265,[1]挑战模式!$A:$BG,58,FALSE))</f>
        <v/>
      </c>
      <c r="I1265" s="10" t="str">
        <f>IF(C1265="","",VLOOKUP(R1265&amp;"_"&amp;S1265&amp;"_"&amp;T1265,[1]挑战模式!$A:$BG,59,FALSE))</f>
        <v/>
      </c>
      <c r="J1265" s="10" t="str">
        <f t="shared" si="121"/>
        <v/>
      </c>
      <c r="K1265" s="10" t="str">
        <f ca="1">IF(ISNA(VLOOKUP(R1265&amp;"_"&amp;S1265&amp;"_"&amp;T1265,[1]挑战模式!$A:$AS,1,FALSE)),"",IF(VLOOKUP(R1265&amp;"_"&amp;S1265&amp;"_"&amp;T1265,[1]挑战模式!$A:$AS,14+U1265,FALSE)="","",INT(VLOOKUP(R1265&amp;"_"&amp;S1265&amp;"_"&amp;T1265,[1]挑战模式!$A:$AS,20+U1265,FALSE))))</f>
        <v/>
      </c>
      <c r="L1265" s="10" t="str">
        <f ca="1">IF(ISNA(VLOOKUP(R1265&amp;"_"&amp;S1265&amp;"_"&amp;T1265,[1]挑战模式!$A:$AS,1,FALSE)),"",IF(VLOOKUP(R1265&amp;"_"&amp;S1265&amp;"_"&amp;T1265,[1]挑战模式!$A:$AS,14+U1265,FALSE)="","",ROUND(VLOOKUP(R1265&amp;"_"&amp;S1265&amp;"_"&amp;T1265,[1]挑战模式!$A:$AS,5,FALSE)/K1265,2)))</f>
        <v/>
      </c>
      <c r="M1265" s="10" t="str">
        <f t="shared" ca="1" si="125"/>
        <v/>
      </c>
      <c r="N1265" s="10" t="str">
        <f t="shared" ca="1" si="126"/>
        <v/>
      </c>
      <c r="O1265" s="10" t="str">
        <f t="shared" ca="1" si="127"/>
        <v/>
      </c>
      <c r="Q1265" s="10" t="str">
        <f ca="1">IF(L1265="","",VLOOKUP(R1265&amp;"_"&amp;S1265&amp;"_"&amp;T1265,[1]挑战模式!$A:$AS,38+U1265,FALSE))</f>
        <v/>
      </c>
      <c r="R1265" s="10">
        <v>2</v>
      </c>
      <c r="S1265" s="10">
        <v>2</v>
      </c>
      <c r="T1265" s="10">
        <v>3</v>
      </c>
      <c r="U1265" s="10">
        <v>4</v>
      </c>
    </row>
    <row r="1266" spans="2:21" x14ac:dyDescent="0.2">
      <c r="B1266" s="10" t="str">
        <f t="shared" si="122"/>
        <v/>
      </c>
      <c r="C1266" s="10" t="str">
        <f>IF(ISNA(VLOOKUP(R1266&amp;"_"&amp;S1266&amp;"_"&amp;T1266,[1]挑战模式!$A:$AS,1,FALSE)),"",IF(T1266-T1265=0,"",T1266))</f>
        <v/>
      </c>
      <c r="D1266" s="10" t="str">
        <f t="shared" si="123"/>
        <v/>
      </c>
      <c r="E1266" s="10" t="str">
        <f>""</f>
        <v/>
      </c>
      <c r="F1266" s="10" t="str">
        <f>IF(C1266="","",VLOOKUP(R1266&amp;"_"&amp;S1266&amp;"_"&amp;T1266,[1]挑战模式!$A:$AS,13,FALSE)-VLOOKUP(R1266&amp;"_"&amp;S1266&amp;"_"&amp;T1266,[1]挑战模式!$A:$AS,14,FALSE))</f>
        <v/>
      </c>
      <c r="G1266" s="10" t="str">
        <f t="shared" si="124"/>
        <v/>
      </c>
      <c r="H1266" s="10" t="str">
        <f>IF(C1266="","",VLOOKUP(R1266&amp;"_"&amp;S1266&amp;"_"&amp;T1266,[1]挑战模式!$A:$BG,58,FALSE))</f>
        <v/>
      </c>
      <c r="I1266" s="10" t="str">
        <f>IF(C1266="","",VLOOKUP(R1266&amp;"_"&amp;S1266&amp;"_"&amp;T1266,[1]挑战模式!$A:$BG,59,FALSE))</f>
        <v/>
      </c>
      <c r="J1266" s="10" t="str">
        <f t="shared" si="121"/>
        <v/>
      </c>
      <c r="K1266" s="10" t="str">
        <f ca="1">IF(ISNA(VLOOKUP(R1266&amp;"_"&amp;S1266&amp;"_"&amp;T1266,[1]挑战模式!$A:$AS,1,FALSE)),"",IF(VLOOKUP(R1266&amp;"_"&amp;S1266&amp;"_"&amp;T1266,[1]挑战模式!$A:$AS,14+U1266,FALSE)="","",INT(VLOOKUP(R1266&amp;"_"&amp;S1266&amp;"_"&amp;T1266,[1]挑战模式!$A:$AS,20+U1266,FALSE))))</f>
        <v/>
      </c>
      <c r="L1266" s="10" t="str">
        <f ca="1">IF(ISNA(VLOOKUP(R1266&amp;"_"&amp;S1266&amp;"_"&amp;T1266,[1]挑战模式!$A:$AS,1,FALSE)),"",IF(VLOOKUP(R1266&amp;"_"&amp;S1266&amp;"_"&amp;T1266,[1]挑战模式!$A:$AS,14+U1266,FALSE)="","",ROUND(VLOOKUP(R1266&amp;"_"&amp;S1266&amp;"_"&amp;T1266,[1]挑战模式!$A:$AS,5,FALSE)/K1266,2)))</f>
        <v/>
      </c>
      <c r="M1266" s="10" t="str">
        <f t="shared" ca="1" si="125"/>
        <v/>
      </c>
      <c r="N1266" s="10" t="str">
        <f t="shared" ca="1" si="126"/>
        <v/>
      </c>
      <c r="O1266" s="10" t="str">
        <f t="shared" ca="1" si="127"/>
        <v/>
      </c>
      <c r="Q1266" s="10" t="str">
        <f ca="1">IF(L1266="","",VLOOKUP(R1266&amp;"_"&amp;S1266&amp;"_"&amp;T1266,[1]挑战模式!$A:$AS,38+U1266,FALSE))</f>
        <v/>
      </c>
      <c r="R1266" s="10">
        <v>2</v>
      </c>
      <c r="S1266" s="10">
        <v>2</v>
      </c>
      <c r="T1266" s="10">
        <v>3</v>
      </c>
      <c r="U1266" s="10">
        <v>5</v>
      </c>
    </row>
    <row r="1267" spans="2:21" x14ac:dyDescent="0.2">
      <c r="B1267" s="10" t="str">
        <f t="shared" si="122"/>
        <v/>
      </c>
      <c r="C1267" s="10" t="str">
        <f>IF(ISNA(VLOOKUP(R1267&amp;"_"&amp;S1267&amp;"_"&amp;T1267,[1]挑战模式!$A:$AS,1,FALSE)),"",IF(T1267-T1266=0,"",T1267))</f>
        <v/>
      </c>
      <c r="D1267" s="10" t="str">
        <f t="shared" si="123"/>
        <v/>
      </c>
      <c r="E1267" s="10" t="str">
        <f>""</f>
        <v/>
      </c>
      <c r="F1267" s="10" t="str">
        <f>IF(C1267="","",VLOOKUP(R1267&amp;"_"&amp;S1267&amp;"_"&amp;T1267,[1]挑战模式!$A:$AS,13,FALSE)-VLOOKUP(R1267&amp;"_"&amp;S1267&amp;"_"&amp;T1267,[1]挑战模式!$A:$AS,14,FALSE))</f>
        <v/>
      </c>
      <c r="G1267" s="10" t="str">
        <f t="shared" si="124"/>
        <v/>
      </c>
      <c r="H1267" s="10" t="str">
        <f>IF(C1267="","",VLOOKUP(R1267&amp;"_"&amp;S1267&amp;"_"&amp;T1267,[1]挑战模式!$A:$BG,58,FALSE))</f>
        <v/>
      </c>
      <c r="I1267" s="10" t="str">
        <f>IF(C1267="","",VLOOKUP(R1267&amp;"_"&amp;S1267&amp;"_"&amp;T1267,[1]挑战模式!$A:$BG,59,FALSE))</f>
        <v/>
      </c>
      <c r="J1267" s="10" t="str">
        <f t="shared" si="121"/>
        <v/>
      </c>
      <c r="K1267" s="10" t="str">
        <f ca="1">IF(ISNA(VLOOKUP(R1267&amp;"_"&amp;S1267&amp;"_"&amp;T1267,[1]挑战模式!$A:$AS,1,FALSE)),"",IF(VLOOKUP(R1267&amp;"_"&amp;S1267&amp;"_"&amp;T1267,[1]挑战模式!$A:$AS,14+U1267,FALSE)="","",INT(VLOOKUP(R1267&amp;"_"&amp;S1267&amp;"_"&amp;T1267,[1]挑战模式!$A:$AS,20+U1267,FALSE))))</f>
        <v/>
      </c>
      <c r="L1267" s="10" t="str">
        <f ca="1">IF(ISNA(VLOOKUP(R1267&amp;"_"&amp;S1267&amp;"_"&amp;T1267,[1]挑战模式!$A:$AS,1,FALSE)),"",IF(VLOOKUP(R1267&amp;"_"&amp;S1267&amp;"_"&amp;T1267,[1]挑战模式!$A:$AS,14+U1267,FALSE)="","",ROUND(VLOOKUP(R1267&amp;"_"&amp;S1267&amp;"_"&amp;T1267,[1]挑战模式!$A:$AS,5,FALSE)/K1267,2)))</f>
        <v/>
      </c>
      <c r="M1267" s="10" t="str">
        <f t="shared" ca="1" si="125"/>
        <v/>
      </c>
      <c r="N1267" s="10" t="str">
        <f t="shared" ca="1" si="126"/>
        <v/>
      </c>
      <c r="O1267" s="10" t="str">
        <f t="shared" ca="1" si="127"/>
        <v/>
      </c>
      <c r="Q1267" s="10" t="str">
        <f ca="1">IF(L1267="","",VLOOKUP(R1267&amp;"_"&amp;S1267&amp;"_"&amp;T1267,[1]挑战模式!$A:$AS,38+U1267,FALSE))</f>
        <v/>
      </c>
      <c r="R1267" s="10">
        <v>2</v>
      </c>
      <c r="S1267" s="10">
        <v>2</v>
      </c>
      <c r="T1267" s="10">
        <v>3</v>
      </c>
      <c r="U1267" s="10">
        <v>6</v>
      </c>
    </row>
    <row r="1268" spans="2:21" x14ac:dyDescent="0.2">
      <c r="B1268" s="10" t="str">
        <f t="shared" si="122"/>
        <v>MonsterWaveCallRule_Season2_Challenge2</v>
      </c>
      <c r="C1268" s="10">
        <f>IF(ISNA(VLOOKUP(R1268&amp;"_"&amp;S1268&amp;"_"&amp;T1268,[1]挑战模式!$A:$AS,1,FALSE)),"",IF(T1268-T1267=0,"",T1268))</f>
        <v>4</v>
      </c>
      <c r="D1268" s="10" t="str">
        <f t="shared" si="123"/>
        <v>赛季2挑战关卡2波次4</v>
      </c>
      <c r="E1268" s="10" t="str">
        <f>""</f>
        <v/>
      </c>
      <c r="F1268" s="10">
        <f>IF(C1268="","",VLOOKUP(R1268&amp;"_"&amp;S1268&amp;"_"&amp;T1268,[1]挑战模式!$A:$AS,13,FALSE)-VLOOKUP(R1268&amp;"_"&amp;S1268&amp;"_"&amp;T1268,[1]挑战模式!$A:$AS,14,FALSE))</f>
        <v>100</v>
      </c>
      <c r="G1268" s="10">
        <f t="shared" si="124"/>
        <v>180</v>
      </c>
      <c r="H1268" s="10" t="str">
        <f>IF(C1268="","",VLOOKUP(R1268&amp;"_"&amp;S1268&amp;"_"&amp;T1268,[1]挑战模式!$A:$BG,58,FALSE))</f>
        <v>ResAudio_Music_game1;0.9</v>
      </c>
      <c r="I1268" s="10" t="str">
        <f>IF(C1268="","",VLOOKUP(R1268&amp;"_"&amp;S1268&amp;"_"&amp;T1268,[1]挑战模式!$A:$BG,59,FALSE))</f>
        <v>ResAudio_Music_game1;1.2</v>
      </c>
      <c r="J1268" s="10">
        <f t="shared" si="121"/>
        <v>0</v>
      </c>
      <c r="K1268" s="10">
        <f ca="1">IF(ISNA(VLOOKUP(R1268&amp;"_"&amp;S1268&amp;"_"&amp;T1268,[1]挑战模式!$A:$AS,1,FALSE)),"",IF(VLOOKUP(R1268&amp;"_"&amp;S1268&amp;"_"&amp;T1268,[1]挑战模式!$A:$AS,14+U1268,FALSE)="","",INT(VLOOKUP(R1268&amp;"_"&amp;S1268&amp;"_"&amp;T1268,[1]挑战模式!$A:$AS,20+U1268,FALSE))))</f>
        <v>8</v>
      </c>
      <c r="L1268" s="10">
        <f ca="1">IF(ISNA(VLOOKUP(R1268&amp;"_"&amp;S1268&amp;"_"&amp;T1268,[1]挑战模式!$A:$AS,1,FALSE)),"",IF(VLOOKUP(R1268&amp;"_"&amp;S1268&amp;"_"&amp;T1268,[1]挑战模式!$A:$AS,14+U1268,FALSE)="","",ROUND(VLOOKUP(R1268&amp;"_"&amp;S1268&amp;"_"&amp;T1268,[1]挑战模式!$A:$AS,5,FALSE)/K1268,2)))</f>
        <v>3.13</v>
      </c>
      <c r="M1268" s="10">
        <f t="shared" ca="1" si="125"/>
        <v>1</v>
      </c>
      <c r="N1268" s="10" t="str">
        <f t="shared" ca="1" si="126"/>
        <v>Monster_Season2_Challenge2_4_1</v>
      </c>
      <c r="O1268" s="10">
        <f t="shared" ca="1" si="127"/>
        <v>1</v>
      </c>
      <c r="Q1268" s="10">
        <f ca="1">IF(L1268="","",VLOOKUP(R1268&amp;"_"&amp;S1268&amp;"_"&amp;T1268,[1]挑战模式!$A:$AS,38+U1268,FALSE))</f>
        <v>10</v>
      </c>
      <c r="R1268" s="10">
        <v>2</v>
      </c>
      <c r="S1268" s="10">
        <v>2</v>
      </c>
      <c r="T1268" s="10">
        <v>4</v>
      </c>
      <c r="U1268" s="10">
        <v>1</v>
      </c>
    </row>
    <row r="1269" spans="2:21" x14ac:dyDescent="0.2">
      <c r="B1269" s="10" t="str">
        <f t="shared" si="122"/>
        <v/>
      </c>
      <c r="C1269" s="10" t="str">
        <f>IF(ISNA(VLOOKUP(R1269&amp;"_"&amp;S1269&amp;"_"&amp;T1269,[1]挑战模式!$A:$AS,1,FALSE)),"",IF(T1269-T1268=0,"",T1269))</f>
        <v/>
      </c>
      <c r="D1269" s="10" t="str">
        <f t="shared" si="123"/>
        <v/>
      </c>
      <c r="E1269" s="10" t="str">
        <f>""</f>
        <v/>
      </c>
      <c r="F1269" s="10" t="str">
        <f>IF(C1269="","",VLOOKUP(R1269&amp;"_"&amp;S1269&amp;"_"&amp;T1269,[1]挑战模式!$A:$AS,13,FALSE)-VLOOKUP(R1269&amp;"_"&amp;S1269&amp;"_"&amp;T1269,[1]挑战模式!$A:$AS,14,FALSE))</f>
        <v/>
      </c>
      <c r="G1269" s="10" t="str">
        <f t="shared" si="124"/>
        <v/>
      </c>
      <c r="H1269" s="10" t="str">
        <f>IF(C1269="","",VLOOKUP(R1269&amp;"_"&amp;S1269&amp;"_"&amp;T1269,[1]挑战模式!$A:$BG,58,FALSE))</f>
        <v/>
      </c>
      <c r="I1269" s="10" t="str">
        <f>IF(C1269="","",VLOOKUP(R1269&amp;"_"&amp;S1269&amp;"_"&amp;T1269,[1]挑战模式!$A:$BG,59,FALSE))</f>
        <v/>
      </c>
      <c r="J1269" s="10" t="str">
        <f t="shared" si="121"/>
        <v/>
      </c>
      <c r="K1269" s="10">
        <f ca="1">IF(ISNA(VLOOKUP(R1269&amp;"_"&amp;S1269&amp;"_"&amp;T1269,[1]挑战模式!$A:$AS,1,FALSE)),"",IF(VLOOKUP(R1269&amp;"_"&amp;S1269&amp;"_"&amp;T1269,[1]挑战模式!$A:$AS,14+U1269,FALSE)="","",INT(VLOOKUP(R1269&amp;"_"&amp;S1269&amp;"_"&amp;T1269,[1]挑战模式!$A:$AS,20+U1269,FALSE))))</f>
        <v>8</v>
      </c>
      <c r="L1269" s="10">
        <f ca="1">IF(ISNA(VLOOKUP(R1269&amp;"_"&amp;S1269&amp;"_"&amp;T1269,[1]挑战模式!$A:$AS,1,FALSE)),"",IF(VLOOKUP(R1269&amp;"_"&amp;S1269&amp;"_"&amp;T1269,[1]挑战模式!$A:$AS,14+U1269,FALSE)="","",ROUND(VLOOKUP(R1269&amp;"_"&amp;S1269&amp;"_"&amp;T1269,[1]挑战模式!$A:$AS,5,FALSE)/K1269,2)))</f>
        <v>3.13</v>
      </c>
      <c r="M1269" s="10">
        <f t="shared" ca="1" si="125"/>
        <v>1</v>
      </c>
      <c r="N1269" s="10" t="str">
        <f t="shared" ca="1" si="126"/>
        <v>Monster_Season2_Challenge2_4_2</v>
      </c>
      <c r="O1269" s="10">
        <f t="shared" ca="1" si="127"/>
        <v>1</v>
      </c>
      <c r="Q1269" s="10">
        <f ca="1">IF(L1269="","",VLOOKUP(R1269&amp;"_"&amp;S1269&amp;"_"&amp;T1269,[1]挑战模式!$A:$AS,38+U1269,FALSE))</f>
        <v>10</v>
      </c>
      <c r="R1269" s="10">
        <v>2</v>
      </c>
      <c r="S1269" s="10">
        <v>2</v>
      </c>
      <c r="T1269" s="10">
        <v>4</v>
      </c>
      <c r="U1269" s="10">
        <v>2</v>
      </c>
    </row>
    <row r="1270" spans="2:21" x14ac:dyDescent="0.2">
      <c r="B1270" s="10" t="str">
        <f t="shared" si="122"/>
        <v/>
      </c>
      <c r="C1270" s="10" t="str">
        <f>IF(ISNA(VLOOKUP(R1270&amp;"_"&amp;S1270&amp;"_"&amp;T1270,[1]挑战模式!$A:$AS,1,FALSE)),"",IF(T1270-T1269=0,"",T1270))</f>
        <v/>
      </c>
      <c r="D1270" s="10" t="str">
        <f t="shared" si="123"/>
        <v/>
      </c>
      <c r="E1270" s="10" t="str">
        <f>""</f>
        <v/>
      </c>
      <c r="F1270" s="10" t="str">
        <f>IF(C1270="","",VLOOKUP(R1270&amp;"_"&amp;S1270&amp;"_"&amp;T1270,[1]挑战模式!$A:$AS,13,FALSE)-VLOOKUP(R1270&amp;"_"&amp;S1270&amp;"_"&amp;T1270,[1]挑战模式!$A:$AS,14,FALSE))</f>
        <v/>
      </c>
      <c r="G1270" s="10" t="str">
        <f t="shared" si="124"/>
        <v/>
      </c>
      <c r="H1270" s="10" t="str">
        <f>IF(C1270="","",VLOOKUP(R1270&amp;"_"&amp;S1270&amp;"_"&amp;T1270,[1]挑战模式!$A:$BG,58,FALSE))</f>
        <v/>
      </c>
      <c r="I1270" s="10" t="str">
        <f>IF(C1270="","",VLOOKUP(R1270&amp;"_"&amp;S1270&amp;"_"&amp;T1270,[1]挑战模式!$A:$BG,59,FALSE))</f>
        <v/>
      </c>
      <c r="J1270" s="10" t="str">
        <f t="shared" si="121"/>
        <v/>
      </c>
      <c r="K1270" s="10">
        <f ca="1">IF(ISNA(VLOOKUP(R1270&amp;"_"&amp;S1270&amp;"_"&amp;T1270,[1]挑战模式!$A:$AS,1,FALSE)),"",IF(VLOOKUP(R1270&amp;"_"&amp;S1270&amp;"_"&amp;T1270,[1]挑战模式!$A:$AS,14+U1270,FALSE)="","",INT(VLOOKUP(R1270&amp;"_"&amp;S1270&amp;"_"&amp;T1270,[1]挑战模式!$A:$AS,20+U1270,FALSE))))</f>
        <v>4</v>
      </c>
      <c r="L1270" s="10">
        <f ca="1">IF(ISNA(VLOOKUP(R1270&amp;"_"&amp;S1270&amp;"_"&amp;T1270,[1]挑战模式!$A:$AS,1,FALSE)),"",IF(VLOOKUP(R1270&amp;"_"&amp;S1270&amp;"_"&amp;T1270,[1]挑战模式!$A:$AS,14+U1270,FALSE)="","",ROUND(VLOOKUP(R1270&amp;"_"&amp;S1270&amp;"_"&amp;T1270,[1]挑战模式!$A:$AS,5,FALSE)/K1270,2)))</f>
        <v>6.25</v>
      </c>
      <c r="M1270" s="10">
        <f t="shared" ca="1" si="125"/>
        <v>1</v>
      </c>
      <c r="N1270" s="10" t="str">
        <f t="shared" ca="1" si="126"/>
        <v>Monster_Season2_Challenge2_4_3</v>
      </c>
      <c r="O1270" s="10">
        <f t="shared" ca="1" si="127"/>
        <v>1</v>
      </c>
      <c r="Q1270" s="10">
        <f ca="1">IF(L1270="","",VLOOKUP(R1270&amp;"_"&amp;S1270&amp;"_"&amp;T1270,[1]挑战模式!$A:$AS,38+U1270,FALSE))</f>
        <v>10</v>
      </c>
      <c r="R1270" s="10">
        <v>2</v>
      </c>
      <c r="S1270" s="10">
        <v>2</v>
      </c>
      <c r="T1270" s="10">
        <v>4</v>
      </c>
      <c r="U1270" s="10">
        <v>3</v>
      </c>
    </row>
    <row r="1271" spans="2:21" x14ac:dyDescent="0.2">
      <c r="B1271" s="10" t="str">
        <f t="shared" si="122"/>
        <v/>
      </c>
      <c r="C1271" s="10" t="str">
        <f>IF(ISNA(VLOOKUP(R1271&amp;"_"&amp;S1271&amp;"_"&amp;T1271,[1]挑战模式!$A:$AS,1,FALSE)),"",IF(T1271-T1270=0,"",T1271))</f>
        <v/>
      </c>
      <c r="D1271" s="10" t="str">
        <f t="shared" si="123"/>
        <v/>
      </c>
      <c r="E1271" s="10" t="str">
        <f>""</f>
        <v/>
      </c>
      <c r="F1271" s="10" t="str">
        <f>IF(C1271="","",VLOOKUP(R1271&amp;"_"&amp;S1271&amp;"_"&amp;T1271,[1]挑战模式!$A:$AS,13,FALSE)-VLOOKUP(R1271&amp;"_"&amp;S1271&amp;"_"&amp;T1271,[1]挑战模式!$A:$AS,14,FALSE))</f>
        <v/>
      </c>
      <c r="G1271" s="10" t="str">
        <f t="shared" si="124"/>
        <v/>
      </c>
      <c r="H1271" s="10" t="str">
        <f>IF(C1271="","",VLOOKUP(R1271&amp;"_"&amp;S1271&amp;"_"&amp;T1271,[1]挑战模式!$A:$BG,58,FALSE))</f>
        <v/>
      </c>
      <c r="I1271" s="10" t="str">
        <f>IF(C1271="","",VLOOKUP(R1271&amp;"_"&amp;S1271&amp;"_"&amp;T1271,[1]挑战模式!$A:$BG,59,FALSE))</f>
        <v/>
      </c>
      <c r="J1271" s="10" t="str">
        <f t="shared" si="121"/>
        <v/>
      </c>
      <c r="K1271" s="10" t="str">
        <f ca="1">IF(ISNA(VLOOKUP(R1271&amp;"_"&amp;S1271&amp;"_"&amp;T1271,[1]挑战模式!$A:$AS,1,FALSE)),"",IF(VLOOKUP(R1271&amp;"_"&amp;S1271&amp;"_"&amp;T1271,[1]挑战模式!$A:$AS,14+U1271,FALSE)="","",INT(VLOOKUP(R1271&amp;"_"&amp;S1271&amp;"_"&amp;T1271,[1]挑战模式!$A:$AS,20+U1271,FALSE))))</f>
        <v/>
      </c>
      <c r="L1271" s="10" t="str">
        <f ca="1">IF(ISNA(VLOOKUP(R1271&amp;"_"&amp;S1271&amp;"_"&amp;T1271,[1]挑战模式!$A:$AS,1,FALSE)),"",IF(VLOOKUP(R1271&amp;"_"&amp;S1271&amp;"_"&amp;T1271,[1]挑战模式!$A:$AS,14+U1271,FALSE)="","",ROUND(VLOOKUP(R1271&amp;"_"&amp;S1271&amp;"_"&amp;T1271,[1]挑战模式!$A:$AS,5,FALSE)/K1271,2)))</f>
        <v/>
      </c>
      <c r="M1271" s="10" t="str">
        <f t="shared" ca="1" si="125"/>
        <v/>
      </c>
      <c r="N1271" s="10" t="str">
        <f t="shared" ca="1" si="126"/>
        <v/>
      </c>
      <c r="O1271" s="10" t="str">
        <f t="shared" ca="1" si="127"/>
        <v/>
      </c>
      <c r="Q1271" s="10" t="str">
        <f ca="1">IF(L1271="","",VLOOKUP(R1271&amp;"_"&amp;S1271&amp;"_"&amp;T1271,[1]挑战模式!$A:$AS,38+U1271,FALSE))</f>
        <v/>
      </c>
      <c r="R1271" s="10">
        <v>2</v>
      </c>
      <c r="S1271" s="10">
        <v>2</v>
      </c>
      <c r="T1271" s="10">
        <v>4</v>
      </c>
      <c r="U1271" s="10">
        <v>4</v>
      </c>
    </row>
    <row r="1272" spans="2:21" x14ac:dyDescent="0.2">
      <c r="B1272" s="10" t="str">
        <f t="shared" si="122"/>
        <v/>
      </c>
      <c r="C1272" s="10" t="str">
        <f>IF(ISNA(VLOOKUP(R1272&amp;"_"&amp;S1272&amp;"_"&amp;T1272,[1]挑战模式!$A:$AS,1,FALSE)),"",IF(T1272-T1271=0,"",T1272))</f>
        <v/>
      </c>
      <c r="D1272" s="10" t="str">
        <f t="shared" si="123"/>
        <v/>
      </c>
      <c r="E1272" s="10" t="str">
        <f>""</f>
        <v/>
      </c>
      <c r="F1272" s="10" t="str">
        <f>IF(C1272="","",VLOOKUP(R1272&amp;"_"&amp;S1272&amp;"_"&amp;T1272,[1]挑战模式!$A:$AS,13,FALSE)-VLOOKUP(R1272&amp;"_"&amp;S1272&amp;"_"&amp;T1272,[1]挑战模式!$A:$AS,14,FALSE))</f>
        <v/>
      </c>
      <c r="G1272" s="10" t="str">
        <f t="shared" si="124"/>
        <v/>
      </c>
      <c r="H1272" s="10" t="str">
        <f>IF(C1272="","",VLOOKUP(R1272&amp;"_"&amp;S1272&amp;"_"&amp;T1272,[1]挑战模式!$A:$BG,58,FALSE))</f>
        <v/>
      </c>
      <c r="I1272" s="10" t="str">
        <f>IF(C1272="","",VLOOKUP(R1272&amp;"_"&amp;S1272&amp;"_"&amp;T1272,[1]挑战模式!$A:$BG,59,FALSE))</f>
        <v/>
      </c>
      <c r="J1272" s="10" t="str">
        <f t="shared" si="121"/>
        <v/>
      </c>
      <c r="K1272" s="10" t="str">
        <f ca="1">IF(ISNA(VLOOKUP(R1272&amp;"_"&amp;S1272&amp;"_"&amp;T1272,[1]挑战模式!$A:$AS,1,FALSE)),"",IF(VLOOKUP(R1272&amp;"_"&amp;S1272&amp;"_"&amp;T1272,[1]挑战模式!$A:$AS,14+U1272,FALSE)="","",INT(VLOOKUP(R1272&amp;"_"&amp;S1272&amp;"_"&amp;T1272,[1]挑战模式!$A:$AS,20+U1272,FALSE))))</f>
        <v/>
      </c>
      <c r="L1272" s="10" t="str">
        <f ca="1">IF(ISNA(VLOOKUP(R1272&amp;"_"&amp;S1272&amp;"_"&amp;T1272,[1]挑战模式!$A:$AS,1,FALSE)),"",IF(VLOOKUP(R1272&amp;"_"&amp;S1272&amp;"_"&amp;T1272,[1]挑战模式!$A:$AS,14+U1272,FALSE)="","",ROUND(VLOOKUP(R1272&amp;"_"&amp;S1272&amp;"_"&amp;T1272,[1]挑战模式!$A:$AS,5,FALSE)/K1272,2)))</f>
        <v/>
      </c>
      <c r="M1272" s="10" t="str">
        <f t="shared" ca="1" si="125"/>
        <v/>
      </c>
      <c r="N1272" s="10" t="str">
        <f t="shared" ca="1" si="126"/>
        <v/>
      </c>
      <c r="O1272" s="10" t="str">
        <f t="shared" ca="1" si="127"/>
        <v/>
      </c>
      <c r="Q1272" s="10" t="str">
        <f ca="1">IF(L1272="","",VLOOKUP(R1272&amp;"_"&amp;S1272&amp;"_"&amp;T1272,[1]挑战模式!$A:$AS,38+U1272,FALSE))</f>
        <v/>
      </c>
      <c r="R1272" s="10">
        <v>2</v>
      </c>
      <c r="S1272" s="10">
        <v>2</v>
      </c>
      <c r="T1272" s="10">
        <v>4</v>
      </c>
      <c r="U1272" s="10">
        <v>5</v>
      </c>
    </row>
    <row r="1273" spans="2:21" x14ac:dyDescent="0.2">
      <c r="B1273" s="10" t="str">
        <f t="shared" si="122"/>
        <v/>
      </c>
      <c r="C1273" s="10" t="str">
        <f>IF(ISNA(VLOOKUP(R1273&amp;"_"&amp;S1273&amp;"_"&amp;T1273,[1]挑战模式!$A:$AS,1,FALSE)),"",IF(T1273-T1272=0,"",T1273))</f>
        <v/>
      </c>
      <c r="D1273" s="10" t="str">
        <f t="shared" si="123"/>
        <v/>
      </c>
      <c r="E1273" s="10" t="str">
        <f>""</f>
        <v/>
      </c>
      <c r="F1273" s="10" t="str">
        <f>IF(C1273="","",VLOOKUP(R1273&amp;"_"&amp;S1273&amp;"_"&amp;T1273,[1]挑战模式!$A:$AS,13,FALSE)-VLOOKUP(R1273&amp;"_"&amp;S1273&amp;"_"&amp;T1273,[1]挑战模式!$A:$AS,14,FALSE))</f>
        <v/>
      </c>
      <c r="G1273" s="10" t="str">
        <f t="shared" si="124"/>
        <v/>
      </c>
      <c r="H1273" s="10" t="str">
        <f>IF(C1273="","",VLOOKUP(R1273&amp;"_"&amp;S1273&amp;"_"&amp;T1273,[1]挑战模式!$A:$BG,58,FALSE))</f>
        <v/>
      </c>
      <c r="I1273" s="10" t="str">
        <f>IF(C1273="","",VLOOKUP(R1273&amp;"_"&amp;S1273&amp;"_"&amp;T1273,[1]挑战模式!$A:$BG,59,FALSE))</f>
        <v/>
      </c>
      <c r="J1273" s="10" t="str">
        <f t="shared" si="121"/>
        <v/>
      </c>
      <c r="K1273" s="10" t="str">
        <f ca="1">IF(ISNA(VLOOKUP(R1273&amp;"_"&amp;S1273&amp;"_"&amp;T1273,[1]挑战模式!$A:$AS,1,FALSE)),"",IF(VLOOKUP(R1273&amp;"_"&amp;S1273&amp;"_"&amp;T1273,[1]挑战模式!$A:$AS,14+U1273,FALSE)="","",INT(VLOOKUP(R1273&amp;"_"&amp;S1273&amp;"_"&amp;T1273,[1]挑战模式!$A:$AS,20+U1273,FALSE))))</f>
        <v/>
      </c>
      <c r="L1273" s="10" t="str">
        <f ca="1">IF(ISNA(VLOOKUP(R1273&amp;"_"&amp;S1273&amp;"_"&amp;T1273,[1]挑战模式!$A:$AS,1,FALSE)),"",IF(VLOOKUP(R1273&amp;"_"&amp;S1273&amp;"_"&amp;T1273,[1]挑战模式!$A:$AS,14+U1273,FALSE)="","",ROUND(VLOOKUP(R1273&amp;"_"&amp;S1273&amp;"_"&amp;T1273,[1]挑战模式!$A:$AS,5,FALSE)/K1273,2)))</f>
        <v/>
      </c>
      <c r="M1273" s="10" t="str">
        <f t="shared" ca="1" si="125"/>
        <v/>
      </c>
      <c r="N1273" s="10" t="str">
        <f t="shared" ca="1" si="126"/>
        <v/>
      </c>
      <c r="O1273" s="10" t="str">
        <f t="shared" ca="1" si="127"/>
        <v/>
      </c>
      <c r="Q1273" s="10" t="str">
        <f ca="1">IF(L1273="","",VLOOKUP(R1273&amp;"_"&amp;S1273&amp;"_"&amp;T1273,[1]挑战模式!$A:$AS,38+U1273,FALSE))</f>
        <v/>
      </c>
      <c r="R1273" s="10">
        <v>2</v>
      </c>
      <c r="S1273" s="10">
        <v>2</v>
      </c>
      <c r="T1273" s="10">
        <v>4</v>
      </c>
      <c r="U1273" s="10">
        <v>6</v>
      </c>
    </row>
    <row r="1274" spans="2:21" x14ac:dyDescent="0.2">
      <c r="B1274" s="10" t="str">
        <f t="shared" si="122"/>
        <v>MonsterWaveCallRule_Season2_Challenge2</v>
      </c>
      <c r="C1274" s="10">
        <f>IF(ISNA(VLOOKUP(R1274&amp;"_"&amp;S1274&amp;"_"&amp;T1274,[1]挑战模式!$A:$AS,1,FALSE)),"",IF(T1274-T1273=0,"",T1274))</f>
        <v>5</v>
      </c>
      <c r="D1274" s="10" t="str">
        <f t="shared" si="123"/>
        <v>赛季2挑战关卡2波次5</v>
      </c>
      <c r="E1274" s="10" t="str">
        <f>""</f>
        <v/>
      </c>
      <c r="F1274" s="10">
        <f>IF(C1274="","",VLOOKUP(R1274&amp;"_"&amp;S1274&amp;"_"&amp;T1274,[1]挑战模式!$A:$AS,13,FALSE)-VLOOKUP(R1274&amp;"_"&amp;S1274&amp;"_"&amp;T1274,[1]挑战模式!$A:$AS,14,FALSE))</f>
        <v>100</v>
      </c>
      <c r="G1274" s="10">
        <f t="shared" si="124"/>
        <v>180</v>
      </c>
      <c r="H1274" s="10" t="str">
        <f>IF(C1274="","",VLOOKUP(R1274&amp;"_"&amp;S1274&amp;"_"&amp;T1274,[1]挑战模式!$A:$BG,58,FALSE))</f>
        <v>ResAudio_Music_game1;0.9</v>
      </c>
      <c r="I1274" s="10" t="str">
        <f>IF(C1274="","",VLOOKUP(R1274&amp;"_"&amp;S1274&amp;"_"&amp;T1274,[1]挑战模式!$A:$BG,59,FALSE))</f>
        <v>ResAudio_Music_game1;1.2</v>
      </c>
      <c r="J1274" s="10">
        <f t="shared" si="121"/>
        <v>0</v>
      </c>
      <c r="K1274" s="10">
        <f ca="1">IF(ISNA(VLOOKUP(R1274&amp;"_"&amp;S1274&amp;"_"&amp;T1274,[1]挑战模式!$A:$AS,1,FALSE)),"",IF(VLOOKUP(R1274&amp;"_"&amp;S1274&amp;"_"&amp;T1274,[1]挑战模式!$A:$AS,14+U1274,FALSE)="","",INT(VLOOKUP(R1274&amp;"_"&amp;S1274&amp;"_"&amp;T1274,[1]挑战模式!$A:$AS,20+U1274,FALSE))))</f>
        <v>12</v>
      </c>
      <c r="L1274" s="10">
        <f ca="1">IF(ISNA(VLOOKUP(R1274&amp;"_"&amp;S1274&amp;"_"&amp;T1274,[1]挑战模式!$A:$AS,1,FALSE)),"",IF(VLOOKUP(R1274&amp;"_"&amp;S1274&amp;"_"&amp;T1274,[1]挑战模式!$A:$AS,14+U1274,FALSE)="","",ROUND(VLOOKUP(R1274&amp;"_"&amp;S1274&amp;"_"&amp;T1274,[1]挑战模式!$A:$AS,5,FALSE)/K1274,2)))</f>
        <v>2.5</v>
      </c>
      <c r="M1274" s="10">
        <f t="shared" ca="1" si="125"/>
        <v>1</v>
      </c>
      <c r="N1274" s="10" t="str">
        <f t="shared" ca="1" si="126"/>
        <v>Monster_Season2_Challenge2_5_1</v>
      </c>
      <c r="O1274" s="10">
        <f t="shared" ca="1" si="127"/>
        <v>1</v>
      </c>
      <c r="Q1274" s="10">
        <f ca="1">IF(L1274="","",VLOOKUP(R1274&amp;"_"&amp;S1274&amp;"_"&amp;T1274,[1]挑战模式!$A:$AS,38+U1274,FALSE))</f>
        <v>6</v>
      </c>
      <c r="R1274" s="10">
        <v>2</v>
      </c>
      <c r="S1274" s="10">
        <v>2</v>
      </c>
      <c r="T1274" s="10">
        <v>5</v>
      </c>
      <c r="U1274" s="10">
        <v>1</v>
      </c>
    </row>
    <row r="1275" spans="2:21" x14ac:dyDescent="0.2">
      <c r="B1275" s="10" t="str">
        <f t="shared" si="122"/>
        <v/>
      </c>
      <c r="C1275" s="10" t="str">
        <f>IF(ISNA(VLOOKUP(R1275&amp;"_"&amp;S1275&amp;"_"&amp;T1275,[1]挑战模式!$A:$AS,1,FALSE)),"",IF(T1275-T1274=0,"",T1275))</f>
        <v/>
      </c>
      <c r="D1275" s="10" t="str">
        <f t="shared" si="123"/>
        <v/>
      </c>
      <c r="E1275" s="10" t="str">
        <f>""</f>
        <v/>
      </c>
      <c r="F1275" s="10" t="str">
        <f>IF(C1275="","",VLOOKUP(R1275&amp;"_"&amp;S1275&amp;"_"&amp;T1275,[1]挑战模式!$A:$AS,13,FALSE)-VLOOKUP(R1275&amp;"_"&amp;S1275&amp;"_"&amp;T1275,[1]挑战模式!$A:$AS,14,FALSE))</f>
        <v/>
      </c>
      <c r="G1275" s="10" t="str">
        <f t="shared" si="124"/>
        <v/>
      </c>
      <c r="H1275" s="10" t="str">
        <f>IF(C1275="","",VLOOKUP(R1275&amp;"_"&amp;S1275&amp;"_"&amp;T1275,[1]挑战模式!$A:$BG,58,FALSE))</f>
        <v/>
      </c>
      <c r="I1275" s="10" t="str">
        <f>IF(C1275="","",VLOOKUP(R1275&amp;"_"&amp;S1275&amp;"_"&amp;T1275,[1]挑战模式!$A:$BG,59,FALSE))</f>
        <v/>
      </c>
      <c r="J1275" s="10" t="str">
        <f t="shared" si="121"/>
        <v/>
      </c>
      <c r="K1275" s="10">
        <f ca="1">IF(ISNA(VLOOKUP(R1275&amp;"_"&amp;S1275&amp;"_"&amp;T1275,[1]挑战模式!$A:$AS,1,FALSE)),"",IF(VLOOKUP(R1275&amp;"_"&amp;S1275&amp;"_"&amp;T1275,[1]挑战模式!$A:$AS,14+U1275,FALSE)="","",INT(VLOOKUP(R1275&amp;"_"&amp;S1275&amp;"_"&amp;T1275,[1]挑战模式!$A:$AS,20+U1275,FALSE))))</f>
        <v>12</v>
      </c>
      <c r="L1275" s="10">
        <f ca="1">IF(ISNA(VLOOKUP(R1275&amp;"_"&amp;S1275&amp;"_"&amp;T1275,[1]挑战模式!$A:$AS,1,FALSE)),"",IF(VLOOKUP(R1275&amp;"_"&amp;S1275&amp;"_"&amp;T1275,[1]挑战模式!$A:$AS,14+U1275,FALSE)="","",ROUND(VLOOKUP(R1275&amp;"_"&amp;S1275&amp;"_"&amp;T1275,[1]挑战模式!$A:$AS,5,FALSE)/K1275,2)))</f>
        <v>2.5</v>
      </c>
      <c r="M1275" s="10">
        <f t="shared" ca="1" si="125"/>
        <v>1</v>
      </c>
      <c r="N1275" s="10" t="str">
        <f t="shared" ca="1" si="126"/>
        <v>Monster_Season2_Challenge2_5_2</v>
      </c>
      <c r="O1275" s="10">
        <f t="shared" ca="1" si="127"/>
        <v>1</v>
      </c>
      <c r="Q1275" s="10">
        <f ca="1">IF(L1275="","",VLOOKUP(R1275&amp;"_"&amp;S1275&amp;"_"&amp;T1275,[1]挑战模式!$A:$AS,38+U1275,FALSE))</f>
        <v>6</v>
      </c>
      <c r="R1275" s="10">
        <v>2</v>
      </c>
      <c r="S1275" s="10">
        <v>2</v>
      </c>
      <c r="T1275" s="10">
        <v>5</v>
      </c>
      <c r="U1275" s="10">
        <v>2</v>
      </c>
    </row>
    <row r="1276" spans="2:21" x14ac:dyDescent="0.2">
      <c r="B1276" s="10" t="str">
        <f t="shared" si="122"/>
        <v/>
      </c>
      <c r="C1276" s="10" t="str">
        <f>IF(ISNA(VLOOKUP(R1276&amp;"_"&amp;S1276&amp;"_"&amp;T1276,[1]挑战模式!$A:$AS,1,FALSE)),"",IF(T1276-T1275=0,"",T1276))</f>
        <v/>
      </c>
      <c r="D1276" s="10" t="str">
        <f t="shared" si="123"/>
        <v/>
      </c>
      <c r="E1276" s="10" t="str">
        <f>""</f>
        <v/>
      </c>
      <c r="F1276" s="10" t="str">
        <f>IF(C1276="","",VLOOKUP(R1276&amp;"_"&amp;S1276&amp;"_"&amp;T1276,[1]挑战模式!$A:$AS,13,FALSE)-VLOOKUP(R1276&amp;"_"&amp;S1276&amp;"_"&amp;T1276,[1]挑战模式!$A:$AS,14,FALSE))</f>
        <v/>
      </c>
      <c r="G1276" s="10" t="str">
        <f t="shared" si="124"/>
        <v/>
      </c>
      <c r="H1276" s="10" t="str">
        <f>IF(C1276="","",VLOOKUP(R1276&amp;"_"&amp;S1276&amp;"_"&amp;T1276,[1]挑战模式!$A:$BG,58,FALSE))</f>
        <v/>
      </c>
      <c r="I1276" s="10" t="str">
        <f>IF(C1276="","",VLOOKUP(R1276&amp;"_"&amp;S1276&amp;"_"&amp;T1276,[1]挑战模式!$A:$BG,59,FALSE))</f>
        <v/>
      </c>
      <c r="J1276" s="10" t="str">
        <f t="shared" si="121"/>
        <v/>
      </c>
      <c r="K1276" s="10">
        <f ca="1">IF(ISNA(VLOOKUP(R1276&amp;"_"&amp;S1276&amp;"_"&amp;T1276,[1]挑战模式!$A:$AS,1,FALSE)),"",IF(VLOOKUP(R1276&amp;"_"&amp;S1276&amp;"_"&amp;T1276,[1]挑战模式!$A:$AS,14+U1276,FALSE)="","",INT(VLOOKUP(R1276&amp;"_"&amp;S1276&amp;"_"&amp;T1276,[1]挑战模式!$A:$AS,20+U1276,FALSE))))</f>
        <v>6</v>
      </c>
      <c r="L1276" s="10">
        <f ca="1">IF(ISNA(VLOOKUP(R1276&amp;"_"&amp;S1276&amp;"_"&amp;T1276,[1]挑战模式!$A:$AS,1,FALSE)),"",IF(VLOOKUP(R1276&amp;"_"&amp;S1276&amp;"_"&amp;T1276,[1]挑战模式!$A:$AS,14+U1276,FALSE)="","",ROUND(VLOOKUP(R1276&amp;"_"&amp;S1276&amp;"_"&amp;T1276,[1]挑战模式!$A:$AS,5,FALSE)/K1276,2)))</f>
        <v>5</v>
      </c>
      <c r="M1276" s="10">
        <f t="shared" ca="1" si="125"/>
        <v>1</v>
      </c>
      <c r="N1276" s="10" t="str">
        <f t="shared" ca="1" si="126"/>
        <v>Monster_Season2_Challenge2_5_3</v>
      </c>
      <c r="O1276" s="10">
        <f t="shared" ca="1" si="127"/>
        <v>1</v>
      </c>
      <c r="Q1276" s="10">
        <f ca="1">IF(L1276="","",VLOOKUP(R1276&amp;"_"&amp;S1276&amp;"_"&amp;T1276,[1]挑战模式!$A:$AS,38+U1276,FALSE))</f>
        <v>11</v>
      </c>
      <c r="R1276" s="10">
        <v>2</v>
      </c>
      <c r="S1276" s="10">
        <v>2</v>
      </c>
      <c r="T1276" s="10">
        <v>5</v>
      </c>
      <c r="U1276" s="10">
        <v>3</v>
      </c>
    </row>
    <row r="1277" spans="2:21" x14ac:dyDescent="0.2">
      <c r="B1277" s="10" t="str">
        <f t="shared" si="122"/>
        <v/>
      </c>
      <c r="C1277" s="10" t="str">
        <f>IF(ISNA(VLOOKUP(R1277&amp;"_"&amp;S1277&amp;"_"&amp;T1277,[1]挑战模式!$A:$AS,1,FALSE)),"",IF(T1277-T1276=0,"",T1277))</f>
        <v/>
      </c>
      <c r="D1277" s="10" t="str">
        <f t="shared" si="123"/>
        <v/>
      </c>
      <c r="E1277" s="10" t="str">
        <f>""</f>
        <v/>
      </c>
      <c r="F1277" s="10" t="str">
        <f>IF(C1277="","",VLOOKUP(R1277&amp;"_"&amp;S1277&amp;"_"&amp;T1277,[1]挑战模式!$A:$AS,13,FALSE)-VLOOKUP(R1277&amp;"_"&amp;S1277&amp;"_"&amp;T1277,[1]挑战模式!$A:$AS,14,FALSE))</f>
        <v/>
      </c>
      <c r="G1277" s="10" t="str">
        <f t="shared" si="124"/>
        <v/>
      </c>
      <c r="H1277" s="10" t="str">
        <f>IF(C1277="","",VLOOKUP(R1277&amp;"_"&amp;S1277&amp;"_"&amp;T1277,[1]挑战模式!$A:$BG,58,FALSE))</f>
        <v/>
      </c>
      <c r="I1277" s="10" t="str">
        <f>IF(C1277="","",VLOOKUP(R1277&amp;"_"&amp;S1277&amp;"_"&amp;T1277,[1]挑战模式!$A:$BG,59,FALSE))</f>
        <v/>
      </c>
      <c r="J1277" s="10" t="str">
        <f t="shared" si="121"/>
        <v/>
      </c>
      <c r="K1277" s="10" t="str">
        <f ca="1">IF(ISNA(VLOOKUP(R1277&amp;"_"&amp;S1277&amp;"_"&amp;T1277,[1]挑战模式!$A:$AS,1,FALSE)),"",IF(VLOOKUP(R1277&amp;"_"&amp;S1277&amp;"_"&amp;T1277,[1]挑战模式!$A:$AS,14+U1277,FALSE)="","",INT(VLOOKUP(R1277&amp;"_"&amp;S1277&amp;"_"&amp;T1277,[1]挑战模式!$A:$AS,20+U1277,FALSE))))</f>
        <v/>
      </c>
      <c r="L1277" s="10" t="str">
        <f ca="1">IF(ISNA(VLOOKUP(R1277&amp;"_"&amp;S1277&amp;"_"&amp;T1277,[1]挑战模式!$A:$AS,1,FALSE)),"",IF(VLOOKUP(R1277&amp;"_"&amp;S1277&amp;"_"&amp;T1277,[1]挑战模式!$A:$AS,14+U1277,FALSE)="","",ROUND(VLOOKUP(R1277&amp;"_"&amp;S1277&amp;"_"&amp;T1277,[1]挑战模式!$A:$AS,5,FALSE)/K1277,2)))</f>
        <v/>
      </c>
      <c r="M1277" s="10" t="str">
        <f t="shared" ca="1" si="125"/>
        <v/>
      </c>
      <c r="N1277" s="10" t="str">
        <f t="shared" ca="1" si="126"/>
        <v/>
      </c>
      <c r="O1277" s="10" t="str">
        <f t="shared" ca="1" si="127"/>
        <v/>
      </c>
      <c r="Q1277" s="10" t="str">
        <f ca="1">IF(L1277="","",VLOOKUP(R1277&amp;"_"&amp;S1277&amp;"_"&amp;T1277,[1]挑战模式!$A:$AS,38+U1277,FALSE))</f>
        <v/>
      </c>
      <c r="R1277" s="10">
        <v>2</v>
      </c>
      <c r="S1277" s="10">
        <v>2</v>
      </c>
      <c r="T1277" s="10">
        <v>5</v>
      </c>
      <c r="U1277" s="10">
        <v>4</v>
      </c>
    </row>
    <row r="1278" spans="2:21" x14ac:dyDescent="0.2">
      <c r="B1278" s="10" t="str">
        <f t="shared" si="122"/>
        <v/>
      </c>
      <c r="C1278" s="10" t="str">
        <f>IF(ISNA(VLOOKUP(R1278&amp;"_"&amp;S1278&amp;"_"&amp;T1278,[1]挑战模式!$A:$AS,1,FALSE)),"",IF(T1278-T1277=0,"",T1278))</f>
        <v/>
      </c>
      <c r="D1278" s="10" t="str">
        <f t="shared" si="123"/>
        <v/>
      </c>
      <c r="E1278" s="10" t="str">
        <f>""</f>
        <v/>
      </c>
      <c r="F1278" s="10" t="str">
        <f>IF(C1278="","",VLOOKUP(R1278&amp;"_"&amp;S1278&amp;"_"&amp;T1278,[1]挑战模式!$A:$AS,13,FALSE)-VLOOKUP(R1278&amp;"_"&amp;S1278&amp;"_"&amp;T1278,[1]挑战模式!$A:$AS,14,FALSE))</f>
        <v/>
      </c>
      <c r="G1278" s="10" t="str">
        <f t="shared" si="124"/>
        <v/>
      </c>
      <c r="H1278" s="10" t="str">
        <f>IF(C1278="","",VLOOKUP(R1278&amp;"_"&amp;S1278&amp;"_"&amp;T1278,[1]挑战模式!$A:$BG,58,FALSE))</f>
        <v/>
      </c>
      <c r="I1278" s="10" t="str">
        <f>IF(C1278="","",VLOOKUP(R1278&amp;"_"&amp;S1278&amp;"_"&amp;T1278,[1]挑战模式!$A:$BG,59,FALSE))</f>
        <v/>
      </c>
      <c r="J1278" s="10" t="str">
        <f t="shared" si="121"/>
        <v/>
      </c>
      <c r="K1278" s="10" t="str">
        <f ca="1">IF(ISNA(VLOOKUP(R1278&amp;"_"&amp;S1278&amp;"_"&amp;T1278,[1]挑战模式!$A:$AS,1,FALSE)),"",IF(VLOOKUP(R1278&amp;"_"&amp;S1278&amp;"_"&amp;T1278,[1]挑战模式!$A:$AS,14+U1278,FALSE)="","",INT(VLOOKUP(R1278&amp;"_"&amp;S1278&amp;"_"&amp;T1278,[1]挑战模式!$A:$AS,20+U1278,FALSE))))</f>
        <v/>
      </c>
      <c r="L1278" s="10" t="str">
        <f ca="1">IF(ISNA(VLOOKUP(R1278&amp;"_"&amp;S1278&amp;"_"&amp;T1278,[1]挑战模式!$A:$AS,1,FALSE)),"",IF(VLOOKUP(R1278&amp;"_"&amp;S1278&amp;"_"&amp;T1278,[1]挑战模式!$A:$AS,14+U1278,FALSE)="","",ROUND(VLOOKUP(R1278&amp;"_"&amp;S1278&amp;"_"&amp;T1278,[1]挑战模式!$A:$AS,5,FALSE)/K1278,2)))</f>
        <v/>
      </c>
      <c r="M1278" s="10" t="str">
        <f t="shared" ca="1" si="125"/>
        <v/>
      </c>
      <c r="N1278" s="10" t="str">
        <f t="shared" ca="1" si="126"/>
        <v/>
      </c>
      <c r="O1278" s="10" t="str">
        <f t="shared" ca="1" si="127"/>
        <v/>
      </c>
      <c r="Q1278" s="10" t="str">
        <f ca="1">IF(L1278="","",VLOOKUP(R1278&amp;"_"&amp;S1278&amp;"_"&amp;T1278,[1]挑战模式!$A:$AS,38+U1278,FALSE))</f>
        <v/>
      </c>
      <c r="R1278" s="10">
        <v>2</v>
      </c>
      <c r="S1278" s="10">
        <v>2</v>
      </c>
      <c r="T1278" s="10">
        <v>5</v>
      </c>
      <c r="U1278" s="10">
        <v>5</v>
      </c>
    </row>
    <row r="1279" spans="2:21" x14ac:dyDescent="0.2">
      <c r="B1279" s="10" t="str">
        <f t="shared" si="122"/>
        <v/>
      </c>
      <c r="C1279" s="10" t="str">
        <f>IF(ISNA(VLOOKUP(R1279&amp;"_"&amp;S1279&amp;"_"&amp;T1279,[1]挑战模式!$A:$AS,1,FALSE)),"",IF(T1279-T1278=0,"",T1279))</f>
        <v/>
      </c>
      <c r="D1279" s="10" t="str">
        <f t="shared" si="123"/>
        <v/>
      </c>
      <c r="E1279" s="10" t="str">
        <f>""</f>
        <v/>
      </c>
      <c r="F1279" s="10" t="str">
        <f>IF(C1279="","",VLOOKUP(R1279&amp;"_"&amp;S1279&amp;"_"&amp;T1279,[1]挑战模式!$A:$AS,13,FALSE)-VLOOKUP(R1279&amp;"_"&amp;S1279&amp;"_"&amp;T1279,[1]挑战模式!$A:$AS,14,FALSE))</f>
        <v/>
      </c>
      <c r="G1279" s="10" t="str">
        <f t="shared" si="124"/>
        <v/>
      </c>
      <c r="H1279" s="10" t="str">
        <f>IF(C1279="","",VLOOKUP(R1279&amp;"_"&amp;S1279&amp;"_"&amp;T1279,[1]挑战模式!$A:$BG,58,FALSE))</f>
        <v/>
      </c>
      <c r="I1279" s="10" t="str">
        <f>IF(C1279="","",VLOOKUP(R1279&amp;"_"&amp;S1279&amp;"_"&amp;T1279,[1]挑战模式!$A:$BG,59,FALSE))</f>
        <v/>
      </c>
      <c r="J1279" s="10" t="str">
        <f t="shared" si="121"/>
        <v/>
      </c>
      <c r="K1279" s="10" t="str">
        <f ca="1">IF(ISNA(VLOOKUP(R1279&amp;"_"&amp;S1279&amp;"_"&amp;T1279,[1]挑战模式!$A:$AS,1,FALSE)),"",IF(VLOOKUP(R1279&amp;"_"&amp;S1279&amp;"_"&amp;T1279,[1]挑战模式!$A:$AS,14+U1279,FALSE)="","",INT(VLOOKUP(R1279&amp;"_"&amp;S1279&amp;"_"&amp;T1279,[1]挑战模式!$A:$AS,20+U1279,FALSE))))</f>
        <v/>
      </c>
      <c r="L1279" s="10" t="str">
        <f ca="1">IF(ISNA(VLOOKUP(R1279&amp;"_"&amp;S1279&amp;"_"&amp;T1279,[1]挑战模式!$A:$AS,1,FALSE)),"",IF(VLOOKUP(R1279&amp;"_"&amp;S1279&amp;"_"&amp;T1279,[1]挑战模式!$A:$AS,14+U1279,FALSE)="","",ROUND(VLOOKUP(R1279&amp;"_"&amp;S1279&amp;"_"&amp;T1279,[1]挑战模式!$A:$AS,5,FALSE)/K1279,2)))</f>
        <v/>
      </c>
      <c r="M1279" s="10" t="str">
        <f t="shared" ca="1" si="125"/>
        <v/>
      </c>
      <c r="N1279" s="10" t="str">
        <f t="shared" ca="1" si="126"/>
        <v/>
      </c>
      <c r="O1279" s="10" t="str">
        <f t="shared" ca="1" si="127"/>
        <v/>
      </c>
      <c r="Q1279" s="10" t="str">
        <f ca="1">IF(L1279="","",VLOOKUP(R1279&amp;"_"&amp;S1279&amp;"_"&amp;T1279,[1]挑战模式!$A:$AS,38+U1279,FALSE))</f>
        <v/>
      </c>
      <c r="R1279" s="10">
        <v>2</v>
      </c>
      <c r="S1279" s="10">
        <v>2</v>
      </c>
      <c r="T1279" s="10">
        <v>5</v>
      </c>
      <c r="U1279" s="10">
        <v>6</v>
      </c>
    </row>
    <row r="1280" spans="2:21" x14ac:dyDescent="0.2">
      <c r="B1280" s="10" t="str">
        <f t="shared" si="122"/>
        <v>MonsterWaveCallRule_Season2_Challenge2</v>
      </c>
      <c r="C1280" s="10">
        <f>IF(ISNA(VLOOKUP(R1280&amp;"_"&amp;S1280&amp;"_"&amp;T1280,[1]挑战模式!$A:$AS,1,FALSE)),"",IF(T1280-T1279=0,"",T1280))</f>
        <v>6</v>
      </c>
      <c r="D1280" s="10" t="str">
        <f t="shared" si="123"/>
        <v>赛季2挑战关卡2波次6</v>
      </c>
      <c r="E1280" s="10" t="str">
        <f>""</f>
        <v/>
      </c>
      <c r="F1280" s="10">
        <f>IF(C1280="","",VLOOKUP(R1280&amp;"_"&amp;S1280&amp;"_"&amp;T1280,[1]挑战模式!$A:$AS,13,FALSE)-VLOOKUP(R1280&amp;"_"&amp;S1280&amp;"_"&amp;T1280,[1]挑战模式!$A:$AS,14,FALSE))</f>
        <v>100</v>
      </c>
      <c r="G1280" s="10">
        <f t="shared" si="124"/>
        <v>180</v>
      </c>
      <c r="H1280" s="10" t="str">
        <f>IF(C1280="","",VLOOKUP(R1280&amp;"_"&amp;S1280&amp;"_"&amp;T1280,[1]挑战模式!$A:$BG,58,FALSE))</f>
        <v>ResAudio_Music_game1;0.9</v>
      </c>
      <c r="I1280" s="10" t="str">
        <f>IF(C1280="","",VLOOKUP(R1280&amp;"_"&amp;S1280&amp;"_"&amp;T1280,[1]挑战模式!$A:$BG,59,FALSE))</f>
        <v>ResAudio_Music_battle_danger1;1</v>
      </c>
      <c r="J1280" s="10">
        <f t="shared" si="121"/>
        <v>0</v>
      </c>
      <c r="K1280" s="10">
        <f ca="1">IF(ISNA(VLOOKUP(R1280&amp;"_"&amp;S1280&amp;"_"&amp;T1280,[1]挑战模式!$A:$AS,1,FALSE)),"",IF(VLOOKUP(R1280&amp;"_"&amp;S1280&amp;"_"&amp;T1280,[1]挑战模式!$A:$AS,14+U1280,FALSE)="","",INT(VLOOKUP(R1280&amp;"_"&amp;S1280&amp;"_"&amp;T1280,[1]挑战模式!$A:$AS,20+U1280,FALSE))))</f>
        <v>11</v>
      </c>
      <c r="L1280" s="10">
        <f ca="1">IF(ISNA(VLOOKUP(R1280&amp;"_"&amp;S1280&amp;"_"&amp;T1280,[1]挑战模式!$A:$AS,1,FALSE)),"",IF(VLOOKUP(R1280&amp;"_"&amp;S1280&amp;"_"&amp;T1280,[1]挑战模式!$A:$AS,14+U1280,FALSE)="","",ROUND(VLOOKUP(R1280&amp;"_"&amp;S1280&amp;"_"&amp;T1280,[1]挑战模式!$A:$AS,5,FALSE)/K1280,2)))</f>
        <v>2.73</v>
      </c>
      <c r="M1280" s="10">
        <f t="shared" ca="1" si="125"/>
        <v>1</v>
      </c>
      <c r="N1280" s="10" t="str">
        <f t="shared" ca="1" si="126"/>
        <v>Monster_Season2_Challenge2_6_1</v>
      </c>
      <c r="O1280" s="10">
        <f t="shared" ca="1" si="127"/>
        <v>1</v>
      </c>
      <c r="Q1280" s="10">
        <f ca="1">IF(L1280="","",VLOOKUP(R1280&amp;"_"&amp;S1280&amp;"_"&amp;T1280,[1]挑战模式!$A:$AS,38+U1280,FALSE))</f>
        <v>5</v>
      </c>
      <c r="R1280" s="10">
        <v>2</v>
      </c>
      <c r="S1280" s="10">
        <v>2</v>
      </c>
      <c r="T1280" s="10">
        <v>6</v>
      </c>
      <c r="U1280" s="10">
        <v>1</v>
      </c>
    </row>
    <row r="1281" spans="2:21" x14ac:dyDescent="0.2">
      <c r="B1281" s="10" t="str">
        <f t="shared" si="122"/>
        <v/>
      </c>
      <c r="C1281" s="10" t="str">
        <f>IF(ISNA(VLOOKUP(R1281&amp;"_"&amp;S1281&amp;"_"&amp;T1281,[1]挑战模式!$A:$AS,1,FALSE)),"",IF(T1281-T1280=0,"",T1281))</f>
        <v/>
      </c>
      <c r="D1281" s="10" t="str">
        <f t="shared" si="123"/>
        <v/>
      </c>
      <c r="E1281" s="10" t="str">
        <f>""</f>
        <v/>
      </c>
      <c r="F1281" s="10" t="str">
        <f>IF(C1281="","",VLOOKUP(R1281&amp;"_"&amp;S1281&amp;"_"&amp;T1281,[1]挑战模式!$A:$AS,13,FALSE)-VLOOKUP(R1281&amp;"_"&amp;S1281&amp;"_"&amp;T1281,[1]挑战模式!$A:$AS,14,FALSE))</f>
        <v/>
      </c>
      <c r="G1281" s="10" t="str">
        <f t="shared" si="124"/>
        <v/>
      </c>
      <c r="H1281" s="10" t="str">
        <f>IF(C1281="","",VLOOKUP(R1281&amp;"_"&amp;S1281&amp;"_"&amp;T1281,[1]挑战模式!$A:$BG,58,FALSE))</f>
        <v/>
      </c>
      <c r="I1281" s="10" t="str">
        <f>IF(C1281="","",VLOOKUP(R1281&amp;"_"&amp;S1281&amp;"_"&amp;T1281,[1]挑战模式!$A:$BG,59,FALSE))</f>
        <v/>
      </c>
      <c r="J1281" s="10" t="str">
        <f t="shared" si="121"/>
        <v/>
      </c>
      <c r="K1281" s="10">
        <f ca="1">IF(ISNA(VLOOKUP(R1281&amp;"_"&amp;S1281&amp;"_"&amp;T1281,[1]挑战模式!$A:$AS,1,FALSE)),"",IF(VLOOKUP(R1281&amp;"_"&amp;S1281&amp;"_"&amp;T1281,[1]挑战模式!$A:$AS,14+U1281,FALSE)="","",INT(VLOOKUP(R1281&amp;"_"&amp;S1281&amp;"_"&amp;T1281,[1]挑战模式!$A:$AS,20+U1281,FALSE))))</f>
        <v>8</v>
      </c>
      <c r="L1281" s="10">
        <f ca="1">IF(ISNA(VLOOKUP(R1281&amp;"_"&amp;S1281&amp;"_"&amp;T1281,[1]挑战模式!$A:$AS,1,FALSE)),"",IF(VLOOKUP(R1281&amp;"_"&amp;S1281&amp;"_"&amp;T1281,[1]挑战模式!$A:$AS,14+U1281,FALSE)="","",ROUND(VLOOKUP(R1281&amp;"_"&amp;S1281&amp;"_"&amp;T1281,[1]挑战模式!$A:$AS,5,FALSE)/K1281,2)))</f>
        <v>3.75</v>
      </c>
      <c r="M1281" s="10">
        <f t="shared" ca="1" si="125"/>
        <v>1</v>
      </c>
      <c r="N1281" s="10" t="str">
        <f t="shared" ca="1" si="126"/>
        <v>Monster_Season2_Challenge2_6_2</v>
      </c>
      <c r="O1281" s="10">
        <f t="shared" ca="1" si="127"/>
        <v>1</v>
      </c>
      <c r="Q1281" s="10">
        <f ca="1">IF(L1281="","",VLOOKUP(R1281&amp;"_"&amp;S1281&amp;"_"&amp;T1281,[1]挑战模式!$A:$AS,38+U1281,FALSE))</f>
        <v>5</v>
      </c>
      <c r="R1281" s="10">
        <v>2</v>
      </c>
      <c r="S1281" s="10">
        <v>2</v>
      </c>
      <c r="T1281" s="10">
        <v>6</v>
      </c>
      <c r="U1281" s="10">
        <v>2</v>
      </c>
    </row>
    <row r="1282" spans="2:21" x14ac:dyDescent="0.2">
      <c r="B1282" s="10" t="str">
        <f t="shared" si="122"/>
        <v/>
      </c>
      <c r="C1282" s="10" t="str">
        <f>IF(ISNA(VLOOKUP(R1282&amp;"_"&amp;S1282&amp;"_"&amp;T1282,[1]挑战模式!$A:$AS,1,FALSE)),"",IF(T1282-T1281=0,"",T1282))</f>
        <v/>
      </c>
      <c r="D1282" s="10" t="str">
        <f t="shared" si="123"/>
        <v/>
      </c>
      <c r="E1282" s="10" t="str">
        <f>""</f>
        <v/>
      </c>
      <c r="F1282" s="10" t="str">
        <f>IF(C1282="","",VLOOKUP(R1282&amp;"_"&amp;S1282&amp;"_"&amp;T1282,[1]挑战模式!$A:$AS,13,FALSE)-VLOOKUP(R1282&amp;"_"&amp;S1282&amp;"_"&amp;T1282,[1]挑战模式!$A:$AS,14,FALSE))</f>
        <v/>
      </c>
      <c r="G1282" s="10" t="str">
        <f t="shared" si="124"/>
        <v/>
      </c>
      <c r="H1282" s="10" t="str">
        <f>IF(C1282="","",VLOOKUP(R1282&amp;"_"&amp;S1282&amp;"_"&amp;T1282,[1]挑战模式!$A:$BG,58,FALSE))</f>
        <v/>
      </c>
      <c r="I1282" s="10" t="str">
        <f>IF(C1282="","",VLOOKUP(R1282&amp;"_"&amp;S1282&amp;"_"&amp;T1282,[1]挑战模式!$A:$BG,59,FALSE))</f>
        <v/>
      </c>
      <c r="J1282" s="10" t="str">
        <f t="shared" si="121"/>
        <v/>
      </c>
      <c r="K1282" s="10">
        <f ca="1">IF(ISNA(VLOOKUP(R1282&amp;"_"&amp;S1282&amp;"_"&amp;T1282,[1]挑战模式!$A:$AS,1,FALSE)),"",IF(VLOOKUP(R1282&amp;"_"&amp;S1282&amp;"_"&amp;T1282,[1]挑战模式!$A:$AS,14+U1282,FALSE)="","",INT(VLOOKUP(R1282&amp;"_"&amp;S1282&amp;"_"&amp;T1282,[1]挑战模式!$A:$AS,20+U1282,FALSE))))</f>
        <v>8</v>
      </c>
      <c r="L1282" s="10">
        <f ca="1">IF(ISNA(VLOOKUP(R1282&amp;"_"&amp;S1282&amp;"_"&amp;T1282,[1]挑战模式!$A:$AS,1,FALSE)),"",IF(VLOOKUP(R1282&amp;"_"&amp;S1282&amp;"_"&amp;T1282,[1]挑战模式!$A:$AS,14+U1282,FALSE)="","",ROUND(VLOOKUP(R1282&amp;"_"&amp;S1282&amp;"_"&amp;T1282,[1]挑战模式!$A:$AS,5,FALSE)/K1282,2)))</f>
        <v>3.75</v>
      </c>
      <c r="M1282" s="10">
        <f t="shared" ca="1" si="125"/>
        <v>1</v>
      </c>
      <c r="N1282" s="10" t="str">
        <f t="shared" ca="1" si="126"/>
        <v>Monster_Season2_Challenge2_6_3</v>
      </c>
      <c r="O1282" s="10">
        <f t="shared" ca="1" si="127"/>
        <v>1</v>
      </c>
      <c r="Q1282" s="10">
        <f ca="1">IF(L1282="","",VLOOKUP(R1282&amp;"_"&amp;S1282&amp;"_"&amp;T1282,[1]挑战模式!$A:$AS,38+U1282,FALSE))</f>
        <v>5</v>
      </c>
      <c r="R1282" s="10">
        <v>2</v>
      </c>
      <c r="S1282" s="10">
        <v>2</v>
      </c>
      <c r="T1282" s="10">
        <v>6</v>
      </c>
      <c r="U1282" s="10">
        <v>3</v>
      </c>
    </row>
    <row r="1283" spans="2:21" x14ac:dyDescent="0.2">
      <c r="B1283" s="10" t="str">
        <f t="shared" si="122"/>
        <v/>
      </c>
      <c r="C1283" s="10" t="str">
        <f>IF(ISNA(VLOOKUP(R1283&amp;"_"&amp;S1283&amp;"_"&amp;T1283,[1]挑战模式!$A:$AS,1,FALSE)),"",IF(T1283-T1282=0,"",T1283))</f>
        <v/>
      </c>
      <c r="D1283" s="10" t="str">
        <f t="shared" si="123"/>
        <v/>
      </c>
      <c r="E1283" s="10" t="str">
        <f>""</f>
        <v/>
      </c>
      <c r="F1283" s="10" t="str">
        <f>IF(C1283="","",VLOOKUP(R1283&amp;"_"&amp;S1283&amp;"_"&amp;T1283,[1]挑战模式!$A:$AS,13,FALSE)-VLOOKUP(R1283&amp;"_"&amp;S1283&amp;"_"&amp;T1283,[1]挑战模式!$A:$AS,14,FALSE))</f>
        <v/>
      </c>
      <c r="G1283" s="10" t="str">
        <f t="shared" si="124"/>
        <v/>
      </c>
      <c r="H1283" s="10" t="str">
        <f>IF(C1283="","",VLOOKUP(R1283&amp;"_"&amp;S1283&amp;"_"&amp;T1283,[1]挑战模式!$A:$BG,58,FALSE))</f>
        <v/>
      </c>
      <c r="I1283" s="10" t="str">
        <f>IF(C1283="","",VLOOKUP(R1283&amp;"_"&amp;S1283&amp;"_"&amp;T1283,[1]挑战模式!$A:$BG,59,FALSE))</f>
        <v/>
      </c>
      <c r="J1283" s="10" t="str">
        <f t="shared" si="121"/>
        <v/>
      </c>
      <c r="K1283" s="10">
        <f ca="1">IF(ISNA(VLOOKUP(R1283&amp;"_"&amp;S1283&amp;"_"&amp;T1283,[1]挑战模式!$A:$AS,1,FALSE)),"",IF(VLOOKUP(R1283&amp;"_"&amp;S1283&amp;"_"&amp;T1283,[1]挑战模式!$A:$AS,14+U1283,FALSE)="","",INT(VLOOKUP(R1283&amp;"_"&amp;S1283&amp;"_"&amp;T1283,[1]挑战模式!$A:$AS,20+U1283,FALSE))))</f>
        <v>5</v>
      </c>
      <c r="L1283" s="10">
        <f ca="1">IF(ISNA(VLOOKUP(R1283&amp;"_"&amp;S1283&amp;"_"&amp;T1283,[1]挑战模式!$A:$AS,1,FALSE)),"",IF(VLOOKUP(R1283&amp;"_"&amp;S1283&amp;"_"&amp;T1283,[1]挑战模式!$A:$AS,14+U1283,FALSE)="","",ROUND(VLOOKUP(R1283&amp;"_"&amp;S1283&amp;"_"&amp;T1283,[1]挑战模式!$A:$AS,5,FALSE)/K1283,2)))</f>
        <v>6</v>
      </c>
      <c r="M1283" s="10">
        <f t="shared" ca="1" si="125"/>
        <v>1</v>
      </c>
      <c r="N1283" s="10" t="str">
        <f t="shared" ca="1" si="126"/>
        <v>Monster_Season2_Challenge2_6_4</v>
      </c>
      <c r="O1283" s="10">
        <f t="shared" ca="1" si="127"/>
        <v>1</v>
      </c>
      <c r="Q1283" s="10">
        <f ca="1">IF(L1283="","",VLOOKUP(R1283&amp;"_"&amp;S1283&amp;"_"&amp;T1283,[1]挑战模式!$A:$AS,38+U1283,FALSE))</f>
        <v>11</v>
      </c>
      <c r="R1283" s="10">
        <v>2</v>
      </c>
      <c r="S1283" s="10">
        <v>2</v>
      </c>
      <c r="T1283" s="10">
        <v>6</v>
      </c>
      <c r="U1283" s="10">
        <v>4</v>
      </c>
    </row>
    <row r="1284" spans="2:21" x14ac:dyDescent="0.2">
      <c r="B1284" s="10" t="str">
        <f t="shared" si="122"/>
        <v/>
      </c>
      <c r="C1284" s="10" t="str">
        <f>IF(ISNA(VLOOKUP(R1284&amp;"_"&amp;S1284&amp;"_"&amp;T1284,[1]挑战模式!$A:$AS,1,FALSE)),"",IF(T1284-T1283=0,"",T1284))</f>
        <v/>
      </c>
      <c r="D1284" s="10" t="str">
        <f t="shared" si="123"/>
        <v/>
      </c>
      <c r="E1284" s="10" t="str">
        <f>""</f>
        <v/>
      </c>
      <c r="F1284" s="10" t="str">
        <f>IF(C1284="","",VLOOKUP(R1284&amp;"_"&amp;S1284&amp;"_"&amp;T1284,[1]挑战模式!$A:$AS,13,FALSE)-VLOOKUP(R1284&amp;"_"&amp;S1284&amp;"_"&amp;T1284,[1]挑战模式!$A:$AS,14,FALSE))</f>
        <v/>
      </c>
      <c r="G1284" s="10" t="str">
        <f t="shared" si="124"/>
        <v/>
      </c>
      <c r="H1284" s="10" t="str">
        <f>IF(C1284="","",VLOOKUP(R1284&amp;"_"&amp;S1284&amp;"_"&amp;T1284,[1]挑战模式!$A:$BG,58,FALSE))</f>
        <v/>
      </c>
      <c r="I1284" s="10" t="str">
        <f>IF(C1284="","",VLOOKUP(R1284&amp;"_"&amp;S1284&amp;"_"&amp;T1284,[1]挑战模式!$A:$BG,59,FALSE))</f>
        <v/>
      </c>
      <c r="J1284" s="10" t="str">
        <f t="shared" si="121"/>
        <v/>
      </c>
      <c r="K1284" s="10" t="str">
        <f ca="1">IF(ISNA(VLOOKUP(R1284&amp;"_"&amp;S1284&amp;"_"&amp;T1284,[1]挑战模式!$A:$AS,1,FALSE)),"",IF(VLOOKUP(R1284&amp;"_"&amp;S1284&amp;"_"&amp;T1284,[1]挑战模式!$A:$AS,14+U1284,FALSE)="","",INT(VLOOKUP(R1284&amp;"_"&amp;S1284&amp;"_"&amp;T1284,[1]挑战模式!$A:$AS,20+U1284,FALSE))))</f>
        <v/>
      </c>
      <c r="L1284" s="10" t="str">
        <f ca="1">IF(ISNA(VLOOKUP(R1284&amp;"_"&amp;S1284&amp;"_"&amp;T1284,[1]挑战模式!$A:$AS,1,FALSE)),"",IF(VLOOKUP(R1284&amp;"_"&amp;S1284&amp;"_"&amp;T1284,[1]挑战模式!$A:$AS,14+U1284,FALSE)="","",ROUND(VLOOKUP(R1284&amp;"_"&amp;S1284&amp;"_"&amp;T1284,[1]挑战模式!$A:$AS,5,FALSE)/K1284,2)))</f>
        <v/>
      </c>
      <c r="M1284" s="10" t="str">
        <f t="shared" ca="1" si="125"/>
        <v/>
      </c>
      <c r="N1284" s="10" t="str">
        <f t="shared" ca="1" si="126"/>
        <v/>
      </c>
      <c r="O1284" s="10" t="str">
        <f t="shared" ca="1" si="127"/>
        <v/>
      </c>
      <c r="Q1284" s="10" t="str">
        <f ca="1">IF(L1284="","",VLOOKUP(R1284&amp;"_"&amp;S1284&amp;"_"&amp;T1284,[1]挑战模式!$A:$AS,38+U1284,FALSE))</f>
        <v/>
      </c>
      <c r="R1284" s="10">
        <v>2</v>
      </c>
      <c r="S1284" s="10">
        <v>2</v>
      </c>
      <c r="T1284" s="10">
        <v>6</v>
      </c>
      <c r="U1284" s="10">
        <v>5</v>
      </c>
    </row>
    <row r="1285" spans="2:21" x14ac:dyDescent="0.2">
      <c r="B1285" s="10" t="str">
        <f t="shared" si="122"/>
        <v/>
      </c>
      <c r="C1285" s="10" t="str">
        <f>IF(ISNA(VLOOKUP(R1285&amp;"_"&amp;S1285&amp;"_"&amp;T1285,[1]挑战模式!$A:$AS,1,FALSE)),"",IF(T1285-T1284=0,"",T1285))</f>
        <v/>
      </c>
      <c r="D1285" s="10" t="str">
        <f t="shared" si="123"/>
        <v/>
      </c>
      <c r="E1285" s="10" t="str">
        <f>""</f>
        <v/>
      </c>
      <c r="F1285" s="10" t="str">
        <f>IF(C1285="","",VLOOKUP(R1285&amp;"_"&amp;S1285&amp;"_"&amp;T1285,[1]挑战模式!$A:$AS,13,FALSE)-VLOOKUP(R1285&amp;"_"&amp;S1285&amp;"_"&amp;T1285,[1]挑战模式!$A:$AS,14,FALSE))</f>
        <v/>
      </c>
      <c r="G1285" s="10" t="str">
        <f t="shared" si="124"/>
        <v/>
      </c>
      <c r="H1285" s="10" t="str">
        <f>IF(C1285="","",VLOOKUP(R1285&amp;"_"&amp;S1285&amp;"_"&amp;T1285,[1]挑战模式!$A:$BG,58,FALSE))</f>
        <v/>
      </c>
      <c r="I1285" s="10" t="str">
        <f>IF(C1285="","",VLOOKUP(R1285&amp;"_"&amp;S1285&amp;"_"&amp;T1285,[1]挑战模式!$A:$BG,59,FALSE))</f>
        <v/>
      </c>
      <c r="J1285" s="10" t="str">
        <f t="shared" si="121"/>
        <v/>
      </c>
      <c r="K1285" s="10" t="str">
        <f ca="1">IF(ISNA(VLOOKUP(R1285&amp;"_"&amp;S1285&amp;"_"&amp;T1285,[1]挑战模式!$A:$AS,1,FALSE)),"",IF(VLOOKUP(R1285&amp;"_"&amp;S1285&amp;"_"&amp;T1285,[1]挑战模式!$A:$AS,14+U1285,FALSE)="","",INT(VLOOKUP(R1285&amp;"_"&amp;S1285&amp;"_"&amp;T1285,[1]挑战模式!$A:$AS,20+U1285,FALSE))))</f>
        <v/>
      </c>
      <c r="L1285" s="10" t="str">
        <f ca="1">IF(ISNA(VLOOKUP(R1285&amp;"_"&amp;S1285&amp;"_"&amp;T1285,[1]挑战模式!$A:$AS,1,FALSE)),"",IF(VLOOKUP(R1285&amp;"_"&amp;S1285&amp;"_"&amp;T1285,[1]挑战模式!$A:$AS,14+U1285,FALSE)="","",ROUND(VLOOKUP(R1285&amp;"_"&amp;S1285&amp;"_"&amp;T1285,[1]挑战模式!$A:$AS,5,FALSE)/K1285,2)))</f>
        <v/>
      </c>
      <c r="M1285" s="10" t="str">
        <f t="shared" ca="1" si="125"/>
        <v/>
      </c>
      <c r="N1285" s="10" t="str">
        <f t="shared" ca="1" si="126"/>
        <v/>
      </c>
      <c r="O1285" s="10" t="str">
        <f t="shared" ca="1" si="127"/>
        <v/>
      </c>
      <c r="Q1285" s="10" t="str">
        <f ca="1">IF(L1285="","",VLOOKUP(R1285&amp;"_"&amp;S1285&amp;"_"&amp;T1285,[1]挑战模式!$A:$AS,38+U1285,FALSE))</f>
        <v/>
      </c>
      <c r="R1285" s="10">
        <v>2</v>
      </c>
      <c r="S1285" s="10">
        <v>2</v>
      </c>
      <c r="T1285" s="10">
        <v>6</v>
      </c>
      <c r="U1285" s="10">
        <v>6</v>
      </c>
    </row>
    <row r="1286" spans="2:21" x14ac:dyDescent="0.2">
      <c r="B1286" s="10" t="str">
        <f t="shared" si="122"/>
        <v/>
      </c>
      <c r="C1286" s="10" t="str">
        <f>IF(ISNA(VLOOKUP(R1286&amp;"_"&amp;S1286&amp;"_"&amp;T1286,[1]挑战模式!$A:$AS,1,FALSE)),"",IF(T1286-T1285=0,"",T1286))</f>
        <v/>
      </c>
      <c r="D1286" s="10" t="str">
        <f t="shared" si="123"/>
        <v/>
      </c>
      <c r="E1286" s="10" t="str">
        <f>""</f>
        <v/>
      </c>
      <c r="F1286" s="10" t="str">
        <f>IF(C1286="","",VLOOKUP(R1286&amp;"_"&amp;S1286&amp;"_"&amp;T1286,[1]挑战模式!$A:$AS,13,FALSE)-VLOOKUP(R1286&amp;"_"&amp;S1286&amp;"_"&amp;T1286,[1]挑战模式!$A:$AS,14,FALSE))</f>
        <v/>
      </c>
      <c r="G1286" s="10" t="str">
        <f t="shared" si="124"/>
        <v/>
      </c>
      <c r="H1286" s="10" t="str">
        <f>IF(C1286="","",VLOOKUP(R1286&amp;"_"&amp;S1286&amp;"_"&amp;T1286,[1]挑战模式!$A:$BG,58,FALSE))</f>
        <v/>
      </c>
      <c r="I1286" s="10" t="str">
        <f>IF(C1286="","",VLOOKUP(R1286&amp;"_"&amp;S1286&amp;"_"&amp;T1286,[1]挑战模式!$A:$BG,59,FALSE))</f>
        <v/>
      </c>
      <c r="J1286" s="10" t="str">
        <f t="shared" si="121"/>
        <v/>
      </c>
      <c r="K1286" s="10" t="str">
        <f>IF(ISNA(VLOOKUP(R1286&amp;"_"&amp;S1286&amp;"_"&amp;T1286,[1]挑战模式!$A:$AS,1,FALSE)),"",IF(VLOOKUP(R1286&amp;"_"&amp;S1286&amp;"_"&amp;T1286,[1]挑战模式!$A:$AS,14+U1286,FALSE)="","",INT(VLOOKUP(R1286&amp;"_"&amp;S1286&amp;"_"&amp;T1286,[1]挑战模式!$A:$AS,20+U1286,FALSE))))</f>
        <v/>
      </c>
      <c r="L1286" s="10" t="str">
        <f>IF(ISNA(VLOOKUP(R1286&amp;"_"&amp;S1286&amp;"_"&amp;T1286,[1]挑战模式!$A:$AS,1,FALSE)),"",IF(VLOOKUP(R1286&amp;"_"&amp;S1286&amp;"_"&amp;T1286,[1]挑战模式!$A:$AS,14+U1286,FALSE)="","",ROUND(VLOOKUP(R1286&amp;"_"&amp;S1286&amp;"_"&amp;T1286,[1]挑战模式!$A:$AS,5,FALSE)/K1286,2)))</f>
        <v/>
      </c>
      <c r="M1286" s="10" t="str">
        <f t="shared" si="125"/>
        <v/>
      </c>
      <c r="N1286" s="10" t="str">
        <f t="shared" si="126"/>
        <v/>
      </c>
      <c r="O1286" s="10" t="str">
        <f t="shared" si="127"/>
        <v/>
      </c>
      <c r="Q1286" s="10" t="str">
        <f>IF(L1286="","",VLOOKUP(R1286&amp;"_"&amp;S1286&amp;"_"&amp;T1286,[1]挑战模式!$A:$AS,38+U1286,FALSE))</f>
        <v/>
      </c>
      <c r="R1286" s="10">
        <v>2</v>
      </c>
      <c r="S1286" s="10">
        <v>2</v>
      </c>
      <c r="T1286" s="10">
        <v>7</v>
      </c>
      <c r="U1286" s="10">
        <v>1</v>
      </c>
    </row>
    <row r="1287" spans="2:21" x14ac:dyDescent="0.2">
      <c r="B1287" s="10" t="str">
        <f t="shared" si="122"/>
        <v/>
      </c>
      <c r="C1287" s="10" t="str">
        <f>IF(ISNA(VLOOKUP(R1287&amp;"_"&amp;S1287&amp;"_"&amp;T1287,[1]挑战模式!$A:$AS,1,FALSE)),"",IF(T1287-T1286=0,"",T1287))</f>
        <v/>
      </c>
      <c r="D1287" s="10" t="str">
        <f t="shared" si="123"/>
        <v/>
      </c>
      <c r="E1287" s="10" t="str">
        <f>""</f>
        <v/>
      </c>
      <c r="F1287" s="10" t="str">
        <f>IF(C1287="","",VLOOKUP(R1287&amp;"_"&amp;S1287&amp;"_"&amp;T1287,[1]挑战模式!$A:$AS,13,FALSE)-VLOOKUP(R1287&amp;"_"&amp;S1287&amp;"_"&amp;T1287,[1]挑战模式!$A:$AS,14,FALSE))</f>
        <v/>
      </c>
      <c r="G1287" s="10" t="str">
        <f t="shared" si="124"/>
        <v/>
      </c>
      <c r="H1287" s="10" t="str">
        <f>IF(C1287="","",VLOOKUP(R1287&amp;"_"&amp;S1287&amp;"_"&amp;T1287,[1]挑战模式!$A:$BG,58,FALSE))</f>
        <v/>
      </c>
      <c r="I1287" s="10" t="str">
        <f>IF(C1287="","",VLOOKUP(R1287&amp;"_"&amp;S1287&amp;"_"&amp;T1287,[1]挑战模式!$A:$BG,59,FALSE))</f>
        <v/>
      </c>
      <c r="J1287" s="10" t="str">
        <f t="shared" si="121"/>
        <v/>
      </c>
      <c r="K1287" s="10" t="str">
        <f>IF(ISNA(VLOOKUP(R1287&amp;"_"&amp;S1287&amp;"_"&amp;T1287,[1]挑战模式!$A:$AS,1,FALSE)),"",IF(VLOOKUP(R1287&amp;"_"&amp;S1287&amp;"_"&amp;T1287,[1]挑战模式!$A:$AS,14+U1287,FALSE)="","",INT(VLOOKUP(R1287&amp;"_"&amp;S1287&amp;"_"&amp;T1287,[1]挑战模式!$A:$AS,20+U1287,FALSE))))</f>
        <v/>
      </c>
      <c r="L1287" s="10" t="str">
        <f>IF(ISNA(VLOOKUP(R1287&amp;"_"&amp;S1287&amp;"_"&amp;T1287,[1]挑战模式!$A:$AS,1,FALSE)),"",IF(VLOOKUP(R1287&amp;"_"&amp;S1287&amp;"_"&amp;T1287,[1]挑战模式!$A:$AS,14+U1287,FALSE)="","",ROUND(VLOOKUP(R1287&amp;"_"&amp;S1287&amp;"_"&amp;T1287,[1]挑战模式!$A:$AS,5,FALSE)/K1287,2)))</f>
        <v/>
      </c>
      <c r="M1287" s="10" t="str">
        <f t="shared" si="125"/>
        <v/>
      </c>
      <c r="N1287" s="10" t="str">
        <f t="shared" si="126"/>
        <v/>
      </c>
      <c r="O1287" s="10" t="str">
        <f t="shared" si="127"/>
        <v/>
      </c>
      <c r="Q1287" s="10" t="str">
        <f>IF(L1287="","",VLOOKUP(R1287&amp;"_"&amp;S1287&amp;"_"&amp;T1287,[1]挑战模式!$A:$AS,38+U1287,FALSE))</f>
        <v/>
      </c>
      <c r="R1287" s="10">
        <v>2</v>
      </c>
      <c r="S1287" s="10">
        <v>2</v>
      </c>
      <c r="T1287" s="10">
        <v>7</v>
      </c>
      <c r="U1287" s="10">
        <v>2</v>
      </c>
    </row>
    <row r="1288" spans="2:21" x14ac:dyDescent="0.2">
      <c r="B1288" s="10" t="str">
        <f t="shared" si="122"/>
        <v/>
      </c>
      <c r="C1288" s="10" t="str">
        <f>IF(ISNA(VLOOKUP(R1288&amp;"_"&amp;S1288&amp;"_"&amp;T1288,[1]挑战模式!$A:$AS,1,FALSE)),"",IF(T1288-T1287=0,"",T1288))</f>
        <v/>
      </c>
      <c r="D1288" s="10" t="str">
        <f t="shared" si="123"/>
        <v/>
      </c>
      <c r="E1288" s="10" t="str">
        <f>""</f>
        <v/>
      </c>
      <c r="F1288" s="10" t="str">
        <f>IF(C1288="","",VLOOKUP(R1288&amp;"_"&amp;S1288&amp;"_"&amp;T1288,[1]挑战模式!$A:$AS,13,FALSE)-VLOOKUP(R1288&amp;"_"&amp;S1288&amp;"_"&amp;T1288,[1]挑战模式!$A:$AS,14,FALSE))</f>
        <v/>
      </c>
      <c r="G1288" s="10" t="str">
        <f t="shared" si="124"/>
        <v/>
      </c>
      <c r="H1288" s="10" t="str">
        <f>IF(C1288="","",VLOOKUP(R1288&amp;"_"&amp;S1288&amp;"_"&amp;T1288,[1]挑战模式!$A:$BG,58,FALSE))</f>
        <v/>
      </c>
      <c r="I1288" s="10" t="str">
        <f>IF(C1288="","",VLOOKUP(R1288&amp;"_"&amp;S1288&amp;"_"&amp;T1288,[1]挑战模式!$A:$BG,59,FALSE))</f>
        <v/>
      </c>
      <c r="J1288" s="10" t="str">
        <f t="shared" si="121"/>
        <v/>
      </c>
      <c r="K1288" s="10" t="str">
        <f>IF(ISNA(VLOOKUP(R1288&amp;"_"&amp;S1288&amp;"_"&amp;T1288,[1]挑战模式!$A:$AS,1,FALSE)),"",IF(VLOOKUP(R1288&amp;"_"&amp;S1288&amp;"_"&amp;T1288,[1]挑战模式!$A:$AS,14+U1288,FALSE)="","",INT(VLOOKUP(R1288&amp;"_"&amp;S1288&amp;"_"&amp;T1288,[1]挑战模式!$A:$AS,20+U1288,FALSE))))</f>
        <v/>
      </c>
      <c r="L1288" s="10" t="str">
        <f>IF(ISNA(VLOOKUP(R1288&amp;"_"&amp;S1288&amp;"_"&amp;T1288,[1]挑战模式!$A:$AS,1,FALSE)),"",IF(VLOOKUP(R1288&amp;"_"&amp;S1288&amp;"_"&amp;T1288,[1]挑战模式!$A:$AS,14+U1288,FALSE)="","",ROUND(VLOOKUP(R1288&amp;"_"&amp;S1288&amp;"_"&amp;T1288,[1]挑战模式!$A:$AS,5,FALSE)/K1288,2)))</f>
        <v/>
      </c>
      <c r="M1288" s="10" t="str">
        <f t="shared" si="125"/>
        <v/>
      </c>
      <c r="N1288" s="10" t="str">
        <f t="shared" si="126"/>
        <v/>
      </c>
      <c r="O1288" s="10" t="str">
        <f t="shared" si="127"/>
        <v/>
      </c>
      <c r="Q1288" s="10" t="str">
        <f>IF(L1288="","",VLOOKUP(R1288&amp;"_"&amp;S1288&amp;"_"&amp;T1288,[1]挑战模式!$A:$AS,38+U1288,FALSE))</f>
        <v/>
      </c>
      <c r="R1288" s="10">
        <v>2</v>
      </c>
      <c r="S1288" s="10">
        <v>2</v>
      </c>
      <c r="T1288" s="10">
        <v>7</v>
      </c>
      <c r="U1288" s="10">
        <v>3</v>
      </c>
    </row>
    <row r="1289" spans="2:21" x14ac:dyDescent="0.2">
      <c r="B1289" s="10" t="str">
        <f t="shared" si="122"/>
        <v/>
      </c>
      <c r="C1289" s="10" t="str">
        <f>IF(ISNA(VLOOKUP(R1289&amp;"_"&amp;S1289&amp;"_"&amp;T1289,[1]挑战模式!$A:$AS,1,FALSE)),"",IF(T1289-T1288=0,"",T1289))</f>
        <v/>
      </c>
      <c r="D1289" s="10" t="str">
        <f t="shared" si="123"/>
        <v/>
      </c>
      <c r="E1289" s="10" t="str">
        <f>""</f>
        <v/>
      </c>
      <c r="F1289" s="10" t="str">
        <f>IF(C1289="","",VLOOKUP(R1289&amp;"_"&amp;S1289&amp;"_"&amp;T1289,[1]挑战模式!$A:$AS,13,FALSE)-VLOOKUP(R1289&amp;"_"&amp;S1289&amp;"_"&amp;T1289,[1]挑战模式!$A:$AS,14,FALSE))</f>
        <v/>
      </c>
      <c r="G1289" s="10" t="str">
        <f t="shared" si="124"/>
        <v/>
      </c>
      <c r="H1289" s="10" t="str">
        <f>IF(C1289="","",VLOOKUP(R1289&amp;"_"&amp;S1289&amp;"_"&amp;T1289,[1]挑战模式!$A:$BG,58,FALSE))</f>
        <v/>
      </c>
      <c r="I1289" s="10" t="str">
        <f>IF(C1289="","",VLOOKUP(R1289&amp;"_"&amp;S1289&amp;"_"&amp;T1289,[1]挑战模式!$A:$BG,59,FALSE))</f>
        <v/>
      </c>
      <c r="J1289" s="10" t="str">
        <f t="shared" si="121"/>
        <v/>
      </c>
      <c r="K1289" s="10" t="str">
        <f>IF(ISNA(VLOOKUP(R1289&amp;"_"&amp;S1289&amp;"_"&amp;T1289,[1]挑战模式!$A:$AS,1,FALSE)),"",IF(VLOOKUP(R1289&amp;"_"&amp;S1289&amp;"_"&amp;T1289,[1]挑战模式!$A:$AS,14+U1289,FALSE)="","",INT(VLOOKUP(R1289&amp;"_"&amp;S1289&amp;"_"&amp;T1289,[1]挑战模式!$A:$AS,20+U1289,FALSE))))</f>
        <v/>
      </c>
      <c r="L1289" s="10" t="str">
        <f>IF(ISNA(VLOOKUP(R1289&amp;"_"&amp;S1289&amp;"_"&amp;T1289,[1]挑战模式!$A:$AS,1,FALSE)),"",IF(VLOOKUP(R1289&amp;"_"&amp;S1289&amp;"_"&amp;T1289,[1]挑战模式!$A:$AS,14+U1289,FALSE)="","",ROUND(VLOOKUP(R1289&amp;"_"&amp;S1289&amp;"_"&amp;T1289,[1]挑战模式!$A:$AS,5,FALSE)/K1289,2)))</f>
        <v/>
      </c>
      <c r="M1289" s="10" t="str">
        <f t="shared" si="125"/>
        <v/>
      </c>
      <c r="N1289" s="10" t="str">
        <f t="shared" si="126"/>
        <v/>
      </c>
      <c r="O1289" s="10" t="str">
        <f t="shared" si="127"/>
        <v/>
      </c>
      <c r="Q1289" s="10" t="str">
        <f>IF(L1289="","",VLOOKUP(R1289&amp;"_"&amp;S1289&amp;"_"&amp;T1289,[1]挑战模式!$A:$AS,38+U1289,FALSE))</f>
        <v/>
      </c>
      <c r="R1289" s="10">
        <v>2</v>
      </c>
      <c r="S1289" s="10">
        <v>2</v>
      </c>
      <c r="T1289" s="10">
        <v>7</v>
      </c>
      <c r="U1289" s="10">
        <v>4</v>
      </c>
    </row>
    <row r="1290" spans="2:21" x14ac:dyDescent="0.2">
      <c r="B1290" s="10" t="str">
        <f t="shared" si="122"/>
        <v/>
      </c>
      <c r="C1290" s="10" t="str">
        <f>IF(ISNA(VLOOKUP(R1290&amp;"_"&amp;S1290&amp;"_"&amp;T1290,[1]挑战模式!$A:$AS,1,FALSE)),"",IF(T1290-T1289=0,"",T1290))</f>
        <v/>
      </c>
      <c r="D1290" s="10" t="str">
        <f t="shared" si="123"/>
        <v/>
      </c>
      <c r="E1290" s="10" t="str">
        <f>""</f>
        <v/>
      </c>
      <c r="F1290" s="10" t="str">
        <f>IF(C1290="","",VLOOKUP(R1290&amp;"_"&amp;S1290&amp;"_"&amp;T1290,[1]挑战模式!$A:$AS,13,FALSE)-VLOOKUP(R1290&amp;"_"&amp;S1290&amp;"_"&amp;T1290,[1]挑战模式!$A:$AS,14,FALSE))</f>
        <v/>
      </c>
      <c r="G1290" s="10" t="str">
        <f t="shared" si="124"/>
        <v/>
      </c>
      <c r="H1290" s="10" t="str">
        <f>IF(C1290="","",VLOOKUP(R1290&amp;"_"&amp;S1290&amp;"_"&amp;T1290,[1]挑战模式!$A:$BG,58,FALSE))</f>
        <v/>
      </c>
      <c r="I1290" s="10" t="str">
        <f>IF(C1290="","",VLOOKUP(R1290&amp;"_"&amp;S1290&amp;"_"&amp;T1290,[1]挑战模式!$A:$BG,59,FALSE))</f>
        <v/>
      </c>
      <c r="J1290" s="10" t="str">
        <f t="shared" si="121"/>
        <v/>
      </c>
      <c r="K1290" s="10" t="str">
        <f>IF(ISNA(VLOOKUP(R1290&amp;"_"&amp;S1290&amp;"_"&amp;T1290,[1]挑战模式!$A:$AS,1,FALSE)),"",IF(VLOOKUP(R1290&amp;"_"&amp;S1290&amp;"_"&amp;T1290,[1]挑战模式!$A:$AS,14+U1290,FALSE)="","",INT(VLOOKUP(R1290&amp;"_"&amp;S1290&amp;"_"&amp;T1290,[1]挑战模式!$A:$AS,20+U1290,FALSE))))</f>
        <v/>
      </c>
      <c r="L1290" s="10" t="str">
        <f>IF(ISNA(VLOOKUP(R1290&amp;"_"&amp;S1290&amp;"_"&amp;T1290,[1]挑战模式!$A:$AS,1,FALSE)),"",IF(VLOOKUP(R1290&amp;"_"&amp;S1290&amp;"_"&amp;T1290,[1]挑战模式!$A:$AS,14+U1290,FALSE)="","",ROUND(VLOOKUP(R1290&amp;"_"&amp;S1290&amp;"_"&amp;T1290,[1]挑战模式!$A:$AS,5,FALSE)/K1290,2)))</f>
        <v/>
      </c>
      <c r="M1290" s="10" t="str">
        <f t="shared" si="125"/>
        <v/>
      </c>
      <c r="N1290" s="10" t="str">
        <f t="shared" si="126"/>
        <v/>
      </c>
      <c r="O1290" s="10" t="str">
        <f t="shared" si="127"/>
        <v/>
      </c>
      <c r="Q1290" s="10" t="str">
        <f>IF(L1290="","",VLOOKUP(R1290&amp;"_"&amp;S1290&amp;"_"&amp;T1290,[1]挑战模式!$A:$AS,38+U1290,FALSE))</f>
        <v/>
      </c>
      <c r="R1290" s="10">
        <v>2</v>
      </c>
      <c r="S1290" s="10">
        <v>2</v>
      </c>
      <c r="T1290" s="10">
        <v>7</v>
      </c>
      <c r="U1290" s="10">
        <v>5</v>
      </c>
    </row>
    <row r="1291" spans="2:21" x14ac:dyDescent="0.2">
      <c r="B1291" s="10" t="str">
        <f t="shared" si="122"/>
        <v/>
      </c>
      <c r="C1291" s="10" t="str">
        <f>IF(ISNA(VLOOKUP(R1291&amp;"_"&amp;S1291&amp;"_"&amp;T1291,[1]挑战模式!$A:$AS,1,FALSE)),"",IF(T1291-T1290=0,"",T1291))</f>
        <v/>
      </c>
      <c r="D1291" s="10" t="str">
        <f t="shared" si="123"/>
        <v/>
      </c>
      <c r="E1291" s="10" t="str">
        <f>""</f>
        <v/>
      </c>
      <c r="F1291" s="10" t="str">
        <f>IF(C1291="","",VLOOKUP(R1291&amp;"_"&amp;S1291&amp;"_"&amp;T1291,[1]挑战模式!$A:$AS,13,FALSE)-VLOOKUP(R1291&amp;"_"&amp;S1291&amp;"_"&amp;T1291,[1]挑战模式!$A:$AS,14,FALSE))</f>
        <v/>
      </c>
      <c r="G1291" s="10" t="str">
        <f t="shared" si="124"/>
        <v/>
      </c>
      <c r="H1291" s="10" t="str">
        <f>IF(C1291="","",VLOOKUP(R1291&amp;"_"&amp;S1291&amp;"_"&amp;T1291,[1]挑战模式!$A:$BG,58,FALSE))</f>
        <v/>
      </c>
      <c r="I1291" s="10" t="str">
        <f>IF(C1291="","",VLOOKUP(R1291&amp;"_"&amp;S1291&amp;"_"&amp;T1291,[1]挑战模式!$A:$BG,59,FALSE))</f>
        <v/>
      </c>
      <c r="J1291" s="10" t="str">
        <f t="shared" si="121"/>
        <v/>
      </c>
      <c r="K1291" s="10" t="str">
        <f>IF(ISNA(VLOOKUP(R1291&amp;"_"&amp;S1291&amp;"_"&amp;T1291,[1]挑战模式!$A:$AS,1,FALSE)),"",IF(VLOOKUP(R1291&amp;"_"&amp;S1291&amp;"_"&amp;T1291,[1]挑战模式!$A:$AS,14+U1291,FALSE)="","",INT(VLOOKUP(R1291&amp;"_"&amp;S1291&amp;"_"&amp;T1291,[1]挑战模式!$A:$AS,20+U1291,FALSE))))</f>
        <v/>
      </c>
      <c r="L1291" s="10" t="str">
        <f>IF(ISNA(VLOOKUP(R1291&amp;"_"&amp;S1291&amp;"_"&amp;T1291,[1]挑战模式!$A:$AS,1,FALSE)),"",IF(VLOOKUP(R1291&amp;"_"&amp;S1291&amp;"_"&amp;T1291,[1]挑战模式!$A:$AS,14+U1291,FALSE)="","",ROUND(VLOOKUP(R1291&amp;"_"&amp;S1291&amp;"_"&amp;T1291,[1]挑战模式!$A:$AS,5,FALSE)/K1291,2)))</f>
        <v/>
      </c>
      <c r="M1291" s="10" t="str">
        <f t="shared" si="125"/>
        <v/>
      </c>
      <c r="N1291" s="10" t="str">
        <f t="shared" si="126"/>
        <v/>
      </c>
      <c r="O1291" s="10" t="str">
        <f t="shared" si="127"/>
        <v/>
      </c>
      <c r="Q1291" s="10" t="str">
        <f>IF(L1291="","",VLOOKUP(R1291&amp;"_"&amp;S1291&amp;"_"&amp;T1291,[1]挑战模式!$A:$AS,38+U1291,FALSE))</f>
        <v/>
      </c>
      <c r="R1291" s="10">
        <v>2</v>
      </c>
      <c r="S1291" s="10">
        <v>2</v>
      </c>
      <c r="T1291" s="10">
        <v>7</v>
      </c>
      <c r="U1291" s="10">
        <v>6</v>
      </c>
    </row>
    <row r="1292" spans="2:21" x14ac:dyDescent="0.2">
      <c r="B1292" s="10" t="str">
        <f t="shared" si="122"/>
        <v/>
      </c>
      <c r="C1292" s="10" t="str">
        <f>IF(ISNA(VLOOKUP(R1292&amp;"_"&amp;S1292&amp;"_"&amp;T1292,[1]挑战模式!$A:$AS,1,FALSE)),"",IF(T1292-T1291=0,"",T1292))</f>
        <v/>
      </c>
      <c r="D1292" s="10" t="str">
        <f t="shared" si="123"/>
        <v/>
      </c>
      <c r="E1292" s="10" t="str">
        <f>""</f>
        <v/>
      </c>
      <c r="F1292" s="10" t="str">
        <f>IF(C1292="","",VLOOKUP(R1292&amp;"_"&amp;S1292&amp;"_"&amp;T1292,[1]挑战模式!$A:$AS,13,FALSE)-VLOOKUP(R1292&amp;"_"&amp;S1292&amp;"_"&amp;T1292,[1]挑战模式!$A:$AS,14,FALSE))</f>
        <v/>
      </c>
      <c r="G1292" s="10" t="str">
        <f t="shared" si="124"/>
        <v/>
      </c>
      <c r="H1292" s="10" t="str">
        <f>IF(C1292="","",VLOOKUP(R1292&amp;"_"&amp;S1292&amp;"_"&amp;T1292,[1]挑战模式!$A:$BG,58,FALSE))</f>
        <v/>
      </c>
      <c r="I1292" s="10" t="str">
        <f>IF(C1292="","",VLOOKUP(R1292&amp;"_"&amp;S1292&amp;"_"&amp;T1292,[1]挑战模式!$A:$BG,59,FALSE))</f>
        <v/>
      </c>
      <c r="J1292" s="10" t="str">
        <f t="shared" si="121"/>
        <v/>
      </c>
      <c r="K1292" s="10" t="str">
        <f>IF(ISNA(VLOOKUP(R1292&amp;"_"&amp;S1292&amp;"_"&amp;T1292,[1]挑战模式!$A:$AS,1,FALSE)),"",IF(VLOOKUP(R1292&amp;"_"&amp;S1292&amp;"_"&amp;T1292,[1]挑战模式!$A:$AS,14+U1292,FALSE)="","",INT(VLOOKUP(R1292&amp;"_"&amp;S1292&amp;"_"&amp;T1292,[1]挑战模式!$A:$AS,20+U1292,FALSE))))</f>
        <v/>
      </c>
      <c r="L1292" s="10" t="str">
        <f>IF(ISNA(VLOOKUP(R1292&amp;"_"&amp;S1292&amp;"_"&amp;T1292,[1]挑战模式!$A:$AS,1,FALSE)),"",IF(VLOOKUP(R1292&amp;"_"&amp;S1292&amp;"_"&amp;T1292,[1]挑战模式!$A:$AS,14+U1292,FALSE)="","",ROUND(VLOOKUP(R1292&amp;"_"&amp;S1292&amp;"_"&amp;T1292,[1]挑战模式!$A:$AS,5,FALSE)/K1292,2)))</f>
        <v/>
      </c>
      <c r="M1292" s="10" t="str">
        <f t="shared" si="125"/>
        <v/>
      </c>
      <c r="N1292" s="10" t="str">
        <f t="shared" si="126"/>
        <v/>
      </c>
      <c r="O1292" s="10" t="str">
        <f t="shared" si="127"/>
        <v/>
      </c>
      <c r="Q1292" s="10" t="str">
        <f>IF(L1292="","",VLOOKUP(R1292&amp;"_"&amp;S1292&amp;"_"&amp;T1292,[1]挑战模式!$A:$AS,38+U1292,FALSE))</f>
        <v/>
      </c>
      <c r="R1292" s="10">
        <v>2</v>
      </c>
      <c r="S1292" s="10">
        <v>2</v>
      </c>
      <c r="T1292" s="10">
        <v>8</v>
      </c>
      <c r="U1292" s="10">
        <v>1</v>
      </c>
    </row>
    <row r="1293" spans="2:21" x14ac:dyDescent="0.2">
      <c r="B1293" s="10" t="str">
        <f t="shared" si="122"/>
        <v/>
      </c>
      <c r="C1293" s="10" t="str">
        <f>IF(ISNA(VLOOKUP(R1293&amp;"_"&amp;S1293&amp;"_"&amp;T1293,[1]挑战模式!$A:$AS,1,FALSE)),"",IF(T1293-T1292=0,"",T1293))</f>
        <v/>
      </c>
      <c r="D1293" s="10" t="str">
        <f t="shared" si="123"/>
        <v/>
      </c>
      <c r="E1293" s="10" t="str">
        <f>""</f>
        <v/>
      </c>
      <c r="F1293" s="10" t="str">
        <f>IF(C1293="","",VLOOKUP(R1293&amp;"_"&amp;S1293&amp;"_"&amp;T1293,[1]挑战模式!$A:$AS,13,FALSE)-VLOOKUP(R1293&amp;"_"&amp;S1293&amp;"_"&amp;T1293,[1]挑战模式!$A:$AS,14,FALSE))</f>
        <v/>
      </c>
      <c r="G1293" s="10" t="str">
        <f t="shared" si="124"/>
        <v/>
      </c>
      <c r="H1293" s="10" t="str">
        <f>IF(C1293="","",VLOOKUP(R1293&amp;"_"&amp;S1293&amp;"_"&amp;T1293,[1]挑战模式!$A:$BG,58,FALSE))</f>
        <v/>
      </c>
      <c r="I1293" s="10" t="str">
        <f>IF(C1293="","",VLOOKUP(R1293&amp;"_"&amp;S1293&amp;"_"&amp;T1293,[1]挑战模式!$A:$BG,59,FALSE))</f>
        <v/>
      </c>
      <c r="J1293" s="10" t="str">
        <f t="shared" si="121"/>
        <v/>
      </c>
      <c r="K1293" s="10" t="str">
        <f>IF(ISNA(VLOOKUP(R1293&amp;"_"&amp;S1293&amp;"_"&amp;T1293,[1]挑战模式!$A:$AS,1,FALSE)),"",IF(VLOOKUP(R1293&amp;"_"&amp;S1293&amp;"_"&amp;T1293,[1]挑战模式!$A:$AS,14+U1293,FALSE)="","",INT(VLOOKUP(R1293&amp;"_"&amp;S1293&amp;"_"&amp;T1293,[1]挑战模式!$A:$AS,20+U1293,FALSE))))</f>
        <v/>
      </c>
      <c r="L1293" s="10" t="str">
        <f>IF(ISNA(VLOOKUP(R1293&amp;"_"&amp;S1293&amp;"_"&amp;T1293,[1]挑战模式!$A:$AS,1,FALSE)),"",IF(VLOOKUP(R1293&amp;"_"&amp;S1293&amp;"_"&amp;T1293,[1]挑战模式!$A:$AS,14+U1293,FALSE)="","",ROUND(VLOOKUP(R1293&amp;"_"&amp;S1293&amp;"_"&amp;T1293,[1]挑战模式!$A:$AS,5,FALSE)/K1293,2)))</f>
        <v/>
      </c>
      <c r="M1293" s="10" t="str">
        <f t="shared" si="125"/>
        <v/>
      </c>
      <c r="N1293" s="10" t="str">
        <f t="shared" si="126"/>
        <v/>
      </c>
      <c r="O1293" s="10" t="str">
        <f t="shared" si="127"/>
        <v/>
      </c>
      <c r="Q1293" s="10" t="str">
        <f>IF(L1293="","",VLOOKUP(R1293&amp;"_"&amp;S1293&amp;"_"&amp;T1293,[1]挑战模式!$A:$AS,38+U1293,FALSE))</f>
        <v/>
      </c>
      <c r="R1293" s="10">
        <v>2</v>
      </c>
      <c r="S1293" s="10">
        <v>2</v>
      </c>
      <c r="T1293" s="10">
        <v>8</v>
      </c>
      <c r="U1293" s="10">
        <v>2</v>
      </c>
    </row>
    <row r="1294" spans="2:21" x14ac:dyDescent="0.2">
      <c r="B1294" s="10" t="str">
        <f t="shared" si="122"/>
        <v/>
      </c>
      <c r="C1294" s="10" t="str">
        <f>IF(ISNA(VLOOKUP(R1294&amp;"_"&amp;S1294&amp;"_"&amp;T1294,[1]挑战模式!$A:$AS,1,FALSE)),"",IF(T1294-T1293=0,"",T1294))</f>
        <v/>
      </c>
      <c r="D1294" s="10" t="str">
        <f t="shared" si="123"/>
        <v/>
      </c>
      <c r="E1294" s="10" t="str">
        <f>""</f>
        <v/>
      </c>
      <c r="F1294" s="10" t="str">
        <f>IF(C1294="","",VLOOKUP(R1294&amp;"_"&amp;S1294&amp;"_"&amp;T1294,[1]挑战模式!$A:$AS,13,FALSE)-VLOOKUP(R1294&amp;"_"&amp;S1294&amp;"_"&amp;T1294,[1]挑战模式!$A:$AS,14,FALSE))</f>
        <v/>
      </c>
      <c r="G1294" s="10" t="str">
        <f t="shared" si="124"/>
        <v/>
      </c>
      <c r="H1294" s="10" t="str">
        <f>IF(C1294="","",VLOOKUP(R1294&amp;"_"&amp;S1294&amp;"_"&amp;T1294,[1]挑战模式!$A:$BG,58,FALSE))</f>
        <v/>
      </c>
      <c r="I1294" s="10" t="str">
        <f>IF(C1294="","",VLOOKUP(R1294&amp;"_"&amp;S1294&amp;"_"&amp;T1294,[1]挑战模式!$A:$BG,59,FALSE))</f>
        <v/>
      </c>
      <c r="J1294" s="10" t="str">
        <f t="shared" si="121"/>
        <v/>
      </c>
      <c r="K1294" s="10" t="str">
        <f>IF(ISNA(VLOOKUP(R1294&amp;"_"&amp;S1294&amp;"_"&amp;T1294,[1]挑战模式!$A:$AS,1,FALSE)),"",IF(VLOOKUP(R1294&amp;"_"&amp;S1294&amp;"_"&amp;T1294,[1]挑战模式!$A:$AS,14+U1294,FALSE)="","",INT(VLOOKUP(R1294&amp;"_"&amp;S1294&amp;"_"&amp;T1294,[1]挑战模式!$A:$AS,20+U1294,FALSE))))</f>
        <v/>
      </c>
      <c r="L1294" s="10" t="str">
        <f>IF(ISNA(VLOOKUP(R1294&amp;"_"&amp;S1294&amp;"_"&amp;T1294,[1]挑战模式!$A:$AS,1,FALSE)),"",IF(VLOOKUP(R1294&amp;"_"&amp;S1294&amp;"_"&amp;T1294,[1]挑战模式!$A:$AS,14+U1294,FALSE)="","",ROUND(VLOOKUP(R1294&amp;"_"&amp;S1294&amp;"_"&amp;T1294,[1]挑战模式!$A:$AS,5,FALSE)/K1294,2)))</f>
        <v/>
      </c>
      <c r="M1294" s="10" t="str">
        <f t="shared" si="125"/>
        <v/>
      </c>
      <c r="N1294" s="10" t="str">
        <f t="shared" si="126"/>
        <v/>
      </c>
      <c r="O1294" s="10" t="str">
        <f t="shared" si="127"/>
        <v/>
      </c>
      <c r="Q1294" s="10" t="str">
        <f>IF(L1294="","",VLOOKUP(R1294&amp;"_"&amp;S1294&amp;"_"&amp;T1294,[1]挑战模式!$A:$AS,38+U1294,FALSE))</f>
        <v/>
      </c>
      <c r="R1294" s="10">
        <v>2</v>
      </c>
      <c r="S1294" s="10">
        <v>2</v>
      </c>
      <c r="T1294" s="10">
        <v>8</v>
      </c>
      <c r="U1294" s="10">
        <v>3</v>
      </c>
    </row>
    <row r="1295" spans="2:21" x14ac:dyDescent="0.2">
      <c r="B1295" s="10" t="str">
        <f t="shared" si="122"/>
        <v/>
      </c>
      <c r="C1295" s="10" t="str">
        <f>IF(ISNA(VLOOKUP(R1295&amp;"_"&amp;S1295&amp;"_"&amp;T1295,[1]挑战模式!$A:$AS,1,FALSE)),"",IF(T1295-T1294=0,"",T1295))</f>
        <v/>
      </c>
      <c r="D1295" s="10" t="str">
        <f t="shared" si="123"/>
        <v/>
      </c>
      <c r="E1295" s="10" t="str">
        <f>""</f>
        <v/>
      </c>
      <c r="F1295" s="10" t="str">
        <f>IF(C1295="","",VLOOKUP(R1295&amp;"_"&amp;S1295&amp;"_"&amp;T1295,[1]挑战模式!$A:$AS,13,FALSE)-VLOOKUP(R1295&amp;"_"&amp;S1295&amp;"_"&amp;T1295,[1]挑战模式!$A:$AS,14,FALSE))</f>
        <v/>
      </c>
      <c r="G1295" s="10" t="str">
        <f t="shared" si="124"/>
        <v/>
      </c>
      <c r="H1295" s="10" t="str">
        <f>IF(C1295="","",VLOOKUP(R1295&amp;"_"&amp;S1295&amp;"_"&amp;T1295,[1]挑战模式!$A:$BG,58,FALSE))</f>
        <v/>
      </c>
      <c r="I1295" s="10" t="str">
        <f>IF(C1295="","",VLOOKUP(R1295&amp;"_"&amp;S1295&amp;"_"&amp;T1295,[1]挑战模式!$A:$BG,59,FALSE))</f>
        <v/>
      </c>
      <c r="J1295" s="10" t="str">
        <f t="shared" si="121"/>
        <v/>
      </c>
      <c r="K1295" s="10" t="str">
        <f>IF(ISNA(VLOOKUP(R1295&amp;"_"&amp;S1295&amp;"_"&amp;T1295,[1]挑战模式!$A:$AS,1,FALSE)),"",IF(VLOOKUP(R1295&amp;"_"&amp;S1295&amp;"_"&amp;T1295,[1]挑战模式!$A:$AS,14+U1295,FALSE)="","",INT(VLOOKUP(R1295&amp;"_"&amp;S1295&amp;"_"&amp;T1295,[1]挑战模式!$A:$AS,20+U1295,FALSE))))</f>
        <v/>
      </c>
      <c r="L1295" s="10" t="str">
        <f>IF(ISNA(VLOOKUP(R1295&amp;"_"&amp;S1295&amp;"_"&amp;T1295,[1]挑战模式!$A:$AS,1,FALSE)),"",IF(VLOOKUP(R1295&amp;"_"&amp;S1295&amp;"_"&amp;T1295,[1]挑战模式!$A:$AS,14+U1295,FALSE)="","",ROUND(VLOOKUP(R1295&amp;"_"&amp;S1295&amp;"_"&amp;T1295,[1]挑战模式!$A:$AS,5,FALSE)/K1295,2)))</f>
        <v/>
      </c>
      <c r="M1295" s="10" t="str">
        <f t="shared" si="125"/>
        <v/>
      </c>
      <c r="N1295" s="10" t="str">
        <f t="shared" si="126"/>
        <v/>
      </c>
      <c r="O1295" s="10" t="str">
        <f t="shared" si="127"/>
        <v/>
      </c>
      <c r="Q1295" s="10" t="str">
        <f>IF(L1295="","",VLOOKUP(R1295&amp;"_"&amp;S1295&amp;"_"&amp;T1295,[1]挑战模式!$A:$AS,38+U1295,FALSE))</f>
        <v/>
      </c>
      <c r="R1295" s="10">
        <v>2</v>
      </c>
      <c r="S1295" s="10">
        <v>2</v>
      </c>
      <c r="T1295" s="10">
        <v>8</v>
      </c>
      <c r="U1295" s="10">
        <v>4</v>
      </c>
    </row>
    <row r="1296" spans="2:21" x14ac:dyDescent="0.2">
      <c r="B1296" s="10" t="str">
        <f t="shared" si="122"/>
        <v/>
      </c>
      <c r="C1296" s="10" t="str">
        <f>IF(ISNA(VLOOKUP(R1296&amp;"_"&amp;S1296&amp;"_"&amp;T1296,[1]挑战模式!$A:$AS,1,FALSE)),"",IF(T1296-T1295=0,"",T1296))</f>
        <v/>
      </c>
      <c r="D1296" s="10" t="str">
        <f t="shared" si="123"/>
        <v/>
      </c>
      <c r="E1296" s="10" t="str">
        <f>""</f>
        <v/>
      </c>
      <c r="F1296" s="10" t="str">
        <f>IF(C1296="","",VLOOKUP(R1296&amp;"_"&amp;S1296&amp;"_"&amp;T1296,[1]挑战模式!$A:$AS,13,FALSE)-VLOOKUP(R1296&amp;"_"&amp;S1296&amp;"_"&amp;T1296,[1]挑战模式!$A:$AS,14,FALSE))</f>
        <v/>
      </c>
      <c r="G1296" s="10" t="str">
        <f t="shared" si="124"/>
        <v/>
      </c>
      <c r="H1296" s="10" t="str">
        <f>IF(C1296="","",VLOOKUP(R1296&amp;"_"&amp;S1296&amp;"_"&amp;T1296,[1]挑战模式!$A:$BG,58,FALSE))</f>
        <v/>
      </c>
      <c r="I1296" s="10" t="str">
        <f>IF(C1296="","",VLOOKUP(R1296&amp;"_"&amp;S1296&amp;"_"&amp;T1296,[1]挑战模式!$A:$BG,59,FALSE))</f>
        <v/>
      </c>
      <c r="J1296" s="10" t="str">
        <f t="shared" si="121"/>
        <v/>
      </c>
      <c r="K1296" s="10" t="str">
        <f>IF(ISNA(VLOOKUP(R1296&amp;"_"&amp;S1296&amp;"_"&amp;T1296,[1]挑战模式!$A:$AS,1,FALSE)),"",IF(VLOOKUP(R1296&amp;"_"&amp;S1296&amp;"_"&amp;T1296,[1]挑战模式!$A:$AS,14+U1296,FALSE)="","",INT(VLOOKUP(R1296&amp;"_"&amp;S1296&amp;"_"&amp;T1296,[1]挑战模式!$A:$AS,20+U1296,FALSE))))</f>
        <v/>
      </c>
      <c r="L1296" s="10" t="str">
        <f>IF(ISNA(VLOOKUP(R1296&amp;"_"&amp;S1296&amp;"_"&amp;T1296,[1]挑战模式!$A:$AS,1,FALSE)),"",IF(VLOOKUP(R1296&amp;"_"&amp;S1296&amp;"_"&amp;T1296,[1]挑战模式!$A:$AS,14+U1296,FALSE)="","",ROUND(VLOOKUP(R1296&amp;"_"&amp;S1296&amp;"_"&amp;T1296,[1]挑战模式!$A:$AS,5,FALSE)/K1296,2)))</f>
        <v/>
      </c>
      <c r="M1296" s="10" t="str">
        <f t="shared" si="125"/>
        <v/>
      </c>
      <c r="N1296" s="10" t="str">
        <f t="shared" si="126"/>
        <v/>
      </c>
      <c r="O1296" s="10" t="str">
        <f t="shared" si="127"/>
        <v/>
      </c>
      <c r="Q1296" s="10" t="str">
        <f>IF(L1296="","",VLOOKUP(R1296&amp;"_"&amp;S1296&amp;"_"&amp;T1296,[1]挑战模式!$A:$AS,38+U1296,FALSE))</f>
        <v/>
      </c>
      <c r="R1296" s="10">
        <v>2</v>
      </c>
      <c r="S1296" s="10">
        <v>2</v>
      </c>
      <c r="T1296" s="10">
        <v>8</v>
      </c>
      <c r="U1296" s="10">
        <v>5</v>
      </c>
    </row>
    <row r="1297" spans="2:21" x14ac:dyDescent="0.2">
      <c r="B1297" s="10" t="str">
        <f t="shared" si="122"/>
        <v/>
      </c>
      <c r="C1297" s="10" t="str">
        <f>IF(ISNA(VLOOKUP(R1297&amp;"_"&amp;S1297&amp;"_"&amp;T1297,[1]挑战模式!$A:$AS,1,FALSE)),"",IF(T1297-T1296=0,"",T1297))</f>
        <v/>
      </c>
      <c r="D1297" s="10" t="str">
        <f t="shared" si="123"/>
        <v/>
      </c>
      <c r="E1297" s="10" t="str">
        <f>""</f>
        <v/>
      </c>
      <c r="F1297" s="10" t="str">
        <f>IF(C1297="","",VLOOKUP(R1297&amp;"_"&amp;S1297&amp;"_"&amp;T1297,[1]挑战模式!$A:$AS,13,FALSE)-VLOOKUP(R1297&amp;"_"&amp;S1297&amp;"_"&amp;T1297,[1]挑战模式!$A:$AS,14,FALSE))</f>
        <v/>
      </c>
      <c r="G1297" s="10" t="str">
        <f t="shared" si="124"/>
        <v/>
      </c>
      <c r="H1297" s="10" t="str">
        <f>IF(C1297="","",VLOOKUP(R1297&amp;"_"&amp;S1297&amp;"_"&amp;T1297,[1]挑战模式!$A:$BG,58,FALSE))</f>
        <v/>
      </c>
      <c r="I1297" s="10" t="str">
        <f>IF(C1297="","",VLOOKUP(R1297&amp;"_"&amp;S1297&amp;"_"&amp;T1297,[1]挑战模式!$A:$BG,59,FALSE))</f>
        <v/>
      </c>
      <c r="J1297" s="10" t="str">
        <f t="shared" si="121"/>
        <v/>
      </c>
      <c r="K1297" s="10" t="str">
        <f>IF(ISNA(VLOOKUP(R1297&amp;"_"&amp;S1297&amp;"_"&amp;T1297,[1]挑战模式!$A:$AS,1,FALSE)),"",IF(VLOOKUP(R1297&amp;"_"&amp;S1297&amp;"_"&amp;T1297,[1]挑战模式!$A:$AS,14+U1297,FALSE)="","",INT(VLOOKUP(R1297&amp;"_"&amp;S1297&amp;"_"&amp;T1297,[1]挑战模式!$A:$AS,20+U1297,FALSE))))</f>
        <v/>
      </c>
      <c r="L1297" s="10" t="str">
        <f>IF(ISNA(VLOOKUP(R1297&amp;"_"&amp;S1297&amp;"_"&amp;T1297,[1]挑战模式!$A:$AS,1,FALSE)),"",IF(VLOOKUP(R1297&amp;"_"&amp;S1297&amp;"_"&amp;T1297,[1]挑战模式!$A:$AS,14+U1297,FALSE)="","",ROUND(VLOOKUP(R1297&amp;"_"&amp;S1297&amp;"_"&amp;T1297,[1]挑战模式!$A:$AS,5,FALSE)/K1297,2)))</f>
        <v/>
      </c>
      <c r="M1297" s="10" t="str">
        <f t="shared" si="125"/>
        <v/>
      </c>
      <c r="N1297" s="10" t="str">
        <f t="shared" si="126"/>
        <v/>
      </c>
      <c r="O1297" s="10" t="str">
        <f t="shared" si="127"/>
        <v/>
      </c>
      <c r="Q1297" s="10" t="str">
        <f>IF(L1297="","",VLOOKUP(R1297&amp;"_"&amp;S1297&amp;"_"&amp;T1297,[1]挑战模式!$A:$AS,38+U1297,FALSE))</f>
        <v/>
      </c>
      <c r="R1297" s="10">
        <v>2</v>
      </c>
      <c r="S1297" s="10">
        <v>2</v>
      </c>
      <c r="T1297" s="10">
        <v>8</v>
      </c>
      <c r="U1297" s="10">
        <v>6</v>
      </c>
    </row>
    <row r="1298" spans="2:21" x14ac:dyDescent="0.2">
      <c r="B1298" s="10" t="str">
        <f t="shared" si="122"/>
        <v>MonsterWaveCallRule_Season2_Challenge3</v>
      </c>
      <c r="C1298" s="10">
        <f>IF(ISNA(VLOOKUP(R1298&amp;"_"&amp;S1298&amp;"_"&amp;T1298,[1]挑战模式!$A:$AS,1,FALSE)),"",IF(T1298-T1297=0,"",T1298))</f>
        <v>1</v>
      </c>
      <c r="D1298" s="10" t="str">
        <f t="shared" si="123"/>
        <v>赛季2挑战关卡3波次1</v>
      </c>
      <c r="E1298" s="10" t="str">
        <f>""</f>
        <v/>
      </c>
      <c r="F1298" s="10">
        <f>IF(C1298="","",VLOOKUP(R1298&amp;"_"&amp;S1298&amp;"_"&amp;T1298,[1]挑战模式!$A:$AS,13,FALSE)-VLOOKUP(R1298&amp;"_"&amp;S1298&amp;"_"&amp;T1298,[1]挑战模式!$A:$AS,14,FALSE))</f>
        <v>100</v>
      </c>
      <c r="G1298" s="10">
        <f t="shared" si="124"/>
        <v>180</v>
      </c>
      <c r="H1298" s="10" t="str">
        <f>IF(C1298="","",VLOOKUP(R1298&amp;"_"&amp;S1298&amp;"_"&amp;T1298,[1]挑战模式!$A:$BG,58,FALSE))</f>
        <v>ResAudio_Music_game2;0.9</v>
      </c>
      <c r="I1298" s="10" t="str">
        <f>IF(C1298="","",VLOOKUP(R1298&amp;"_"&amp;S1298&amp;"_"&amp;T1298,[1]挑战模式!$A:$BG,59,FALSE))</f>
        <v>ResAudio_Music_game2;1.2</v>
      </c>
      <c r="J1298" s="10">
        <f t="shared" si="121"/>
        <v>0</v>
      </c>
      <c r="K1298" s="10">
        <f ca="1">IF(ISNA(VLOOKUP(R1298&amp;"_"&amp;S1298&amp;"_"&amp;T1298,[1]挑战模式!$A:$AS,1,FALSE)),"",IF(VLOOKUP(R1298&amp;"_"&amp;S1298&amp;"_"&amp;T1298,[1]挑战模式!$A:$AS,14+U1298,FALSE)="","",INT(VLOOKUP(R1298&amp;"_"&amp;S1298&amp;"_"&amp;T1298,[1]挑战模式!$A:$AS,20+U1298,FALSE))))</f>
        <v>5</v>
      </c>
      <c r="L1298" s="10">
        <f ca="1">IF(ISNA(VLOOKUP(R1298&amp;"_"&amp;S1298&amp;"_"&amp;T1298,[1]挑战模式!$A:$AS,1,FALSE)),"",IF(VLOOKUP(R1298&amp;"_"&amp;S1298&amp;"_"&amp;T1298,[1]挑战模式!$A:$AS,14+U1298,FALSE)="","",ROUND(VLOOKUP(R1298&amp;"_"&amp;S1298&amp;"_"&amp;T1298,[1]挑战模式!$A:$AS,5,FALSE)/K1298,2)))</f>
        <v>2</v>
      </c>
      <c r="M1298" s="10">
        <f t="shared" ca="1" si="125"/>
        <v>1</v>
      </c>
      <c r="N1298" s="10" t="str">
        <f t="shared" ca="1" si="126"/>
        <v>Monster_Season2_Challenge3_1_1</v>
      </c>
      <c r="O1298" s="10">
        <f t="shared" ca="1" si="127"/>
        <v>1</v>
      </c>
      <c r="Q1298" s="10">
        <f ca="1">IF(L1298="","",VLOOKUP(R1298&amp;"_"&amp;S1298&amp;"_"&amp;T1298,[1]挑战模式!$A:$AS,38+U1298,FALSE))</f>
        <v>40</v>
      </c>
      <c r="R1298" s="10">
        <v>2</v>
      </c>
      <c r="S1298" s="10">
        <v>3</v>
      </c>
      <c r="T1298" s="10">
        <v>1</v>
      </c>
      <c r="U1298" s="10">
        <v>1</v>
      </c>
    </row>
    <row r="1299" spans="2:21" x14ac:dyDescent="0.2">
      <c r="B1299" s="10" t="str">
        <f t="shared" si="122"/>
        <v/>
      </c>
      <c r="C1299" s="10" t="str">
        <f>IF(ISNA(VLOOKUP(R1299&amp;"_"&amp;S1299&amp;"_"&amp;T1299,[1]挑战模式!$A:$AS,1,FALSE)),"",IF(T1299-T1298=0,"",T1299))</f>
        <v/>
      </c>
      <c r="D1299" s="10" t="str">
        <f t="shared" si="123"/>
        <v/>
      </c>
      <c r="E1299" s="10" t="str">
        <f>""</f>
        <v/>
      </c>
      <c r="F1299" s="10" t="str">
        <f>IF(C1299="","",VLOOKUP(R1299&amp;"_"&amp;S1299&amp;"_"&amp;T1299,[1]挑战模式!$A:$AS,13,FALSE)-VLOOKUP(R1299&amp;"_"&amp;S1299&amp;"_"&amp;T1299,[1]挑战模式!$A:$AS,14,FALSE))</f>
        <v/>
      </c>
      <c r="G1299" s="10" t="str">
        <f t="shared" si="124"/>
        <v/>
      </c>
      <c r="H1299" s="10" t="str">
        <f>IF(C1299="","",VLOOKUP(R1299&amp;"_"&amp;S1299&amp;"_"&amp;T1299,[1]挑战模式!$A:$BG,58,FALSE))</f>
        <v/>
      </c>
      <c r="I1299" s="10" t="str">
        <f>IF(C1299="","",VLOOKUP(R1299&amp;"_"&amp;S1299&amp;"_"&amp;T1299,[1]挑战模式!$A:$BG,59,FALSE))</f>
        <v/>
      </c>
      <c r="J1299" s="10" t="str">
        <f t="shared" si="121"/>
        <v/>
      </c>
      <c r="K1299" s="10" t="str">
        <f ca="1">IF(ISNA(VLOOKUP(R1299&amp;"_"&amp;S1299&amp;"_"&amp;T1299,[1]挑战模式!$A:$AS,1,FALSE)),"",IF(VLOOKUP(R1299&amp;"_"&amp;S1299&amp;"_"&amp;T1299,[1]挑战模式!$A:$AS,14+U1299,FALSE)="","",INT(VLOOKUP(R1299&amp;"_"&amp;S1299&amp;"_"&amp;T1299,[1]挑战模式!$A:$AS,20+U1299,FALSE))))</f>
        <v/>
      </c>
      <c r="L1299" s="10" t="str">
        <f ca="1">IF(ISNA(VLOOKUP(R1299&amp;"_"&amp;S1299&amp;"_"&amp;T1299,[1]挑战模式!$A:$AS,1,FALSE)),"",IF(VLOOKUP(R1299&amp;"_"&amp;S1299&amp;"_"&amp;T1299,[1]挑战模式!$A:$AS,14+U1299,FALSE)="","",ROUND(VLOOKUP(R1299&amp;"_"&amp;S1299&amp;"_"&amp;T1299,[1]挑战模式!$A:$AS,5,FALSE)/K1299,2)))</f>
        <v/>
      </c>
      <c r="M1299" s="10" t="str">
        <f t="shared" ca="1" si="125"/>
        <v/>
      </c>
      <c r="N1299" s="10" t="str">
        <f t="shared" ca="1" si="126"/>
        <v/>
      </c>
      <c r="O1299" s="10" t="str">
        <f t="shared" ca="1" si="127"/>
        <v/>
      </c>
      <c r="Q1299" s="10" t="str">
        <f ca="1">IF(L1299="","",VLOOKUP(R1299&amp;"_"&amp;S1299&amp;"_"&amp;T1299,[1]挑战模式!$A:$AS,38+U1299,FALSE))</f>
        <v/>
      </c>
      <c r="R1299" s="10">
        <v>2</v>
      </c>
      <c r="S1299" s="10">
        <v>3</v>
      </c>
      <c r="T1299" s="10">
        <v>1</v>
      </c>
      <c r="U1299" s="10">
        <v>2</v>
      </c>
    </row>
    <row r="1300" spans="2:21" x14ac:dyDescent="0.2">
      <c r="B1300" s="10" t="str">
        <f t="shared" si="122"/>
        <v/>
      </c>
      <c r="C1300" s="10" t="str">
        <f>IF(ISNA(VLOOKUP(R1300&amp;"_"&amp;S1300&amp;"_"&amp;T1300,[1]挑战模式!$A:$AS,1,FALSE)),"",IF(T1300-T1299=0,"",T1300))</f>
        <v/>
      </c>
      <c r="D1300" s="10" t="str">
        <f t="shared" si="123"/>
        <v/>
      </c>
      <c r="E1300" s="10" t="str">
        <f>""</f>
        <v/>
      </c>
      <c r="F1300" s="10" t="str">
        <f>IF(C1300="","",VLOOKUP(R1300&amp;"_"&amp;S1300&amp;"_"&amp;T1300,[1]挑战模式!$A:$AS,13,FALSE)-VLOOKUP(R1300&amp;"_"&amp;S1300&amp;"_"&amp;T1300,[1]挑战模式!$A:$AS,14,FALSE))</f>
        <v/>
      </c>
      <c r="G1300" s="10" t="str">
        <f t="shared" si="124"/>
        <v/>
      </c>
      <c r="H1300" s="10" t="str">
        <f>IF(C1300="","",VLOOKUP(R1300&amp;"_"&amp;S1300&amp;"_"&amp;T1300,[1]挑战模式!$A:$BG,58,FALSE))</f>
        <v/>
      </c>
      <c r="I1300" s="10" t="str">
        <f>IF(C1300="","",VLOOKUP(R1300&amp;"_"&amp;S1300&amp;"_"&amp;T1300,[1]挑战模式!$A:$BG,59,FALSE))</f>
        <v/>
      </c>
      <c r="J1300" s="10" t="str">
        <f t="shared" si="121"/>
        <v/>
      </c>
      <c r="K1300" s="10" t="str">
        <f ca="1">IF(ISNA(VLOOKUP(R1300&amp;"_"&amp;S1300&amp;"_"&amp;T1300,[1]挑战模式!$A:$AS,1,FALSE)),"",IF(VLOOKUP(R1300&amp;"_"&amp;S1300&amp;"_"&amp;T1300,[1]挑战模式!$A:$AS,14+U1300,FALSE)="","",INT(VLOOKUP(R1300&amp;"_"&amp;S1300&amp;"_"&amp;T1300,[1]挑战模式!$A:$AS,20+U1300,FALSE))))</f>
        <v/>
      </c>
      <c r="L1300" s="10" t="str">
        <f ca="1">IF(ISNA(VLOOKUP(R1300&amp;"_"&amp;S1300&amp;"_"&amp;T1300,[1]挑战模式!$A:$AS,1,FALSE)),"",IF(VLOOKUP(R1300&amp;"_"&amp;S1300&amp;"_"&amp;T1300,[1]挑战模式!$A:$AS,14+U1300,FALSE)="","",ROUND(VLOOKUP(R1300&amp;"_"&amp;S1300&amp;"_"&amp;T1300,[1]挑战模式!$A:$AS,5,FALSE)/K1300,2)))</f>
        <v/>
      </c>
      <c r="M1300" s="10" t="str">
        <f t="shared" ca="1" si="125"/>
        <v/>
      </c>
      <c r="N1300" s="10" t="str">
        <f t="shared" ca="1" si="126"/>
        <v/>
      </c>
      <c r="O1300" s="10" t="str">
        <f t="shared" ca="1" si="127"/>
        <v/>
      </c>
      <c r="Q1300" s="10" t="str">
        <f ca="1">IF(L1300="","",VLOOKUP(R1300&amp;"_"&amp;S1300&amp;"_"&amp;T1300,[1]挑战模式!$A:$AS,38+U1300,FALSE))</f>
        <v/>
      </c>
      <c r="R1300" s="10">
        <v>2</v>
      </c>
      <c r="S1300" s="10">
        <v>3</v>
      </c>
      <c r="T1300" s="10">
        <v>1</v>
      </c>
      <c r="U1300" s="10">
        <v>3</v>
      </c>
    </row>
    <row r="1301" spans="2:21" x14ac:dyDescent="0.2">
      <c r="B1301" s="10" t="str">
        <f t="shared" si="122"/>
        <v/>
      </c>
      <c r="C1301" s="10" t="str">
        <f>IF(ISNA(VLOOKUP(R1301&amp;"_"&amp;S1301&amp;"_"&amp;T1301,[1]挑战模式!$A:$AS,1,FALSE)),"",IF(T1301-T1300=0,"",T1301))</f>
        <v/>
      </c>
      <c r="D1301" s="10" t="str">
        <f t="shared" si="123"/>
        <v/>
      </c>
      <c r="E1301" s="10" t="str">
        <f>""</f>
        <v/>
      </c>
      <c r="F1301" s="10" t="str">
        <f>IF(C1301="","",VLOOKUP(R1301&amp;"_"&amp;S1301&amp;"_"&amp;T1301,[1]挑战模式!$A:$AS,13,FALSE)-VLOOKUP(R1301&amp;"_"&amp;S1301&amp;"_"&amp;T1301,[1]挑战模式!$A:$AS,14,FALSE))</f>
        <v/>
      </c>
      <c r="G1301" s="10" t="str">
        <f t="shared" si="124"/>
        <v/>
      </c>
      <c r="H1301" s="10" t="str">
        <f>IF(C1301="","",VLOOKUP(R1301&amp;"_"&amp;S1301&amp;"_"&amp;T1301,[1]挑战模式!$A:$BG,58,FALSE))</f>
        <v/>
      </c>
      <c r="I1301" s="10" t="str">
        <f>IF(C1301="","",VLOOKUP(R1301&amp;"_"&amp;S1301&amp;"_"&amp;T1301,[1]挑战模式!$A:$BG,59,FALSE))</f>
        <v/>
      </c>
      <c r="J1301" s="10" t="str">
        <f t="shared" si="121"/>
        <v/>
      </c>
      <c r="K1301" s="10" t="str">
        <f ca="1">IF(ISNA(VLOOKUP(R1301&amp;"_"&amp;S1301&amp;"_"&amp;T1301,[1]挑战模式!$A:$AS,1,FALSE)),"",IF(VLOOKUP(R1301&amp;"_"&amp;S1301&amp;"_"&amp;T1301,[1]挑战模式!$A:$AS,14+U1301,FALSE)="","",INT(VLOOKUP(R1301&amp;"_"&amp;S1301&amp;"_"&amp;T1301,[1]挑战模式!$A:$AS,20+U1301,FALSE))))</f>
        <v/>
      </c>
      <c r="L1301" s="10" t="str">
        <f ca="1">IF(ISNA(VLOOKUP(R1301&amp;"_"&amp;S1301&amp;"_"&amp;T1301,[1]挑战模式!$A:$AS,1,FALSE)),"",IF(VLOOKUP(R1301&amp;"_"&amp;S1301&amp;"_"&amp;T1301,[1]挑战模式!$A:$AS,14+U1301,FALSE)="","",ROUND(VLOOKUP(R1301&amp;"_"&amp;S1301&amp;"_"&amp;T1301,[1]挑战模式!$A:$AS,5,FALSE)/K1301,2)))</f>
        <v/>
      </c>
      <c r="M1301" s="10" t="str">
        <f t="shared" ca="1" si="125"/>
        <v/>
      </c>
      <c r="N1301" s="10" t="str">
        <f t="shared" ca="1" si="126"/>
        <v/>
      </c>
      <c r="O1301" s="10" t="str">
        <f t="shared" ca="1" si="127"/>
        <v/>
      </c>
      <c r="Q1301" s="10" t="str">
        <f ca="1">IF(L1301="","",VLOOKUP(R1301&amp;"_"&amp;S1301&amp;"_"&amp;T1301,[1]挑战模式!$A:$AS,38+U1301,FALSE))</f>
        <v/>
      </c>
      <c r="R1301" s="10">
        <v>2</v>
      </c>
      <c r="S1301" s="10">
        <v>3</v>
      </c>
      <c r="T1301" s="10">
        <v>1</v>
      </c>
      <c r="U1301" s="10">
        <v>4</v>
      </c>
    </row>
    <row r="1302" spans="2:21" x14ac:dyDescent="0.2">
      <c r="B1302" s="10" t="str">
        <f t="shared" si="122"/>
        <v/>
      </c>
      <c r="C1302" s="10" t="str">
        <f>IF(ISNA(VLOOKUP(R1302&amp;"_"&amp;S1302&amp;"_"&amp;T1302,[1]挑战模式!$A:$AS,1,FALSE)),"",IF(T1302-T1301=0,"",T1302))</f>
        <v/>
      </c>
      <c r="D1302" s="10" t="str">
        <f t="shared" si="123"/>
        <v/>
      </c>
      <c r="E1302" s="10" t="str">
        <f>""</f>
        <v/>
      </c>
      <c r="F1302" s="10" t="str">
        <f>IF(C1302="","",VLOOKUP(R1302&amp;"_"&amp;S1302&amp;"_"&amp;T1302,[1]挑战模式!$A:$AS,13,FALSE)-VLOOKUP(R1302&amp;"_"&amp;S1302&amp;"_"&amp;T1302,[1]挑战模式!$A:$AS,14,FALSE))</f>
        <v/>
      </c>
      <c r="G1302" s="10" t="str">
        <f t="shared" si="124"/>
        <v/>
      </c>
      <c r="H1302" s="10" t="str">
        <f>IF(C1302="","",VLOOKUP(R1302&amp;"_"&amp;S1302&amp;"_"&amp;T1302,[1]挑战模式!$A:$BG,58,FALSE))</f>
        <v/>
      </c>
      <c r="I1302" s="10" t="str">
        <f>IF(C1302="","",VLOOKUP(R1302&amp;"_"&amp;S1302&amp;"_"&amp;T1302,[1]挑战模式!$A:$BG,59,FALSE))</f>
        <v/>
      </c>
      <c r="J1302" s="10" t="str">
        <f t="shared" si="121"/>
        <v/>
      </c>
      <c r="K1302" s="10" t="str">
        <f ca="1">IF(ISNA(VLOOKUP(R1302&amp;"_"&amp;S1302&amp;"_"&amp;T1302,[1]挑战模式!$A:$AS,1,FALSE)),"",IF(VLOOKUP(R1302&amp;"_"&amp;S1302&amp;"_"&amp;T1302,[1]挑战模式!$A:$AS,14+U1302,FALSE)="","",INT(VLOOKUP(R1302&amp;"_"&amp;S1302&amp;"_"&amp;T1302,[1]挑战模式!$A:$AS,20+U1302,FALSE))))</f>
        <v/>
      </c>
      <c r="L1302" s="10" t="str">
        <f ca="1">IF(ISNA(VLOOKUP(R1302&amp;"_"&amp;S1302&amp;"_"&amp;T1302,[1]挑战模式!$A:$AS,1,FALSE)),"",IF(VLOOKUP(R1302&amp;"_"&amp;S1302&amp;"_"&amp;T1302,[1]挑战模式!$A:$AS,14+U1302,FALSE)="","",ROUND(VLOOKUP(R1302&amp;"_"&amp;S1302&amp;"_"&amp;T1302,[1]挑战模式!$A:$AS,5,FALSE)/K1302,2)))</f>
        <v/>
      </c>
      <c r="M1302" s="10" t="str">
        <f t="shared" ca="1" si="125"/>
        <v/>
      </c>
      <c r="N1302" s="10" t="str">
        <f t="shared" ca="1" si="126"/>
        <v/>
      </c>
      <c r="O1302" s="10" t="str">
        <f t="shared" ca="1" si="127"/>
        <v/>
      </c>
      <c r="Q1302" s="10" t="str">
        <f ca="1">IF(L1302="","",VLOOKUP(R1302&amp;"_"&amp;S1302&amp;"_"&amp;T1302,[1]挑战模式!$A:$AS,38+U1302,FALSE))</f>
        <v/>
      </c>
      <c r="R1302" s="10">
        <v>2</v>
      </c>
      <c r="S1302" s="10">
        <v>3</v>
      </c>
      <c r="T1302" s="10">
        <v>1</v>
      </c>
      <c r="U1302" s="10">
        <v>5</v>
      </c>
    </row>
    <row r="1303" spans="2:21" x14ac:dyDescent="0.2">
      <c r="B1303" s="10" t="str">
        <f t="shared" si="122"/>
        <v/>
      </c>
      <c r="C1303" s="10" t="str">
        <f>IF(ISNA(VLOOKUP(R1303&amp;"_"&amp;S1303&amp;"_"&amp;T1303,[1]挑战模式!$A:$AS,1,FALSE)),"",IF(T1303-T1302=0,"",T1303))</f>
        <v/>
      </c>
      <c r="D1303" s="10" t="str">
        <f t="shared" si="123"/>
        <v/>
      </c>
      <c r="E1303" s="10" t="str">
        <f>""</f>
        <v/>
      </c>
      <c r="F1303" s="10" t="str">
        <f>IF(C1303="","",VLOOKUP(R1303&amp;"_"&amp;S1303&amp;"_"&amp;T1303,[1]挑战模式!$A:$AS,13,FALSE)-VLOOKUP(R1303&amp;"_"&amp;S1303&amp;"_"&amp;T1303,[1]挑战模式!$A:$AS,14,FALSE))</f>
        <v/>
      </c>
      <c r="G1303" s="10" t="str">
        <f t="shared" si="124"/>
        <v/>
      </c>
      <c r="H1303" s="10" t="str">
        <f>IF(C1303="","",VLOOKUP(R1303&amp;"_"&amp;S1303&amp;"_"&amp;T1303,[1]挑战模式!$A:$BG,58,FALSE))</f>
        <v/>
      </c>
      <c r="I1303" s="10" t="str">
        <f>IF(C1303="","",VLOOKUP(R1303&amp;"_"&amp;S1303&amp;"_"&amp;T1303,[1]挑战模式!$A:$BG,59,FALSE))</f>
        <v/>
      </c>
      <c r="J1303" s="10" t="str">
        <f t="shared" ref="J1303:J1366" si="128">IF(C1303="","",0)</f>
        <v/>
      </c>
      <c r="K1303" s="10" t="str">
        <f ca="1">IF(ISNA(VLOOKUP(R1303&amp;"_"&amp;S1303&amp;"_"&amp;T1303,[1]挑战模式!$A:$AS,1,FALSE)),"",IF(VLOOKUP(R1303&amp;"_"&amp;S1303&amp;"_"&amp;T1303,[1]挑战模式!$A:$AS,14+U1303,FALSE)="","",INT(VLOOKUP(R1303&amp;"_"&amp;S1303&amp;"_"&amp;T1303,[1]挑战模式!$A:$AS,20+U1303,FALSE))))</f>
        <v/>
      </c>
      <c r="L1303" s="10" t="str">
        <f ca="1">IF(ISNA(VLOOKUP(R1303&amp;"_"&amp;S1303&amp;"_"&amp;T1303,[1]挑战模式!$A:$AS,1,FALSE)),"",IF(VLOOKUP(R1303&amp;"_"&amp;S1303&amp;"_"&amp;T1303,[1]挑战模式!$A:$AS,14+U1303,FALSE)="","",ROUND(VLOOKUP(R1303&amp;"_"&amp;S1303&amp;"_"&amp;T1303,[1]挑战模式!$A:$AS,5,FALSE)/K1303,2)))</f>
        <v/>
      </c>
      <c r="M1303" s="10" t="str">
        <f t="shared" ca="1" si="125"/>
        <v/>
      </c>
      <c r="N1303" s="10" t="str">
        <f t="shared" ca="1" si="126"/>
        <v/>
      </c>
      <c r="O1303" s="10" t="str">
        <f t="shared" ca="1" si="127"/>
        <v/>
      </c>
      <c r="Q1303" s="10" t="str">
        <f ca="1">IF(L1303="","",VLOOKUP(R1303&amp;"_"&amp;S1303&amp;"_"&amp;T1303,[1]挑战模式!$A:$AS,38+U1303,FALSE))</f>
        <v/>
      </c>
      <c r="R1303" s="10">
        <v>2</v>
      </c>
      <c r="S1303" s="10">
        <v>3</v>
      </c>
      <c r="T1303" s="10">
        <v>1</v>
      </c>
      <c r="U1303" s="10">
        <v>6</v>
      </c>
    </row>
    <row r="1304" spans="2:21" x14ac:dyDescent="0.2">
      <c r="B1304" s="10" t="str">
        <f t="shared" si="122"/>
        <v>MonsterWaveCallRule_Season2_Challenge3</v>
      </c>
      <c r="C1304" s="10">
        <f>IF(ISNA(VLOOKUP(R1304&amp;"_"&amp;S1304&amp;"_"&amp;T1304,[1]挑战模式!$A:$AS,1,FALSE)),"",IF(T1304-T1303=0,"",T1304))</f>
        <v>2</v>
      </c>
      <c r="D1304" s="10" t="str">
        <f t="shared" si="123"/>
        <v>赛季2挑战关卡3波次2</v>
      </c>
      <c r="E1304" s="10" t="str">
        <f>""</f>
        <v/>
      </c>
      <c r="F1304" s="10">
        <f>IF(C1304="","",VLOOKUP(R1304&amp;"_"&amp;S1304&amp;"_"&amp;T1304,[1]挑战模式!$A:$AS,13,FALSE)-VLOOKUP(R1304&amp;"_"&amp;S1304&amp;"_"&amp;T1304,[1]挑战模式!$A:$AS,14,FALSE))</f>
        <v>100</v>
      </c>
      <c r="G1304" s="10">
        <f t="shared" si="124"/>
        <v>180</v>
      </c>
      <c r="H1304" s="10" t="str">
        <f>IF(C1304="","",VLOOKUP(R1304&amp;"_"&amp;S1304&amp;"_"&amp;T1304,[1]挑战模式!$A:$BG,58,FALSE))</f>
        <v>ResAudio_Music_game2;0.9</v>
      </c>
      <c r="I1304" s="10" t="str">
        <f>IF(C1304="","",VLOOKUP(R1304&amp;"_"&amp;S1304&amp;"_"&amp;T1304,[1]挑战模式!$A:$BG,59,FALSE))</f>
        <v>ResAudio_Music_game2;1.2</v>
      </c>
      <c r="J1304" s="10">
        <f t="shared" si="128"/>
        <v>0</v>
      </c>
      <c r="K1304" s="10">
        <f ca="1">IF(ISNA(VLOOKUP(R1304&amp;"_"&amp;S1304&amp;"_"&amp;T1304,[1]挑战模式!$A:$AS,1,FALSE)),"",IF(VLOOKUP(R1304&amp;"_"&amp;S1304&amp;"_"&amp;T1304,[1]挑战模式!$A:$AS,14+U1304,FALSE)="","",INT(VLOOKUP(R1304&amp;"_"&amp;S1304&amp;"_"&amp;T1304,[1]挑战模式!$A:$AS,20+U1304,FALSE))))</f>
        <v>4</v>
      </c>
      <c r="L1304" s="10">
        <f ca="1">IF(ISNA(VLOOKUP(R1304&amp;"_"&amp;S1304&amp;"_"&amp;T1304,[1]挑战模式!$A:$AS,1,FALSE)),"",IF(VLOOKUP(R1304&amp;"_"&amp;S1304&amp;"_"&amp;T1304,[1]挑战模式!$A:$AS,14+U1304,FALSE)="","",ROUND(VLOOKUP(R1304&amp;"_"&amp;S1304&amp;"_"&amp;T1304,[1]挑战模式!$A:$AS,5,FALSE)/K1304,2)))</f>
        <v>3.75</v>
      </c>
      <c r="M1304" s="10">
        <f t="shared" ca="1" si="125"/>
        <v>1</v>
      </c>
      <c r="N1304" s="10" t="str">
        <f t="shared" ca="1" si="126"/>
        <v>Monster_Season2_Challenge3_2_1</v>
      </c>
      <c r="O1304" s="10">
        <f t="shared" ca="1" si="127"/>
        <v>1</v>
      </c>
      <c r="Q1304" s="10">
        <f ca="1">IF(L1304="","",VLOOKUP(R1304&amp;"_"&amp;S1304&amp;"_"&amp;T1304,[1]挑战模式!$A:$AS,38+U1304,FALSE))</f>
        <v>33</v>
      </c>
      <c r="R1304" s="10">
        <v>2</v>
      </c>
      <c r="S1304" s="10">
        <v>3</v>
      </c>
      <c r="T1304" s="10">
        <v>2</v>
      </c>
      <c r="U1304" s="10">
        <v>1</v>
      </c>
    </row>
    <row r="1305" spans="2:21" x14ac:dyDescent="0.2">
      <c r="B1305" s="10" t="str">
        <f t="shared" si="122"/>
        <v/>
      </c>
      <c r="C1305" s="10" t="str">
        <f>IF(ISNA(VLOOKUP(R1305&amp;"_"&amp;S1305&amp;"_"&amp;T1305,[1]挑战模式!$A:$AS,1,FALSE)),"",IF(T1305-T1304=0,"",T1305))</f>
        <v/>
      </c>
      <c r="D1305" s="10" t="str">
        <f t="shared" si="123"/>
        <v/>
      </c>
      <c r="E1305" s="10" t="str">
        <f>""</f>
        <v/>
      </c>
      <c r="F1305" s="10" t="str">
        <f>IF(C1305="","",VLOOKUP(R1305&amp;"_"&amp;S1305&amp;"_"&amp;T1305,[1]挑战模式!$A:$AS,13,FALSE)-VLOOKUP(R1305&amp;"_"&amp;S1305&amp;"_"&amp;T1305,[1]挑战模式!$A:$AS,14,FALSE))</f>
        <v/>
      </c>
      <c r="G1305" s="10" t="str">
        <f t="shared" si="124"/>
        <v/>
      </c>
      <c r="H1305" s="10" t="str">
        <f>IF(C1305="","",VLOOKUP(R1305&amp;"_"&amp;S1305&amp;"_"&amp;T1305,[1]挑战模式!$A:$BG,58,FALSE))</f>
        <v/>
      </c>
      <c r="I1305" s="10" t="str">
        <f>IF(C1305="","",VLOOKUP(R1305&amp;"_"&amp;S1305&amp;"_"&amp;T1305,[1]挑战模式!$A:$BG,59,FALSE))</f>
        <v/>
      </c>
      <c r="J1305" s="10" t="str">
        <f t="shared" si="128"/>
        <v/>
      </c>
      <c r="K1305" s="10">
        <f ca="1">IF(ISNA(VLOOKUP(R1305&amp;"_"&amp;S1305&amp;"_"&amp;T1305,[1]挑战模式!$A:$AS,1,FALSE)),"",IF(VLOOKUP(R1305&amp;"_"&amp;S1305&amp;"_"&amp;T1305,[1]挑战模式!$A:$AS,14+U1305,FALSE)="","",INT(VLOOKUP(R1305&amp;"_"&amp;S1305&amp;"_"&amp;T1305,[1]挑战模式!$A:$AS,20+U1305,FALSE))))</f>
        <v>4</v>
      </c>
      <c r="L1305" s="10">
        <f ca="1">IF(ISNA(VLOOKUP(R1305&amp;"_"&amp;S1305&amp;"_"&amp;T1305,[1]挑战模式!$A:$AS,1,FALSE)),"",IF(VLOOKUP(R1305&amp;"_"&amp;S1305&amp;"_"&amp;T1305,[1]挑战模式!$A:$AS,14+U1305,FALSE)="","",ROUND(VLOOKUP(R1305&amp;"_"&amp;S1305&amp;"_"&amp;T1305,[1]挑战模式!$A:$AS,5,FALSE)/K1305,2)))</f>
        <v>3.75</v>
      </c>
      <c r="M1305" s="10">
        <f t="shared" ca="1" si="125"/>
        <v>1</v>
      </c>
      <c r="N1305" s="10" t="str">
        <f t="shared" ca="1" si="126"/>
        <v>Monster_Season2_Challenge3_2_2</v>
      </c>
      <c r="O1305" s="10">
        <f t="shared" ca="1" si="127"/>
        <v>1</v>
      </c>
      <c r="Q1305" s="10">
        <f ca="1">IF(L1305="","",VLOOKUP(R1305&amp;"_"&amp;S1305&amp;"_"&amp;T1305,[1]挑战模式!$A:$AS,38+U1305,FALSE))</f>
        <v>17</v>
      </c>
      <c r="R1305" s="10">
        <v>2</v>
      </c>
      <c r="S1305" s="10">
        <v>3</v>
      </c>
      <c r="T1305" s="10">
        <v>2</v>
      </c>
      <c r="U1305" s="10">
        <v>2</v>
      </c>
    </row>
    <row r="1306" spans="2:21" x14ac:dyDescent="0.2">
      <c r="B1306" s="10" t="str">
        <f t="shared" si="122"/>
        <v/>
      </c>
      <c r="C1306" s="10" t="str">
        <f>IF(ISNA(VLOOKUP(R1306&amp;"_"&amp;S1306&amp;"_"&amp;T1306,[1]挑战模式!$A:$AS,1,FALSE)),"",IF(T1306-T1305=0,"",T1306))</f>
        <v/>
      </c>
      <c r="D1306" s="10" t="str">
        <f t="shared" si="123"/>
        <v/>
      </c>
      <c r="E1306" s="10" t="str">
        <f>""</f>
        <v/>
      </c>
      <c r="F1306" s="10" t="str">
        <f>IF(C1306="","",VLOOKUP(R1306&amp;"_"&amp;S1306&amp;"_"&amp;T1306,[1]挑战模式!$A:$AS,13,FALSE)-VLOOKUP(R1306&amp;"_"&amp;S1306&amp;"_"&amp;T1306,[1]挑战模式!$A:$AS,14,FALSE))</f>
        <v/>
      </c>
      <c r="G1306" s="10" t="str">
        <f t="shared" si="124"/>
        <v/>
      </c>
      <c r="H1306" s="10" t="str">
        <f>IF(C1306="","",VLOOKUP(R1306&amp;"_"&amp;S1306&amp;"_"&amp;T1306,[1]挑战模式!$A:$BG,58,FALSE))</f>
        <v/>
      </c>
      <c r="I1306" s="10" t="str">
        <f>IF(C1306="","",VLOOKUP(R1306&amp;"_"&amp;S1306&amp;"_"&amp;T1306,[1]挑战模式!$A:$BG,59,FALSE))</f>
        <v/>
      </c>
      <c r="J1306" s="10" t="str">
        <f t="shared" si="128"/>
        <v/>
      </c>
      <c r="K1306" s="10" t="str">
        <f ca="1">IF(ISNA(VLOOKUP(R1306&amp;"_"&amp;S1306&amp;"_"&amp;T1306,[1]挑战模式!$A:$AS,1,FALSE)),"",IF(VLOOKUP(R1306&amp;"_"&amp;S1306&amp;"_"&amp;T1306,[1]挑战模式!$A:$AS,14+U1306,FALSE)="","",INT(VLOOKUP(R1306&amp;"_"&amp;S1306&amp;"_"&amp;T1306,[1]挑战模式!$A:$AS,20+U1306,FALSE))))</f>
        <v/>
      </c>
      <c r="L1306" s="10" t="str">
        <f ca="1">IF(ISNA(VLOOKUP(R1306&amp;"_"&amp;S1306&amp;"_"&amp;T1306,[1]挑战模式!$A:$AS,1,FALSE)),"",IF(VLOOKUP(R1306&amp;"_"&amp;S1306&amp;"_"&amp;T1306,[1]挑战模式!$A:$AS,14+U1306,FALSE)="","",ROUND(VLOOKUP(R1306&amp;"_"&amp;S1306&amp;"_"&amp;T1306,[1]挑战模式!$A:$AS,5,FALSE)/K1306,2)))</f>
        <v/>
      </c>
      <c r="M1306" s="10" t="str">
        <f t="shared" ca="1" si="125"/>
        <v/>
      </c>
      <c r="N1306" s="10" t="str">
        <f t="shared" ca="1" si="126"/>
        <v/>
      </c>
      <c r="O1306" s="10" t="str">
        <f t="shared" ca="1" si="127"/>
        <v/>
      </c>
      <c r="Q1306" s="10" t="str">
        <f ca="1">IF(L1306="","",VLOOKUP(R1306&amp;"_"&amp;S1306&amp;"_"&amp;T1306,[1]挑战模式!$A:$AS,38+U1306,FALSE))</f>
        <v/>
      </c>
      <c r="R1306" s="10">
        <v>2</v>
      </c>
      <c r="S1306" s="10">
        <v>3</v>
      </c>
      <c r="T1306" s="10">
        <v>2</v>
      </c>
      <c r="U1306" s="10">
        <v>3</v>
      </c>
    </row>
    <row r="1307" spans="2:21" x14ac:dyDescent="0.2">
      <c r="B1307" s="10" t="str">
        <f t="shared" si="122"/>
        <v/>
      </c>
      <c r="C1307" s="10" t="str">
        <f>IF(ISNA(VLOOKUP(R1307&amp;"_"&amp;S1307&amp;"_"&amp;T1307,[1]挑战模式!$A:$AS,1,FALSE)),"",IF(T1307-T1306=0,"",T1307))</f>
        <v/>
      </c>
      <c r="D1307" s="10" t="str">
        <f t="shared" si="123"/>
        <v/>
      </c>
      <c r="E1307" s="10" t="str">
        <f>""</f>
        <v/>
      </c>
      <c r="F1307" s="10" t="str">
        <f>IF(C1307="","",VLOOKUP(R1307&amp;"_"&amp;S1307&amp;"_"&amp;T1307,[1]挑战模式!$A:$AS,13,FALSE)-VLOOKUP(R1307&amp;"_"&amp;S1307&amp;"_"&amp;T1307,[1]挑战模式!$A:$AS,14,FALSE))</f>
        <v/>
      </c>
      <c r="G1307" s="10" t="str">
        <f t="shared" si="124"/>
        <v/>
      </c>
      <c r="H1307" s="10" t="str">
        <f>IF(C1307="","",VLOOKUP(R1307&amp;"_"&amp;S1307&amp;"_"&amp;T1307,[1]挑战模式!$A:$BG,58,FALSE))</f>
        <v/>
      </c>
      <c r="I1307" s="10" t="str">
        <f>IF(C1307="","",VLOOKUP(R1307&amp;"_"&amp;S1307&amp;"_"&amp;T1307,[1]挑战模式!$A:$BG,59,FALSE))</f>
        <v/>
      </c>
      <c r="J1307" s="10" t="str">
        <f t="shared" si="128"/>
        <v/>
      </c>
      <c r="K1307" s="10" t="str">
        <f ca="1">IF(ISNA(VLOOKUP(R1307&amp;"_"&amp;S1307&amp;"_"&amp;T1307,[1]挑战模式!$A:$AS,1,FALSE)),"",IF(VLOOKUP(R1307&amp;"_"&amp;S1307&amp;"_"&amp;T1307,[1]挑战模式!$A:$AS,14+U1307,FALSE)="","",INT(VLOOKUP(R1307&amp;"_"&amp;S1307&amp;"_"&amp;T1307,[1]挑战模式!$A:$AS,20+U1307,FALSE))))</f>
        <v/>
      </c>
      <c r="L1307" s="10" t="str">
        <f ca="1">IF(ISNA(VLOOKUP(R1307&amp;"_"&amp;S1307&amp;"_"&amp;T1307,[1]挑战模式!$A:$AS,1,FALSE)),"",IF(VLOOKUP(R1307&amp;"_"&amp;S1307&amp;"_"&amp;T1307,[1]挑战模式!$A:$AS,14+U1307,FALSE)="","",ROUND(VLOOKUP(R1307&amp;"_"&amp;S1307&amp;"_"&amp;T1307,[1]挑战模式!$A:$AS,5,FALSE)/K1307,2)))</f>
        <v/>
      </c>
      <c r="M1307" s="10" t="str">
        <f t="shared" ca="1" si="125"/>
        <v/>
      </c>
      <c r="N1307" s="10" t="str">
        <f t="shared" ca="1" si="126"/>
        <v/>
      </c>
      <c r="O1307" s="10" t="str">
        <f t="shared" ca="1" si="127"/>
        <v/>
      </c>
      <c r="Q1307" s="10" t="str">
        <f ca="1">IF(L1307="","",VLOOKUP(R1307&amp;"_"&amp;S1307&amp;"_"&amp;T1307,[1]挑战模式!$A:$AS,38+U1307,FALSE))</f>
        <v/>
      </c>
      <c r="R1307" s="10">
        <v>2</v>
      </c>
      <c r="S1307" s="10">
        <v>3</v>
      </c>
      <c r="T1307" s="10">
        <v>2</v>
      </c>
      <c r="U1307" s="10">
        <v>4</v>
      </c>
    </row>
    <row r="1308" spans="2:21" x14ac:dyDescent="0.2">
      <c r="B1308" s="10" t="str">
        <f t="shared" si="122"/>
        <v/>
      </c>
      <c r="C1308" s="10" t="str">
        <f>IF(ISNA(VLOOKUP(R1308&amp;"_"&amp;S1308&amp;"_"&amp;T1308,[1]挑战模式!$A:$AS,1,FALSE)),"",IF(T1308-T1307=0,"",T1308))</f>
        <v/>
      </c>
      <c r="D1308" s="10" t="str">
        <f t="shared" si="123"/>
        <v/>
      </c>
      <c r="E1308" s="10" t="str">
        <f>""</f>
        <v/>
      </c>
      <c r="F1308" s="10" t="str">
        <f>IF(C1308="","",VLOOKUP(R1308&amp;"_"&amp;S1308&amp;"_"&amp;T1308,[1]挑战模式!$A:$AS,13,FALSE)-VLOOKUP(R1308&amp;"_"&amp;S1308&amp;"_"&amp;T1308,[1]挑战模式!$A:$AS,14,FALSE))</f>
        <v/>
      </c>
      <c r="G1308" s="10" t="str">
        <f t="shared" si="124"/>
        <v/>
      </c>
      <c r="H1308" s="10" t="str">
        <f>IF(C1308="","",VLOOKUP(R1308&amp;"_"&amp;S1308&amp;"_"&amp;T1308,[1]挑战模式!$A:$BG,58,FALSE))</f>
        <v/>
      </c>
      <c r="I1308" s="10" t="str">
        <f>IF(C1308="","",VLOOKUP(R1308&amp;"_"&amp;S1308&amp;"_"&amp;T1308,[1]挑战模式!$A:$BG,59,FALSE))</f>
        <v/>
      </c>
      <c r="J1308" s="10" t="str">
        <f t="shared" si="128"/>
        <v/>
      </c>
      <c r="K1308" s="10" t="str">
        <f ca="1">IF(ISNA(VLOOKUP(R1308&amp;"_"&amp;S1308&amp;"_"&amp;T1308,[1]挑战模式!$A:$AS,1,FALSE)),"",IF(VLOOKUP(R1308&amp;"_"&amp;S1308&amp;"_"&amp;T1308,[1]挑战模式!$A:$AS,14+U1308,FALSE)="","",INT(VLOOKUP(R1308&amp;"_"&amp;S1308&amp;"_"&amp;T1308,[1]挑战模式!$A:$AS,20+U1308,FALSE))))</f>
        <v/>
      </c>
      <c r="L1308" s="10" t="str">
        <f ca="1">IF(ISNA(VLOOKUP(R1308&amp;"_"&amp;S1308&amp;"_"&amp;T1308,[1]挑战模式!$A:$AS,1,FALSE)),"",IF(VLOOKUP(R1308&amp;"_"&amp;S1308&amp;"_"&amp;T1308,[1]挑战模式!$A:$AS,14+U1308,FALSE)="","",ROUND(VLOOKUP(R1308&amp;"_"&amp;S1308&amp;"_"&amp;T1308,[1]挑战模式!$A:$AS,5,FALSE)/K1308,2)))</f>
        <v/>
      </c>
      <c r="M1308" s="10" t="str">
        <f t="shared" ca="1" si="125"/>
        <v/>
      </c>
      <c r="N1308" s="10" t="str">
        <f t="shared" ca="1" si="126"/>
        <v/>
      </c>
      <c r="O1308" s="10" t="str">
        <f t="shared" ca="1" si="127"/>
        <v/>
      </c>
      <c r="Q1308" s="10" t="str">
        <f ca="1">IF(L1308="","",VLOOKUP(R1308&amp;"_"&amp;S1308&amp;"_"&amp;T1308,[1]挑战模式!$A:$AS,38+U1308,FALSE))</f>
        <v/>
      </c>
      <c r="R1308" s="10">
        <v>2</v>
      </c>
      <c r="S1308" s="10">
        <v>3</v>
      </c>
      <c r="T1308" s="10">
        <v>2</v>
      </c>
      <c r="U1308" s="10">
        <v>5</v>
      </c>
    </row>
    <row r="1309" spans="2:21" x14ac:dyDescent="0.2">
      <c r="B1309" s="10" t="str">
        <f t="shared" si="122"/>
        <v/>
      </c>
      <c r="C1309" s="10" t="str">
        <f>IF(ISNA(VLOOKUP(R1309&amp;"_"&amp;S1309&amp;"_"&amp;T1309,[1]挑战模式!$A:$AS,1,FALSE)),"",IF(T1309-T1308=0,"",T1309))</f>
        <v/>
      </c>
      <c r="D1309" s="10" t="str">
        <f t="shared" si="123"/>
        <v/>
      </c>
      <c r="E1309" s="10" t="str">
        <f>""</f>
        <v/>
      </c>
      <c r="F1309" s="10" t="str">
        <f>IF(C1309="","",VLOOKUP(R1309&amp;"_"&amp;S1309&amp;"_"&amp;T1309,[1]挑战模式!$A:$AS,13,FALSE)-VLOOKUP(R1309&amp;"_"&amp;S1309&amp;"_"&amp;T1309,[1]挑战模式!$A:$AS,14,FALSE))</f>
        <v/>
      </c>
      <c r="G1309" s="10" t="str">
        <f t="shared" si="124"/>
        <v/>
      </c>
      <c r="H1309" s="10" t="str">
        <f>IF(C1309="","",VLOOKUP(R1309&amp;"_"&amp;S1309&amp;"_"&amp;T1309,[1]挑战模式!$A:$BG,58,FALSE))</f>
        <v/>
      </c>
      <c r="I1309" s="10" t="str">
        <f>IF(C1309="","",VLOOKUP(R1309&amp;"_"&amp;S1309&amp;"_"&amp;T1309,[1]挑战模式!$A:$BG,59,FALSE))</f>
        <v/>
      </c>
      <c r="J1309" s="10" t="str">
        <f t="shared" si="128"/>
        <v/>
      </c>
      <c r="K1309" s="10" t="str">
        <f ca="1">IF(ISNA(VLOOKUP(R1309&amp;"_"&amp;S1309&amp;"_"&amp;T1309,[1]挑战模式!$A:$AS,1,FALSE)),"",IF(VLOOKUP(R1309&amp;"_"&amp;S1309&amp;"_"&amp;T1309,[1]挑战模式!$A:$AS,14+U1309,FALSE)="","",INT(VLOOKUP(R1309&amp;"_"&amp;S1309&amp;"_"&amp;T1309,[1]挑战模式!$A:$AS,20+U1309,FALSE))))</f>
        <v/>
      </c>
      <c r="L1309" s="10" t="str">
        <f ca="1">IF(ISNA(VLOOKUP(R1309&amp;"_"&amp;S1309&amp;"_"&amp;T1309,[1]挑战模式!$A:$AS,1,FALSE)),"",IF(VLOOKUP(R1309&amp;"_"&amp;S1309&amp;"_"&amp;T1309,[1]挑战模式!$A:$AS,14+U1309,FALSE)="","",ROUND(VLOOKUP(R1309&amp;"_"&amp;S1309&amp;"_"&amp;T1309,[1]挑战模式!$A:$AS,5,FALSE)/K1309,2)))</f>
        <v/>
      </c>
      <c r="M1309" s="10" t="str">
        <f t="shared" ca="1" si="125"/>
        <v/>
      </c>
      <c r="N1309" s="10" t="str">
        <f t="shared" ca="1" si="126"/>
        <v/>
      </c>
      <c r="O1309" s="10" t="str">
        <f t="shared" ca="1" si="127"/>
        <v/>
      </c>
      <c r="Q1309" s="10" t="str">
        <f ca="1">IF(L1309="","",VLOOKUP(R1309&amp;"_"&amp;S1309&amp;"_"&amp;T1309,[1]挑战模式!$A:$AS,38+U1309,FALSE))</f>
        <v/>
      </c>
      <c r="R1309" s="10">
        <v>2</v>
      </c>
      <c r="S1309" s="10">
        <v>3</v>
      </c>
      <c r="T1309" s="10">
        <v>2</v>
      </c>
      <c r="U1309" s="10">
        <v>6</v>
      </c>
    </row>
    <row r="1310" spans="2:21" x14ac:dyDescent="0.2">
      <c r="B1310" s="10" t="str">
        <f t="shared" si="122"/>
        <v>MonsterWaveCallRule_Season2_Challenge3</v>
      </c>
      <c r="C1310" s="10">
        <f>IF(ISNA(VLOOKUP(R1310&amp;"_"&amp;S1310&amp;"_"&amp;T1310,[1]挑战模式!$A:$AS,1,FALSE)),"",IF(T1310-T1309=0,"",T1310))</f>
        <v>3</v>
      </c>
      <c r="D1310" s="10" t="str">
        <f t="shared" si="123"/>
        <v>赛季2挑战关卡3波次3</v>
      </c>
      <c r="E1310" s="10" t="str">
        <f>""</f>
        <v/>
      </c>
      <c r="F1310" s="10">
        <f>IF(C1310="","",VLOOKUP(R1310&amp;"_"&amp;S1310&amp;"_"&amp;T1310,[1]挑战模式!$A:$AS,13,FALSE)-VLOOKUP(R1310&amp;"_"&amp;S1310&amp;"_"&amp;T1310,[1]挑战模式!$A:$AS,14,FALSE))</f>
        <v>100</v>
      </c>
      <c r="G1310" s="10">
        <f t="shared" si="124"/>
        <v>180</v>
      </c>
      <c r="H1310" s="10" t="str">
        <f>IF(C1310="","",VLOOKUP(R1310&amp;"_"&amp;S1310&amp;"_"&amp;T1310,[1]挑战模式!$A:$BG,58,FALSE))</f>
        <v>ResAudio_Music_game2;0.9</v>
      </c>
      <c r="I1310" s="10" t="str">
        <f>IF(C1310="","",VLOOKUP(R1310&amp;"_"&amp;S1310&amp;"_"&amp;T1310,[1]挑战模式!$A:$BG,59,FALSE))</f>
        <v>ResAudio_Music_game2;1.2</v>
      </c>
      <c r="J1310" s="10">
        <f t="shared" si="128"/>
        <v>0</v>
      </c>
      <c r="K1310" s="10">
        <f ca="1">IF(ISNA(VLOOKUP(R1310&amp;"_"&amp;S1310&amp;"_"&amp;T1310,[1]挑战模式!$A:$AS,1,FALSE)),"",IF(VLOOKUP(R1310&amp;"_"&amp;S1310&amp;"_"&amp;T1310,[1]挑战模式!$A:$AS,14+U1310,FALSE)="","",INT(VLOOKUP(R1310&amp;"_"&amp;S1310&amp;"_"&amp;T1310,[1]挑战模式!$A:$AS,20+U1310,FALSE))))</f>
        <v>7</v>
      </c>
      <c r="L1310" s="10">
        <f ca="1">IF(ISNA(VLOOKUP(R1310&amp;"_"&amp;S1310&amp;"_"&amp;T1310,[1]挑战模式!$A:$AS,1,FALSE)),"",IF(VLOOKUP(R1310&amp;"_"&amp;S1310&amp;"_"&amp;T1310,[1]挑战模式!$A:$AS,14+U1310,FALSE)="","",ROUND(VLOOKUP(R1310&amp;"_"&amp;S1310&amp;"_"&amp;T1310,[1]挑战模式!$A:$AS,5,FALSE)/K1310,2)))</f>
        <v>2.86</v>
      </c>
      <c r="M1310" s="10">
        <f t="shared" ca="1" si="125"/>
        <v>1</v>
      </c>
      <c r="N1310" s="10" t="str">
        <f t="shared" ca="1" si="126"/>
        <v>Monster_Season2_Challenge3_3_1</v>
      </c>
      <c r="O1310" s="10">
        <f t="shared" ca="1" si="127"/>
        <v>1</v>
      </c>
      <c r="Q1310" s="10">
        <f ca="1">IF(L1310="","",VLOOKUP(R1310&amp;"_"&amp;S1310&amp;"_"&amp;T1310,[1]挑战模式!$A:$AS,38+U1310,FALSE))</f>
        <v>14</v>
      </c>
      <c r="R1310" s="10">
        <v>2</v>
      </c>
      <c r="S1310" s="10">
        <v>3</v>
      </c>
      <c r="T1310" s="10">
        <v>3</v>
      </c>
      <c r="U1310" s="10">
        <v>1</v>
      </c>
    </row>
    <row r="1311" spans="2:21" x14ac:dyDescent="0.2">
      <c r="B1311" s="10" t="str">
        <f t="shared" si="122"/>
        <v/>
      </c>
      <c r="C1311" s="10" t="str">
        <f>IF(ISNA(VLOOKUP(R1311&amp;"_"&amp;S1311&amp;"_"&amp;T1311,[1]挑战模式!$A:$AS,1,FALSE)),"",IF(T1311-T1310=0,"",T1311))</f>
        <v/>
      </c>
      <c r="D1311" s="10" t="str">
        <f t="shared" si="123"/>
        <v/>
      </c>
      <c r="E1311" s="10" t="str">
        <f>""</f>
        <v/>
      </c>
      <c r="F1311" s="10" t="str">
        <f>IF(C1311="","",VLOOKUP(R1311&amp;"_"&amp;S1311&amp;"_"&amp;T1311,[1]挑战模式!$A:$AS,13,FALSE)-VLOOKUP(R1311&amp;"_"&amp;S1311&amp;"_"&amp;T1311,[1]挑战模式!$A:$AS,14,FALSE))</f>
        <v/>
      </c>
      <c r="G1311" s="10" t="str">
        <f t="shared" si="124"/>
        <v/>
      </c>
      <c r="H1311" s="10" t="str">
        <f>IF(C1311="","",VLOOKUP(R1311&amp;"_"&amp;S1311&amp;"_"&amp;T1311,[1]挑战模式!$A:$BG,58,FALSE))</f>
        <v/>
      </c>
      <c r="I1311" s="10" t="str">
        <f>IF(C1311="","",VLOOKUP(R1311&amp;"_"&amp;S1311&amp;"_"&amp;T1311,[1]挑战模式!$A:$BG,59,FALSE))</f>
        <v/>
      </c>
      <c r="J1311" s="10" t="str">
        <f t="shared" si="128"/>
        <v/>
      </c>
      <c r="K1311" s="10">
        <f ca="1">IF(ISNA(VLOOKUP(R1311&amp;"_"&amp;S1311&amp;"_"&amp;T1311,[1]挑战模式!$A:$AS,1,FALSE)),"",IF(VLOOKUP(R1311&amp;"_"&amp;S1311&amp;"_"&amp;T1311,[1]挑战模式!$A:$AS,14+U1311,FALSE)="","",INT(VLOOKUP(R1311&amp;"_"&amp;S1311&amp;"_"&amp;T1311,[1]挑战模式!$A:$AS,20+U1311,FALSE))))</f>
        <v>7</v>
      </c>
      <c r="L1311" s="10">
        <f ca="1">IF(ISNA(VLOOKUP(R1311&amp;"_"&amp;S1311&amp;"_"&amp;T1311,[1]挑战模式!$A:$AS,1,FALSE)),"",IF(VLOOKUP(R1311&amp;"_"&amp;S1311&amp;"_"&amp;T1311,[1]挑战模式!$A:$AS,14+U1311,FALSE)="","",ROUND(VLOOKUP(R1311&amp;"_"&amp;S1311&amp;"_"&amp;T1311,[1]挑战模式!$A:$AS,5,FALSE)/K1311,2)))</f>
        <v>2.86</v>
      </c>
      <c r="M1311" s="10">
        <f t="shared" ca="1" si="125"/>
        <v>1</v>
      </c>
      <c r="N1311" s="10" t="str">
        <f t="shared" ca="1" si="126"/>
        <v>Monster_Season2_Challenge3_3_2</v>
      </c>
      <c r="O1311" s="10">
        <f t="shared" ca="1" si="127"/>
        <v>1</v>
      </c>
      <c r="Q1311" s="10">
        <f ca="1">IF(L1311="","",VLOOKUP(R1311&amp;"_"&amp;S1311&amp;"_"&amp;T1311,[1]挑战模式!$A:$AS,38+U1311,FALSE))</f>
        <v>14</v>
      </c>
      <c r="R1311" s="10">
        <v>2</v>
      </c>
      <c r="S1311" s="10">
        <v>3</v>
      </c>
      <c r="T1311" s="10">
        <v>3</v>
      </c>
      <c r="U1311" s="10">
        <v>2</v>
      </c>
    </row>
    <row r="1312" spans="2:21" x14ac:dyDescent="0.2">
      <c r="B1312" s="10" t="str">
        <f t="shared" si="122"/>
        <v/>
      </c>
      <c r="C1312" s="10" t="str">
        <f>IF(ISNA(VLOOKUP(R1312&amp;"_"&amp;S1312&amp;"_"&amp;T1312,[1]挑战模式!$A:$AS,1,FALSE)),"",IF(T1312-T1311=0,"",T1312))</f>
        <v/>
      </c>
      <c r="D1312" s="10" t="str">
        <f t="shared" si="123"/>
        <v/>
      </c>
      <c r="E1312" s="10" t="str">
        <f>""</f>
        <v/>
      </c>
      <c r="F1312" s="10" t="str">
        <f>IF(C1312="","",VLOOKUP(R1312&amp;"_"&amp;S1312&amp;"_"&amp;T1312,[1]挑战模式!$A:$AS,13,FALSE)-VLOOKUP(R1312&amp;"_"&amp;S1312&amp;"_"&amp;T1312,[1]挑战模式!$A:$AS,14,FALSE))</f>
        <v/>
      </c>
      <c r="G1312" s="10" t="str">
        <f t="shared" si="124"/>
        <v/>
      </c>
      <c r="H1312" s="10" t="str">
        <f>IF(C1312="","",VLOOKUP(R1312&amp;"_"&amp;S1312&amp;"_"&amp;T1312,[1]挑战模式!$A:$BG,58,FALSE))</f>
        <v/>
      </c>
      <c r="I1312" s="10" t="str">
        <f>IF(C1312="","",VLOOKUP(R1312&amp;"_"&amp;S1312&amp;"_"&amp;T1312,[1]挑战模式!$A:$BG,59,FALSE))</f>
        <v/>
      </c>
      <c r="J1312" s="10" t="str">
        <f t="shared" si="128"/>
        <v/>
      </c>
      <c r="K1312" s="10" t="str">
        <f ca="1">IF(ISNA(VLOOKUP(R1312&amp;"_"&amp;S1312&amp;"_"&amp;T1312,[1]挑战模式!$A:$AS,1,FALSE)),"",IF(VLOOKUP(R1312&amp;"_"&amp;S1312&amp;"_"&amp;T1312,[1]挑战模式!$A:$AS,14+U1312,FALSE)="","",INT(VLOOKUP(R1312&amp;"_"&amp;S1312&amp;"_"&amp;T1312,[1]挑战模式!$A:$AS,20+U1312,FALSE))))</f>
        <v/>
      </c>
      <c r="L1312" s="10" t="str">
        <f ca="1">IF(ISNA(VLOOKUP(R1312&amp;"_"&amp;S1312&amp;"_"&amp;T1312,[1]挑战模式!$A:$AS,1,FALSE)),"",IF(VLOOKUP(R1312&amp;"_"&amp;S1312&amp;"_"&amp;T1312,[1]挑战模式!$A:$AS,14+U1312,FALSE)="","",ROUND(VLOOKUP(R1312&amp;"_"&amp;S1312&amp;"_"&amp;T1312,[1]挑战模式!$A:$AS,5,FALSE)/K1312,2)))</f>
        <v/>
      </c>
      <c r="M1312" s="10" t="str">
        <f t="shared" ca="1" si="125"/>
        <v/>
      </c>
      <c r="N1312" s="10" t="str">
        <f t="shared" ca="1" si="126"/>
        <v/>
      </c>
      <c r="O1312" s="10" t="str">
        <f t="shared" ca="1" si="127"/>
        <v/>
      </c>
      <c r="Q1312" s="10" t="str">
        <f ca="1">IF(L1312="","",VLOOKUP(R1312&amp;"_"&amp;S1312&amp;"_"&amp;T1312,[1]挑战模式!$A:$AS,38+U1312,FALSE))</f>
        <v/>
      </c>
      <c r="R1312" s="10">
        <v>2</v>
      </c>
      <c r="S1312" s="10">
        <v>3</v>
      </c>
      <c r="T1312" s="10">
        <v>3</v>
      </c>
      <c r="U1312" s="10">
        <v>3</v>
      </c>
    </row>
    <row r="1313" spans="2:21" x14ac:dyDescent="0.2">
      <c r="B1313" s="10" t="str">
        <f t="shared" si="122"/>
        <v/>
      </c>
      <c r="C1313" s="10" t="str">
        <f>IF(ISNA(VLOOKUP(R1313&amp;"_"&amp;S1313&amp;"_"&amp;T1313,[1]挑战模式!$A:$AS,1,FALSE)),"",IF(T1313-T1312=0,"",T1313))</f>
        <v/>
      </c>
      <c r="D1313" s="10" t="str">
        <f t="shared" si="123"/>
        <v/>
      </c>
      <c r="E1313" s="10" t="str">
        <f>""</f>
        <v/>
      </c>
      <c r="F1313" s="10" t="str">
        <f>IF(C1313="","",VLOOKUP(R1313&amp;"_"&amp;S1313&amp;"_"&amp;T1313,[1]挑战模式!$A:$AS,13,FALSE)-VLOOKUP(R1313&amp;"_"&amp;S1313&amp;"_"&amp;T1313,[1]挑战模式!$A:$AS,14,FALSE))</f>
        <v/>
      </c>
      <c r="G1313" s="10" t="str">
        <f t="shared" si="124"/>
        <v/>
      </c>
      <c r="H1313" s="10" t="str">
        <f>IF(C1313="","",VLOOKUP(R1313&amp;"_"&amp;S1313&amp;"_"&amp;T1313,[1]挑战模式!$A:$BG,58,FALSE))</f>
        <v/>
      </c>
      <c r="I1313" s="10" t="str">
        <f>IF(C1313="","",VLOOKUP(R1313&amp;"_"&amp;S1313&amp;"_"&amp;T1313,[1]挑战模式!$A:$BG,59,FALSE))</f>
        <v/>
      </c>
      <c r="J1313" s="10" t="str">
        <f t="shared" si="128"/>
        <v/>
      </c>
      <c r="K1313" s="10" t="str">
        <f ca="1">IF(ISNA(VLOOKUP(R1313&amp;"_"&amp;S1313&amp;"_"&amp;T1313,[1]挑战模式!$A:$AS,1,FALSE)),"",IF(VLOOKUP(R1313&amp;"_"&amp;S1313&amp;"_"&amp;T1313,[1]挑战模式!$A:$AS,14+U1313,FALSE)="","",INT(VLOOKUP(R1313&amp;"_"&amp;S1313&amp;"_"&amp;T1313,[1]挑战模式!$A:$AS,20+U1313,FALSE))))</f>
        <v/>
      </c>
      <c r="L1313" s="10" t="str">
        <f ca="1">IF(ISNA(VLOOKUP(R1313&amp;"_"&amp;S1313&amp;"_"&amp;T1313,[1]挑战模式!$A:$AS,1,FALSE)),"",IF(VLOOKUP(R1313&amp;"_"&amp;S1313&amp;"_"&amp;T1313,[1]挑战模式!$A:$AS,14+U1313,FALSE)="","",ROUND(VLOOKUP(R1313&amp;"_"&amp;S1313&amp;"_"&amp;T1313,[1]挑战模式!$A:$AS,5,FALSE)/K1313,2)))</f>
        <v/>
      </c>
      <c r="M1313" s="10" t="str">
        <f t="shared" ca="1" si="125"/>
        <v/>
      </c>
      <c r="N1313" s="10" t="str">
        <f t="shared" ca="1" si="126"/>
        <v/>
      </c>
      <c r="O1313" s="10" t="str">
        <f t="shared" ca="1" si="127"/>
        <v/>
      </c>
      <c r="Q1313" s="10" t="str">
        <f ca="1">IF(L1313="","",VLOOKUP(R1313&amp;"_"&amp;S1313&amp;"_"&amp;T1313,[1]挑战模式!$A:$AS,38+U1313,FALSE))</f>
        <v/>
      </c>
      <c r="R1313" s="10">
        <v>2</v>
      </c>
      <c r="S1313" s="10">
        <v>3</v>
      </c>
      <c r="T1313" s="10">
        <v>3</v>
      </c>
      <c r="U1313" s="10">
        <v>4</v>
      </c>
    </row>
    <row r="1314" spans="2:21" x14ac:dyDescent="0.2">
      <c r="B1314" s="10" t="str">
        <f t="shared" si="122"/>
        <v/>
      </c>
      <c r="C1314" s="10" t="str">
        <f>IF(ISNA(VLOOKUP(R1314&amp;"_"&amp;S1314&amp;"_"&amp;T1314,[1]挑战模式!$A:$AS,1,FALSE)),"",IF(T1314-T1313=0,"",T1314))</f>
        <v/>
      </c>
      <c r="D1314" s="10" t="str">
        <f t="shared" si="123"/>
        <v/>
      </c>
      <c r="E1314" s="10" t="str">
        <f>""</f>
        <v/>
      </c>
      <c r="F1314" s="10" t="str">
        <f>IF(C1314="","",VLOOKUP(R1314&amp;"_"&amp;S1314&amp;"_"&amp;T1314,[1]挑战模式!$A:$AS,13,FALSE)-VLOOKUP(R1314&amp;"_"&amp;S1314&amp;"_"&amp;T1314,[1]挑战模式!$A:$AS,14,FALSE))</f>
        <v/>
      </c>
      <c r="G1314" s="10" t="str">
        <f t="shared" si="124"/>
        <v/>
      </c>
      <c r="H1314" s="10" t="str">
        <f>IF(C1314="","",VLOOKUP(R1314&amp;"_"&amp;S1314&amp;"_"&amp;T1314,[1]挑战模式!$A:$BG,58,FALSE))</f>
        <v/>
      </c>
      <c r="I1314" s="10" t="str">
        <f>IF(C1314="","",VLOOKUP(R1314&amp;"_"&amp;S1314&amp;"_"&amp;T1314,[1]挑战模式!$A:$BG,59,FALSE))</f>
        <v/>
      </c>
      <c r="J1314" s="10" t="str">
        <f t="shared" si="128"/>
        <v/>
      </c>
      <c r="K1314" s="10" t="str">
        <f ca="1">IF(ISNA(VLOOKUP(R1314&amp;"_"&amp;S1314&amp;"_"&amp;T1314,[1]挑战模式!$A:$AS,1,FALSE)),"",IF(VLOOKUP(R1314&amp;"_"&amp;S1314&amp;"_"&amp;T1314,[1]挑战模式!$A:$AS,14+U1314,FALSE)="","",INT(VLOOKUP(R1314&amp;"_"&amp;S1314&amp;"_"&amp;T1314,[1]挑战模式!$A:$AS,20+U1314,FALSE))))</f>
        <v/>
      </c>
      <c r="L1314" s="10" t="str">
        <f ca="1">IF(ISNA(VLOOKUP(R1314&amp;"_"&amp;S1314&amp;"_"&amp;T1314,[1]挑战模式!$A:$AS,1,FALSE)),"",IF(VLOOKUP(R1314&amp;"_"&amp;S1314&amp;"_"&amp;T1314,[1]挑战模式!$A:$AS,14+U1314,FALSE)="","",ROUND(VLOOKUP(R1314&amp;"_"&amp;S1314&amp;"_"&amp;T1314,[1]挑战模式!$A:$AS,5,FALSE)/K1314,2)))</f>
        <v/>
      </c>
      <c r="M1314" s="10" t="str">
        <f t="shared" ca="1" si="125"/>
        <v/>
      </c>
      <c r="N1314" s="10" t="str">
        <f t="shared" ca="1" si="126"/>
        <v/>
      </c>
      <c r="O1314" s="10" t="str">
        <f t="shared" ca="1" si="127"/>
        <v/>
      </c>
      <c r="Q1314" s="10" t="str">
        <f ca="1">IF(L1314="","",VLOOKUP(R1314&amp;"_"&amp;S1314&amp;"_"&amp;T1314,[1]挑战模式!$A:$AS,38+U1314,FALSE))</f>
        <v/>
      </c>
      <c r="R1314" s="10">
        <v>2</v>
      </c>
      <c r="S1314" s="10">
        <v>3</v>
      </c>
      <c r="T1314" s="10">
        <v>3</v>
      </c>
      <c r="U1314" s="10">
        <v>5</v>
      </c>
    </row>
    <row r="1315" spans="2:21" x14ac:dyDescent="0.2">
      <c r="B1315" s="10" t="str">
        <f t="shared" ref="B1315:B1378" si="129">IF(C1315="","","MonsterWaveCallRule_Season"&amp;R1315&amp;"_Challenge"&amp;S1315)</f>
        <v/>
      </c>
      <c r="C1315" s="10" t="str">
        <f>IF(ISNA(VLOOKUP(R1315&amp;"_"&amp;S1315&amp;"_"&amp;T1315,[1]挑战模式!$A:$AS,1,FALSE)),"",IF(T1315-T1314=0,"",T1315))</f>
        <v/>
      </c>
      <c r="D1315" s="10" t="str">
        <f t="shared" ref="D1315:D1378" si="130">IF(C1315="","","赛季"&amp;R1315&amp;"挑战关卡"&amp;S1315&amp;"波次"&amp;T1315)</f>
        <v/>
      </c>
      <c r="E1315" s="10" t="str">
        <f>""</f>
        <v/>
      </c>
      <c r="F1315" s="10" t="str">
        <f>IF(C1315="","",VLOOKUP(R1315&amp;"_"&amp;S1315&amp;"_"&amp;T1315,[1]挑战模式!$A:$AS,13,FALSE)-VLOOKUP(R1315&amp;"_"&amp;S1315&amp;"_"&amp;T1315,[1]挑战模式!$A:$AS,14,FALSE))</f>
        <v/>
      </c>
      <c r="G1315" s="10" t="str">
        <f t="shared" ref="G1315:G1378" si="131">IF(C1315="","",180)</f>
        <v/>
      </c>
      <c r="H1315" s="10" t="str">
        <f>IF(C1315="","",VLOOKUP(R1315&amp;"_"&amp;S1315&amp;"_"&amp;T1315,[1]挑战模式!$A:$BG,58,FALSE))</f>
        <v/>
      </c>
      <c r="I1315" s="10" t="str">
        <f>IF(C1315="","",VLOOKUP(R1315&amp;"_"&amp;S1315&amp;"_"&amp;T1315,[1]挑战模式!$A:$BG,59,FALSE))</f>
        <v/>
      </c>
      <c r="J1315" s="10" t="str">
        <f t="shared" si="128"/>
        <v/>
      </c>
      <c r="K1315" s="10" t="str">
        <f ca="1">IF(ISNA(VLOOKUP(R1315&amp;"_"&amp;S1315&amp;"_"&amp;T1315,[1]挑战模式!$A:$AS,1,FALSE)),"",IF(VLOOKUP(R1315&amp;"_"&amp;S1315&amp;"_"&amp;T1315,[1]挑战模式!$A:$AS,14+U1315,FALSE)="","",INT(VLOOKUP(R1315&amp;"_"&amp;S1315&amp;"_"&amp;T1315,[1]挑战模式!$A:$AS,20+U1315,FALSE))))</f>
        <v/>
      </c>
      <c r="L1315" s="10" t="str">
        <f ca="1">IF(ISNA(VLOOKUP(R1315&amp;"_"&amp;S1315&amp;"_"&amp;T1315,[1]挑战模式!$A:$AS,1,FALSE)),"",IF(VLOOKUP(R1315&amp;"_"&amp;S1315&amp;"_"&amp;T1315,[1]挑战模式!$A:$AS,14+U1315,FALSE)="","",ROUND(VLOOKUP(R1315&amp;"_"&amp;S1315&amp;"_"&amp;T1315,[1]挑战模式!$A:$AS,5,FALSE)/K1315,2)))</f>
        <v/>
      </c>
      <c r="M1315" s="10" t="str">
        <f t="shared" ref="M1315:M1378" ca="1" si="132">IF(L1315="","",1)</f>
        <v/>
      </c>
      <c r="N1315" s="10" t="str">
        <f t="shared" ref="N1315:N1378" ca="1" si="133">IF(L1315="","","Monster_Season"&amp;R1315&amp;"_Challenge"&amp;S1315&amp;"_"&amp;T1315&amp;"_"&amp;U1315)</f>
        <v/>
      </c>
      <c r="O1315" s="10" t="str">
        <f t="shared" ref="O1315:O1378" ca="1" si="134">IF(L1315="","",1)</f>
        <v/>
      </c>
      <c r="Q1315" s="10" t="str">
        <f ca="1">IF(L1315="","",VLOOKUP(R1315&amp;"_"&amp;S1315&amp;"_"&amp;T1315,[1]挑战模式!$A:$AS,38+U1315,FALSE))</f>
        <v/>
      </c>
      <c r="R1315" s="10">
        <v>2</v>
      </c>
      <c r="S1315" s="10">
        <v>3</v>
      </c>
      <c r="T1315" s="10">
        <v>3</v>
      </c>
      <c r="U1315" s="10">
        <v>6</v>
      </c>
    </row>
    <row r="1316" spans="2:21" x14ac:dyDescent="0.2">
      <c r="B1316" s="10" t="str">
        <f t="shared" si="129"/>
        <v>MonsterWaveCallRule_Season2_Challenge3</v>
      </c>
      <c r="C1316" s="10">
        <f>IF(ISNA(VLOOKUP(R1316&amp;"_"&amp;S1316&amp;"_"&amp;T1316,[1]挑战模式!$A:$AS,1,FALSE)),"",IF(T1316-T1315=0,"",T1316))</f>
        <v>4</v>
      </c>
      <c r="D1316" s="10" t="str">
        <f t="shared" si="130"/>
        <v>赛季2挑战关卡3波次4</v>
      </c>
      <c r="E1316" s="10" t="str">
        <f>""</f>
        <v/>
      </c>
      <c r="F1316" s="10">
        <f>IF(C1316="","",VLOOKUP(R1316&amp;"_"&amp;S1316&amp;"_"&amp;T1316,[1]挑战模式!$A:$AS,13,FALSE)-VLOOKUP(R1316&amp;"_"&amp;S1316&amp;"_"&amp;T1316,[1]挑战模式!$A:$AS,14,FALSE))</f>
        <v>100</v>
      </c>
      <c r="G1316" s="10">
        <f t="shared" si="131"/>
        <v>180</v>
      </c>
      <c r="H1316" s="10" t="str">
        <f>IF(C1316="","",VLOOKUP(R1316&amp;"_"&amp;S1316&amp;"_"&amp;T1316,[1]挑战模式!$A:$BG,58,FALSE))</f>
        <v>ResAudio_Music_game2;0.9</v>
      </c>
      <c r="I1316" s="10" t="str">
        <f>IF(C1316="","",VLOOKUP(R1316&amp;"_"&amp;S1316&amp;"_"&amp;T1316,[1]挑战模式!$A:$BG,59,FALSE))</f>
        <v>ResAudio_Music_game2;1.2</v>
      </c>
      <c r="J1316" s="10">
        <f t="shared" si="128"/>
        <v>0</v>
      </c>
      <c r="K1316" s="10">
        <f ca="1">IF(ISNA(VLOOKUP(R1316&amp;"_"&amp;S1316&amp;"_"&amp;T1316,[1]挑战模式!$A:$AS,1,FALSE)),"",IF(VLOOKUP(R1316&amp;"_"&amp;S1316&amp;"_"&amp;T1316,[1]挑战模式!$A:$AS,14+U1316,FALSE)="","",INT(VLOOKUP(R1316&amp;"_"&amp;S1316&amp;"_"&amp;T1316,[1]挑战模式!$A:$AS,20+U1316,FALSE))))</f>
        <v>9</v>
      </c>
      <c r="L1316" s="10">
        <f ca="1">IF(ISNA(VLOOKUP(R1316&amp;"_"&amp;S1316&amp;"_"&amp;T1316,[1]挑战模式!$A:$AS,1,FALSE)),"",IF(VLOOKUP(R1316&amp;"_"&amp;S1316&amp;"_"&amp;T1316,[1]挑战模式!$A:$AS,14+U1316,FALSE)="","",ROUND(VLOOKUP(R1316&amp;"_"&amp;S1316&amp;"_"&amp;T1316,[1]挑战模式!$A:$AS,5,FALSE)/K1316,2)))</f>
        <v>2.78</v>
      </c>
      <c r="M1316" s="10">
        <f t="shared" ca="1" si="132"/>
        <v>1</v>
      </c>
      <c r="N1316" s="10" t="str">
        <f t="shared" ca="1" si="133"/>
        <v>Monster_Season2_Challenge3_4_1</v>
      </c>
      <c r="O1316" s="10">
        <f t="shared" ca="1" si="134"/>
        <v>1</v>
      </c>
      <c r="Q1316" s="10">
        <f ca="1">IF(L1316="","",VLOOKUP(R1316&amp;"_"&amp;S1316&amp;"_"&amp;T1316,[1]挑战模式!$A:$AS,38+U1316,FALSE))</f>
        <v>8</v>
      </c>
      <c r="R1316" s="10">
        <v>2</v>
      </c>
      <c r="S1316" s="10">
        <v>3</v>
      </c>
      <c r="T1316" s="10">
        <v>4</v>
      </c>
      <c r="U1316" s="10">
        <v>1</v>
      </c>
    </row>
    <row r="1317" spans="2:21" x14ac:dyDescent="0.2">
      <c r="B1317" s="10" t="str">
        <f t="shared" si="129"/>
        <v/>
      </c>
      <c r="C1317" s="10" t="str">
        <f>IF(ISNA(VLOOKUP(R1317&amp;"_"&amp;S1317&amp;"_"&amp;T1317,[1]挑战模式!$A:$AS,1,FALSE)),"",IF(T1317-T1316=0,"",T1317))</f>
        <v/>
      </c>
      <c r="D1317" s="10" t="str">
        <f t="shared" si="130"/>
        <v/>
      </c>
      <c r="E1317" s="10" t="str">
        <f>""</f>
        <v/>
      </c>
      <c r="F1317" s="10" t="str">
        <f>IF(C1317="","",VLOOKUP(R1317&amp;"_"&amp;S1317&amp;"_"&amp;T1317,[1]挑战模式!$A:$AS,13,FALSE)-VLOOKUP(R1317&amp;"_"&amp;S1317&amp;"_"&amp;T1317,[1]挑战模式!$A:$AS,14,FALSE))</f>
        <v/>
      </c>
      <c r="G1317" s="10" t="str">
        <f t="shared" si="131"/>
        <v/>
      </c>
      <c r="H1317" s="10" t="str">
        <f>IF(C1317="","",VLOOKUP(R1317&amp;"_"&amp;S1317&amp;"_"&amp;T1317,[1]挑战模式!$A:$BG,58,FALSE))</f>
        <v/>
      </c>
      <c r="I1317" s="10" t="str">
        <f>IF(C1317="","",VLOOKUP(R1317&amp;"_"&amp;S1317&amp;"_"&amp;T1317,[1]挑战模式!$A:$BG,59,FALSE))</f>
        <v/>
      </c>
      <c r="J1317" s="10" t="str">
        <f t="shared" si="128"/>
        <v/>
      </c>
      <c r="K1317" s="10">
        <f ca="1">IF(ISNA(VLOOKUP(R1317&amp;"_"&amp;S1317&amp;"_"&amp;T1317,[1]挑战模式!$A:$AS,1,FALSE)),"",IF(VLOOKUP(R1317&amp;"_"&amp;S1317&amp;"_"&amp;T1317,[1]挑战模式!$A:$AS,14+U1317,FALSE)="","",INT(VLOOKUP(R1317&amp;"_"&amp;S1317&amp;"_"&amp;T1317,[1]挑战模式!$A:$AS,20+U1317,FALSE))))</f>
        <v>9</v>
      </c>
      <c r="L1317" s="10">
        <f ca="1">IF(ISNA(VLOOKUP(R1317&amp;"_"&amp;S1317&amp;"_"&amp;T1317,[1]挑战模式!$A:$AS,1,FALSE)),"",IF(VLOOKUP(R1317&amp;"_"&amp;S1317&amp;"_"&amp;T1317,[1]挑战模式!$A:$AS,14+U1317,FALSE)="","",ROUND(VLOOKUP(R1317&amp;"_"&amp;S1317&amp;"_"&amp;T1317,[1]挑战模式!$A:$AS,5,FALSE)/K1317,2)))</f>
        <v>2.78</v>
      </c>
      <c r="M1317" s="10">
        <f t="shared" ca="1" si="132"/>
        <v>1</v>
      </c>
      <c r="N1317" s="10" t="str">
        <f t="shared" ca="1" si="133"/>
        <v>Monster_Season2_Challenge3_4_2</v>
      </c>
      <c r="O1317" s="10">
        <f t="shared" ca="1" si="134"/>
        <v>1</v>
      </c>
      <c r="Q1317" s="10">
        <f ca="1">IF(L1317="","",VLOOKUP(R1317&amp;"_"&amp;S1317&amp;"_"&amp;T1317,[1]挑战模式!$A:$AS,38+U1317,FALSE))</f>
        <v>8</v>
      </c>
      <c r="R1317" s="10">
        <v>2</v>
      </c>
      <c r="S1317" s="10">
        <v>3</v>
      </c>
      <c r="T1317" s="10">
        <v>4</v>
      </c>
      <c r="U1317" s="10">
        <v>2</v>
      </c>
    </row>
    <row r="1318" spans="2:21" x14ac:dyDescent="0.2">
      <c r="B1318" s="10" t="str">
        <f t="shared" si="129"/>
        <v/>
      </c>
      <c r="C1318" s="10" t="str">
        <f>IF(ISNA(VLOOKUP(R1318&amp;"_"&amp;S1318&amp;"_"&amp;T1318,[1]挑战模式!$A:$AS,1,FALSE)),"",IF(T1318-T1317=0,"",T1318))</f>
        <v/>
      </c>
      <c r="D1318" s="10" t="str">
        <f t="shared" si="130"/>
        <v/>
      </c>
      <c r="E1318" s="10" t="str">
        <f>""</f>
        <v/>
      </c>
      <c r="F1318" s="10" t="str">
        <f>IF(C1318="","",VLOOKUP(R1318&amp;"_"&amp;S1318&amp;"_"&amp;T1318,[1]挑战模式!$A:$AS,13,FALSE)-VLOOKUP(R1318&amp;"_"&amp;S1318&amp;"_"&amp;T1318,[1]挑战模式!$A:$AS,14,FALSE))</f>
        <v/>
      </c>
      <c r="G1318" s="10" t="str">
        <f t="shared" si="131"/>
        <v/>
      </c>
      <c r="H1318" s="10" t="str">
        <f>IF(C1318="","",VLOOKUP(R1318&amp;"_"&amp;S1318&amp;"_"&amp;T1318,[1]挑战模式!$A:$BG,58,FALSE))</f>
        <v/>
      </c>
      <c r="I1318" s="10" t="str">
        <f>IF(C1318="","",VLOOKUP(R1318&amp;"_"&amp;S1318&amp;"_"&amp;T1318,[1]挑战模式!$A:$BG,59,FALSE))</f>
        <v/>
      </c>
      <c r="J1318" s="10" t="str">
        <f t="shared" si="128"/>
        <v/>
      </c>
      <c r="K1318" s="10">
        <f ca="1">IF(ISNA(VLOOKUP(R1318&amp;"_"&amp;S1318&amp;"_"&amp;T1318,[1]挑战模式!$A:$AS,1,FALSE)),"",IF(VLOOKUP(R1318&amp;"_"&amp;S1318&amp;"_"&amp;T1318,[1]挑战模式!$A:$AS,14+U1318,FALSE)="","",INT(VLOOKUP(R1318&amp;"_"&amp;S1318&amp;"_"&amp;T1318,[1]挑战模式!$A:$AS,20+U1318,FALSE))))</f>
        <v>4</v>
      </c>
      <c r="L1318" s="10">
        <f ca="1">IF(ISNA(VLOOKUP(R1318&amp;"_"&amp;S1318&amp;"_"&amp;T1318,[1]挑战模式!$A:$AS,1,FALSE)),"",IF(VLOOKUP(R1318&amp;"_"&amp;S1318&amp;"_"&amp;T1318,[1]挑战模式!$A:$AS,14+U1318,FALSE)="","",ROUND(VLOOKUP(R1318&amp;"_"&amp;S1318&amp;"_"&amp;T1318,[1]挑战模式!$A:$AS,5,FALSE)/K1318,2)))</f>
        <v>6.25</v>
      </c>
      <c r="M1318" s="10">
        <f t="shared" ca="1" si="132"/>
        <v>1</v>
      </c>
      <c r="N1318" s="10" t="str">
        <f t="shared" ca="1" si="133"/>
        <v>Monster_Season2_Challenge3_4_3</v>
      </c>
      <c r="O1318" s="10">
        <f t="shared" ca="1" si="134"/>
        <v>1</v>
      </c>
      <c r="Q1318" s="10">
        <f ca="1">IF(L1318="","",VLOOKUP(R1318&amp;"_"&amp;S1318&amp;"_"&amp;T1318,[1]挑战模式!$A:$AS,38+U1318,FALSE))</f>
        <v>15</v>
      </c>
      <c r="R1318" s="10">
        <v>2</v>
      </c>
      <c r="S1318" s="10">
        <v>3</v>
      </c>
      <c r="T1318" s="10">
        <v>4</v>
      </c>
      <c r="U1318" s="10">
        <v>3</v>
      </c>
    </row>
    <row r="1319" spans="2:21" x14ac:dyDescent="0.2">
      <c r="B1319" s="10" t="str">
        <f t="shared" si="129"/>
        <v/>
      </c>
      <c r="C1319" s="10" t="str">
        <f>IF(ISNA(VLOOKUP(R1319&amp;"_"&amp;S1319&amp;"_"&amp;T1319,[1]挑战模式!$A:$AS,1,FALSE)),"",IF(T1319-T1318=0,"",T1319))</f>
        <v/>
      </c>
      <c r="D1319" s="10" t="str">
        <f t="shared" si="130"/>
        <v/>
      </c>
      <c r="E1319" s="10" t="str">
        <f>""</f>
        <v/>
      </c>
      <c r="F1319" s="10" t="str">
        <f>IF(C1319="","",VLOOKUP(R1319&amp;"_"&amp;S1319&amp;"_"&amp;T1319,[1]挑战模式!$A:$AS,13,FALSE)-VLOOKUP(R1319&amp;"_"&amp;S1319&amp;"_"&amp;T1319,[1]挑战模式!$A:$AS,14,FALSE))</f>
        <v/>
      </c>
      <c r="G1319" s="10" t="str">
        <f t="shared" si="131"/>
        <v/>
      </c>
      <c r="H1319" s="10" t="str">
        <f>IF(C1319="","",VLOOKUP(R1319&amp;"_"&amp;S1319&amp;"_"&amp;T1319,[1]挑战模式!$A:$BG,58,FALSE))</f>
        <v/>
      </c>
      <c r="I1319" s="10" t="str">
        <f>IF(C1319="","",VLOOKUP(R1319&amp;"_"&amp;S1319&amp;"_"&amp;T1319,[1]挑战模式!$A:$BG,59,FALSE))</f>
        <v/>
      </c>
      <c r="J1319" s="10" t="str">
        <f t="shared" si="128"/>
        <v/>
      </c>
      <c r="K1319" s="10" t="str">
        <f ca="1">IF(ISNA(VLOOKUP(R1319&amp;"_"&amp;S1319&amp;"_"&amp;T1319,[1]挑战模式!$A:$AS,1,FALSE)),"",IF(VLOOKUP(R1319&amp;"_"&amp;S1319&amp;"_"&amp;T1319,[1]挑战模式!$A:$AS,14+U1319,FALSE)="","",INT(VLOOKUP(R1319&amp;"_"&amp;S1319&amp;"_"&amp;T1319,[1]挑战模式!$A:$AS,20+U1319,FALSE))))</f>
        <v/>
      </c>
      <c r="L1319" s="10" t="str">
        <f ca="1">IF(ISNA(VLOOKUP(R1319&amp;"_"&amp;S1319&amp;"_"&amp;T1319,[1]挑战模式!$A:$AS,1,FALSE)),"",IF(VLOOKUP(R1319&amp;"_"&amp;S1319&amp;"_"&amp;T1319,[1]挑战模式!$A:$AS,14+U1319,FALSE)="","",ROUND(VLOOKUP(R1319&amp;"_"&amp;S1319&amp;"_"&amp;T1319,[1]挑战模式!$A:$AS,5,FALSE)/K1319,2)))</f>
        <v/>
      </c>
      <c r="M1319" s="10" t="str">
        <f t="shared" ca="1" si="132"/>
        <v/>
      </c>
      <c r="N1319" s="10" t="str">
        <f t="shared" ca="1" si="133"/>
        <v/>
      </c>
      <c r="O1319" s="10" t="str">
        <f t="shared" ca="1" si="134"/>
        <v/>
      </c>
      <c r="Q1319" s="10" t="str">
        <f ca="1">IF(L1319="","",VLOOKUP(R1319&amp;"_"&amp;S1319&amp;"_"&amp;T1319,[1]挑战模式!$A:$AS,38+U1319,FALSE))</f>
        <v/>
      </c>
      <c r="R1319" s="10">
        <v>2</v>
      </c>
      <c r="S1319" s="10">
        <v>3</v>
      </c>
      <c r="T1319" s="10">
        <v>4</v>
      </c>
      <c r="U1319" s="10">
        <v>4</v>
      </c>
    </row>
    <row r="1320" spans="2:21" x14ac:dyDescent="0.2">
      <c r="B1320" s="10" t="str">
        <f t="shared" si="129"/>
        <v/>
      </c>
      <c r="C1320" s="10" t="str">
        <f>IF(ISNA(VLOOKUP(R1320&amp;"_"&amp;S1320&amp;"_"&amp;T1320,[1]挑战模式!$A:$AS,1,FALSE)),"",IF(T1320-T1319=0,"",T1320))</f>
        <v/>
      </c>
      <c r="D1320" s="10" t="str">
        <f t="shared" si="130"/>
        <v/>
      </c>
      <c r="E1320" s="10" t="str">
        <f>""</f>
        <v/>
      </c>
      <c r="F1320" s="10" t="str">
        <f>IF(C1320="","",VLOOKUP(R1320&amp;"_"&amp;S1320&amp;"_"&amp;T1320,[1]挑战模式!$A:$AS,13,FALSE)-VLOOKUP(R1320&amp;"_"&amp;S1320&amp;"_"&amp;T1320,[1]挑战模式!$A:$AS,14,FALSE))</f>
        <v/>
      </c>
      <c r="G1320" s="10" t="str">
        <f t="shared" si="131"/>
        <v/>
      </c>
      <c r="H1320" s="10" t="str">
        <f>IF(C1320="","",VLOOKUP(R1320&amp;"_"&amp;S1320&amp;"_"&amp;T1320,[1]挑战模式!$A:$BG,58,FALSE))</f>
        <v/>
      </c>
      <c r="I1320" s="10" t="str">
        <f>IF(C1320="","",VLOOKUP(R1320&amp;"_"&amp;S1320&amp;"_"&amp;T1320,[1]挑战模式!$A:$BG,59,FALSE))</f>
        <v/>
      </c>
      <c r="J1320" s="10" t="str">
        <f t="shared" si="128"/>
        <v/>
      </c>
      <c r="K1320" s="10" t="str">
        <f ca="1">IF(ISNA(VLOOKUP(R1320&amp;"_"&amp;S1320&amp;"_"&amp;T1320,[1]挑战模式!$A:$AS,1,FALSE)),"",IF(VLOOKUP(R1320&amp;"_"&amp;S1320&amp;"_"&amp;T1320,[1]挑战模式!$A:$AS,14+U1320,FALSE)="","",INT(VLOOKUP(R1320&amp;"_"&amp;S1320&amp;"_"&amp;T1320,[1]挑战模式!$A:$AS,20+U1320,FALSE))))</f>
        <v/>
      </c>
      <c r="L1320" s="10" t="str">
        <f ca="1">IF(ISNA(VLOOKUP(R1320&amp;"_"&amp;S1320&amp;"_"&amp;T1320,[1]挑战模式!$A:$AS,1,FALSE)),"",IF(VLOOKUP(R1320&amp;"_"&amp;S1320&amp;"_"&amp;T1320,[1]挑战模式!$A:$AS,14+U1320,FALSE)="","",ROUND(VLOOKUP(R1320&amp;"_"&amp;S1320&amp;"_"&amp;T1320,[1]挑战模式!$A:$AS,5,FALSE)/K1320,2)))</f>
        <v/>
      </c>
      <c r="M1320" s="10" t="str">
        <f t="shared" ca="1" si="132"/>
        <v/>
      </c>
      <c r="N1320" s="10" t="str">
        <f t="shared" ca="1" si="133"/>
        <v/>
      </c>
      <c r="O1320" s="10" t="str">
        <f t="shared" ca="1" si="134"/>
        <v/>
      </c>
      <c r="Q1320" s="10" t="str">
        <f ca="1">IF(L1320="","",VLOOKUP(R1320&amp;"_"&amp;S1320&amp;"_"&amp;T1320,[1]挑战模式!$A:$AS,38+U1320,FALSE))</f>
        <v/>
      </c>
      <c r="R1320" s="10">
        <v>2</v>
      </c>
      <c r="S1320" s="10">
        <v>3</v>
      </c>
      <c r="T1320" s="10">
        <v>4</v>
      </c>
      <c r="U1320" s="10">
        <v>5</v>
      </c>
    </row>
    <row r="1321" spans="2:21" x14ac:dyDescent="0.2">
      <c r="B1321" s="10" t="str">
        <f t="shared" si="129"/>
        <v/>
      </c>
      <c r="C1321" s="10" t="str">
        <f>IF(ISNA(VLOOKUP(R1321&amp;"_"&amp;S1321&amp;"_"&amp;T1321,[1]挑战模式!$A:$AS,1,FALSE)),"",IF(T1321-T1320=0,"",T1321))</f>
        <v/>
      </c>
      <c r="D1321" s="10" t="str">
        <f t="shared" si="130"/>
        <v/>
      </c>
      <c r="E1321" s="10" t="str">
        <f>""</f>
        <v/>
      </c>
      <c r="F1321" s="10" t="str">
        <f>IF(C1321="","",VLOOKUP(R1321&amp;"_"&amp;S1321&amp;"_"&amp;T1321,[1]挑战模式!$A:$AS,13,FALSE)-VLOOKUP(R1321&amp;"_"&amp;S1321&amp;"_"&amp;T1321,[1]挑战模式!$A:$AS,14,FALSE))</f>
        <v/>
      </c>
      <c r="G1321" s="10" t="str">
        <f t="shared" si="131"/>
        <v/>
      </c>
      <c r="H1321" s="10" t="str">
        <f>IF(C1321="","",VLOOKUP(R1321&amp;"_"&amp;S1321&amp;"_"&amp;T1321,[1]挑战模式!$A:$BG,58,FALSE))</f>
        <v/>
      </c>
      <c r="I1321" s="10" t="str">
        <f>IF(C1321="","",VLOOKUP(R1321&amp;"_"&amp;S1321&amp;"_"&amp;T1321,[1]挑战模式!$A:$BG,59,FALSE))</f>
        <v/>
      </c>
      <c r="J1321" s="10" t="str">
        <f t="shared" si="128"/>
        <v/>
      </c>
      <c r="K1321" s="10" t="str">
        <f ca="1">IF(ISNA(VLOOKUP(R1321&amp;"_"&amp;S1321&amp;"_"&amp;T1321,[1]挑战模式!$A:$AS,1,FALSE)),"",IF(VLOOKUP(R1321&amp;"_"&amp;S1321&amp;"_"&amp;T1321,[1]挑战模式!$A:$AS,14+U1321,FALSE)="","",INT(VLOOKUP(R1321&amp;"_"&amp;S1321&amp;"_"&amp;T1321,[1]挑战模式!$A:$AS,20+U1321,FALSE))))</f>
        <v/>
      </c>
      <c r="L1321" s="10" t="str">
        <f ca="1">IF(ISNA(VLOOKUP(R1321&amp;"_"&amp;S1321&amp;"_"&amp;T1321,[1]挑战模式!$A:$AS,1,FALSE)),"",IF(VLOOKUP(R1321&amp;"_"&amp;S1321&amp;"_"&amp;T1321,[1]挑战模式!$A:$AS,14+U1321,FALSE)="","",ROUND(VLOOKUP(R1321&amp;"_"&amp;S1321&amp;"_"&amp;T1321,[1]挑战模式!$A:$AS,5,FALSE)/K1321,2)))</f>
        <v/>
      </c>
      <c r="M1321" s="10" t="str">
        <f t="shared" ca="1" si="132"/>
        <v/>
      </c>
      <c r="N1321" s="10" t="str">
        <f t="shared" ca="1" si="133"/>
        <v/>
      </c>
      <c r="O1321" s="10" t="str">
        <f t="shared" ca="1" si="134"/>
        <v/>
      </c>
      <c r="Q1321" s="10" t="str">
        <f ca="1">IF(L1321="","",VLOOKUP(R1321&amp;"_"&amp;S1321&amp;"_"&amp;T1321,[1]挑战模式!$A:$AS,38+U1321,FALSE))</f>
        <v/>
      </c>
      <c r="R1321" s="10">
        <v>2</v>
      </c>
      <c r="S1321" s="10">
        <v>3</v>
      </c>
      <c r="T1321" s="10">
        <v>4</v>
      </c>
      <c r="U1321" s="10">
        <v>6</v>
      </c>
    </row>
    <row r="1322" spans="2:21" x14ac:dyDescent="0.2">
      <c r="B1322" s="10" t="str">
        <f t="shared" si="129"/>
        <v>MonsterWaveCallRule_Season2_Challenge3</v>
      </c>
      <c r="C1322" s="10">
        <f>IF(ISNA(VLOOKUP(R1322&amp;"_"&amp;S1322&amp;"_"&amp;T1322,[1]挑战模式!$A:$AS,1,FALSE)),"",IF(T1322-T1321=0,"",T1322))</f>
        <v>5</v>
      </c>
      <c r="D1322" s="10" t="str">
        <f t="shared" si="130"/>
        <v>赛季2挑战关卡3波次5</v>
      </c>
      <c r="E1322" s="10" t="str">
        <f>""</f>
        <v/>
      </c>
      <c r="F1322" s="10">
        <f>IF(C1322="","",VLOOKUP(R1322&amp;"_"&amp;S1322&amp;"_"&amp;T1322,[1]挑战模式!$A:$AS,13,FALSE)-VLOOKUP(R1322&amp;"_"&amp;S1322&amp;"_"&amp;T1322,[1]挑战模式!$A:$AS,14,FALSE))</f>
        <v>100</v>
      </c>
      <c r="G1322" s="10">
        <f t="shared" si="131"/>
        <v>180</v>
      </c>
      <c r="H1322" s="10" t="str">
        <f>IF(C1322="","",VLOOKUP(R1322&amp;"_"&amp;S1322&amp;"_"&amp;T1322,[1]挑战模式!$A:$BG,58,FALSE))</f>
        <v>ResAudio_Music_game2;0.9</v>
      </c>
      <c r="I1322" s="10" t="str">
        <f>IF(C1322="","",VLOOKUP(R1322&amp;"_"&amp;S1322&amp;"_"&amp;T1322,[1]挑战模式!$A:$BG,59,FALSE))</f>
        <v>ResAudio_Music_game2;1.2</v>
      </c>
      <c r="J1322" s="10">
        <f t="shared" si="128"/>
        <v>0</v>
      </c>
      <c r="K1322" s="10">
        <f ca="1">IF(ISNA(VLOOKUP(R1322&amp;"_"&amp;S1322&amp;"_"&amp;T1322,[1]挑战模式!$A:$AS,1,FALSE)),"",IF(VLOOKUP(R1322&amp;"_"&amp;S1322&amp;"_"&amp;T1322,[1]挑战模式!$A:$AS,14+U1322,FALSE)="","",INT(VLOOKUP(R1322&amp;"_"&amp;S1322&amp;"_"&amp;T1322,[1]挑战模式!$A:$AS,20+U1322,FALSE))))</f>
        <v>12</v>
      </c>
      <c r="L1322" s="10">
        <f ca="1">IF(ISNA(VLOOKUP(R1322&amp;"_"&amp;S1322&amp;"_"&amp;T1322,[1]挑战模式!$A:$AS,1,FALSE)),"",IF(VLOOKUP(R1322&amp;"_"&amp;S1322&amp;"_"&amp;T1322,[1]挑战模式!$A:$AS,14+U1322,FALSE)="","",ROUND(VLOOKUP(R1322&amp;"_"&amp;S1322&amp;"_"&amp;T1322,[1]挑战模式!$A:$AS,5,FALSE)/K1322,2)))</f>
        <v>2.5</v>
      </c>
      <c r="M1322" s="10">
        <f t="shared" ca="1" si="132"/>
        <v>1</v>
      </c>
      <c r="N1322" s="10" t="str">
        <f t="shared" ca="1" si="133"/>
        <v>Monster_Season2_Challenge3_5_1</v>
      </c>
      <c r="O1322" s="10">
        <f t="shared" ca="1" si="134"/>
        <v>1</v>
      </c>
      <c r="Q1322" s="10">
        <f ca="1">IF(L1322="","",VLOOKUP(R1322&amp;"_"&amp;S1322&amp;"_"&amp;T1322,[1]挑战模式!$A:$AS,38+U1322,FALSE))</f>
        <v>4</v>
      </c>
      <c r="R1322" s="10">
        <v>2</v>
      </c>
      <c r="S1322" s="10">
        <v>3</v>
      </c>
      <c r="T1322" s="10">
        <v>5</v>
      </c>
      <c r="U1322" s="10">
        <v>1</v>
      </c>
    </row>
    <row r="1323" spans="2:21" x14ac:dyDescent="0.2">
      <c r="B1323" s="10" t="str">
        <f t="shared" si="129"/>
        <v/>
      </c>
      <c r="C1323" s="10" t="str">
        <f>IF(ISNA(VLOOKUP(R1323&amp;"_"&amp;S1323&amp;"_"&amp;T1323,[1]挑战模式!$A:$AS,1,FALSE)),"",IF(T1323-T1322=0,"",T1323))</f>
        <v/>
      </c>
      <c r="D1323" s="10" t="str">
        <f t="shared" si="130"/>
        <v/>
      </c>
      <c r="E1323" s="10" t="str">
        <f>""</f>
        <v/>
      </c>
      <c r="F1323" s="10" t="str">
        <f>IF(C1323="","",VLOOKUP(R1323&amp;"_"&amp;S1323&amp;"_"&amp;T1323,[1]挑战模式!$A:$AS,13,FALSE)-VLOOKUP(R1323&amp;"_"&amp;S1323&amp;"_"&amp;T1323,[1]挑战模式!$A:$AS,14,FALSE))</f>
        <v/>
      </c>
      <c r="G1323" s="10" t="str">
        <f t="shared" si="131"/>
        <v/>
      </c>
      <c r="H1323" s="10" t="str">
        <f>IF(C1323="","",VLOOKUP(R1323&amp;"_"&amp;S1323&amp;"_"&amp;T1323,[1]挑战模式!$A:$BG,58,FALSE))</f>
        <v/>
      </c>
      <c r="I1323" s="10" t="str">
        <f>IF(C1323="","",VLOOKUP(R1323&amp;"_"&amp;S1323&amp;"_"&amp;T1323,[1]挑战模式!$A:$BG,59,FALSE))</f>
        <v/>
      </c>
      <c r="J1323" s="10" t="str">
        <f t="shared" si="128"/>
        <v/>
      </c>
      <c r="K1323" s="10">
        <f ca="1">IF(ISNA(VLOOKUP(R1323&amp;"_"&amp;S1323&amp;"_"&amp;T1323,[1]挑战模式!$A:$AS,1,FALSE)),"",IF(VLOOKUP(R1323&amp;"_"&amp;S1323&amp;"_"&amp;T1323,[1]挑战模式!$A:$AS,14+U1323,FALSE)="","",INT(VLOOKUP(R1323&amp;"_"&amp;S1323&amp;"_"&amp;T1323,[1]挑战模式!$A:$AS,20+U1323,FALSE))))</f>
        <v>12</v>
      </c>
      <c r="L1323" s="10">
        <f ca="1">IF(ISNA(VLOOKUP(R1323&amp;"_"&amp;S1323&amp;"_"&amp;T1323,[1]挑战模式!$A:$AS,1,FALSE)),"",IF(VLOOKUP(R1323&amp;"_"&amp;S1323&amp;"_"&amp;T1323,[1]挑战模式!$A:$AS,14+U1323,FALSE)="","",ROUND(VLOOKUP(R1323&amp;"_"&amp;S1323&amp;"_"&amp;T1323,[1]挑战模式!$A:$AS,5,FALSE)/K1323,2)))</f>
        <v>2.5</v>
      </c>
      <c r="M1323" s="10">
        <f t="shared" ca="1" si="132"/>
        <v>1</v>
      </c>
      <c r="N1323" s="10" t="str">
        <f t="shared" ca="1" si="133"/>
        <v>Monster_Season2_Challenge3_5_2</v>
      </c>
      <c r="O1323" s="10">
        <f t="shared" ca="1" si="134"/>
        <v>1</v>
      </c>
      <c r="Q1323" s="10">
        <f ca="1">IF(L1323="","",VLOOKUP(R1323&amp;"_"&amp;S1323&amp;"_"&amp;T1323,[1]挑战模式!$A:$AS,38+U1323,FALSE))</f>
        <v>8</v>
      </c>
      <c r="R1323" s="10">
        <v>2</v>
      </c>
      <c r="S1323" s="10">
        <v>3</v>
      </c>
      <c r="T1323" s="10">
        <v>5</v>
      </c>
      <c r="U1323" s="10">
        <v>2</v>
      </c>
    </row>
    <row r="1324" spans="2:21" x14ac:dyDescent="0.2">
      <c r="B1324" s="10" t="str">
        <f t="shared" si="129"/>
        <v/>
      </c>
      <c r="C1324" s="10" t="str">
        <f>IF(ISNA(VLOOKUP(R1324&amp;"_"&amp;S1324&amp;"_"&amp;T1324,[1]挑战模式!$A:$AS,1,FALSE)),"",IF(T1324-T1323=0,"",T1324))</f>
        <v/>
      </c>
      <c r="D1324" s="10" t="str">
        <f t="shared" si="130"/>
        <v/>
      </c>
      <c r="E1324" s="10" t="str">
        <f>""</f>
        <v/>
      </c>
      <c r="F1324" s="10" t="str">
        <f>IF(C1324="","",VLOOKUP(R1324&amp;"_"&amp;S1324&amp;"_"&amp;T1324,[1]挑战模式!$A:$AS,13,FALSE)-VLOOKUP(R1324&amp;"_"&amp;S1324&amp;"_"&amp;T1324,[1]挑战模式!$A:$AS,14,FALSE))</f>
        <v/>
      </c>
      <c r="G1324" s="10" t="str">
        <f t="shared" si="131"/>
        <v/>
      </c>
      <c r="H1324" s="10" t="str">
        <f>IF(C1324="","",VLOOKUP(R1324&amp;"_"&amp;S1324&amp;"_"&amp;T1324,[1]挑战模式!$A:$BG,58,FALSE))</f>
        <v/>
      </c>
      <c r="I1324" s="10" t="str">
        <f>IF(C1324="","",VLOOKUP(R1324&amp;"_"&amp;S1324&amp;"_"&amp;T1324,[1]挑战模式!$A:$BG,59,FALSE))</f>
        <v/>
      </c>
      <c r="J1324" s="10" t="str">
        <f t="shared" si="128"/>
        <v/>
      </c>
      <c r="K1324" s="10">
        <f ca="1">IF(ISNA(VLOOKUP(R1324&amp;"_"&amp;S1324&amp;"_"&amp;T1324,[1]挑战模式!$A:$AS,1,FALSE)),"",IF(VLOOKUP(R1324&amp;"_"&amp;S1324&amp;"_"&amp;T1324,[1]挑战模式!$A:$AS,14+U1324,FALSE)="","",INT(VLOOKUP(R1324&amp;"_"&amp;S1324&amp;"_"&amp;T1324,[1]挑战模式!$A:$AS,20+U1324,FALSE))))</f>
        <v>6</v>
      </c>
      <c r="L1324" s="10">
        <f ca="1">IF(ISNA(VLOOKUP(R1324&amp;"_"&amp;S1324&amp;"_"&amp;T1324,[1]挑战模式!$A:$AS,1,FALSE)),"",IF(VLOOKUP(R1324&amp;"_"&amp;S1324&amp;"_"&amp;T1324,[1]挑战模式!$A:$AS,14+U1324,FALSE)="","",ROUND(VLOOKUP(R1324&amp;"_"&amp;S1324&amp;"_"&amp;T1324,[1]挑战模式!$A:$AS,5,FALSE)/K1324,2)))</f>
        <v>5</v>
      </c>
      <c r="M1324" s="10">
        <f t="shared" ca="1" si="132"/>
        <v>1</v>
      </c>
      <c r="N1324" s="10" t="str">
        <f t="shared" ca="1" si="133"/>
        <v>Monster_Season2_Challenge3_5_3</v>
      </c>
      <c r="O1324" s="10">
        <f t="shared" ca="1" si="134"/>
        <v>1</v>
      </c>
      <c r="Q1324" s="10">
        <f ca="1">IF(L1324="","",VLOOKUP(R1324&amp;"_"&amp;S1324&amp;"_"&amp;T1324,[1]挑战模式!$A:$AS,38+U1324,FALSE))</f>
        <v>8</v>
      </c>
      <c r="R1324" s="10">
        <v>2</v>
      </c>
      <c r="S1324" s="10">
        <v>3</v>
      </c>
      <c r="T1324" s="10">
        <v>5</v>
      </c>
      <c r="U1324" s="10">
        <v>3</v>
      </c>
    </row>
    <row r="1325" spans="2:21" x14ac:dyDescent="0.2">
      <c r="B1325" s="10" t="str">
        <f t="shared" si="129"/>
        <v/>
      </c>
      <c r="C1325" s="10" t="str">
        <f>IF(ISNA(VLOOKUP(R1325&amp;"_"&amp;S1325&amp;"_"&amp;T1325,[1]挑战模式!$A:$AS,1,FALSE)),"",IF(T1325-T1324=0,"",T1325))</f>
        <v/>
      </c>
      <c r="D1325" s="10" t="str">
        <f t="shared" si="130"/>
        <v/>
      </c>
      <c r="E1325" s="10" t="str">
        <f>""</f>
        <v/>
      </c>
      <c r="F1325" s="10" t="str">
        <f>IF(C1325="","",VLOOKUP(R1325&amp;"_"&amp;S1325&amp;"_"&amp;T1325,[1]挑战模式!$A:$AS,13,FALSE)-VLOOKUP(R1325&amp;"_"&amp;S1325&amp;"_"&amp;T1325,[1]挑战模式!$A:$AS,14,FALSE))</f>
        <v/>
      </c>
      <c r="G1325" s="10" t="str">
        <f t="shared" si="131"/>
        <v/>
      </c>
      <c r="H1325" s="10" t="str">
        <f>IF(C1325="","",VLOOKUP(R1325&amp;"_"&amp;S1325&amp;"_"&amp;T1325,[1]挑战模式!$A:$BG,58,FALSE))</f>
        <v/>
      </c>
      <c r="I1325" s="10" t="str">
        <f>IF(C1325="","",VLOOKUP(R1325&amp;"_"&amp;S1325&amp;"_"&amp;T1325,[1]挑战模式!$A:$BG,59,FALSE))</f>
        <v/>
      </c>
      <c r="J1325" s="10" t="str">
        <f t="shared" si="128"/>
        <v/>
      </c>
      <c r="K1325" s="10" t="str">
        <f ca="1">IF(ISNA(VLOOKUP(R1325&amp;"_"&amp;S1325&amp;"_"&amp;T1325,[1]挑战模式!$A:$AS,1,FALSE)),"",IF(VLOOKUP(R1325&amp;"_"&amp;S1325&amp;"_"&amp;T1325,[1]挑战模式!$A:$AS,14+U1325,FALSE)="","",INT(VLOOKUP(R1325&amp;"_"&amp;S1325&amp;"_"&amp;T1325,[1]挑战模式!$A:$AS,20+U1325,FALSE))))</f>
        <v/>
      </c>
      <c r="L1325" s="10" t="str">
        <f ca="1">IF(ISNA(VLOOKUP(R1325&amp;"_"&amp;S1325&amp;"_"&amp;T1325,[1]挑战模式!$A:$AS,1,FALSE)),"",IF(VLOOKUP(R1325&amp;"_"&amp;S1325&amp;"_"&amp;T1325,[1]挑战模式!$A:$AS,14+U1325,FALSE)="","",ROUND(VLOOKUP(R1325&amp;"_"&amp;S1325&amp;"_"&amp;T1325,[1]挑战模式!$A:$AS,5,FALSE)/K1325,2)))</f>
        <v/>
      </c>
      <c r="M1325" s="10" t="str">
        <f t="shared" ca="1" si="132"/>
        <v/>
      </c>
      <c r="N1325" s="10" t="str">
        <f t="shared" ca="1" si="133"/>
        <v/>
      </c>
      <c r="O1325" s="10" t="str">
        <f t="shared" ca="1" si="134"/>
        <v/>
      </c>
      <c r="Q1325" s="10" t="str">
        <f ca="1">IF(L1325="","",VLOOKUP(R1325&amp;"_"&amp;S1325&amp;"_"&amp;T1325,[1]挑战模式!$A:$AS,38+U1325,FALSE))</f>
        <v/>
      </c>
      <c r="R1325" s="10">
        <v>2</v>
      </c>
      <c r="S1325" s="10">
        <v>3</v>
      </c>
      <c r="T1325" s="10">
        <v>5</v>
      </c>
      <c r="U1325" s="10">
        <v>4</v>
      </c>
    </row>
    <row r="1326" spans="2:21" x14ac:dyDescent="0.2">
      <c r="B1326" s="10" t="str">
        <f t="shared" si="129"/>
        <v/>
      </c>
      <c r="C1326" s="10" t="str">
        <f>IF(ISNA(VLOOKUP(R1326&amp;"_"&amp;S1326&amp;"_"&amp;T1326,[1]挑战模式!$A:$AS,1,FALSE)),"",IF(T1326-T1325=0,"",T1326))</f>
        <v/>
      </c>
      <c r="D1326" s="10" t="str">
        <f t="shared" si="130"/>
        <v/>
      </c>
      <c r="E1326" s="10" t="str">
        <f>""</f>
        <v/>
      </c>
      <c r="F1326" s="10" t="str">
        <f>IF(C1326="","",VLOOKUP(R1326&amp;"_"&amp;S1326&amp;"_"&amp;T1326,[1]挑战模式!$A:$AS,13,FALSE)-VLOOKUP(R1326&amp;"_"&amp;S1326&amp;"_"&amp;T1326,[1]挑战模式!$A:$AS,14,FALSE))</f>
        <v/>
      </c>
      <c r="G1326" s="10" t="str">
        <f t="shared" si="131"/>
        <v/>
      </c>
      <c r="H1326" s="10" t="str">
        <f>IF(C1326="","",VLOOKUP(R1326&amp;"_"&amp;S1326&amp;"_"&amp;T1326,[1]挑战模式!$A:$BG,58,FALSE))</f>
        <v/>
      </c>
      <c r="I1326" s="10" t="str">
        <f>IF(C1326="","",VLOOKUP(R1326&amp;"_"&amp;S1326&amp;"_"&amp;T1326,[1]挑战模式!$A:$BG,59,FALSE))</f>
        <v/>
      </c>
      <c r="J1326" s="10" t="str">
        <f t="shared" si="128"/>
        <v/>
      </c>
      <c r="K1326" s="10" t="str">
        <f ca="1">IF(ISNA(VLOOKUP(R1326&amp;"_"&amp;S1326&amp;"_"&amp;T1326,[1]挑战模式!$A:$AS,1,FALSE)),"",IF(VLOOKUP(R1326&amp;"_"&amp;S1326&amp;"_"&amp;T1326,[1]挑战模式!$A:$AS,14+U1326,FALSE)="","",INT(VLOOKUP(R1326&amp;"_"&amp;S1326&amp;"_"&amp;T1326,[1]挑战模式!$A:$AS,20+U1326,FALSE))))</f>
        <v/>
      </c>
      <c r="L1326" s="10" t="str">
        <f ca="1">IF(ISNA(VLOOKUP(R1326&amp;"_"&amp;S1326&amp;"_"&amp;T1326,[1]挑战模式!$A:$AS,1,FALSE)),"",IF(VLOOKUP(R1326&amp;"_"&amp;S1326&amp;"_"&amp;T1326,[1]挑战模式!$A:$AS,14+U1326,FALSE)="","",ROUND(VLOOKUP(R1326&amp;"_"&amp;S1326&amp;"_"&amp;T1326,[1]挑战模式!$A:$AS,5,FALSE)/K1326,2)))</f>
        <v/>
      </c>
      <c r="M1326" s="10" t="str">
        <f t="shared" ca="1" si="132"/>
        <v/>
      </c>
      <c r="N1326" s="10" t="str">
        <f t="shared" ca="1" si="133"/>
        <v/>
      </c>
      <c r="O1326" s="10" t="str">
        <f t="shared" ca="1" si="134"/>
        <v/>
      </c>
      <c r="Q1326" s="10" t="str">
        <f ca="1">IF(L1326="","",VLOOKUP(R1326&amp;"_"&amp;S1326&amp;"_"&amp;T1326,[1]挑战模式!$A:$AS,38+U1326,FALSE))</f>
        <v/>
      </c>
      <c r="R1326" s="10">
        <v>2</v>
      </c>
      <c r="S1326" s="10">
        <v>3</v>
      </c>
      <c r="T1326" s="10">
        <v>5</v>
      </c>
      <c r="U1326" s="10">
        <v>5</v>
      </c>
    </row>
    <row r="1327" spans="2:21" x14ac:dyDescent="0.2">
      <c r="B1327" s="10" t="str">
        <f t="shared" si="129"/>
        <v/>
      </c>
      <c r="C1327" s="10" t="str">
        <f>IF(ISNA(VLOOKUP(R1327&amp;"_"&amp;S1327&amp;"_"&amp;T1327,[1]挑战模式!$A:$AS,1,FALSE)),"",IF(T1327-T1326=0,"",T1327))</f>
        <v/>
      </c>
      <c r="D1327" s="10" t="str">
        <f t="shared" si="130"/>
        <v/>
      </c>
      <c r="E1327" s="10" t="str">
        <f>""</f>
        <v/>
      </c>
      <c r="F1327" s="10" t="str">
        <f>IF(C1327="","",VLOOKUP(R1327&amp;"_"&amp;S1327&amp;"_"&amp;T1327,[1]挑战模式!$A:$AS,13,FALSE)-VLOOKUP(R1327&amp;"_"&amp;S1327&amp;"_"&amp;T1327,[1]挑战模式!$A:$AS,14,FALSE))</f>
        <v/>
      </c>
      <c r="G1327" s="10" t="str">
        <f t="shared" si="131"/>
        <v/>
      </c>
      <c r="H1327" s="10" t="str">
        <f>IF(C1327="","",VLOOKUP(R1327&amp;"_"&amp;S1327&amp;"_"&amp;T1327,[1]挑战模式!$A:$BG,58,FALSE))</f>
        <v/>
      </c>
      <c r="I1327" s="10" t="str">
        <f>IF(C1327="","",VLOOKUP(R1327&amp;"_"&amp;S1327&amp;"_"&amp;T1327,[1]挑战模式!$A:$BG,59,FALSE))</f>
        <v/>
      </c>
      <c r="J1327" s="10" t="str">
        <f t="shared" si="128"/>
        <v/>
      </c>
      <c r="K1327" s="10" t="str">
        <f ca="1">IF(ISNA(VLOOKUP(R1327&amp;"_"&amp;S1327&amp;"_"&amp;T1327,[1]挑战模式!$A:$AS,1,FALSE)),"",IF(VLOOKUP(R1327&amp;"_"&amp;S1327&amp;"_"&amp;T1327,[1]挑战模式!$A:$AS,14+U1327,FALSE)="","",INT(VLOOKUP(R1327&amp;"_"&amp;S1327&amp;"_"&amp;T1327,[1]挑战模式!$A:$AS,20+U1327,FALSE))))</f>
        <v/>
      </c>
      <c r="L1327" s="10" t="str">
        <f ca="1">IF(ISNA(VLOOKUP(R1327&amp;"_"&amp;S1327&amp;"_"&amp;T1327,[1]挑战模式!$A:$AS,1,FALSE)),"",IF(VLOOKUP(R1327&amp;"_"&amp;S1327&amp;"_"&amp;T1327,[1]挑战模式!$A:$AS,14+U1327,FALSE)="","",ROUND(VLOOKUP(R1327&amp;"_"&amp;S1327&amp;"_"&amp;T1327,[1]挑战模式!$A:$AS,5,FALSE)/K1327,2)))</f>
        <v/>
      </c>
      <c r="M1327" s="10" t="str">
        <f t="shared" ca="1" si="132"/>
        <v/>
      </c>
      <c r="N1327" s="10" t="str">
        <f t="shared" ca="1" si="133"/>
        <v/>
      </c>
      <c r="O1327" s="10" t="str">
        <f t="shared" ca="1" si="134"/>
        <v/>
      </c>
      <c r="Q1327" s="10" t="str">
        <f ca="1">IF(L1327="","",VLOOKUP(R1327&amp;"_"&amp;S1327&amp;"_"&amp;T1327,[1]挑战模式!$A:$AS,38+U1327,FALSE))</f>
        <v/>
      </c>
      <c r="R1327" s="10">
        <v>2</v>
      </c>
      <c r="S1327" s="10">
        <v>3</v>
      </c>
      <c r="T1327" s="10">
        <v>5</v>
      </c>
      <c r="U1327" s="10">
        <v>6</v>
      </c>
    </row>
    <row r="1328" spans="2:21" x14ac:dyDescent="0.2">
      <c r="B1328" s="10" t="str">
        <f t="shared" si="129"/>
        <v>MonsterWaveCallRule_Season2_Challenge3</v>
      </c>
      <c r="C1328" s="10">
        <f>IF(ISNA(VLOOKUP(R1328&amp;"_"&amp;S1328&amp;"_"&amp;T1328,[1]挑战模式!$A:$AS,1,FALSE)),"",IF(T1328-T1327=0,"",T1328))</f>
        <v>6</v>
      </c>
      <c r="D1328" s="10" t="str">
        <f t="shared" si="130"/>
        <v>赛季2挑战关卡3波次6</v>
      </c>
      <c r="E1328" s="10" t="str">
        <f>""</f>
        <v/>
      </c>
      <c r="F1328" s="10">
        <f>IF(C1328="","",VLOOKUP(R1328&amp;"_"&amp;S1328&amp;"_"&amp;T1328,[1]挑战模式!$A:$AS,13,FALSE)-VLOOKUP(R1328&amp;"_"&amp;S1328&amp;"_"&amp;T1328,[1]挑战模式!$A:$AS,14,FALSE))</f>
        <v>100</v>
      </c>
      <c r="G1328" s="10">
        <f t="shared" si="131"/>
        <v>180</v>
      </c>
      <c r="H1328" s="10" t="str">
        <f>IF(C1328="","",VLOOKUP(R1328&amp;"_"&amp;S1328&amp;"_"&amp;T1328,[1]挑战模式!$A:$BG,58,FALSE))</f>
        <v>ResAudio_Music_game2;0.9</v>
      </c>
      <c r="I1328" s="10" t="str">
        <f>IF(C1328="","",VLOOKUP(R1328&amp;"_"&amp;S1328&amp;"_"&amp;T1328,[1]挑战模式!$A:$BG,59,FALSE))</f>
        <v>ResAudio_Music_battle_danger1;1</v>
      </c>
      <c r="J1328" s="10">
        <f t="shared" si="128"/>
        <v>0</v>
      </c>
      <c r="K1328" s="10">
        <f ca="1">IF(ISNA(VLOOKUP(R1328&amp;"_"&amp;S1328&amp;"_"&amp;T1328,[1]挑战模式!$A:$AS,1,FALSE)),"",IF(VLOOKUP(R1328&amp;"_"&amp;S1328&amp;"_"&amp;T1328,[1]挑战模式!$A:$AS,14+U1328,FALSE)="","",INT(VLOOKUP(R1328&amp;"_"&amp;S1328&amp;"_"&amp;T1328,[1]挑战模式!$A:$AS,20+U1328,FALSE))))</f>
        <v>11</v>
      </c>
      <c r="L1328" s="10">
        <f ca="1">IF(ISNA(VLOOKUP(R1328&amp;"_"&amp;S1328&amp;"_"&amp;T1328,[1]挑战模式!$A:$AS,1,FALSE)),"",IF(VLOOKUP(R1328&amp;"_"&amp;S1328&amp;"_"&amp;T1328,[1]挑战模式!$A:$AS,14+U1328,FALSE)="","",ROUND(VLOOKUP(R1328&amp;"_"&amp;S1328&amp;"_"&amp;T1328,[1]挑战模式!$A:$AS,5,FALSE)/K1328,2)))</f>
        <v>2.73</v>
      </c>
      <c r="M1328" s="10">
        <f t="shared" ca="1" si="132"/>
        <v>1</v>
      </c>
      <c r="N1328" s="10" t="str">
        <f t="shared" ca="1" si="133"/>
        <v>Monster_Season2_Challenge3_6_1</v>
      </c>
      <c r="O1328" s="10">
        <f t="shared" ca="1" si="134"/>
        <v>1</v>
      </c>
      <c r="Q1328" s="10">
        <f ca="1">IF(L1328="","",VLOOKUP(R1328&amp;"_"&amp;S1328&amp;"_"&amp;T1328,[1]挑战模式!$A:$AS,38+U1328,FALSE))</f>
        <v>4</v>
      </c>
      <c r="R1328" s="10">
        <v>2</v>
      </c>
      <c r="S1328" s="10">
        <v>3</v>
      </c>
      <c r="T1328" s="10">
        <v>6</v>
      </c>
      <c r="U1328" s="10">
        <v>1</v>
      </c>
    </row>
    <row r="1329" spans="2:21" x14ac:dyDescent="0.2">
      <c r="B1329" s="10" t="str">
        <f t="shared" si="129"/>
        <v/>
      </c>
      <c r="C1329" s="10" t="str">
        <f>IF(ISNA(VLOOKUP(R1329&amp;"_"&amp;S1329&amp;"_"&amp;T1329,[1]挑战模式!$A:$AS,1,FALSE)),"",IF(T1329-T1328=0,"",T1329))</f>
        <v/>
      </c>
      <c r="D1329" s="10" t="str">
        <f t="shared" si="130"/>
        <v/>
      </c>
      <c r="E1329" s="10" t="str">
        <f>""</f>
        <v/>
      </c>
      <c r="F1329" s="10" t="str">
        <f>IF(C1329="","",VLOOKUP(R1329&amp;"_"&amp;S1329&amp;"_"&amp;T1329,[1]挑战模式!$A:$AS,13,FALSE)-VLOOKUP(R1329&amp;"_"&amp;S1329&amp;"_"&amp;T1329,[1]挑战模式!$A:$AS,14,FALSE))</f>
        <v/>
      </c>
      <c r="G1329" s="10" t="str">
        <f t="shared" si="131"/>
        <v/>
      </c>
      <c r="H1329" s="10" t="str">
        <f>IF(C1329="","",VLOOKUP(R1329&amp;"_"&amp;S1329&amp;"_"&amp;T1329,[1]挑战模式!$A:$BG,58,FALSE))</f>
        <v/>
      </c>
      <c r="I1329" s="10" t="str">
        <f>IF(C1329="","",VLOOKUP(R1329&amp;"_"&amp;S1329&amp;"_"&amp;T1329,[1]挑战模式!$A:$BG,59,FALSE))</f>
        <v/>
      </c>
      <c r="J1329" s="10" t="str">
        <f t="shared" si="128"/>
        <v/>
      </c>
      <c r="K1329" s="10">
        <f ca="1">IF(ISNA(VLOOKUP(R1329&amp;"_"&amp;S1329&amp;"_"&amp;T1329,[1]挑战模式!$A:$AS,1,FALSE)),"",IF(VLOOKUP(R1329&amp;"_"&amp;S1329&amp;"_"&amp;T1329,[1]挑战模式!$A:$AS,14+U1329,FALSE)="","",INT(VLOOKUP(R1329&amp;"_"&amp;S1329&amp;"_"&amp;T1329,[1]挑战模式!$A:$AS,20+U1329,FALSE))))</f>
        <v>8</v>
      </c>
      <c r="L1329" s="10">
        <f ca="1">IF(ISNA(VLOOKUP(R1329&amp;"_"&amp;S1329&amp;"_"&amp;T1329,[1]挑战模式!$A:$AS,1,FALSE)),"",IF(VLOOKUP(R1329&amp;"_"&amp;S1329&amp;"_"&amp;T1329,[1]挑战模式!$A:$AS,14+U1329,FALSE)="","",ROUND(VLOOKUP(R1329&amp;"_"&amp;S1329&amp;"_"&amp;T1329,[1]挑战模式!$A:$AS,5,FALSE)/K1329,2)))</f>
        <v>3.75</v>
      </c>
      <c r="M1329" s="10">
        <f t="shared" ca="1" si="132"/>
        <v>1</v>
      </c>
      <c r="N1329" s="10" t="str">
        <f t="shared" ca="1" si="133"/>
        <v>Monster_Season2_Challenge3_6_2</v>
      </c>
      <c r="O1329" s="10">
        <f t="shared" ca="1" si="134"/>
        <v>1</v>
      </c>
      <c r="Q1329" s="10">
        <f ca="1">IF(L1329="","",VLOOKUP(R1329&amp;"_"&amp;S1329&amp;"_"&amp;T1329,[1]挑战模式!$A:$AS,38+U1329,FALSE))</f>
        <v>4</v>
      </c>
      <c r="R1329" s="10">
        <v>2</v>
      </c>
      <c r="S1329" s="10">
        <v>3</v>
      </c>
      <c r="T1329" s="10">
        <v>6</v>
      </c>
      <c r="U1329" s="10">
        <v>2</v>
      </c>
    </row>
    <row r="1330" spans="2:21" x14ac:dyDescent="0.2">
      <c r="B1330" s="10" t="str">
        <f t="shared" si="129"/>
        <v/>
      </c>
      <c r="C1330" s="10" t="str">
        <f>IF(ISNA(VLOOKUP(R1330&amp;"_"&amp;S1330&amp;"_"&amp;T1330,[1]挑战模式!$A:$AS,1,FALSE)),"",IF(T1330-T1329=0,"",T1330))</f>
        <v/>
      </c>
      <c r="D1330" s="10" t="str">
        <f t="shared" si="130"/>
        <v/>
      </c>
      <c r="E1330" s="10" t="str">
        <f>""</f>
        <v/>
      </c>
      <c r="F1330" s="10" t="str">
        <f>IF(C1330="","",VLOOKUP(R1330&amp;"_"&amp;S1330&amp;"_"&amp;T1330,[1]挑战模式!$A:$AS,13,FALSE)-VLOOKUP(R1330&amp;"_"&amp;S1330&amp;"_"&amp;T1330,[1]挑战模式!$A:$AS,14,FALSE))</f>
        <v/>
      </c>
      <c r="G1330" s="10" t="str">
        <f t="shared" si="131"/>
        <v/>
      </c>
      <c r="H1330" s="10" t="str">
        <f>IF(C1330="","",VLOOKUP(R1330&amp;"_"&amp;S1330&amp;"_"&amp;T1330,[1]挑战模式!$A:$BG,58,FALSE))</f>
        <v/>
      </c>
      <c r="I1330" s="10" t="str">
        <f>IF(C1330="","",VLOOKUP(R1330&amp;"_"&amp;S1330&amp;"_"&amp;T1330,[1]挑战模式!$A:$BG,59,FALSE))</f>
        <v/>
      </c>
      <c r="J1330" s="10" t="str">
        <f t="shared" si="128"/>
        <v/>
      </c>
      <c r="K1330" s="10">
        <f ca="1">IF(ISNA(VLOOKUP(R1330&amp;"_"&amp;S1330&amp;"_"&amp;T1330,[1]挑战模式!$A:$AS,1,FALSE)),"",IF(VLOOKUP(R1330&amp;"_"&amp;S1330&amp;"_"&amp;T1330,[1]挑战模式!$A:$AS,14+U1330,FALSE)="","",INT(VLOOKUP(R1330&amp;"_"&amp;S1330&amp;"_"&amp;T1330,[1]挑战模式!$A:$AS,20+U1330,FALSE))))</f>
        <v>8</v>
      </c>
      <c r="L1330" s="10">
        <f ca="1">IF(ISNA(VLOOKUP(R1330&amp;"_"&amp;S1330&amp;"_"&amp;T1330,[1]挑战模式!$A:$AS,1,FALSE)),"",IF(VLOOKUP(R1330&amp;"_"&amp;S1330&amp;"_"&amp;T1330,[1]挑战模式!$A:$AS,14+U1330,FALSE)="","",ROUND(VLOOKUP(R1330&amp;"_"&amp;S1330&amp;"_"&amp;T1330,[1]挑战模式!$A:$AS,5,FALSE)/K1330,2)))</f>
        <v>3.75</v>
      </c>
      <c r="M1330" s="10">
        <f t="shared" ca="1" si="132"/>
        <v>1</v>
      </c>
      <c r="N1330" s="10" t="str">
        <f t="shared" ca="1" si="133"/>
        <v>Monster_Season2_Challenge3_6_3</v>
      </c>
      <c r="O1330" s="10">
        <f t="shared" ca="1" si="134"/>
        <v>1</v>
      </c>
      <c r="Q1330" s="10">
        <f ca="1">IF(L1330="","",VLOOKUP(R1330&amp;"_"&amp;S1330&amp;"_"&amp;T1330,[1]挑战模式!$A:$AS,38+U1330,FALSE))</f>
        <v>9</v>
      </c>
      <c r="R1330" s="10">
        <v>2</v>
      </c>
      <c r="S1330" s="10">
        <v>3</v>
      </c>
      <c r="T1330" s="10">
        <v>6</v>
      </c>
      <c r="U1330" s="10">
        <v>3</v>
      </c>
    </row>
    <row r="1331" spans="2:21" x14ac:dyDescent="0.2">
      <c r="B1331" s="10" t="str">
        <f t="shared" si="129"/>
        <v/>
      </c>
      <c r="C1331" s="10" t="str">
        <f>IF(ISNA(VLOOKUP(R1331&amp;"_"&amp;S1331&amp;"_"&amp;T1331,[1]挑战模式!$A:$AS,1,FALSE)),"",IF(T1331-T1330=0,"",T1331))</f>
        <v/>
      </c>
      <c r="D1331" s="10" t="str">
        <f t="shared" si="130"/>
        <v/>
      </c>
      <c r="E1331" s="10" t="str">
        <f>""</f>
        <v/>
      </c>
      <c r="F1331" s="10" t="str">
        <f>IF(C1331="","",VLOOKUP(R1331&amp;"_"&amp;S1331&amp;"_"&amp;T1331,[1]挑战模式!$A:$AS,13,FALSE)-VLOOKUP(R1331&amp;"_"&amp;S1331&amp;"_"&amp;T1331,[1]挑战模式!$A:$AS,14,FALSE))</f>
        <v/>
      </c>
      <c r="G1331" s="10" t="str">
        <f t="shared" si="131"/>
        <v/>
      </c>
      <c r="H1331" s="10" t="str">
        <f>IF(C1331="","",VLOOKUP(R1331&amp;"_"&amp;S1331&amp;"_"&amp;T1331,[1]挑战模式!$A:$BG,58,FALSE))</f>
        <v/>
      </c>
      <c r="I1331" s="10" t="str">
        <f>IF(C1331="","",VLOOKUP(R1331&amp;"_"&amp;S1331&amp;"_"&amp;T1331,[1]挑战模式!$A:$BG,59,FALSE))</f>
        <v/>
      </c>
      <c r="J1331" s="10" t="str">
        <f t="shared" si="128"/>
        <v/>
      </c>
      <c r="K1331" s="10">
        <f ca="1">IF(ISNA(VLOOKUP(R1331&amp;"_"&amp;S1331&amp;"_"&amp;T1331,[1]挑战模式!$A:$AS,1,FALSE)),"",IF(VLOOKUP(R1331&amp;"_"&amp;S1331&amp;"_"&amp;T1331,[1]挑战模式!$A:$AS,14+U1331,FALSE)="","",INT(VLOOKUP(R1331&amp;"_"&amp;S1331&amp;"_"&amp;T1331,[1]挑战模式!$A:$AS,20+U1331,FALSE))))</f>
        <v>5</v>
      </c>
      <c r="L1331" s="10">
        <f ca="1">IF(ISNA(VLOOKUP(R1331&amp;"_"&amp;S1331&amp;"_"&amp;T1331,[1]挑战模式!$A:$AS,1,FALSE)),"",IF(VLOOKUP(R1331&amp;"_"&amp;S1331&amp;"_"&amp;T1331,[1]挑战模式!$A:$AS,14+U1331,FALSE)="","",ROUND(VLOOKUP(R1331&amp;"_"&amp;S1331&amp;"_"&amp;T1331,[1]挑战模式!$A:$AS,5,FALSE)/K1331,2)))</f>
        <v>6</v>
      </c>
      <c r="M1331" s="10">
        <f t="shared" ca="1" si="132"/>
        <v>1</v>
      </c>
      <c r="N1331" s="10" t="str">
        <f t="shared" ca="1" si="133"/>
        <v>Monster_Season2_Challenge3_6_4</v>
      </c>
      <c r="O1331" s="10">
        <f t="shared" ca="1" si="134"/>
        <v>1</v>
      </c>
      <c r="Q1331" s="10">
        <f ca="1">IF(L1331="","",VLOOKUP(R1331&amp;"_"&amp;S1331&amp;"_"&amp;T1331,[1]挑战模式!$A:$AS,38+U1331,FALSE))</f>
        <v>9</v>
      </c>
      <c r="R1331" s="10">
        <v>2</v>
      </c>
      <c r="S1331" s="10">
        <v>3</v>
      </c>
      <c r="T1331" s="10">
        <v>6</v>
      </c>
      <c r="U1331" s="10">
        <v>4</v>
      </c>
    </row>
    <row r="1332" spans="2:21" x14ac:dyDescent="0.2">
      <c r="B1332" s="10" t="str">
        <f t="shared" si="129"/>
        <v/>
      </c>
      <c r="C1332" s="10" t="str">
        <f>IF(ISNA(VLOOKUP(R1332&amp;"_"&amp;S1332&amp;"_"&amp;T1332,[1]挑战模式!$A:$AS,1,FALSE)),"",IF(T1332-T1331=0,"",T1332))</f>
        <v/>
      </c>
      <c r="D1332" s="10" t="str">
        <f t="shared" si="130"/>
        <v/>
      </c>
      <c r="E1332" s="10" t="str">
        <f>""</f>
        <v/>
      </c>
      <c r="F1332" s="10" t="str">
        <f>IF(C1332="","",VLOOKUP(R1332&amp;"_"&amp;S1332&amp;"_"&amp;T1332,[1]挑战模式!$A:$AS,13,FALSE)-VLOOKUP(R1332&amp;"_"&amp;S1332&amp;"_"&amp;T1332,[1]挑战模式!$A:$AS,14,FALSE))</f>
        <v/>
      </c>
      <c r="G1332" s="10" t="str">
        <f t="shared" si="131"/>
        <v/>
      </c>
      <c r="H1332" s="10" t="str">
        <f>IF(C1332="","",VLOOKUP(R1332&amp;"_"&amp;S1332&amp;"_"&amp;T1332,[1]挑战模式!$A:$BG,58,FALSE))</f>
        <v/>
      </c>
      <c r="I1332" s="10" t="str">
        <f>IF(C1332="","",VLOOKUP(R1332&amp;"_"&amp;S1332&amp;"_"&amp;T1332,[1]挑战模式!$A:$BG,59,FALSE))</f>
        <v/>
      </c>
      <c r="J1332" s="10" t="str">
        <f t="shared" si="128"/>
        <v/>
      </c>
      <c r="K1332" s="10" t="str">
        <f ca="1">IF(ISNA(VLOOKUP(R1332&amp;"_"&amp;S1332&amp;"_"&amp;T1332,[1]挑战模式!$A:$AS,1,FALSE)),"",IF(VLOOKUP(R1332&amp;"_"&amp;S1332&amp;"_"&amp;T1332,[1]挑战模式!$A:$AS,14+U1332,FALSE)="","",INT(VLOOKUP(R1332&amp;"_"&amp;S1332&amp;"_"&amp;T1332,[1]挑战模式!$A:$AS,20+U1332,FALSE))))</f>
        <v/>
      </c>
      <c r="L1332" s="10" t="str">
        <f ca="1">IF(ISNA(VLOOKUP(R1332&amp;"_"&amp;S1332&amp;"_"&amp;T1332,[1]挑战模式!$A:$AS,1,FALSE)),"",IF(VLOOKUP(R1332&amp;"_"&amp;S1332&amp;"_"&amp;T1332,[1]挑战模式!$A:$AS,14+U1332,FALSE)="","",ROUND(VLOOKUP(R1332&amp;"_"&amp;S1332&amp;"_"&amp;T1332,[1]挑战模式!$A:$AS,5,FALSE)/K1332,2)))</f>
        <v/>
      </c>
      <c r="M1332" s="10" t="str">
        <f t="shared" ca="1" si="132"/>
        <v/>
      </c>
      <c r="N1332" s="10" t="str">
        <f t="shared" ca="1" si="133"/>
        <v/>
      </c>
      <c r="O1332" s="10" t="str">
        <f t="shared" ca="1" si="134"/>
        <v/>
      </c>
      <c r="Q1332" s="10" t="str">
        <f ca="1">IF(L1332="","",VLOOKUP(R1332&amp;"_"&amp;S1332&amp;"_"&amp;T1332,[1]挑战模式!$A:$AS,38+U1332,FALSE))</f>
        <v/>
      </c>
      <c r="R1332" s="10">
        <v>2</v>
      </c>
      <c r="S1332" s="10">
        <v>3</v>
      </c>
      <c r="T1332" s="10">
        <v>6</v>
      </c>
      <c r="U1332" s="10">
        <v>5</v>
      </c>
    </row>
    <row r="1333" spans="2:21" x14ac:dyDescent="0.2">
      <c r="B1333" s="10" t="str">
        <f t="shared" si="129"/>
        <v/>
      </c>
      <c r="C1333" s="10" t="str">
        <f>IF(ISNA(VLOOKUP(R1333&amp;"_"&amp;S1333&amp;"_"&amp;T1333,[1]挑战模式!$A:$AS,1,FALSE)),"",IF(T1333-T1332=0,"",T1333))</f>
        <v/>
      </c>
      <c r="D1333" s="10" t="str">
        <f t="shared" si="130"/>
        <v/>
      </c>
      <c r="E1333" s="10" t="str">
        <f>""</f>
        <v/>
      </c>
      <c r="F1333" s="10" t="str">
        <f>IF(C1333="","",VLOOKUP(R1333&amp;"_"&amp;S1333&amp;"_"&amp;T1333,[1]挑战模式!$A:$AS,13,FALSE)-VLOOKUP(R1333&amp;"_"&amp;S1333&amp;"_"&amp;T1333,[1]挑战模式!$A:$AS,14,FALSE))</f>
        <v/>
      </c>
      <c r="G1333" s="10" t="str">
        <f t="shared" si="131"/>
        <v/>
      </c>
      <c r="H1333" s="10" t="str">
        <f>IF(C1333="","",VLOOKUP(R1333&amp;"_"&amp;S1333&amp;"_"&amp;T1333,[1]挑战模式!$A:$BG,58,FALSE))</f>
        <v/>
      </c>
      <c r="I1333" s="10" t="str">
        <f>IF(C1333="","",VLOOKUP(R1333&amp;"_"&amp;S1333&amp;"_"&amp;T1333,[1]挑战模式!$A:$BG,59,FALSE))</f>
        <v/>
      </c>
      <c r="J1333" s="10" t="str">
        <f t="shared" si="128"/>
        <v/>
      </c>
      <c r="K1333" s="10" t="str">
        <f ca="1">IF(ISNA(VLOOKUP(R1333&amp;"_"&amp;S1333&amp;"_"&amp;T1333,[1]挑战模式!$A:$AS,1,FALSE)),"",IF(VLOOKUP(R1333&amp;"_"&amp;S1333&amp;"_"&amp;T1333,[1]挑战模式!$A:$AS,14+U1333,FALSE)="","",INT(VLOOKUP(R1333&amp;"_"&amp;S1333&amp;"_"&amp;T1333,[1]挑战模式!$A:$AS,20+U1333,FALSE))))</f>
        <v/>
      </c>
      <c r="L1333" s="10" t="str">
        <f ca="1">IF(ISNA(VLOOKUP(R1333&amp;"_"&amp;S1333&amp;"_"&amp;T1333,[1]挑战模式!$A:$AS,1,FALSE)),"",IF(VLOOKUP(R1333&amp;"_"&amp;S1333&amp;"_"&amp;T1333,[1]挑战模式!$A:$AS,14+U1333,FALSE)="","",ROUND(VLOOKUP(R1333&amp;"_"&amp;S1333&amp;"_"&amp;T1333,[1]挑战模式!$A:$AS,5,FALSE)/K1333,2)))</f>
        <v/>
      </c>
      <c r="M1333" s="10" t="str">
        <f t="shared" ca="1" si="132"/>
        <v/>
      </c>
      <c r="N1333" s="10" t="str">
        <f t="shared" ca="1" si="133"/>
        <v/>
      </c>
      <c r="O1333" s="10" t="str">
        <f t="shared" ca="1" si="134"/>
        <v/>
      </c>
      <c r="Q1333" s="10" t="str">
        <f ca="1">IF(L1333="","",VLOOKUP(R1333&amp;"_"&amp;S1333&amp;"_"&amp;T1333,[1]挑战模式!$A:$AS,38+U1333,FALSE))</f>
        <v/>
      </c>
      <c r="R1333" s="10">
        <v>2</v>
      </c>
      <c r="S1333" s="10">
        <v>3</v>
      </c>
      <c r="T1333" s="10">
        <v>6</v>
      </c>
      <c r="U1333" s="10">
        <v>6</v>
      </c>
    </row>
    <row r="1334" spans="2:21" x14ac:dyDescent="0.2">
      <c r="B1334" s="10" t="str">
        <f t="shared" si="129"/>
        <v/>
      </c>
      <c r="C1334" s="10" t="str">
        <f>IF(ISNA(VLOOKUP(R1334&amp;"_"&amp;S1334&amp;"_"&amp;T1334,[1]挑战模式!$A:$AS,1,FALSE)),"",IF(T1334-T1333=0,"",T1334))</f>
        <v/>
      </c>
      <c r="D1334" s="10" t="str">
        <f t="shared" si="130"/>
        <v/>
      </c>
      <c r="E1334" s="10" t="str">
        <f>""</f>
        <v/>
      </c>
      <c r="F1334" s="10" t="str">
        <f>IF(C1334="","",VLOOKUP(R1334&amp;"_"&amp;S1334&amp;"_"&amp;T1334,[1]挑战模式!$A:$AS,13,FALSE)-VLOOKUP(R1334&amp;"_"&amp;S1334&amp;"_"&amp;T1334,[1]挑战模式!$A:$AS,14,FALSE))</f>
        <v/>
      </c>
      <c r="G1334" s="10" t="str">
        <f t="shared" si="131"/>
        <v/>
      </c>
      <c r="H1334" s="10" t="str">
        <f>IF(C1334="","",VLOOKUP(R1334&amp;"_"&amp;S1334&amp;"_"&amp;T1334,[1]挑战模式!$A:$BG,58,FALSE))</f>
        <v/>
      </c>
      <c r="I1334" s="10" t="str">
        <f>IF(C1334="","",VLOOKUP(R1334&amp;"_"&amp;S1334&amp;"_"&amp;T1334,[1]挑战模式!$A:$BG,59,FALSE))</f>
        <v/>
      </c>
      <c r="J1334" s="10" t="str">
        <f t="shared" si="128"/>
        <v/>
      </c>
      <c r="K1334" s="10" t="str">
        <f>IF(ISNA(VLOOKUP(R1334&amp;"_"&amp;S1334&amp;"_"&amp;T1334,[1]挑战模式!$A:$AS,1,FALSE)),"",IF(VLOOKUP(R1334&amp;"_"&amp;S1334&amp;"_"&amp;T1334,[1]挑战模式!$A:$AS,14+U1334,FALSE)="","",INT(VLOOKUP(R1334&amp;"_"&amp;S1334&amp;"_"&amp;T1334,[1]挑战模式!$A:$AS,20+U1334,FALSE))))</f>
        <v/>
      </c>
      <c r="L1334" s="10" t="str">
        <f>IF(ISNA(VLOOKUP(R1334&amp;"_"&amp;S1334&amp;"_"&amp;T1334,[1]挑战模式!$A:$AS,1,FALSE)),"",IF(VLOOKUP(R1334&amp;"_"&amp;S1334&amp;"_"&amp;T1334,[1]挑战模式!$A:$AS,14+U1334,FALSE)="","",ROUND(VLOOKUP(R1334&amp;"_"&amp;S1334&amp;"_"&amp;T1334,[1]挑战模式!$A:$AS,5,FALSE)/K1334,2)))</f>
        <v/>
      </c>
      <c r="M1334" s="10" t="str">
        <f t="shared" si="132"/>
        <v/>
      </c>
      <c r="N1334" s="10" t="str">
        <f t="shared" si="133"/>
        <v/>
      </c>
      <c r="O1334" s="10" t="str">
        <f t="shared" si="134"/>
        <v/>
      </c>
      <c r="Q1334" s="10" t="str">
        <f>IF(L1334="","",VLOOKUP(R1334&amp;"_"&amp;S1334&amp;"_"&amp;T1334,[1]挑战模式!$A:$AS,38+U1334,FALSE))</f>
        <v/>
      </c>
      <c r="R1334" s="10">
        <v>2</v>
      </c>
      <c r="S1334" s="10">
        <v>3</v>
      </c>
      <c r="T1334" s="10">
        <v>7</v>
      </c>
      <c r="U1334" s="10">
        <v>1</v>
      </c>
    </row>
    <row r="1335" spans="2:21" x14ac:dyDescent="0.2">
      <c r="B1335" s="10" t="str">
        <f t="shared" si="129"/>
        <v/>
      </c>
      <c r="C1335" s="10" t="str">
        <f>IF(ISNA(VLOOKUP(R1335&amp;"_"&amp;S1335&amp;"_"&amp;T1335,[1]挑战模式!$A:$AS,1,FALSE)),"",IF(T1335-T1334=0,"",T1335))</f>
        <v/>
      </c>
      <c r="D1335" s="10" t="str">
        <f t="shared" si="130"/>
        <v/>
      </c>
      <c r="E1335" s="10" t="str">
        <f>""</f>
        <v/>
      </c>
      <c r="F1335" s="10" t="str">
        <f>IF(C1335="","",VLOOKUP(R1335&amp;"_"&amp;S1335&amp;"_"&amp;T1335,[1]挑战模式!$A:$AS,13,FALSE)-VLOOKUP(R1335&amp;"_"&amp;S1335&amp;"_"&amp;T1335,[1]挑战模式!$A:$AS,14,FALSE))</f>
        <v/>
      </c>
      <c r="G1335" s="10" t="str">
        <f t="shared" si="131"/>
        <v/>
      </c>
      <c r="H1335" s="10" t="str">
        <f>IF(C1335="","",VLOOKUP(R1335&amp;"_"&amp;S1335&amp;"_"&amp;T1335,[1]挑战模式!$A:$BG,58,FALSE))</f>
        <v/>
      </c>
      <c r="I1335" s="10" t="str">
        <f>IF(C1335="","",VLOOKUP(R1335&amp;"_"&amp;S1335&amp;"_"&amp;T1335,[1]挑战模式!$A:$BG,59,FALSE))</f>
        <v/>
      </c>
      <c r="J1335" s="10" t="str">
        <f t="shared" si="128"/>
        <v/>
      </c>
      <c r="K1335" s="10" t="str">
        <f>IF(ISNA(VLOOKUP(R1335&amp;"_"&amp;S1335&amp;"_"&amp;T1335,[1]挑战模式!$A:$AS,1,FALSE)),"",IF(VLOOKUP(R1335&amp;"_"&amp;S1335&amp;"_"&amp;T1335,[1]挑战模式!$A:$AS,14+U1335,FALSE)="","",INT(VLOOKUP(R1335&amp;"_"&amp;S1335&amp;"_"&amp;T1335,[1]挑战模式!$A:$AS,20+U1335,FALSE))))</f>
        <v/>
      </c>
      <c r="L1335" s="10" t="str">
        <f>IF(ISNA(VLOOKUP(R1335&amp;"_"&amp;S1335&amp;"_"&amp;T1335,[1]挑战模式!$A:$AS,1,FALSE)),"",IF(VLOOKUP(R1335&amp;"_"&amp;S1335&amp;"_"&amp;T1335,[1]挑战模式!$A:$AS,14+U1335,FALSE)="","",ROUND(VLOOKUP(R1335&amp;"_"&amp;S1335&amp;"_"&amp;T1335,[1]挑战模式!$A:$AS,5,FALSE)/K1335,2)))</f>
        <v/>
      </c>
      <c r="M1335" s="10" t="str">
        <f t="shared" si="132"/>
        <v/>
      </c>
      <c r="N1335" s="10" t="str">
        <f t="shared" si="133"/>
        <v/>
      </c>
      <c r="O1335" s="10" t="str">
        <f t="shared" si="134"/>
        <v/>
      </c>
      <c r="Q1335" s="10" t="str">
        <f>IF(L1335="","",VLOOKUP(R1335&amp;"_"&amp;S1335&amp;"_"&amp;T1335,[1]挑战模式!$A:$AS,38+U1335,FALSE))</f>
        <v/>
      </c>
      <c r="R1335" s="10">
        <v>2</v>
      </c>
      <c r="S1335" s="10">
        <v>3</v>
      </c>
      <c r="T1335" s="10">
        <v>7</v>
      </c>
      <c r="U1335" s="10">
        <v>2</v>
      </c>
    </row>
    <row r="1336" spans="2:21" x14ac:dyDescent="0.2">
      <c r="B1336" s="10" t="str">
        <f t="shared" si="129"/>
        <v/>
      </c>
      <c r="C1336" s="10" t="str">
        <f>IF(ISNA(VLOOKUP(R1336&amp;"_"&amp;S1336&amp;"_"&amp;T1336,[1]挑战模式!$A:$AS,1,FALSE)),"",IF(T1336-T1335=0,"",T1336))</f>
        <v/>
      </c>
      <c r="D1336" s="10" t="str">
        <f t="shared" si="130"/>
        <v/>
      </c>
      <c r="E1336" s="10" t="str">
        <f>""</f>
        <v/>
      </c>
      <c r="F1336" s="10" t="str">
        <f>IF(C1336="","",VLOOKUP(R1336&amp;"_"&amp;S1336&amp;"_"&amp;T1336,[1]挑战模式!$A:$AS,13,FALSE)-VLOOKUP(R1336&amp;"_"&amp;S1336&amp;"_"&amp;T1336,[1]挑战模式!$A:$AS,14,FALSE))</f>
        <v/>
      </c>
      <c r="G1336" s="10" t="str">
        <f t="shared" si="131"/>
        <v/>
      </c>
      <c r="H1336" s="10" t="str">
        <f>IF(C1336="","",VLOOKUP(R1336&amp;"_"&amp;S1336&amp;"_"&amp;T1336,[1]挑战模式!$A:$BG,58,FALSE))</f>
        <v/>
      </c>
      <c r="I1336" s="10" t="str">
        <f>IF(C1336="","",VLOOKUP(R1336&amp;"_"&amp;S1336&amp;"_"&amp;T1336,[1]挑战模式!$A:$BG,59,FALSE))</f>
        <v/>
      </c>
      <c r="J1336" s="10" t="str">
        <f t="shared" si="128"/>
        <v/>
      </c>
      <c r="K1336" s="10" t="str">
        <f>IF(ISNA(VLOOKUP(R1336&amp;"_"&amp;S1336&amp;"_"&amp;T1336,[1]挑战模式!$A:$AS,1,FALSE)),"",IF(VLOOKUP(R1336&amp;"_"&amp;S1336&amp;"_"&amp;T1336,[1]挑战模式!$A:$AS,14+U1336,FALSE)="","",INT(VLOOKUP(R1336&amp;"_"&amp;S1336&amp;"_"&amp;T1336,[1]挑战模式!$A:$AS,20+U1336,FALSE))))</f>
        <v/>
      </c>
      <c r="L1336" s="10" t="str">
        <f>IF(ISNA(VLOOKUP(R1336&amp;"_"&amp;S1336&amp;"_"&amp;T1336,[1]挑战模式!$A:$AS,1,FALSE)),"",IF(VLOOKUP(R1336&amp;"_"&amp;S1336&amp;"_"&amp;T1336,[1]挑战模式!$A:$AS,14+U1336,FALSE)="","",ROUND(VLOOKUP(R1336&amp;"_"&amp;S1336&amp;"_"&amp;T1336,[1]挑战模式!$A:$AS,5,FALSE)/K1336,2)))</f>
        <v/>
      </c>
      <c r="M1336" s="10" t="str">
        <f t="shared" si="132"/>
        <v/>
      </c>
      <c r="N1336" s="10" t="str">
        <f t="shared" si="133"/>
        <v/>
      </c>
      <c r="O1336" s="10" t="str">
        <f t="shared" si="134"/>
        <v/>
      </c>
      <c r="Q1336" s="10" t="str">
        <f>IF(L1336="","",VLOOKUP(R1336&amp;"_"&amp;S1336&amp;"_"&amp;T1336,[1]挑战模式!$A:$AS,38+U1336,FALSE))</f>
        <v/>
      </c>
      <c r="R1336" s="10">
        <v>2</v>
      </c>
      <c r="S1336" s="10">
        <v>3</v>
      </c>
      <c r="T1336" s="10">
        <v>7</v>
      </c>
      <c r="U1336" s="10">
        <v>3</v>
      </c>
    </row>
    <row r="1337" spans="2:21" x14ac:dyDescent="0.2">
      <c r="B1337" s="10" t="str">
        <f t="shared" si="129"/>
        <v/>
      </c>
      <c r="C1337" s="10" t="str">
        <f>IF(ISNA(VLOOKUP(R1337&amp;"_"&amp;S1337&amp;"_"&amp;T1337,[1]挑战模式!$A:$AS,1,FALSE)),"",IF(T1337-T1336=0,"",T1337))</f>
        <v/>
      </c>
      <c r="D1337" s="10" t="str">
        <f t="shared" si="130"/>
        <v/>
      </c>
      <c r="E1337" s="10" t="str">
        <f>""</f>
        <v/>
      </c>
      <c r="F1337" s="10" t="str">
        <f>IF(C1337="","",VLOOKUP(R1337&amp;"_"&amp;S1337&amp;"_"&amp;T1337,[1]挑战模式!$A:$AS,13,FALSE)-VLOOKUP(R1337&amp;"_"&amp;S1337&amp;"_"&amp;T1337,[1]挑战模式!$A:$AS,14,FALSE))</f>
        <v/>
      </c>
      <c r="G1337" s="10" t="str">
        <f t="shared" si="131"/>
        <v/>
      </c>
      <c r="H1337" s="10" t="str">
        <f>IF(C1337="","",VLOOKUP(R1337&amp;"_"&amp;S1337&amp;"_"&amp;T1337,[1]挑战模式!$A:$BG,58,FALSE))</f>
        <v/>
      </c>
      <c r="I1337" s="10" t="str">
        <f>IF(C1337="","",VLOOKUP(R1337&amp;"_"&amp;S1337&amp;"_"&amp;T1337,[1]挑战模式!$A:$BG,59,FALSE))</f>
        <v/>
      </c>
      <c r="J1337" s="10" t="str">
        <f t="shared" si="128"/>
        <v/>
      </c>
      <c r="K1337" s="10" t="str">
        <f>IF(ISNA(VLOOKUP(R1337&amp;"_"&amp;S1337&amp;"_"&amp;T1337,[1]挑战模式!$A:$AS,1,FALSE)),"",IF(VLOOKUP(R1337&amp;"_"&amp;S1337&amp;"_"&amp;T1337,[1]挑战模式!$A:$AS,14+U1337,FALSE)="","",INT(VLOOKUP(R1337&amp;"_"&amp;S1337&amp;"_"&amp;T1337,[1]挑战模式!$A:$AS,20+U1337,FALSE))))</f>
        <v/>
      </c>
      <c r="L1337" s="10" t="str">
        <f>IF(ISNA(VLOOKUP(R1337&amp;"_"&amp;S1337&amp;"_"&amp;T1337,[1]挑战模式!$A:$AS,1,FALSE)),"",IF(VLOOKUP(R1337&amp;"_"&amp;S1337&amp;"_"&amp;T1337,[1]挑战模式!$A:$AS,14+U1337,FALSE)="","",ROUND(VLOOKUP(R1337&amp;"_"&amp;S1337&amp;"_"&amp;T1337,[1]挑战模式!$A:$AS,5,FALSE)/K1337,2)))</f>
        <v/>
      </c>
      <c r="M1337" s="10" t="str">
        <f t="shared" si="132"/>
        <v/>
      </c>
      <c r="N1337" s="10" t="str">
        <f t="shared" si="133"/>
        <v/>
      </c>
      <c r="O1337" s="10" t="str">
        <f t="shared" si="134"/>
        <v/>
      </c>
      <c r="Q1337" s="10" t="str">
        <f>IF(L1337="","",VLOOKUP(R1337&amp;"_"&amp;S1337&amp;"_"&amp;T1337,[1]挑战模式!$A:$AS,38+U1337,FALSE))</f>
        <v/>
      </c>
      <c r="R1337" s="10">
        <v>2</v>
      </c>
      <c r="S1337" s="10">
        <v>3</v>
      </c>
      <c r="T1337" s="10">
        <v>7</v>
      </c>
      <c r="U1337" s="10">
        <v>4</v>
      </c>
    </row>
    <row r="1338" spans="2:21" x14ac:dyDescent="0.2">
      <c r="B1338" s="10" t="str">
        <f t="shared" si="129"/>
        <v/>
      </c>
      <c r="C1338" s="10" t="str">
        <f>IF(ISNA(VLOOKUP(R1338&amp;"_"&amp;S1338&amp;"_"&amp;T1338,[1]挑战模式!$A:$AS,1,FALSE)),"",IF(T1338-T1337=0,"",T1338))</f>
        <v/>
      </c>
      <c r="D1338" s="10" t="str">
        <f t="shared" si="130"/>
        <v/>
      </c>
      <c r="E1338" s="10" t="str">
        <f>""</f>
        <v/>
      </c>
      <c r="F1338" s="10" t="str">
        <f>IF(C1338="","",VLOOKUP(R1338&amp;"_"&amp;S1338&amp;"_"&amp;T1338,[1]挑战模式!$A:$AS,13,FALSE)-VLOOKUP(R1338&amp;"_"&amp;S1338&amp;"_"&amp;T1338,[1]挑战模式!$A:$AS,14,FALSE))</f>
        <v/>
      </c>
      <c r="G1338" s="10" t="str">
        <f t="shared" si="131"/>
        <v/>
      </c>
      <c r="H1338" s="10" t="str">
        <f>IF(C1338="","",VLOOKUP(R1338&amp;"_"&amp;S1338&amp;"_"&amp;T1338,[1]挑战模式!$A:$BG,58,FALSE))</f>
        <v/>
      </c>
      <c r="I1338" s="10" t="str">
        <f>IF(C1338="","",VLOOKUP(R1338&amp;"_"&amp;S1338&amp;"_"&amp;T1338,[1]挑战模式!$A:$BG,59,FALSE))</f>
        <v/>
      </c>
      <c r="J1338" s="10" t="str">
        <f t="shared" si="128"/>
        <v/>
      </c>
      <c r="K1338" s="10" t="str">
        <f>IF(ISNA(VLOOKUP(R1338&amp;"_"&amp;S1338&amp;"_"&amp;T1338,[1]挑战模式!$A:$AS,1,FALSE)),"",IF(VLOOKUP(R1338&amp;"_"&amp;S1338&amp;"_"&amp;T1338,[1]挑战模式!$A:$AS,14+U1338,FALSE)="","",INT(VLOOKUP(R1338&amp;"_"&amp;S1338&amp;"_"&amp;T1338,[1]挑战模式!$A:$AS,20+U1338,FALSE))))</f>
        <v/>
      </c>
      <c r="L1338" s="10" t="str">
        <f>IF(ISNA(VLOOKUP(R1338&amp;"_"&amp;S1338&amp;"_"&amp;T1338,[1]挑战模式!$A:$AS,1,FALSE)),"",IF(VLOOKUP(R1338&amp;"_"&amp;S1338&amp;"_"&amp;T1338,[1]挑战模式!$A:$AS,14+U1338,FALSE)="","",ROUND(VLOOKUP(R1338&amp;"_"&amp;S1338&amp;"_"&amp;T1338,[1]挑战模式!$A:$AS,5,FALSE)/K1338,2)))</f>
        <v/>
      </c>
      <c r="M1338" s="10" t="str">
        <f t="shared" si="132"/>
        <v/>
      </c>
      <c r="N1338" s="10" t="str">
        <f t="shared" si="133"/>
        <v/>
      </c>
      <c r="O1338" s="10" t="str">
        <f t="shared" si="134"/>
        <v/>
      </c>
      <c r="Q1338" s="10" t="str">
        <f>IF(L1338="","",VLOOKUP(R1338&amp;"_"&amp;S1338&amp;"_"&amp;T1338,[1]挑战模式!$A:$AS,38+U1338,FALSE))</f>
        <v/>
      </c>
      <c r="R1338" s="10">
        <v>2</v>
      </c>
      <c r="S1338" s="10">
        <v>3</v>
      </c>
      <c r="T1338" s="10">
        <v>7</v>
      </c>
      <c r="U1338" s="10">
        <v>5</v>
      </c>
    </row>
    <row r="1339" spans="2:21" x14ac:dyDescent="0.2">
      <c r="B1339" s="10" t="str">
        <f t="shared" si="129"/>
        <v/>
      </c>
      <c r="C1339" s="10" t="str">
        <f>IF(ISNA(VLOOKUP(R1339&amp;"_"&amp;S1339&amp;"_"&amp;T1339,[1]挑战模式!$A:$AS,1,FALSE)),"",IF(T1339-T1338=0,"",T1339))</f>
        <v/>
      </c>
      <c r="D1339" s="10" t="str">
        <f t="shared" si="130"/>
        <v/>
      </c>
      <c r="E1339" s="10" t="str">
        <f>""</f>
        <v/>
      </c>
      <c r="F1339" s="10" t="str">
        <f>IF(C1339="","",VLOOKUP(R1339&amp;"_"&amp;S1339&amp;"_"&amp;T1339,[1]挑战模式!$A:$AS,13,FALSE)-VLOOKUP(R1339&amp;"_"&amp;S1339&amp;"_"&amp;T1339,[1]挑战模式!$A:$AS,14,FALSE))</f>
        <v/>
      </c>
      <c r="G1339" s="10" t="str">
        <f t="shared" si="131"/>
        <v/>
      </c>
      <c r="H1339" s="10" t="str">
        <f>IF(C1339="","",VLOOKUP(R1339&amp;"_"&amp;S1339&amp;"_"&amp;T1339,[1]挑战模式!$A:$BG,58,FALSE))</f>
        <v/>
      </c>
      <c r="I1339" s="10" t="str">
        <f>IF(C1339="","",VLOOKUP(R1339&amp;"_"&amp;S1339&amp;"_"&amp;T1339,[1]挑战模式!$A:$BG,59,FALSE))</f>
        <v/>
      </c>
      <c r="J1339" s="10" t="str">
        <f t="shared" si="128"/>
        <v/>
      </c>
      <c r="K1339" s="10" t="str">
        <f>IF(ISNA(VLOOKUP(R1339&amp;"_"&amp;S1339&amp;"_"&amp;T1339,[1]挑战模式!$A:$AS,1,FALSE)),"",IF(VLOOKUP(R1339&amp;"_"&amp;S1339&amp;"_"&amp;T1339,[1]挑战模式!$A:$AS,14+U1339,FALSE)="","",INT(VLOOKUP(R1339&amp;"_"&amp;S1339&amp;"_"&amp;T1339,[1]挑战模式!$A:$AS,20+U1339,FALSE))))</f>
        <v/>
      </c>
      <c r="L1339" s="10" t="str">
        <f>IF(ISNA(VLOOKUP(R1339&amp;"_"&amp;S1339&amp;"_"&amp;T1339,[1]挑战模式!$A:$AS,1,FALSE)),"",IF(VLOOKUP(R1339&amp;"_"&amp;S1339&amp;"_"&amp;T1339,[1]挑战模式!$A:$AS,14+U1339,FALSE)="","",ROUND(VLOOKUP(R1339&amp;"_"&amp;S1339&amp;"_"&amp;T1339,[1]挑战模式!$A:$AS,5,FALSE)/K1339,2)))</f>
        <v/>
      </c>
      <c r="M1339" s="10" t="str">
        <f t="shared" si="132"/>
        <v/>
      </c>
      <c r="N1339" s="10" t="str">
        <f t="shared" si="133"/>
        <v/>
      </c>
      <c r="O1339" s="10" t="str">
        <f t="shared" si="134"/>
        <v/>
      </c>
      <c r="Q1339" s="10" t="str">
        <f>IF(L1339="","",VLOOKUP(R1339&amp;"_"&amp;S1339&amp;"_"&amp;T1339,[1]挑战模式!$A:$AS,38+U1339,FALSE))</f>
        <v/>
      </c>
      <c r="R1339" s="10">
        <v>2</v>
      </c>
      <c r="S1339" s="10">
        <v>3</v>
      </c>
      <c r="T1339" s="10">
        <v>7</v>
      </c>
      <c r="U1339" s="10">
        <v>6</v>
      </c>
    </row>
    <row r="1340" spans="2:21" x14ac:dyDescent="0.2">
      <c r="B1340" s="10" t="str">
        <f t="shared" si="129"/>
        <v/>
      </c>
      <c r="C1340" s="10" t="str">
        <f>IF(ISNA(VLOOKUP(R1340&amp;"_"&amp;S1340&amp;"_"&amp;T1340,[1]挑战模式!$A:$AS,1,FALSE)),"",IF(T1340-T1339=0,"",T1340))</f>
        <v/>
      </c>
      <c r="D1340" s="10" t="str">
        <f t="shared" si="130"/>
        <v/>
      </c>
      <c r="E1340" s="10" t="str">
        <f>""</f>
        <v/>
      </c>
      <c r="F1340" s="10" t="str">
        <f>IF(C1340="","",VLOOKUP(R1340&amp;"_"&amp;S1340&amp;"_"&amp;T1340,[1]挑战模式!$A:$AS,13,FALSE)-VLOOKUP(R1340&amp;"_"&amp;S1340&amp;"_"&amp;T1340,[1]挑战模式!$A:$AS,14,FALSE))</f>
        <v/>
      </c>
      <c r="G1340" s="10" t="str">
        <f t="shared" si="131"/>
        <v/>
      </c>
      <c r="H1340" s="10" t="str">
        <f>IF(C1340="","",VLOOKUP(R1340&amp;"_"&amp;S1340&amp;"_"&amp;T1340,[1]挑战模式!$A:$BG,58,FALSE))</f>
        <v/>
      </c>
      <c r="I1340" s="10" t="str">
        <f>IF(C1340="","",VLOOKUP(R1340&amp;"_"&amp;S1340&amp;"_"&amp;T1340,[1]挑战模式!$A:$BG,59,FALSE))</f>
        <v/>
      </c>
      <c r="J1340" s="10" t="str">
        <f t="shared" si="128"/>
        <v/>
      </c>
      <c r="K1340" s="10" t="str">
        <f>IF(ISNA(VLOOKUP(R1340&amp;"_"&amp;S1340&amp;"_"&amp;T1340,[1]挑战模式!$A:$AS,1,FALSE)),"",IF(VLOOKUP(R1340&amp;"_"&amp;S1340&amp;"_"&amp;T1340,[1]挑战模式!$A:$AS,14+U1340,FALSE)="","",INT(VLOOKUP(R1340&amp;"_"&amp;S1340&amp;"_"&amp;T1340,[1]挑战模式!$A:$AS,20+U1340,FALSE))))</f>
        <v/>
      </c>
      <c r="L1340" s="10" t="str">
        <f>IF(ISNA(VLOOKUP(R1340&amp;"_"&amp;S1340&amp;"_"&amp;T1340,[1]挑战模式!$A:$AS,1,FALSE)),"",IF(VLOOKUP(R1340&amp;"_"&amp;S1340&amp;"_"&amp;T1340,[1]挑战模式!$A:$AS,14+U1340,FALSE)="","",ROUND(VLOOKUP(R1340&amp;"_"&amp;S1340&amp;"_"&amp;T1340,[1]挑战模式!$A:$AS,5,FALSE)/K1340,2)))</f>
        <v/>
      </c>
      <c r="M1340" s="10" t="str">
        <f t="shared" si="132"/>
        <v/>
      </c>
      <c r="N1340" s="10" t="str">
        <f t="shared" si="133"/>
        <v/>
      </c>
      <c r="O1340" s="10" t="str">
        <f t="shared" si="134"/>
        <v/>
      </c>
      <c r="Q1340" s="10" t="str">
        <f>IF(L1340="","",VLOOKUP(R1340&amp;"_"&amp;S1340&amp;"_"&amp;T1340,[1]挑战模式!$A:$AS,38+U1340,FALSE))</f>
        <v/>
      </c>
      <c r="R1340" s="10">
        <v>2</v>
      </c>
      <c r="S1340" s="10">
        <v>3</v>
      </c>
      <c r="T1340" s="10">
        <v>8</v>
      </c>
      <c r="U1340" s="10">
        <v>1</v>
      </c>
    </row>
    <row r="1341" spans="2:21" x14ac:dyDescent="0.2">
      <c r="B1341" s="10" t="str">
        <f t="shared" si="129"/>
        <v/>
      </c>
      <c r="C1341" s="10" t="str">
        <f>IF(ISNA(VLOOKUP(R1341&amp;"_"&amp;S1341&amp;"_"&amp;T1341,[1]挑战模式!$A:$AS,1,FALSE)),"",IF(T1341-T1340=0,"",T1341))</f>
        <v/>
      </c>
      <c r="D1341" s="10" t="str">
        <f t="shared" si="130"/>
        <v/>
      </c>
      <c r="E1341" s="10" t="str">
        <f>""</f>
        <v/>
      </c>
      <c r="F1341" s="10" t="str">
        <f>IF(C1341="","",VLOOKUP(R1341&amp;"_"&amp;S1341&amp;"_"&amp;T1341,[1]挑战模式!$A:$AS,13,FALSE)-VLOOKUP(R1341&amp;"_"&amp;S1341&amp;"_"&amp;T1341,[1]挑战模式!$A:$AS,14,FALSE))</f>
        <v/>
      </c>
      <c r="G1341" s="10" t="str">
        <f t="shared" si="131"/>
        <v/>
      </c>
      <c r="H1341" s="10" t="str">
        <f>IF(C1341="","",VLOOKUP(R1341&amp;"_"&amp;S1341&amp;"_"&amp;T1341,[1]挑战模式!$A:$BG,58,FALSE))</f>
        <v/>
      </c>
      <c r="I1341" s="10" t="str">
        <f>IF(C1341="","",VLOOKUP(R1341&amp;"_"&amp;S1341&amp;"_"&amp;T1341,[1]挑战模式!$A:$BG,59,FALSE))</f>
        <v/>
      </c>
      <c r="J1341" s="10" t="str">
        <f t="shared" si="128"/>
        <v/>
      </c>
      <c r="K1341" s="10" t="str">
        <f>IF(ISNA(VLOOKUP(R1341&amp;"_"&amp;S1341&amp;"_"&amp;T1341,[1]挑战模式!$A:$AS,1,FALSE)),"",IF(VLOOKUP(R1341&amp;"_"&amp;S1341&amp;"_"&amp;T1341,[1]挑战模式!$A:$AS,14+U1341,FALSE)="","",INT(VLOOKUP(R1341&amp;"_"&amp;S1341&amp;"_"&amp;T1341,[1]挑战模式!$A:$AS,20+U1341,FALSE))))</f>
        <v/>
      </c>
      <c r="L1341" s="10" t="str">
        <f>IF(ISNA(VLOOKUP(R1341&amp;"_"&amp;S1341&amp;"_"&amp;T1341,[1]挑战模式!$A:$AS,1,FALSE)),"",IF(VLOOKUP(R1341&amp;"_"&amp;S1341&amp;"_"&amp;T1341,[1]挑战模式!$A:$AS,14+U1341,FALSE)="","",ROUND(VLOOKUP(R1341&amp;"_"&amp;S1341&amp;"_"&amp;T1341,[1]挑战模式!$A:$AS,5,FALSE)/K1341,2)))</f>
        <v/>
      </c>
      <c r="M1341" s="10" t="str">
        <f t="shared" si="132"/>
        <v/>
      </c>
      <c r="N1341" s="10" t="str">
        <f t="shared" si="133"/>
        <v/>
      </c>
      <c r="O1341" s="10" t="str">
        <f t="shared" si="134"/>
        <v/>
      </c>
      <c r="Q1341" s="10" t="str">
        <f>IF(L1341="","",VLOOKUP(R1341&amp;"_"&amp;S1341&amp;"_"&amp;T1341,[1]挑战模式!$A:$AS,38+U1341,FALSE))</f>
        <v/>
      </c>
      <c r="R1341" s="10">
        <v>2</v>
      </c>
      <c r="S1341" s="10">
        <v>3</v>
      </c>
      <c r="T1341" s="10">
        <v>8</v>
      </c>
      <c r="U1341" s="10">
        <v>2</v>
      </c>
    </row>
    <row r="1342" spans="2:21" x14ac:dyDescent="0.2">
      <c r="B1342" s="10" t="str">
        <f t="shared" si="129"/>
        <v/>
      </c>
      <c r="C1342" s="10" t="str">
        <f>IF(ISNA(VLOOKUP(R1342&amp;"_"&amp;S1342&amp;"_"&amp;T1342,[1]挑战模式!$A:$AS,1,FALSE)),"",IF(T1342-T1341=0,"",T1342))</f>
        <v/>
      </c>
      <c r="D1342" s="10" t="str">
        <f t="shared" si="130"/>
        <v/>
      </c>
      <c r="E1342" s="10" t="str">
        <f>""</f>
        <v/>
      </c>
      <c r="F1342" s="10" t="str">
        <f>IF(C1342="","",VLOOKUP(R1342&amp;"_"&amp;S1342&amp;"_"&amp;T1342,[1]挑战模式!$A:$AS,13,FALSE)-VLOOKUP(R1342&amp;"_"&amp;S1342&amp;"_"&amp;T1342,[1]挑战模式!$A:$AS,14,FALSE))</f>
        <v/>
      </c>
      <c r="G1342" s="10" t="str">
        <f t="shared" si="131"/>
        <v/>
      </c>
      <c r="H1342" s="10" t="str">
        <f>IF(C1342="","",VLOOKUP(R1342&amp;"_"&amp;S1342&amp;"_"&amp;T1342,[1]挑战模式!$A:$BG,58,FALSE))</f>
        <v/>
      </c>
      <c r="I1342" s="10" t="str">
        <f>IF(C1342="","",VLOOKUP(R1342&amp;"_"&amp;S1342&amp;"_"&amp;T1342,[1]挑战模式!$A:$BG,59,FALSE))</f>
        <v/>
      </c>
      <c r="J1342" s="10" t="str">
        <f t="shared" si="128"/>
        <v/>
      </c>
      <c r="K1342" s="10" t="str">
        <f>IF(ISNA(VLOOKUP(R1342&amp;"_"&amp;S1342&amp;"_"&amp;T1342,[1]挑战模式!$A:$AS,1,FALSE)),"",IF(VLOOKUP(R1342&amp;"_"&amp;S1342&amp;"_"&amp;T1342,[1]挑战模式!$A:$AS,14+U1342,FALSE)="","",INT(VLOOKUP(R1342&amp;"_"&amp;S1342&amp;"_"&amp;T1342,[1]挑战模式!$A:$AS,20+U1342,FALSE))))</f>
        <v/>
      </c>
      <c r="L1342" s="10" t="str">
        <f>IF(ISNA(VLOOKUP(R1342&amp;"_"&amp;S1342&amp;"_"&amp;T1342,[1]挑战模式!$A:$AS,1,FALSE)),"",IF(VLOOKUP(R1342&amp;"_"&amp;S1342&amp;"_"&amp;T1342,[1]挑战模式!$A:$AS,14+U1342,FALSE)="","",ROUND(VLOOKUP(R1342&amp;"_"&amp;S1342&amp;"_"&amp;T1342,[1]挑战模式!$A:$AS,5,FALSE)/K1342,2)))</f>
        <v/>
      </c>
      <c r="M1342" s="10" t="str">
        <f t="shared" si="132"/>
        <v/>
      </c>
      <c r="N1342" s="10" t="str">
        <f t="shared" si="133"/>
        <v/>
      </c>
      <c r="O1342" s="10" t="str">
        <f t="shared" si="134"/>
        <v/>
      </c>
      <c r="Q1342" s="10" t="str">
        <f>IF(L1342="","",VLOOKUP(R1342&amp;"_"&amp;S1342&amp;"_"&amp;T1342,[1]挑战模式!$A:$AS,38+U1342,FALSE))</f>
        <v/>
      </c>
      <c r="R1342" s="10">
        <v>2</v>
      </c>
      <c r="S1342" s="10">
        <v>3</v>
      </c>
      <c r="T1342" s="10">
        <v>8</v>
      </c>
      <c r="U1342" s="10">
        <v>3</v>
      </c>
    </row>
    <row r="1343" spans="2:21" x14ac:dyDescent="0.2">
      <c r="B1343" s="10" t="str">
        <f t="shared" si="129"/>
        <v/>
      </c>
      <c r="C1343" s="10" t="str">
        <f>IF(ISNA(VLOOKUP(R1343&amp;"_"&amp;S1343&amp;"_"&amp;T1343,[1]挑战模式!$A:$AS,1,FALSE)),"",IF(T1343-T1342=0,"",T1343))</f>
        <v/>
      </c>
      <c r="D1343" s="10" t="str">
        <f t="shared" si="130"/>
        <v/>
      </c>
      <c r="E1343" s="10" t="str">
        <f>""</f>
        <v/>
      </c>
      <c r="F1343" s="10" t="str">
        <f>IF(C1343="","",VLOOKUP(R1343&amp;"_"&amp;S1343&amp;"_"&amp;T1343,[1]挑战模式!$A:$AS,13,FALSE)-VLOOKUP(R1343&amp;"_"&amp;S1343&amp;"_"&amp;T1343,[1]挑战模式!$A:$AS,14,FALSE))</f>
        <v/>
      </c>
      <c r="G1343" s="10" t="str">
        <f t="shared" si="131"/>
        <v/>
      </c>
      <c r="H1343" s="10" t="str">
        <f>IF(C1343="","",VLOOKUP(R1343&amp;"_"&amp;S1343&amp;"_"&amp;T1343,[1]挑战模式!$A:$BG,58,FALSE))</f>
        <v/>
      </c>
      <c r="I1343" s="10" t="str">
        <f>IF(C1343="","",VLOOKUP(R1343&amp;"_"&amp;S1343&amp;"_"&amp;T1343,[1]挑战模式!$A:$BG,59,FALSE))</f>
        <v/>
      </c>
      <c r="J1343" s="10" t="str">
        <f t="shared" si="128"/>
        <v/>
      </c>
      <c r="K1343" s="10" t="str">
        <f>IF(ISNA(VLOOKUP(R1343&amp;"_"&amp;S1343&amp;"_"&amp;T1343,[1]挑战模式!$A:$AS,1,FALSE)),"",IF(VLOOKUP(R1343&amp;"_"&amp;S1343&amp;"_"&amp;T1343,[1]挑战模式!$A:$AS,14+U1343,FALSE)="","",INT(VLOOKUP(R1343&amp;"_"&amp;S1343&amp;"_"&amp;T1343,[1]挑战模式!$A:$AS,20+U1343,FALSE))))</f>
        <v/>
      </c>
      <c r="L1343" s="10" t="str">
        <f>IF(ISNA(VLOOKUP(R1343&amp;"_"&amp;S1343&amp;"_"&amp;T1343,[1]挑战模式!$A:$AS,1,FALSE)),"",IF(VLOOKUP(R1343&amp;"_"&amp;S1343&amp;"_"&amp;T1343,[1]挑战模式!$A:$AS,14+U1343,FALSE)="","",ROUND(VLOOKUP(R1343&amp;"_"&amp;S1343&amp;"_"&amp;T1343,[1]挑战模式!$A:$AS,5,FALSE)/K1343,2)))</f>
        <v/>
      </c>
      <c r="M1343" s="10" t="str">
        <f t="shared" si="132"/>
        <v/>
      </c>
      <c r="N1343" s="10" t="str">
        <f t="shared" si="133"/>
        <v/>
      </c>
      <c r="O1343" s="10" t="str">
        <f t="shared" si="134"/>
        <v/>
      </c>
      <c r="Q1343" s="10" t="str">
        <f>IF(L1343="","",VLOOKUP(R1343&amp;"_"&amp;S1343&amp;"_"&amp;T1343,[1]挑战模式!$A:$AS,38+U1343,FALSE))</f>
        <v/>
      </c>
      <c r="R1343" s="10">
        <v>2</v>
      </c>
      <c r="S1343" s="10">
        <v>3</v>
      </c>
      <c r="T1343" s="10">
        <v>8</v>
      </c>
      <c r="U1343" s="10">
        <v>4</v>
      </c>
    </row>
    <row r="1344" spans="2:21" x14ac:dyDescent="0.2">
      <c r="B1344" s="10" t="str">
        <f t="shared" si="129"/>
        <v/>
      </c>
      <c r="C1344" s="10" t="str">
        <f>IF(ISNA(VLOOKUP(R1344&amp;"_"&amp;S1344&amp;"_"&amp;T1344,[1]挑战模式!$A:$AS,1,FALSE)),"",IF(T1344-T1343=0,"",T1344))</f>
        <v/>
      </c>
      <c r="D1344" s="10" t="str">
        <f t="shared" si="130"/>
        <v/>
      </c>
      <c r="E1344" s="10" t="str">
        <f>""</f>
        <v/>
      </c>
      <c r="F1344" s="10" t="str">
        <f>IF(C1344="","",VLOOKUP(R1344&amp;"_"&amp;S1344&amp;"_"&amp;T1344,[1]挑战模式!$A:$AS,13,FALSE)-VLOOKUP(R1344&amp;"_"&amp;S1344&amp;"_"&amp;T1344,[1]挑战模式!$A:$AS,14,FALSE))</f>
        <v/>
      </c>
      <c r="G1344" s="10" t="str">
        <f t="shared" si="131"/>
        <v/>
      </c>
      <c r="H1344" s="10" t="str">
        <f>IF(C1344="","",VLOOKUP(R1344&amp;"_"&amp;S1344&amp;"_"&amp;T1344,[1]挑战模式!$A:$BG,58,FALSE))</f>
        <v/>
      </c>
      <c r="I1344" s="10" t="str">
        <f>IF(C1344="","",VLOOKUP(R1344&amp;"_"&amp;S1344&amp;"_"&amp;T1344,[1]挑战模式!$A:$BG,59,FALSE))</f>
        <v/>
      </c>
      <c r="J1344" s="10" t="str">
        <f t="shared" si="128"/>
        <v/>
      </c>
      <c r="K1344" s="10" t="str">
        <f>IF(ISNA(VLOOKUP(R1344&amp;"_"&amp;S1344&amp;"_"&amp;T1344,[1]挑战模式!$A:$AS,1,FALSE)),"",IF(VLOOKUP(R1344&amp;"_"&amp;S1344&amp;"_"&amp;T1344,[1]挑战模式!$A:$AS,14+U1344,FALSE)="","",INT(VLOOKUP(R1344&amp;"_"&amp;S1344&amp;"_"&amp;T1344,[1]挑战模式!$A:$AS,20+U1344,FALSE))))</f>
        <v/>
      </c>
      <c r="L1344" s="10" t="str">
        <f>IF(ISNA(VLOOKUP(R1344&amp;"_"&amp;S1344&amp;"_"&amp;T1344,[1]挑战模式!$A:$AS,1,FALSE)),"",IF(VLOOKUP(R1344&amp;"_"&amp;S1344&amp;"_"&amp;T1344,[1]挑战模式!$A:$AS,14+U1344,FALSE)="","",ROUND(VLOOKUP(R1344&amp;"_"&amp;S1344&amp;"_"&amp;T1344,[1]挑战模式!$A:$AS,5,FALSE)/K1344,2)))</f>
        <v/>
      </c>
      <c r="M1344" s="10" t="str">
        <f t="shared" si="132"/>
        <v/>
      </c>
      <c r="N1344" s="10" t="str">
        <f t="shared" si="133"/>
        <v/>
      </c>
      <c r="O1344" s="10" t="str">
        <f t="shared" si="134"/>
        <v/>
      </c>
      <c r="Q1344" s="10" t="str">
        <f>IF(L1344="","",VLOOKUP(R1344&amp;"_"&amp;S1344&amp;"_"&amp;T1344,[1]挑战模式!$A:$AS,38+U1344,FALSE))</f>
        <v/>
      </c>
      <c r="R1344" s="10">
        <v>2</v>
      </c>
      <c r="S1344" s="10">
        <v>3</v>
      </c>
      <c r="T1344" s="10">
        <v>8</v>
      </c>
      <c r="U1344" s="10">
        <v>5</v>
      </c>
    </row>
    <row r="1345" spans="2:21" x14ac:dyDescent="0.2">
      <c r="B1345" s="10" t="str">
        <f t="shared" si="129"/>
        <v/>
      </c>
      <c r="C1345" s="10" t="str">
        <f>IF(ISNA(VLOOKUP(R1345&amp;"_"&amp;S1345&amp;"_"&amp;T1345,[1]挑战模式!$A:$AS,1,FALSE)),"",IF(T1345-T1344=0,"",T1345))</f>
        <v/>
      </c>
      <c r="D1345" s="10" t="str">
        <f t="shared" si="130"/>
        <v/>
      </c>
      <c r="E1345" s="10" t="str">
        <f>""</f>
        <v/>
      </c>
      <c r="F1345" s="10" t="str">
        <f>IF(C1345="","",VLOOKUP(R1345&amp;"_"&amp;S1345&amp;"_"&amp;T1345,[1]挑战模式!$A:$AS,13,FALSE)-VLOOKUP(R1345&amp;"_"&amp;S1345&amp;"_"&amp;T1345,[1]挑战模式!$A:$AS,14,FALSE))</f>
        <v/>
      </c>
      <c r="G1345" s="10" t="str">
        <f t="shared" si="131"/>
        <v/>
      </c>
      <c r="H1345" s="10" t="str">
        <f>IF(C1345="","",VLOOKUP(R1345&amp;"_"&amp;S1345&amp;"_"&amp;T1345,[1]挑战模式!$A:$BG,58,FALSE))</f>
        <v/>
      </c>
      <c r="I1345" s="10" t="str">
        <f>IF(C1345="","",VLOOKUP(R1345&amp;"_"&amp;S1345&amp;"_"&amp;T1345,[1]挑战模式!$A:$BG,59,FALSE))</f>
        <v/>
      </c>
      <c r="J1345" s="10" t="str">
        <f t="shared" si="128"/>
        <v/>
      </c>
      <c r="K1345" s="10" t="str">
        <f>IF(ISNA(VLOOKUP(R1345&amp;"_"&amp;S1345&amp;"_"&amp;T1345,[1]挑战模式!$A:$AS,1,FALSE)),"",IF(VLOOKUP(R1345&amp;"_"&amp;S1345&amp;"_"&amp;T1345,[1]挑战模式!$A:$AS,14+U1345,FALSE)="","",INT(VLOOKUP(R1345&amp;"_"&amp;S1345&amp;"_"&amp;T1345,[1]挑战模式!$A:$AS,20+U1345,FALSE))))</f>
        <v/>
      </c>
      <c r="L1345" s="10" t="str">
        <f>IF(ISNA(VLOOKUP(R1345&amp;"_"&amp;S1345&amp;"_"&amp;T1345,[1]挑战模式!$A:$AS,1,FALSE)),"",IF(VLOOKUP(R1345&amp;"_"&amp;S1345&amp;"_"&amp;T1345,[1]挑战模式!$A:$AS,14+U1345,FALSE)="","",ROUND(VLOOKUP(R1345&amp;"_"&amp;S1345&amp;"_"&amp;T1345,[1]挑战模式!$A:$AS,5,FALSE)/K1345,2)))</f>
        <v/>
      </c>
      <c r="M1345" s="10" t="str">
        <f t="shared" si="132"/>
        <v/>
      </c>
      <c r="N1345" s="10" t="str">
        <f t="shared" si="133"/>
        <v/>
      </c>
      <c r="O1345" s="10" t="str">
        <f t="shared" si="134"/>
        <v/>
      </c>
      <c r="Q1345" s="10" t="str">
        <f>IF(L1345="","",VLOOKUP(R1345&amp;"_"&amp;S1345&amp;"_"&amp;T1345,[1]挑战模式!$A:$AS,38+U1345,FALSE))</f>
        <v/>
      </c>
      <c r="R1345" s="10">
        <v>2</v>
      </c>
      <c r="S1345" s="10">
        <v>3</v>
      </c>
      <c r="T1345" s="10">
        <v>8</v>
      </c>
      <c r="U1345" s="10">
        <v>6</v>
      </c>
    </row>
    <row r="1346" spans="2:21" x14ac:dyDescent="0.2">
      <c r="B1346" s="10" t="str">
        <f t="shared" si="129"/>
        <v>MonsterWaveCallRule_Season2_Challenge4</v>
      </c>
      <c r="C1346" s="10">
        <f>IF(ISNA(VLOOKUP(R1346&amp;"_"&amp;S1346&amp;"_"&amp;T1346,[1]挑战模式!$A:$AS,1,FALSE)),"",IF(T1346-T1345=0,"",T1346))</f>
        <v>1</v>
      </c>
      <c r="D1346" s="10" t="str">
        <f t="shared" si="130"/>
        <v>赛季2挑战关卡4波次1</v>
      </c>
      <c r="E1346" s="10" t="str">
        <f>""</f>
        <v/>
      </c>
      <c r="F1346" s="10">
        <f>IF(C1346="","",VLOOKUP(R1346&amp;"_"&amp;S1346&amp;"_"&amp;T1346,[1]挑战模式!$A:$AS,13,FALSE)-VLOOKUP(R1346&amp;"_"&amp;S1346&amp;"_"&amp;T1346,[1]挑战模式!$A:$AS,14,FALSE))</f>
        <v>100</v>
      </c>
      <c r="G1346" s="10">
        <f t="shared" si="131"/>
        <v>180</v>
      </c>
      <c r="H1346" s="10" t="str">
        <f>IF(C1346="","",VLOOKUP(R1346&amp;"_"&amp;S1346&amp;"_"&amp;T1346,[1]挑战模式!$A:$BG,58,FALSE))</f>
        <v>ResAudio_Music_game2;0.9</v>
      </c>
      <c r="I1346" s="10" t="str">
        <f>IF(C1346="","",VLOOKUP(R1346&amp;"_"&amp;S1346&amp;"_"&amp;T1346,[1]挑战模式!$A:$BG,59,FALSE))</f>
        <v>ResAudio_Music_game2;1.2</v>
      </c>
      <c r="J1346" s="10">
        <f t="shared" si="128"/>
        <v>0</v>
      </c>
      <c r="K1346" s="10">
        <f ca="1">IF(ISNA(VLOOKUP(R1346&amp;"_"&amp;S1346&amp;"_"&amp;T1346,[1]挑战模式!$A:$AS,1,FALSE)),"",IF(VLOOKUP(R1346&amp;"_"&amp;S1346&amp;"_"&amp;T1346,[1]挑战模式!$A:$AS,14+U1346,FALSE)="","",INT(VLOOKUP(R1346&amp;"_"&amp;S1346&amp;"_"&amp;T1346,[1]挑战模式!$A:$AS,20+U1346,FALSE))))</f>
        <v>5</v>
      </c>
      <c r="L1346" s="10">
        <f ca="1">IF(ISNA(VLOOKUP(R1346&amp;"_"&amp;S1346&amp;"_"&amp;T1346,[1]挑战模式!$A:$AS,1,FALSE)),"",IF(VLOOKUP(R1346&amp;"_"&amp;S1346&amp;"_"&amp;T1346,[1]挑战模式!$A:$AS,14+U1346,FALSE)="","",ROUND(VLOOKUP(R1346&amp;"_"&amp;S1346&amp;"_"&amp;T1346,[1]挑战模式!$A:$AS,5,FALSE)/K1346,2)))</f>
        <v>2</v>
      </c>
      <c r="M1346" s="10">
        <f t="shared" ca="1" si="132"/>
        <v>1</v>
      </c>
      <c r="N1346" s="10" t="str">
        <f t="shared" ca="1" si="133"/>
        <v>Monster_Season2_Challenge4_1_1</v>
      </c>
      <c r="O1346" s="10">
        <f t="shared" ca="1" si="134"/>
        <v>1</v>
      </c>
      <c r="Q1346" s="10">
        <f ca="1">IF(L1346="","",VLOOKUP(R1346&amp;"_"&amp;S1346&amp;"_"&amp;T1346,[1]挑战模式!$A:$AS,38+U1346,FALSE))</f>
        <v>40</v>
      </c>
      <c r="R1346" s="10">
        <v>2</v>
      </c>
      <c r="S1346" s="10">
        <v>4</v>
      </c>
      <c r="T1346" s="10">
        <v>1</v>
      </c>
      <c r="U1346" s="10">
        <v>1</v>
      </c>
    </row>
    <row r="1347" spans="2:21" x14ac:dyDescent="0.2">
      <c r="B1347" s="10" t="str">
        <f t="shared" si="129"/>
        <v/>
      </c>
      <c r="C1347" s="10" t="str">
        <f>IF(ISNA(VLOOKUP(R1347&amp;"_"&amp;S1347&amp;"_"&amp;T1347,[1]挑战模式!$A:$AS,1,FALSE)),"",IF(T1347-T1346=0,"",T1347))</f>
        <v/>
      </c>
      <c r="D1347" s="10" t="str">
        <f t="shared" si="130"/>
        <v/>
      </c>
      <c r="E1347" s="10" t="str">
        <f>""</f>
        <v/>
      </c>
      <c r="F1347" s="10" t="str">
        <f>IF(C1347="","",VLOOKUP(R1347&amp;"_"&amp;S1347&amp;"_"&amp;T1347,[1]挑战模式!$A:$AS,13,FALSE)-VLOOKUP(R1347&amp;"_"&amp;S1347&amp;"_"&amp;T1347,[1]挑战模式!$A:$AS,14,FALSE))</f>
        <v/>
      </c>
      <c r="G1347" s="10" t="str">
        <f t="shared" si="131"/>
        <v/>
      </c>
      <c r="H1347" s="10" t="str">
        <f>IF(C1347="","",VLOOKUP(R1347&amp;"_"&amp;S1347&amp;"_"&amp;T1347,[1]挑战模式!$A:$BG,58,FALSE))</f>
        <v/>
      </c>
      <c r="I1347" s="10" t="str">
        <f>IF(C1347="","",VLOOKUP(R1347&amp;"_"&amp;S1347&amp;"_"&amp;T1347,[1]挑战模式!$A:$BG,59,FALSE))</f>
        <v/>
      </c>
      <c r="J1347" s="10" t="str">
        <f t="shared" si="128"/>
        <v/>
      </c>
      <c r="K1347" s="10" t="str">
        <f ca="1">IF(ISNA(VLOOKUP(R1347&amp;"_"&amp;S1347&amp;"_"&amp;T1347,[1]挑战模式!$A:$AS,1,FALSE)),"",IF(VLOOKUP(R1347&amp;"_"&amp;S1347&amp;"_"&amp;T1347,[1]挑战模式!$A:$AS,14+U1347,FALSE)="","",INT(VLOOKUP(R1347&amp;"_"&amp;S1347&amp;"_"&amp;T1347,[1]挑战模式!$A:$AS,20+U1347,FALSE))))</f>
        <v/>
      </c>
      <c r="L1347" s="10" t="str">
        <f ca="1">IF(ISNA(VLOOKUP(R1347&amp;"_"&amp;S1347&amp;"_"&amp;T1347,[1]挑战模式!$A:$AS,1,FALSE)),"",IF(VLOOKUP(R1347&amp;"_"&amp;S1347&amp;"_"&amp;T1347,[1]挑战模式!$A:$AS,14+U1347,FALSE)="","",ROUND(VLOOKUP(R1347&amp;"_"&amp;S1347&amp;"_"&amp;T1347,[1]挑战模式!$A:$AS,5,FALSE)/K1347,2)))</f>
        <v/>
      </c>
      <c r="M1347" s="10" t="str">
        <f t="shared" ca="1" si="132"/>
        <v/>
      </c>
      <c r="N1347" s="10" t="str">
        <f t="shared" ca="1" si="133"/>
        <v/>
      </c>
      <c r="O1347" s="10" t="str">
        <f t="shared" ca="1" si="134"/>
        <v/>
      </c>
      <c r="Q1347" s="10" t="str">
        <f ca="1">IF(L1347="","",VLOOKUP(R1347&amp;"_"&amp;S1347&amp;"_"&amp;T1347,[1]挑战模式!$A:$AS,38+U1347,FALSE))</f>
        <v/>
      </c>
      <c r="R1347" s="10">
        <v>2</v>
      </c>
      <c r="S1347" s="10">
        <v>4</v>
      </c>
      <c r="T1347" s="10">
        <v>1</v>
      </c>
      <c r="U1347" s="10">
        <v>2</v>
      </c>
    </row>
    <row r="1348" spans="2:21" x14ac:dyDescent="0.2">
      <c r="B1348" s="10" t="str">
        <f t="shared" si="129"/>
        <v/>
      </c>
      <c r="C1348" s="10" t="str">
        <f>IF(ISNA(VLOOKUP(R1348&amp;"_"&amp;S1348&amp;"_"&amp;T1348,[1]挑战模式!$A:$AS,1,FALSE)),"",IF(T1348-T1347=0,"",T1348))</f>
        <v/>
      </c>
      <c r="D1348" s="10" t="str">
        <f t="shared" si="130"/>
        <v/>
      </c>
      <c r="E1348" s="10" t="str">
        <f>""</f>
        <v/>
      </c>
      <c r="F1348" s="10" t="str">
        <f>IF(C1348="","",VLOOKUP(R1348&amp;"_"&amp;S1348&amp;"_"&amp;T1348,[1]挑战模式!$A:$AS,13,FALSE)-VLOOKUP(R1348&amp;"_"&amp;S1348&amp;"_"&amp;T1348,[1]挑战模式!$A:$AS,14,FALSE))</f>
        <v/>
      </c>
      <c r="G1348" s="10" t="str">
        <f t="shared" si="131"/>
        <v/>
      </c>
      <c r="H1348" s="10" t="str">
        <f>IF(C1348="","",VLOOKUP(R1348&amp;"_"&amp;S1348&amp;"_"&amp;T1348,[1]挑战模式!$A:$BG,58,FALSE))</f>
        <v/>
      </c>
      <c r="I1348" s="10" t="str">
        <f>IF(C1348="","",VLOOKUP(R1348&amp;"_"&amp;S1348&amp;"_"&amp;T1348,[1]挑战模式!$A:$BG,59,FALSE))</f>
        <v/>
      </c>
      <c r="J1348" s="10" t="str">
        <f t="shared" si="128"/>
        <v/>
      </c>
      <c r="K1348" s="10" t="str">
        <f ca="1">IF(ISNA(VLOOKUP(R1348&amp;"_"&amp;S1348&amp;"_"&amp;T1348,[1]挑战模式!$A:$AS,1,FALSE)),"",IF(VLOOKUP(R1348&amp;"_"&amp;S1348&amp;"_"&amp;T1348,[1]挑战模式!$A:$AS,14+U1348,FALSE)="","",INT(VLOOKUP(R1348&amp;"_"&amp;S1348&amp;"_"&amp;T1348,[1]挑战模式!$A:$AS,20+U1348,FALSE))))</f>
        <v/>
      </c>
      <c r="L1348" s="10" t="str">
        <f ca="1">IF(ISNA(VLOOKUP(R1348&amp;"_"&amp;S1348&amp;"_"&amp;T1348,[1]挑战模式!$A:$AS,1,FALSE)),"",IF(VLOOKUP(R1348&amp;"_"&amp;S1348&amp;"_"&amp;T1348,[1]挑战模式!$A:$AS,14+U1348,FALSE)="","",ROUND(VLOOKUP(R1348&amp;"_"&amp;S1348&amp;"_"&amp;T1348,[1]挑战模式!$A:$AS,5,FALSE)/K1348,2)))</f>
        <v/>
      </c>
      <c r="M1348" s="10" t="str">
        <f t="shared" ca="1" si="132"/>
        <v/>
      </c>
      <c r="N1348" s="10" t="str">
        <f t="shared" ca="1" si="133"/>
        <v/>
      </c>
      <c r="O1348" s="10" t="str">
        <f t="shared" ca="1" si="134"/>
        <v/>
      </c>
      <c r="Q1348" s="10" t="str">
        <f ca="1">IF(L1348="","",VLOOKUP(R1348&amp;"_"&amp;S1348&amp;"_"&amp;T1348,[1]挑战模式!$A:$AS,38+U1348,FALSE))</f>
        <v/>
      </c>
      <c r="R1348" s="10">
        <v>2</v>
      </c>
      <c r="S1348" s="10">
        <v>4</v>
      </c>
      <c r="T1348" s="10">
        <v>1</v>
      </c>
      <c r="U1348" s="10">
        <v>3</v>
      </c>
    </row>
    <row r="1349" spans="2:21" x14ac:dyDescent="0.2">
      <c r="B1349" s="10" t="str">
        <f t="shared" si="129"/>
        <v/>
      </c>
      <c r="C1349" s="10" t="str">
        <f>IF(ISNA(VLOOKUP(R1349&amp;"_"&amp;S1349&amp;"_"&amp;T1349,[1]挑战模式!$A:$AS,1,FALSE)),"",IF(T1349-T1348=0,"",T1349))</f>
        <v/>
      </c>
      <c r="D1349" s="10" t="str">
        <f t="shared" si="130"/>
        <v/>
      </c>
      <c r="E1349" s="10" t="str">
        <f>""</f>
        <v/>
      </c>
      <c r="F1349" s="10" t="str">
        <f>IF(C1349="","",VLOOKUP(R1349&amp;"_"&amp;S1349&amp;"_"&amp;T1349,[1]挑战模式!$A:$AS,13,FALSE)-VLOOKUP(R1349&amp;"_"&amp;S1349&amp;"_"&amp;T1349,[1]挑战模式!$A:$AS,14,FALSE))</f>
        <v/>
      </c>
      <c r="G1349" s="10" t="str">
        <f t="shared" si="131"/>
        <v/>
      </c>
      <c r="H1349" s="10" t="str">
        <f>IF(C1349="","",VLOOKUP(R1349&amp;"_"&amp;S1349&amp;"_"&amp;T1349,[1]挑战模式!$A:$BG,58,FALSE))</f>
        <v/>
      </c>
      <c r="I1349" s="10" t="str">
        <f>IF(C1349="","",VLOOKUP(R1349&amp;"_"&amp;S1349&amp;"_"&amp;T1349,[1]挑战模式!$A:$BG,59,FALSE))</f>
        <v/>
      </c>
      <c r="J1349" s="10" t="str">
        <f t="shared" si="128"/>
        <v/>
      </c>
      <c r="K1349" s="10" t="str">
        <f ca="1">IF(ISNA(VLOOKUP(R1349&amp;"_"&amp;S1349&amp;"_"&amp;T1349,[1]挑战模式!$A:$AS,1,FALSE)),"",IF(VLOOKUP(R1349&amp;"_"&amp;S1349&amp;"_"&amp;T1349,[1]挑战模式!$A:$AS,14+U1349,FALSE)="","",INT(VLOOKUP(R1349&amp;"_"&amp;S1349&amp;"_"&amp;T1349,[1]挑战模式!$A:$AS,20+U1349,FALSE))))</f>
        <v/>
      </c>
      <c r="L1349" s="10" t="str">
        <f ca="1">IF(ISNA(VLOOKUP(R1349&amp;"_"&amp;S1349&amp;"_"&amp;T1349,[1]挑战模式!$A:$AS,1,FALSE)),"",IF(VLOOKUP(R1349&amp;"_"&amp;S1349&amp;"_"&amp;T1349,[1]挑战模式!$A:$AS,14+U1349,FALSE)="","",ROUND(VLOOKUP(R1349&amp;"_"&amp;S1349&amp;"_"&amp;T1349,[1]挑战模式!$A:$AS,5,FALSE)/K1349,2)))</f>
        <v/>
      </c>
      <c r="M1349" s="10" t="str">
        <f t="shared" ca="1" si="132"/>
        <v/>
      </c>
      <c r="N1349" s="10" t="str">
        <f t="shared" ca="1" si="133"/>
        <v/>
      </c>
      <c r="O1349" s="10" t="str">
        <f t="shared" ca="1" si="134"/>
        <v/>
      </c>
      <c r="Q1349" s="10" t="str">
        <f ca="1">IF(L1349="","",VLOOKUP(R1349&amp;"_"&amp;S1349&amp;"_"&amp;T1349,[1]挑战模式!$A:$AS,38+U1349,FALSE))</f>
        <v/>
      </c>
      <c r="R1349" s="10">
        <v>2</v>
      </c>
      <c r="S1349" s="10">
        <v>4</v>
      </c>
      <c r="T1349" s="10">
        <v>1</v>
      </c>
      <c r="U1349" s="10">
        <v>4</v>
      </c>
    </row>
    <row r="1350" spans="2:21" x14ac:dyDescent="0.2">
      <c r="B1350" s="10" t="str">
        <f t="shared" si="129"/>
        <v/>
      </c>
      <c r="C1350" s="10" t="str">
        <f>IF(ISNA(VLOOKUP(R1350&amp;"_"&amp;S1350&amp;"_"&amp;T1350,[1]挑战模式!$A:$AS,1,FALSE)),"",IF(T1350-T1349=0,"",T1350))</f>
        <v/>
      </c>
      <c r="D1350" s="10" t="str">
        <f t="shared" si="130"/>
        <v/>
      </c>
      <c r="E1350" s="10" t="str">
        <f>""</f>
        <v/>
      </c>
      <c r="F1350" s="10" t="str">
        <f>IF(C1350="","",VLOOKUP(R1350&amp;"_"&amp;S1350&amp;"_"&amp;T1350,[1]挑战模式!$A:$AS,13,FALSE)-VLOOKUP(R1350&amp;"_"&amp;S1350&amp;"_"&amp;T1350,[1]挑战模式!$A:$AS,14,FALSE))</f>
        <v/>
      </c>
      <c r="G1350" s="10" t="str">
        <f t="shared" si="131"/>
        <v/>
      </c>
      <c r="H1350" s="10" t="str">
        <f>IF(C1350="","",VLOOKUP(R1350&amp;"_"&amp;S1350&amp;"_"&amp;T1350,[1]挑战模式!$A:$BG,58,FALSE))</f>
        <v/>
      </c>
      <c r="I1350" s="10" t="str">
        <f>IF(C1350="","",VLOOKUP(R1350&amp;"_"&amp;S1350&amp;"_"&amp;T1350,[1]挑战模式!$A:$BG,59,FALSE))</f>
        <v/>
      </c>
      <c r="J1350" s="10" t="str">
        <f t="shared" si="128"/>
        <v/>
      </c>
      <c r="K1350" s="10" t="str">
        <f ca="1">IF(ISNA(VLOOKUP(R1350&amp;"_"&amp;S1350&amp;"_"&amp;T1350,[1]挑战模式!$A:$AS,1,FALSE)),"",IF(VLOOKUP(R1350&amp;"_"&amp;S1350&amp;"_"&amp;T1350,[1]挑战模式!$A:$AS,14+U1350,FALSE)="","",INT(VLOOKUP(R1350&amp;"_"&amp;S1350&amp;"_"&amp;T1350,[1]挑战模式!$A:$AS,20+U1350,FALSE))))</f>
        <v/>
      </c>
      <c r="L1350" s="10" t="str">
        <f ca="1">IF(ISNA(VLOOKUP(R1350&amp;"_"&amp;S1350&amp;"_"&amp;T1350,[1]挑战模式!$A:$AS,1,FALSE)),"",IF(VLOOKUP(R1350&amp;"_"&amp;S1350&amp;"_"&amp;T1350,[1]挑战模式!$A:$AS,14+U1350,FALSE)="","",ROUND(VLOOKUP(R1350&amp;"_"&amp;S1350&amp;"_"&amp;T1350,[1]挑战模式!$A:$AS,5,FALSE)/K1350,2)))</f>
        <v/>
      </c>
      <c r="M1350" s="10" t="str">
        <f t="shared" ca="1" si="132"/>
        <v/>
      </c>
      <c r="N1350" s="10" t="str">
        <f t="shared" ca="1" si="133"/>
        <v/>
      </c>
      <c r="O1350" s="10" t="str">
        <f t="shared" ca="1" si="134"/>
        <v/>
      </c>
      <c r="Q1350" s="10" t="str">
        <f ca="1">IF(L1350="","",VLOOKUP(R1350&amp;"_"&amp;S1350&amp;"_"&amp;T1350,[1]挑战模式!$A:$AS,38+U1350,FALSE))</f>
        <v/>
      </c>
      <c r="R1350" s="10">
        <v>2</v>
      </c>
      <c r="S1350" s="10">
        <v>4</v>
      </c>
      <c r="T1350" s="10">
        <v>1</v>
      </c>
      <c r="U1350" s="10">
        <v>5</v>
      </c>
    </row>
    <row r="1351" spans="2:21" x14ac:dyDescent="0.2">
      <c r="B1351" s="10" t="str">
        <f t="shared" si="129"/>
        <v/>
      </c>
      <c r="C1351" s="10" t="str">
        <f>IF(ISNA(VLOOKUP(R1351&amp;"_"&amp;S1351&amp;"_"&amp;T1351,[1]挑战模式!$A:$AS,1,FALSE)),"",IF(T1351-T1350=0,"",T1351))</f>
        <v/>
      </c>
      <c r="D1351" s="10" t="str">
        <f t="shared" si="130"/>
        <v/>
      </c>
      <c r="E1351" s="10" t="str">
        <f>""</f>
        <v/>
      </c>
      <c r="F1351" s="10" t="str">
        <f>IF(C1351="","",VLOOKUP(R1351&amp;"_"&amp;S1351&amp;"_"&amp;T1351,[1]挑战模式!$A:$AS,13,FALSE)-VLOOKUP(R1351&amp;"_"&amp;S1351&amp;"_"&amp;T1351,[1]挑战模式!$A:$AS,14,FALSE))</f>
        <v/>
      </c>
      <c r="G1351" s="10" t="str">
        <f t="shared" si="131"/>
        <v/>
      </c>
      <c r="H1351" s="10" t="str">
        <f>IF(C1351="","",VLOOKUP(R1351&amp;"_"&amp;S1351&amp;"_"&amp;T1351,[1]挑战模式!$A:$BG,58,FALSE))</f>
        <v/>
      </c>
      <c r="I1351" s="10" t="str">
        <f>IF(C1351="","",VLOOKUP(R1351&amp;"_"&amp;S1351&amp;"_"&amp;T1351,[1]挑战模式!$A:$BG,59,FALSE))</f>
        <v/>
      </c>
      <c r="J1351" s="10" t="str">
        <f t="shared" si="128"/>
        <v/>
      </c>
      <c r="K1351" s="10" t="str">
        <f ca="1">IF(ISNA(VLOOKUP(R1351&amp;"_"&amp;S1351&amp;"_"&amp;T1351,[1]挑战模式!$A:$AS,1,FALSE)),"",IF(VLOOKUP(R1351&amp;"_"&amp;S1351&amp;"_"&amp;T1351,[1]挑战模式!$A:$AS,14+U1351,FALSE)="","",INT(VLOOKUP(R1351&amp;"_"&amp;S1351&amp;"_"&amp;T1351,[1]挑战模式!$A:$AS,20+U1351,FALSE))))</f>
        <v/>
      </c>
      <c r="L1351" s="10" t="str">
        <f ca="1">IF(ISNA(VLOOKUP(R1351&amp;"_"&amp;S1351&amp;"_"&amp;T1351,[1]挑战模式!$A:$AS,1,FALSE)),"",IF(VLOOKUP(R1351&amp;"_"&amp;S1351&amp;"_"&amp;T1351,[1]挑战模式!$A:$AS,14+U1351,FALSE)="","",ROUND(VLOOKUP(R1351&amp;"_"&amp;S1351&amp;"_"&amp;T1351,[1]挑战模式!$A:$AS,5,FALSE)/K1351,2)))</f>
        <v/>
      </c>
      <c r="M1351" s="10" t="str">
        <f t="shared" ca="1" si="132"/>
        <v/>
      </c>
      <c r="N1351" s="10" t="str">
        <f t="shared" ca="1" si="133"/>
        <v/>
      </c>
      <c r="O1351" s="10" t="str">
        <f t="shared" ca="1" si="134"/>
        <v/>
      </c>
      <c r="Q1351" s="10" t="str">
        <f ca="1">IF(L1351="","",VLOOKUP(R1351&amp;"_"&amp;S1351&amp;"_"&amp;T1351,[1]挑战模式!$A:$AS,38+U1351,FALSE))</f>
        <v/>
      </c>
      <c r="R1351" s="10">
        <v>2</v>
      </c>
      <c r="S1351" s="10">
        <v>4</v>
      </c>
      <c r="T1351" s="10">
        <v>1</v>
      </c>
      <c r="U1351" s="10">
        <v>6</v>
      </c>
    </row>
    <row r="1352" spans="2:21" x14ac:dyDescent="0.2">
      <c r="B1352" s="10" t="str">
        <f t="shared" si="129"/>
        <v>MonsterWaveCallRule_Season2_Challenge4</v>
      </c>
      <c r="C1352" s="10">
        <f>IF(ISNA(VLOOKUP(R1352&amp;"_"&amp;S1352&amp;"_"&amp;T1352,[1]挑战模式!$A:$AS,1,FALSE)),"",IF(T1352-T1351=0,"",T1352))</f>
        <v>2</v>
      </c>
      <c r="D1352" s="10" t="str">
        <f t="shared" si="130"/>
        <v>赛季2挑战关卡4波次2</v>
      </c>
      <c r="E1352" s="10" t="str">
        <f>""</f>
        <v/>
      </c>
      <c r="F1352" s="10">
        <f>IF(C1352="","",VLOOKUP(R1352&amp;"_"&amp;S1352&amp;"_"&amp;T1352,[1]挑战模式!$A:$AS,13,FALSE)-VLOOKUP(R1352&amp;"_"&amp;S1352&amp;"_"&amp;T1352,[1]挑战模式!$A:$AS,14,FALSE))</f>
        <v>100</v>
      </c>
      <c r="G1352" s="10">
        <f t="shared" si="131"/>
        <v>180</v>
      </c>
      <c r="H1352" s="10" t="str">
        <f>IF(C1352="","",VLOOKUP(R1352&amp;"_"&amp;S1352&amp;"_"&amp;T1352,[1]挑战模式!$A:$BG,58,FALSE))</f>
        <v>ResAudio_Music_game2;0.9</v>
      </c>
      <c r="I1352" s="10" t="str">
        <f>IF(C1352="","",VLOOKUP(R1352&amp;"_"&amp;S1352&amp;"_"&amp;T1352,[1]挑战模式!$A:$BG,59,FALSE))</f>
        <v>ResAudio_Music_game2;1.2</v>
      </c>
      <c r="J1352" s="10">
        <f t="shared" si="128"/>
        <v>0</v>
      </c>
      <c r="K1352" s="10">
        <f ca="1">IF(ISNA(VLOOKUP(R1352&amp;"_"&amp;S1352&amp;"_"&amp;T1352,[1]挑战模式!$A:$AS,1,FALSE)),"",IF(VLOOKUP(R1352&amp;"_"&amp;S1352&amp;"_"&amp;T1352,[1]挑战模式!$A:$AS,14+U1352,FALSE)="","",INT(VLOOKUP(R1352&amp;"_"&amp;S1352&amp;"_"&amp;T1352,[1]挑战模式!$A:$AS,20+U1352,FALSE))))</f>
        <v>4</v>
      </c>
      <c r="L1352" s="10">
        <f ca="1">IF(ISNA(VLOOKUP(R1352&amp;"_"&amp;S1352&amp;"_"&amp;T1352,[1]挑战模式!$A:$AS,1,FALSE)),"",IF(VLOOKUP(R1352&amp;"_"&amp;S1352&amp;"_"&amp;T1352,[1]挑战模式!$A:$AS,14+U1352,FALSE)="","",ROUND(VLOOKUP(R1352&amp;"_"&amp;S1352&amp;"_"&amp;T1352,[1]挑战模式!$A:$AS,5,FALSE)/K1352,2)))</f>
        <v>3.75</v>
      </c>
      <c r="M1352" s="10">
        <f t="shared" ca="1" si="132"/>
        <v>1</v>
      </c>
      <c r="N1352" s="10" t="str">
        <f t="shared" ca="1" si="133"/>
        <v>Monster_Season2_Challenge4_2_1</v>
      </c>
      <c r="O1352" s="10">
        <f t="shared" ca="1" si="134"/>
        <v>1</v>
      </c>
      <c r="Q1352" s="10">
        <f ca="1">IF(L1352="","",VLOOKUP(R1352&amp;"_"&amp;S1352&amp;"_"&amp;T1352,[1]挑战模式!$A:$AS,38+U1352,FALSE))</f>
        <v>33</v>
      </c>
      <c r="R1352" s="10">
        <v>2</v>
      </c>
      <c r="S1352" s="10">
        <v>4</v>
      </c>
      <c r="T1352" s="10">
        <v>2</v>
      </c>
      <c r="U1352" s="10">
        <v>1</v>
      </c>
    </row>
    <row r="1353" spans="2:21" x14ac:dyDescent="0.2">
      <c r="B1353" s="10" t="str">
        <f t="shared" si="129"/>
        <v/>
      </c>
      <c r="C1353" s="10" t="str">
        <f>IF(ISNA(VLOOKUP(R1353&amp;"_"&amp;S1353&amp;"_"&amp;T1353,[1]挑战模式!$A:$AS,1,FALSE)),"",IF(T1353-T1352=0,"",T1353))</f>
        <v/>
      </c>
      <c r="D1353" s="10" t="str">
        <f t="shared" si="130"/>
        <v/>
      </c>
      <c r="E1353" s="10" t="str">
        <f>""</f>
        <v/>
      </c>
      <c r="F1353" s="10" t="str">
        <f>IF(C1353="","",VLOOKUP(R1353&amp;"_"&amp;S1353&amp;"_"&amp;T1353,[1]挑战模式!$A:$AS,13,FALSE)-VLOOKUP(R1353&amp;"_"&amp;S1353&amp;"_"&amp;T1353,[1]挑战模式!$A:$AS,14,FALSE))</f>
        <v/>
      </c>
      <c r="G1353" s="10" t="str">
        <f t="shared" si="131"/>
        <v/>
      </c>
      <c r="H1353" s="10" t="str">
        <f>IF(C1353="","",VLOOKUP(R1353&amp;"_"&amp;S1353&amp;"_"&amp;T1353,[1]挑战模式!$A:$BG,58,FALSE))</f>
        <v/>
      </c>
      <c r="I1353" s="10" t="str">
        <f>IF(C1353="","",VLOOKUP(R1353&amp;"_"&amp;S1353&amp;"_"&amp;T1353,[1]挑战模式!$A:$BG,59,FALSE))</f>
        <v/>
      </c>
      <c r="J1353" s="10" t="str">
        <f t="shared" si="128"/>
        <v/>
      </c>
      <c r="K1353" s="10">
        <f ca="1">IF(ISNA(VLOOKUP(R1353&amp;"_"&amp;S1353&amp;"_"&amp;T1353,[1]挑战模式!$A:$AS,1,FALSE)),"",IF(VLOOKUP(R1353&amp;"_"&amp;S1353&amp;"_"&amp;T1353,[1]挑战模式!$A:$AS,14+U1353,FALSE)="","",INT(VLOOKUP(R1353&amp;"_"&amp;S1353&amp;"_"&amp;T1353,[1]挑战模式!$A:$AS,20+U1353,FALSE))))</f>
        <v>4</v>
      </c>
      <c r="L1353" s="10">
        <f ca="1">IF(ISNA(VLOOKUP(R1353&amp;"_"&amp;S1353&amp;"_"&amp;T1353,[1]挑战模式!$A:$AS,1,FALSE)),"",IF(VLOOKUP(R1353&amp;"_"&amp;S1353&amp;"_"&amp;T1353,[1]挑战模式!$A:$AS,14+U1353,FALSE)="","",ROUND(VLOOKUP(R1353&amp;"_"&amp;S1353&amp;"_"&amp;T1353,[1]挑战模式!$A:$AS,5,FALSE)/K1353,2)))</f>
        <v>3.75</v>
      </c>
      <c r="M1353" s="10">
        <f t="shared" ca="1" si="132"/>
        <v>1</v>
      </c>
      <c r="N1353" s="10" t="str">
        <f t="shared" ca="1" si="133"/>
        <v>Monster_Season2_Challenge4_2_2</v>
      </c>
      <c r="O1353" s="10">
        <f t="shared" ca="1" si="134"/>
        <v>1</v>
      </c>
      <c r="Q1353" s="10">
        <f ca="1">IF(L1353="","",VLOOKUP(R1353&amp;"_"&amp;S1353&amp;"_"&amp;T1353,[1]挑战模式!$A:$AS,38+U1353,FALSE))</f>
        <v>17</v>
      </c>
      <c r="R1353" s="10">
        <v>2</v>
      </c>
      <c r="S1353" s="10">
        <v>4</v>
      </c>
      <c r="T1353" s="10">
        <v>2</v>
      </c>
      <c r="U1353" s="10">
        <v>2</v>
      </c>
    </row>
    <row r="1354" spans="2:21" x14ac:dyDescent="0.2">
      <c r="B1354" s="10" t="str">
        <f t="shared" si="129"/>
        <v/>
      </c>
      <c r="C1354" s="10" t="str">
        <f>IF(ISNA(VLOOKUP(R1354&amp;"_"&amp;S1354&amp;"_"&amp;T1354,[1]挑战模式!$A:$AS,1,FALSE)),"",IF(T1354-T1353=0,"",T1354))</f>
        <v/>
      </c>
      <c r="D1354" s="10" t="str">
        <f t="shared" si="130"/>
        <v/>
      </c>
      <c r="E1354" s="10" t="str">
        <f>""</f>
        <v/>
      </c>
      <c r="F1354" s="10" t="str">
        <f>IF(C1354="","",VLOOKUP(R1354&amp;"_"&amp;S1354&amp;"_"&amp;T1354,[1]挑战模式!$A:$AS,13,FALSE)-VLOOKUP(R1354&amp;"_"&amp;S1354&amp;"_"&amp;T1354,[1]挑战模式!$A:$AS,14,FALSE))</f>
        <v/>
      </c>
      <c r="G1354" s="10" t="str">
        <f t="shared" si="131"/>
        <v/>
      </c>
      <c r="H1354" s="10" t="str">
        <f>IF(C1354="","",VLOOKUP(R1354&amp;"_"&amp;S1354&amp;"_"&amp;T1354,[1]挑战模式!$A:$BG,58,FALSE))</f>
        <v/>
      </c>
      <c r="I1354" s="10" t="str">
        <f>IF(C1354="","",VLOOKUP(R1354&amp;"_"&amp;S1354&amp;"_"&amp;T1354,[1]挑战模式!$A:$BG,59,FALSE))</f>
        <v/>
      </c>
      <c r="J1354" s="10" t="str">
        <f t="shared" si="128"/>
        <v/>
      </c>
      <c r="K1354" s="10" t="str">
        <f ca="1">IF(ISNA(VLOOKUP(R1354&amp;"_"&amp;S1354&amp;"_"&amp;T1354,[1]挑战模式!$A:$AS,1,FALSE)),"",IF(VLOOKUP(R1354&amp;"_"&amp;S1354&amp;"_"&amp;T1354,[1]挑战模式!$A:$AS,14+U1354,FALSE)="","",INT(VLOOKUP(R1354&amp;"_"&amp;S1354&amp;"_"&amp;T1354,[1]挑战模式!$A:$AS,20+U1354,FALSE))))</f>
        <v/>
      </c>
      <c r="L1354" s="10" t="str">
        <f ca="1">IF(ISNA(VLOOKUP(R1354&amp;"_"&amp;S1354&amp;"_"&amp;T1354,[1]挑战模式!$A:$AS,1,FALSE)),"",IF(VLOOKUP(R1354&amp;"_"&amp;S1354&amp;"_"&amp;T1354,[1]挑战模式!$A:$AS,14+U1354,FALSE)="","",ROUND(VLOOKUP(R1354&amp;"_"&amp;S1354&amp;"_"&amp;T1354,[1]挑战模式!$A:$AS,5,FALSE)/K1354,2)))</f>
        <v/>
      </c>
      <c r="M1354" s="10" t="str">
        <f t="shared" ca="1" si="132"/>
        <v/>
      </c>
      <c r="N1354" s="10" t="str">
        <f t="shared" ca="1" si="133"/>
        <v/>
      </c>
      <c r="O1354" s="10" t="str">
        <f t="shared" ca="1" si="134"/>
        <v/>
      </c>
      <c r="Q1354" s="10" t="str">
        <f ca="1">IF(L1354="","",VLOOKUP(R1354&amp;"_"&amp;S1354&amp;"_"&amp;T1354,[1]挑战模式!$A:$AS,38+U1354,FALSE))</f>
        <v/>
      </c>
      <c r="R1354" s="10">
        <v>2</v>
      </c>
      <c r="S1354" s="10">
        <v>4</v>
      </c>
      <c r="T1354" s="10">
        <v>2</v>
      </c>
      <c r="U1354" s="10">
        <v>3</v>
      </c>
    </row>
    <row r="1355" spans="2:21" x14ac:dyDescent="0.2">
      <c r="B1355" s="10" t="str">
        <f t="shared" si="129"/>
        <v/>
      </c>
      <c r="C1355" s="10" t="str">
        <f>IF(ISNA(VLOOKUP(R1355&amp;"_"&amp;S1355&amp;"_"&amp;T1355,[1]挑战模式!$A:$AS,1,FALSE)),"",IF(T1355-T1354=0,"",T1355))</f>
        <v/>
      </c>
      <c r="D1355" s="10" t="str">
        <f t="shared" si="130"/>
        <v/>
      </c>
      <c r="E1355" s="10" t="str">
        <f>""</f>
        <v/>
      </c>
      <c r="F1355" s="10" t="str">
        <f>IF(C1355="","",VLOOKUP(R1355&amp;"_"&amp;S1355&amp;"_"&amp;T1355,[1]挑战模式!$A:$AS,13,FALSE)-VLOOKUP(R1355&amp;"_"&amp;S1355&amp;"_"&amp;T1355,[1]挑战模式!$A:$AS,14,FALSE))</f>
        <v/>
      </c>
      <c r="G1355" s="10" t="str">
        <f t="shared" si="131"/>
        <v/>
      </c>
      <c r="H1355" s="10" t="str">
        <f>IF(C1355="","",VLOOKUP(R1355&amp;"_"&amp;S1355&amp;"_"&amp;T1355,[1]挑战模式!$A:$BG,58,FALSE))</f>
        <v/>
      </c>
      <c r="I1355" s="10" t="str">
        <f>IF(C1355="","",VLOOKUP(R1355&amp;"_"&amp;S1355&amp;"_"&amp;T1355,[1]挑战模式!$A:$BG,59,FALSE))</f>
        <v/>
      </c>
      <c r="J1355" s="10" t="str">
        <f t="shared" si="128"/>
        <v/>
      </c>
      <c r="K1355" s="10" t="str">
        <f ca="1">IF(ISNA(VLOOKUP(R1355&amp;"_"&amp;S1355&amp;"_"&amp;T1355,[1]挑战模式!$A:$AS,1,FALSE)),"",IF(VLOOKUP(R1355&amp;"_"&amp;S1355&amp;"_"&amp;T1355,[1]挑战模式!$A:$AS,14+U1355,FALSE)="","",INT(VLOOKUP(R1355&amp;"_"&amp;S1355&amp;"_"&amp;T1355,[1]挑战模式!$A:$AS,20+U1355,FALSE))))</f>
        <v/>
      </c>
      <c r="L1355" s="10" t="str">
        <f ca="1">IF(ISNA(VLOOKUP(R1355&amp;"_"&amp;S1355&amp;"_"&amp;T1355,[1]挑战模式!$A:$AS,1,FALSE)),"",IF(VLOOKUP(R1355&amp;"_"&amp;S1355&amp;"_"&amp;T1355,[1]挑战模式!$A:$AS,14+U1355,FALSE)="","",ROUND(VLOOKUP(R1355&amp;"_"&amp;S1355&amp;"_"&amp;T1355,[1]挑战模式!$A:$AS,5,FALSE)/K1355,2)))</f>
        <v/>
      </c>
      <c r="M1355" s="10" t="str">
        <f t="shared" ca="1" si="132"/>
        <v/>
      </c>
      <c r="N1355" s="10" t="str">
        <f t="shared" ca="1" si="133"/>
        <v/>
      </c>
      <c r="O1355" s="10" t="str">
        <f t="shared" ca="1" si="134"/>
        <v/>
      </c>
      <c r="Q1355" s="10" t="str">
        <f ca="1">IF(L1355="","",VLOOKUP(R1355&amp;"_"&amp;S1355&amp;"_"&amp;T1355,[1]挑战模式!$A:$AS,38+U1355,FALSE))</f>
        <v/>
      </c>
      <c r="R1355" s="10">
        <v>2</v>
      </c>
      <c r="S1355" s="10">
        <v>4</v>
      </c>
      <c r="T1355" s="10">
        <v>2</v>
      </c>
      <c r="U1355" s="10">
        <v>4</v>
      </c>
    </row>
    <row r="1356" spans="2:21" x14ac:dyDescent="0.2">
      <c r="B1356" s="10" t="str">
        <f t="shared" si="129"/>
        <v/>
      </c>
      <c r="C1356" s="10" t="str">
        <f>IF(ISNA(VLOOKUP(R1356&amp;"_"&amp;S1356&amp;"_"&amp;T1356,[1]挑战模式!$A:$AS,1,FALSE)),"",IF(T1356-T1355=0,"",T1356))</f>
        <v/>
      </c>
      <c r="D1356" s="10" t="str">
        <f t="shared" si="130"/>
        <v/>
      </c>
      <c r="E1356" s="10" t="str">
        <f>""</f>
        <v/>
      </c>
      <c r="F1356" s="10" t="str">
        <f>IF(C1356="","",VLOOKUP(R1356&amp;"_"&amp;S1356&amp;"_"&amp;T1356,[1]挑战模式!$A:$AS,13,FALSE)-VLOOKUP(R1356&amp;"_"&amp;S1356&amp;"_"&amp;T1356,[1]挑战模式!$A:$AS,14,FALSE))</f>
        <v/>
      </c>
      <c r="G1356" s="10" t="str">
        <f t="shared" si="131"/>
        <v/>
      </c>
      <c r="H1356" s="10" t="str">
        <f>IF(C1356="","",VLOOKUP(R1356&amp;"_"&amp;S1356&amp;"_"&amp;T1356,[1]挑战模式!$A:$BG,58,FALSE))</f>
        <v/>
      </c>
      <c r="I1356" s="10" t="str">
        <f>IF(C1356="","",VLOOKUP(R1356&amp;"_"&amp;S1356&amp;"_"&amp;T1356,[1]挑战模式!$A:$BG,59,FALSE))</f>
        <v/>
      </c>
      <c r="J1356" s="10" t="str">
        <f t="shared" si="128"/>
        <v/>
      </c>
      <c r="K1356" s="10" t="str">
        <f ca="1">IF(ISNA(VLOOKUP(R1356&amp;"_"&amp;S1356&amp;"_"&amp;T1356,[1]挑战模式!$A:$AS,1,FALSE)),"",IF(VLOOKUP(R1356&amp;"_"&amp;S1356&amp;"_"&amp;T1356,[1]挑战模式!$A:$AS,14+U1356,FALSE)="","",INT(VLOOKUP(R1356&amp;"_"&amp;S1356&amp;"_"&amp;T1356,[1]挑战模式!$A:$AS,20+U1356,FALSE))))</f>
        <v/>
      </c>
      <c r="L1356" s="10" t="str">
        <f ca="1">IF(ISNA(VLOOKUP(R1356&amp;"_"&amp;S1356&amp;"_"&amp;T1356,[1]挑战模式!$A:$AS,1,FALSE)),"",IF(VLOOKUP(R1356&amp;"_"&amp;S1356&amp;"_"&amp;T1356,[1]挑战模式!$A:$AS,14+U1356,FALSE)="","",ROUND(VLOOKUP(R1356&amp;"_"&amp;S1356&amp;"_"&amp;T1356,[1]挑战模式!$A:$AS,5,FALSE)/K1356,2)))</f>
        <v/>
      </c>
      <c r="M1356" s="10" t="str">
        <f t="shared" ca="1" si="132"/>
        <v/>
      </c>
      <c r="N1356" s="10" t="str">
        <f t="shared" ca="1" si="133"/>
        <v/>
      </c>
      <c r="O1356" s="10" t="str">
        <f t="shared" ca="1" si="134"/>
        <v/>
      </c>
      <c r="Q1356" s="10" t="str">
        <f ca="1">IF(L1356="","",VLOOKUP(R1356&amp;"_"&amp;S1356&amp;"_"&amp;T1356,[1]挑战模式!$A:$AS,38+U1356,FALSE))</f>
        <v/>
      </c>
      <c r="R1356" s="10">
        <v>2</v>
      </c>
      <c r="S1356" s="10">
        <v>4</v>
      </c>
      <c r="T1356" s="10">
        <v>2</v>
      </c>
      <c r="U1356" s="10">
        <v>5</v>
      </c>
    </row>
    <row r="1357" spans="2:21" x14ac:dyDescent="0.2">
      <c r="B1357" s="10" t="str">
        <f t="shared" si="129"/>
        <v/>
      </c>
      <c r="C1357" s="10" t="str">
        <f>IF(ISNA(VLOOKUP(R1357&amp;"_"&amp;S1357&amp;"_"&amp;T1357,[1]挑战模式!$A:$AS,1,FALSE)),"",IF(T1357-T1356=0,"",T1357))</f>
        <v/>
      </c>
      <c r="D1357" s="10" t="str">
        <f t="shared" si="130"/>
        <v/>
      </c>
      <c r="E1357" s="10" t="str">
        <f>""</f>
        <v/>
      </c>
      <c r="F1357" s="10" t="str">
        <f>IF(C1357="","",VLOOKUP(R1357&amp;"_"&amp;S1357&amp;"_"&amp;T1357,[1]挑战模式!$A:$AS,13,FALSE)-VLOOKUP(R1357&amp;"_"&amp;S1357&amp;"_"&amp;T1357,[1]挑战模式!$A:$AS,14,FALSE))</f>
        <v/>
      </c>
      <c r="G1357" s="10" t="str">
        <f t="shared" si="131"/>
        <v/>
      </c>
      <c r="H1357" s="10" t="str">
        <f>IF(C1357="","",VLOOKUP(R1357&amp;"_"&amp;S1357&amp;"_"&amp;T1357,[1]挑战模式!$A:$BG,58,FALSE))</f>
        <v/>
      </c>
      <c r="I1357" s="10" t="str">
        <f>IF(C1357="","",VLOOKUP(R1357&amp;"_"&amp;S1357&amp;"_"&amp;T1357,[1]挑战模式!$A:$BG,59,FALSE))</f>
        <v/>
      </c>
      <c r="J1357" s="10" t="str">
        <f t="shared" si="128"/>
        <v/>
      </c>
      <c r="K1357" s="10" t="str">
        <f ca="1">IF(ISNA(VLOOKUP(R1357&amp;"_"&amp;S1357&amp;"_"&amp;T1357,[1]挑战模式!$A:$AS,1,FALSE)),"",IF(VLOOKUP(R1357&amp;"_"&amp;S1357&amp;"_"&amp;T1357,[1]挑战模式!$A:$AS,14+U1357,FALSE)="","",INT(VLOOKUP(R1357&amp;"_"&amp;S1357&amp;"_"&amp;T1357,[1]挑战模式!$A:$AS,20+U1357,FALSE))))</f>
        <v/>
      </c>
      <c r="L1357" s="10" t="str">
        <f ca="1">IF(ISNA(VLOOKUP(R1357&amp;"_"&amp;S1357&amp;"_"&amp;T1357,[1]挑战模式!$A:$AS,1,FALSE)),"",IF(VLOOKUP(R1357&amp;"_"&amp;S1357&amp;"_"&amp;T1357,[1]挑战模式!$A:$AS,14+U1357,FALSE)="","",ROUND(VLOOKUP(R1357&amp;"_"&amp;S1357&amp;"_"&amp;T1357,[1]挑战模式!$A:$AS,5,FALSE)/K1357,2)))</f>
        <v/>
      </c>
      <c r="M1357" s="10" t="str">
        <f t="shared" ca="1" si="132"/>
        <v/>
      </c>
      <c r="N1357" s="10" t="str">
        <f t="shared" ca="1" si="133"/>
        <v/>
      </c>
      <c r="O1357" s="10" t="str">
        <f t="shared" ca="1" si="134"/>
        <v/>
      </c>
      <c r="Q1357" s="10" t="str">
        <f ca="1">IF(L1357="","",VLOOKUP(R1357&amp;"_"&amp;S1357&amp;"_"&amp;T1357,[1]挑战模式!$A:$AS,38+U1357,FALSE))</f>
        <v/>
      </c>
      <c r="R1357" s="10">
        <v>2</v>
      </c>
      <c r="S1357" s="10">
        <v>4</v>
      </c>
      <c r="T1357" s="10">
        <v>2</v>
      </c>
      <c r="U1357" s="10">
        <v>6</v>
      </c>
    </row>
    <row r="1358" spans="2:21" x14ac:dyDescent="0.2">
      <c r="B1358" s="10" t="str">
        <f t="shared" si="129"/>
        <v>MonsterWaveCallRule_Season2_Challenge4</v>
      </c>
      <c r="C1358" s="10">
        <f>IF(ISNA(VLOOKUP(R1358&amp;"_"&amp;S1358&amp;"_"&amp;T1358,[1]挑战模式!$A:$AS,1,FALSE)),"",IF(T1358-T1357=0,"",T1358))</f>
        <v>3</v>
      </c>
      <c r="D1358" s="10" t="str">
        <f t="shared" si="130"/>
        <v>赛季2挑战关卡4波次3</v>
      </c>
      <c r="E1358" s="10" t="str">
        <f>""</f>
        <v/>
      </c>
      <c r="F1358" s="10">
        <f>IF(C1358="","",VLOOKUP(R1358&amp;"_"&amp;S1358&amp;"_"&amp;T1358,[1]挑战模式!$A:$AS,13,FALSE)-VLOOKUP(R1358&amp;"_"&amp;S1358&amp;"_"&amp;T1358,[1]挑战模式!$A:$AS,14,FALSE))</f>
        <v>100</v>
      </c>
      <c r="G1358" s="10">
        <f t="shared" si="131"/>
        <v>180</v>
      </c>
      <c r="H1358" s="10" t="str">
        <f>IF(C1358="","",VLOOKUP(R1358&amp;"_"&amp;S1358&amp;"_"&amp;T1358,[1]挑战模式!$A:$BG,58,FALSE))</f>
        <v>ResAudio_Music_game2;0.9</v>
      </c>
      <c r="I1358" s="10" t="str">
        <f>IF(C1358="","",VLOOKUP(R1358&amp;"_"&amp;S1358&amp;"_"&amp;T1358,[1]挑战模式!$A:$BG,59,FALSE))</f>
        <v>ResAudio_Music_game2;1.2</v>
      </c>
      <c r="J1358" s="10">
        <f t="shared" si="128"/>
        <v>0</v>
      </c>
      <c r="K1358" s="10">
        <f ca="1">IF(ISNA(VLOOKUP(R1358&amp;"_"&amp;S1358&amp;"_"&amp;T1358,[1]挑战模式!$A:$AS,1,FALSE)),"",IF(VLOOKUP(R1358&amp;"_"&amp;S1358&amp;"_"&amp;T1358,[1]挑战模式!$A:$AS,14+U1358,FALSE)="","",INT(VLOOKUP(R1358&amp;"_"&amp;S1358&amp;"_"&amp;T1358,[1]挑战模式!$A:$AS,20+U1358,FALSE))))</f>
        <v>7</v>
      </c>
      <c r="L1358" s="10">
        <f ca="1">IF(ISNA(VLOOKUP(R1358&amp;"_"&amp;S1358&amp;"_"&amp;T1358,[1]挑战模式!$A:$AS,1,FALSE)),"",IF(VLOOKUP(R1358&amp;"_"&amp;S1358&amp;"_"&amp;T1358,[1]挑战模式!$A:$AS,14+U1358,FALSE)="","",ROUND(VLOOKUP(R1358&amp;"_"&amp;S1358&amp;"_"&amp;T1358,[1]挑战模式!$A:$AS,5,FALSE)/K1358,2)))</f>
        <v>2.86</v>
      </c>
      <c r="M1358" s="10">
        <f t="shared" ca="1" si="132"/>
        <v>1</v>
      </c>
      <c r="N1358" s="10" t="str">
        <f t="shared" ca="1" si="133"/>
        <v>Monster_Season2_Challenge4_3_1</v>
      </c>
      <c r="O1358" s="10">
        <f t="shared" ca="1" si="134"/>
        <v>1</v>
      </c>
      <c r="Q1358" s="10">
        <f ca="1">IF(L1358="","",VLOOKUP(R1358&amp;"_"&amp;S1358&amp;"_"&amp;T1358,[1]挑战模式!$A:$AS,38+U1358,FALSE))</f>
        <v>10</v>
      </c>
      <c r="R1358" s="10">
        <v>2</v>
      </c>
      <c r="S1358" s="10">
        <v>4</v>
      </c>
      <c r="T1358" s="10">
        <v>3</v>
      </c>
      <c r="U1358" s="10">
        <v>1</v>
      </c>
    </row>
    <row r="1359" spans="2:21" x14ac:dyDescent="0.2">
      <c r="B1359" s="10" t="str">
        <f t="shared" si="129"/>
        <v/>
      </c>
      <c r="C1359" s="10" t="str">
        <f>IF(ISNA(VLOOKUP(R1359&amp;"_"&amp;S1359&amp;"_"&amp;T1359,[1]挑战模式!$A:$AS,1,FALSE)),"",IF(T1359-T1358=0,"",T1359))</f>
        <v/>
      </c>
      <c r="D1359" s="10" t="str">
        <f t="shared" si="130"/>
        <v/>
      </c>
      <c r="E1359" s="10" t="str">
        <f>""</f>
        <v/>
      </c>
      <c r="F1359" s="10" t="str">
        <f>IF(C1359="","",VLOOKUP(R1359&amp;"_"&amp;S1359&amp;"_"&amp;T1359,[1]挑战模式!$A:$AS,13,FALSE)-VLOOKUP(R1359&amp;"_"&amp;S1359&amp;"_"&amp;T1359,[1]挑战模式!$A:$AS,14,FALSE))</f>
        <v/>
      </c>
      <c r="G1359" s="10" t="str">
        <f t="shared" si="131"/>
        <v/>
      </c>
      <c r="H1359" s="10" t="str">
        <f>IF(C1359="","",VLOOKUP(R1359&amp;"_"&amp;S1359&amp;"_"&amp;T1359,[1]挑战模式!$A:$BG,58,FALSE))</f>
        <v/>
      </c>
      <c r="I1359" s="10" t="str">
        <f>IF(C1359="","",VLOOKUP(R1359&amp;"_"&amp;S1359&amp;"_"&amp;T1359,[1]挑战模式!$A:$BG,59,FALSE))</f>
        <v/>
      </c>
      <c r="J1359" s="10" t="str">
        <f t="shared" si="128"/>
        <v/>
      </c>
      <c r="K1359" s="10">
        <f ca="1">IF(ISNA(VLOOKUP(R1359&amp;"_"&amp;S1359&amp;"_"&amp;T1359,[1]挑战模式!$A:$AS,1,FALSE)),"",IF(VLOOKUP(R1359&amp;"_"&amp;S1359&amp;"_"&amp;T1359,[1]挑战模式!$A:$AS,14+U1359,FALSE)="","",INT(VLOOKUP(R1359&amp;"_"&amp;S1359&amp;"_"&amp;T1359,[1]挑战模式!$A:$AS,20+U1359,FALSE))))</f>
        <v>7</v>
      </c>
      <c r="L1359" s="10">
        <f ca="1">IF(ISNA(VLOOKUP(R1359&amp;"_"&amp;S1359&amp;"_"&amp;T1359,[1]挑战模式!$A:$AS,1,FALSE)),"",IF(VLOOKUP(R1359&amp;"_"&amp;S1359&amp;"_"&amp;T1359,[1]挑战模式!$A:$AS,14+U1359,FALSE)="","",ROUND(VLOOKUP(R1359&amp;"_"&amp;S1359&amp;"_"&amp;T1359,[1]挑战模式!$A:$AS,5,FALSE)/K1359,2)))</f>
        <v>2.86</v>
      </c>
      <c r="M1359" s="10">
        <f t="shared" ca="1" si="132"/>
        <v>1</v>
      </c>
      <c r="N1359" s="10" t="str">
        <f t="shared" ca="1" si="133"/>
        <v>Monster_Season2_Challenge4_3_2</v>
      </c>
      <c r="O1359" s="10">
        <f t="shared" ca="1" si="134"/>
        <v>1</v>
      </c>
      <c r="Q1359" s="10">
        <f ca="1">IF(L1359="","",VLOOKUP(R1359&amp;"_"&amp;S1359&amp;"_"&amp;T1359,[1]挑战模式!$A:$AS,38+U1359,FALSE))</f>
        <v>19</v>
      </c>
      <c r="R1359" s="10">
        <v>2</v>
      </c>
      <c r="S1359" s="10">
        <v>4</v>
      </c>
      <c r="T1359" s="10">
        <v>3</v>
      </c>
      <c r="U1359" s="10">
        <v>2</v>
      </c>
    </row>
    <row r="1360" spans="2:21" x14ac:dyDescent="0.2">
      <c r="B1360" s="10" t="str">
        <f t="shared" si="129"/>
        <v/>
      </c>
      <c r="C1360" s="10" t="str">
        <f>IF(ISNA(VLOOKUP(R1360&amp;"_"&amp;S1360&amp;"_"&amp;T1360,[1]挑战模式!$A:$AS,1,FALSE)),"",IF(T1360-T1359=0,"",T1360))</f>
        <v/>
      </c>
      <c r="D1360" s="10" t="str">
        <f t="shared" si="130"/>
        <v/>
      </c>
      <c r="E1360" s="10" t="str">
        <f>""</f>
        <v/>
      </c>
      <c r="F1360" s="10" t="str">
        <f>IF(C1360="","",VLOOKUP(R1360&amp;"_"&amp;S1360&amp;"_"&amp;T1360,[1]挑战模式!$A:$AS,13,FALSE)-VLOOKUP(R1360&amp;"_"&amp;S1360&amp;"_"&amp;T1360,[1]挑战模式!$A:$AS,14,FALSE))</f>
        <v/>
      </c>
      <c r="G1360" s="10" t="str">
        <f t="shared" si="131"/>
        <v/>
      </c>
      <c r="H1360" s="10" t="str">
        <f>IF(C1360="","",VLOOKUP(R1360&amp;"_"&amp;S1360&amp;"_"&amp;T1360,[1]挑战模式!$A:$BG,58,FALSE))</f>
        <v/>
      </c>
      <c r="I1360" s="10" t="str">
        <f>IF(C1360="","",VLOOKUP(R1360&amp;"_"&amp;S1360&amp;"_"&amp;T1360,[1]挑战模式!$A:$BG,59,FALSE))</f>
        <v/>
      </c>
      <c r="J1360" s="10" t="str">
        <f t="shared" si="128"/>
        <v/>
      </c>
      <c r="K1360" s="10" t="str">
        <f ca="1">IF(ISNA(VLOOKUP(R1360&amp;"_"&amp;S1360&amp;"_"&amp;T1360,[1]挑战模式!$A:$AS,1,FALSE)),"",IF(VLOOKUP(R1360&amp;"_"&amp;S1360&amp;"_"&amp;T1360,[1]挑战模式!$A:$AS,14+U1360,FALSE)="","",INT(VLOOKUP(R1360&amp;"_"&amp;S1360&amp;"_"&amp;T1360,[1]挑战模式!$A:$AS,20+U1360,FALSE))))</f>
        <v/>
      </c>
      <c r="L1360" s="10" t="str">
        <f ca="1">IF(ISNA(VLOOKUP(R1360&amp;"_"&amp;S1360&amp;"_"&amp;T1360,[1]挑战模式!$A:$AS,1,FALSE)),"",IF(VLOOKUP(R1360&amp;"_"&amp;S1360&amp;"_"&amp;T1360,[1]挑战模式!$A:$AS,14+U1360,FALSE)="","",ROUND(VLOOKUP(R1360&amp;"_"&amp;S1360&amp;"_"&amp;T1360,[1]挑战模式!$A:$AS,5,FALSE)/K1360,2)))</f>
        <v/>
      </c>
      <c r="M1360" s="10" t="str">
        <f t="shared" ca="1" si="132"/>
        <v/>
      </c>
      <c r="N1360" s="10" t="str">
        <f t="shared" ca="1" si="133"/>
        <v/>
      </c>
      <c r="O1360" s="10" t="str">
        <f t="shared" ca="1" si="134"/>
        <v/>
      </c>
      <c r="Q1360" s="10" t="str">
        <f ca="1">IF(L1360="","",VLOOKUP(R1360&amp;"_"&amp;S1360&amp;"_"&amp;T1360,[1]挑战模式!$A:$AS,38+U1360,FALSE))</f>
        <v/>
      </c>
      <c r="R1360" s="10">
        <v>2</v>
      </c>
      <c r="S1360" s="10">
        <v>4</v>
      </c>
      <c r="T1360" s="10">
        <v>3</v>
      </c>
      <c r="U1360" s="10">
        <v>3</v>
      </c>
    </row>
    <row r="1361" spans="2:21" x14ac:dyDescent="0.2">
      <c r="B1361" s="10" t="str">
        <f t="shared" si="129"/>
        <v/>
      </c>
      <c r="C1361" s="10" t="str">
        <f>IF(ISNA(VLOOKUP(R1361&amp;"_"&amp;S1361&amp;"_"&amp;T1361,[1]挑战模式!$A:$AS,1,FALSE)),"",IF(T1361-T1360=0,"",T1361))</f>
        <v/>
      </c>
      <c r="D1361" s="10" t="str">
        <f t="shared" si="130"/>
        <v/>
      </c>
      <c r="E1361" s="10" t="str">
        <f>""</f>
        <v/>
      </c>
      <c r="F1361" s="10" t="str">
        <f>IF(C1361="","",VLOOKUP(R1361&amp;"_"&amp;S1361&amp;"_"&amp;T1361,[1]挑战模式!$A:$AS,13,FALSE)-VLOOKUP(R1361&amp;"_"&amp;S1361&amp;"_"&amp;T1361,[1]挑战模式!$A:$AS,14,FALSE))</f>
        <v/>
      </c>
      <c r="G1361" s="10" t="str">
        <f t="shared" si="131"/>
        <v/>
      </c>
      <c r="H1361" s="10" t="str">
        <f>IF(C1361="","",VLOOKUP(R1361&amp;"_"&amp;S1361&amp;"_"&amp;T1361,[1]挑战模式!$A:$BG,58,FALSE))</f>
        <v/>
      </c>
      <c r="I1361" s="10" t="str">
        <f>IF(C1361="","",VLOOKUP(R1361&amp;"_"&amp;S1361&amp;"_"&amp;T1361,[1]挑战模式!$A:$BG,59,FALSE))</f>
        <v/>
      </c>
      <c r="J1361" s="10" t="str">
        <f t="shared" si="128"/>
        <v/>
      </c>
      <c r="K1361" s="10" t="str">
        <f ca="1">IF(ISNA(VLOOKUP(R1361&amp;"_"&amp;S1361&amp;"_"&amp;T1361,[1]挑战模式!$A:$AS,1,FALSE)),"",IF(VLOOKUP(R1361&amp;"_"&amp;S1361&amp;"_"&amp;T1361,[1]挑战模式!$A:$AS,14+U1361,FALSE)="","",INT(VLOOKUP(R1361&amp;"_"&amp;S1361&amp;"_"&amp;T1361,[1]挑战模式!$A:$AS,20+U1361,FALSE))))</f>
        <v/>
      </c>
      <c r="L1361" s="10" t="str">
        <f ca="1">IF(ISNA(VLOOKUP(R1361&amp;"_"&amp;S1361&amp;"_"&amp;T1361,[1]挑战模式!$A:$AS,1,FALSE)),"",IF(VLOOKUP(R1361&amp;"_"&amp;S1361&amp;"_"&amp;T1361,[1]挑战模式!$A:$AS,14+U1361,FALSE)="","",ROUND(VLOOKUP(R1361&amp;"_"&amp;S1361&amp;"_"&amp;T1361,[1]挑战模式!$A:$AS,5,FALSE)/K1361,2)))</f>
        <v/>
      </c>
      <c r="M1361" s="10" t="str">
        <f t="shared" ca="1" si="132"/>
        <v/>
      </c>
      <c r="N1361" s="10" t="str">
        <f t="shared" ca="1" si="133"/>
        <v/>
      </c>
      <c r="O1361" s="10" t="str">
        <f t="shared" ca="1" si="134"/>
        <v/>
      </c>
      <c r="Q1361" s="10" t="str">
        <f ca="1">IF(L1361="","",VLOOKUP(R1361&amp;"_"&amp;S1361&amp;"_"&amp;T1361,[1]挑战模式!$A:$AS,38+U1361,FALSE))</f>
        <v/>
      </c>
      <c r="R1361" s="10">
        <v>2</v>
      </c>
      <c r="S1361" s="10">
        <v>4</v>
      </c>
      <c r="T1361" s="10">
        <v>3</v>
      </c>
      <c r="U1361" s="10">
        <v>4</v>
      </c>
    </row>
    <row r="1362" spans="2:21" x14ac:dyDescent="0.2">
      <c r="B1362" s="10" t="str">
        <f t="shared" si="129"/>
        <v/>
      </c>
      <c r="C1362" s="10" t="str">
        <f>IF(ISNA(VLOOKUP(R1362&amp;"_"&amp;S1362&amp;"_"&amp;T1362,[1]挑战模式!$A:$AS,1,FALSE)),"",IF(T1362-T1361=0,"",T1362))</f>
        <v/>
      </c>
      <c r="D1362" s="10" t="str">
        <f t="shared" si="130"/>
        <v/>
      </c>
      <c r="E1362" s="10" t="str">
        <f>""</f>
        <v/>
      </c>
      <c r="F1362" s="10" t="str">
        <f>IF(C1362="","",VLOOKUP(R1362&amp;"_"&amp;S1362&amp;"_"&amp;T1362,[1]挑战模式!$A:$AS,13,FALSE)-VLOOKUP(R1362&amp;"_"&amp;S1362&amp;"_"&amp;T1362,[1]挑战模式!$A:$AS,14,FALSE))</f>
        <v/>
      </c>
      <c r="G1362" s="10" t="str">
        <f t="shared" si="131"/>
        <v/>
      </c>
      <c r="H1362" s="10" t="str">
        <f>IF(C1362="","",VLOOKUP(R1362&amp;"_"&amp;S1362&amp;"_"&amp;T1362,[1]挑战模式!$A:$BG,58,FALSE))</f>
        <v/>
      </c>
      <c r="I1362" s="10" t="str">
        <f>IF(C1362="","",VLOOKUP(R1362&amp;"_"&amp;S1362&amp;"_"&amp;T1362,[1]挑战模式!$A:$BG,59,FALSE))</f>
        <v/>
      </c>
      <c r="J1362" s="10" t="str">
        <f t="shared" si="128"/>
        <v/>
      </c>
      <c r="K1362" s="10" t="str">
        <f ca="1">IF(ISNA(VLOOKUP(R1362&amp;"_"&amp;S1362&amp;"_"&amp;T1362,[1]挑战模式!$A:$AS,1,FALSE)),"",IF(VLOOKUP(R1362&amp;"_"&amp;S1362&amp;"_"&amp;T1362,[1]挑战模式!$A:$AS,14+U1362,FALSE)="","",INT(VLOOKUP(R1362&amp;"_"&amp;S1362&amp;"_"&amp;T1362,[1]挑战模式!$A:$AS,20+U1362,FALSE))))</f>
        <v/>
      </c>
      <c r="L1362" s="10" t="str">
        <f ca="1">IF(ISNA(VLOOKUP(R1362&amp;"_"&amp;S1362&amp;"_"&amp;T1362,[1]挑战模式!$A:$AS,1,FALSE)),"",IF(VLOOKUP(R1362&amp;"_"&amp;S1362&amp;"_"&amp;T1362,[1]挑战模式!$A:$AS,14+U1362,FALSE)="","",ROUND(VLOOKUP(R1362&amp;"_"&amp;S1362&amp;"_"&amp;T1362,[1]挑战模式!$A:$AS,5,FALSE)/K1362,2)))</f>
        <v/>
      </c>
      <c r="M1362" s="10" t="str">
        <f t="shared" ca="1" si="132"/>
        <v/>
      </c>
      <c r="N1362" s="10" t="str">
        <f t="shared" ca="1" si="133"/>
        <v/>
      </c>
      <c r="O1362" s="10" t="str">
        <f t="shared" ca="1" si="134"/>
        <v/>
      </c>
      <c r="Q1362" s="10" t="str">
        <f ca="1">IF(L1362="","",VLOOKUP(R1362&amp;"_"&amp;S1362&amp;"_"&amp;T1362,[1]挑战模式!$A:$AS,38+U1362,FALSE))</f>
        <v/>
      </c>
      <c r="R1362" s="10">
        <v>2</v>
      </c>
      <c r="S1362" s="10">
        <v>4</v>
      </c>
      <c r="T1362" s="10">
        <v>3</v>
      </c>
      <c r="U1362" s="10">
        <v>5</v>
      </c>
    </row>
    <row r="1363" spans="2:21" x14ac:dyDescent="0.2">
      <c r="B1363" s="10" t="str">
        <f t="shared" si="129"/>
        <v/>
      </c>
      <c r="C1363" s="10" t="str">
        <f>IF(ISNA(VLOOKUP(R1363&amp;"_"&amp;S1363&amp;"_"&amp;T1363,[1]挑战模式!$A:$AS,1,FALSE)),"",IF(T1363-T1362=0,"",T1363))</f>
        <v/>
      </c>
      <c r="D1363" s="10" t="str">
        <f t="shared" si="130"/>
        <v/>
      </c>
      <c r="E1363" s="10" t="str">
        <f>""</f>
        <v/>
      </c>
      <c r="F1363" s="10" t="str">
        <f>IF(C1363="","",VLOOKUP(R1363&amp;"_"&amp;S1363&amp;"_"&amp;T1363,[1]挑战模式!$A:$AS,13,FALSE)-VLOOKUP(R1363&amp;"_"&amp;S1363&amp;"_"&amp;T1363,[1]挑战模式!$A:$AS,14,FALSE))</f>
        <v/>
      </c>
      <c r="G1363" s="10" t="str">
        <f t="shared" si="131"/>
        <v/>
      </c>
      <c r="H1363" s="10" t="str">
        <f>IF(C1363="","",VLOOKUP(R1363&amp;"_"&amp;S1363&amp;"_"&amp;T1363,[1]挑战模式!$A:$BG,58,FALSE))</f>
        <v/>
      </c>
      <c r="I1363" s="10" t="str">
        <f>IF(C1363="","",VLOOKUP(R1363&amp;"_"&amp;S1363&amp;"_"&amp;T1363,[1]挑战模式!$A:$BG,59,FALSE))</f>
        <v/>
      </c>
      <c r="J1363" s="10" t="str">
        <f t="shared" si="128"/>
        <v/>
      </c>
      <c r="K1363" s="10" t="str">
        <f ca="1">IF(ISNA(VLOOKUP(R1363&amp;"_"&amp;S1363&amp;"_"&amp;T1363,[1]挑战模式!$A:$AS,1,FALSE)),"",IF(VLOOKUP(R1363&amp;"_"&amp;S1363&amp;"_"&amp;T1363,[1]挑战模式!$A:$AS,14+U1363,FALSE)="","",INT(VLOOKUP(R1363&amp;"_"&amp;S1363&amp;"_"&amp;T1363,[1]挑战模式!$A:$AS,20+U1363,FALSE))))</f>
        <v/>
      </c>
      <c r="L1363" s="10" t="str">
        <f ca="1">IF(ISNA(VLOOKUP(R1363&amp;"_"&amp;S1363&amp;"_"&amp;T1363,[1]挑战模式!$A:$AS,1,FALSE)),"",IF(VLOOKUP(R1363&amp;"_"&amp;S1363&amp;"_"&amp;T1363,[1]挑战模式!$A:$AS,14+U1363,FALSE)="","",ROUND(VLOOKUP(R1363&amp;"_"&amp;S1363&amp;"_"&amp;T1363,[1]挑战模式!$A:$AS,5,FALSE)/K1363,2)))</f>
        <v/>
      </c>
      <c r="M1363" s="10" t="str">
        <f t="shared" ca="1" si="132"/>
        <v/>
      </c>
      <c r="N1363" s="10" t="str">
        <f t="shared" ca="1" si="133"/>
        <v/>
      </c>
      <c r="O1363" s="10" t="str">
        <f t="shared" ca="1" si="134"/>
        <v/>
      </c>
      <c r="Q1363" s="10" t="str">
        <f ca="1">IF(L1363="","",VLOOKUP(R1363&amp;"_"&amp;S1363&amp;"_"&amp;T1363,[1]挑战模式!$A:$AS,38+U1363,FALSE))</f>
        <v/>
      </c>
      <c r="R1363" s="10">
        <v>2</v>
      </c>
      <c r="S1363" s="10">
        <v>4</v>
      </c>
      <c r="T1363" s="10">
        <v>3</v>
      </c>
      <c r="U1363" s="10">
        <v>6</v>
      </c>
    </row>
    <row r="1364" spans="2:21" x14ac:dyDescent="0.2">
      <c r="B1364" s="10" t="str">
        <f t="shared" si="129"/>
        <v>MonsterWaveCallRule_Season2_Challenge4</v>
      </c>
      <c r="C1364" s="10">
        <f>IF(ISNA(VLOOKUP(R1364&amp;"_"&amp;S1364&amp;"_"&amp;T1364,[1]挑战模式!$A:$AS,1,FALSE)),"",IF(T1364-T1363=0,"",T1364))</f>
        <v>4</v>
      </c>
      <c r="D1364" s="10" t="str">
        <f t="shared" si="130"/>
        <v>赛季2挑战关卡4波次4</v>
      </c>
      <c r="E1364" s="10" t="str">
        <f>""</f>
        <v/>
      </c>
      <c r="F1364" s="10">
        <f>IF(C1364="","",VLOOKUP(R1364&amp;"_"&amp;S1364&amp;"_"&amp;T1364,[1]挑战模式!$A:$AS,13,FALSE)-VLOOKUP(R1364&amp;"_"&amp;S1364&amp;"_"&amp;T1364,[1]挑战模式!$A:$AS,14,FALSE))</f>
        <v>100</v>
      </c>
      <c r="G1364" s="10">
        <f t="shared" si="131"/>
        <v>180</v>
      </c>
      <c r="H1364" s="10" t="str">
        <f>IF(C1364="","",VLOOKUP(R1364&amp;"_"&amp;S1364&amp;"_"&amp;T1364,[1]挑战模式!$A:$BG,58,FALSE))</f>
        <v>ResAudio_Music_game2;0.9</v>
      </c>
      <c r="I1364" s="10" t="str">
        <f>IF(C1364="","",VLOOKUP(R1364&amp;"_"&amp;S1364&amp;"_"&amp;T1364,[1]挑战模式!$A:$BG,59,FALSE))</f>
        <v>ResAudio_Music_game2;1.2</v>
      </c>
      <c r="J1364" s="10">
        <f t="shared" si="128"/>
        <v>0</v>
      </c>
      <c r="K1364" s="10">
        <f ca="1">IF(ISNA(VLOOKUP(R1364&amp;"_"&amp;S1364&amp;"_"&amp;T1364,[1]挑战模式!$A:$AS,1,FALSE)),"",IF(VLOOKUP(R1364&amp;"_"&amp;S1364&amp;"_"&amp;T1364,[1]挑战模式!$A:$AS,14+U1364,FALSE)="","",INT(VLOOKUP(R1364&amp;"_"&amp;S1364&amp;"_"&amp;T1364,[1]挑战模式!$A:$AS,20+U1364,FALSE))))</f>
        <v>9</v>
      </c>
      <c r="L1364" s="10">
        <f ca="1">IF(ISNA(VLOOKUP(R1364&amp;"_"&amp;S1364&amp;"_"&amp;T1364,[1]挑战模式!$A:$AS,1,FALSE)),"",IF(VLOOKUP(R1364&amp;"_"&amp;S1364&amp;"_"&amp;T1364,[1]挑战模式!$A:$AS,14+U1364,FALSE)="","",ROUND(VLOOKUP(R1364&amp;"_"&amp;S1364&amp;"_"&amp;T1364,[1]挑战模式!$A:$AS,5,FALSE)/K1364,2)))</f>
        <v>2.78</v>
      </c>
      <c r="M1364" s="10">
        <f t="shared" ca="1" si="132"/>
        <v>1</v>
      </c>
      <c r="N1364" s="10" t="str">
        <f t="shared" ca="1" si="133"/>
        <v>Monster_Season2_Challenge4_4_1</v>
      </c>
      <c r="O1364" s="10">
        <f t="shared" ca="1" si="134"/>
        <v>1</v>
      </c>
      <c r="Q1364" s="10">
        <f ca="1">IF(L1364="","",VLOOKUP(R1364&amp;"_"&amp;S1364&amp;"_"&amp;T1364,[1]挑战模式!$A:$AS,38+U1364,FALSE))</f>
        <v>6</v>
      </c>
      <c r="R1364" s="10">
        <v>2</v>
      </c>
      <c r="S1364" s="10">
        <v>4</v>
      </c>
      <c r="T1364" s="10">
        <v>4</v>
      </c>
      <c r="U1364" s="10">
        <v>1</v>
      </c>
    </row>
    <row r="1365" spans="2:21" x14ac:dyDescent="0.2">
      <c r="B1365" s="10" t="str">
        <f t="shared" si="129"/>
        <v/>
      </c>
      <c r="C1365" s="10" t="str">
        <f>IF(ISNA(VLOOKUP(R1365&amp;"_"&amp;S1365&amp;"_"&amp;T1365,[1]挑战模式!$A:$AS,1,FALSE)),"",IF(T1365-T1364=0,"",T1365))</f>
        <v/>
      </c>
      <c r="D1365" s="10" t="str">
        <f t="shared" si="130"/>
        <v/>
      </c>
      <c r="E1365" s="10" t="str">
        <f>""</f>
        <v/>
      </c>
      <c r="F1365" s="10" t="str">
        <f>IF(C1365="","",VLOOKUP(R1365&amp;"_"&amp;S1365&amp;"_"&amp;T1365,[1]挑战模式!$A:$AS,13,FALSE)-VLOOKUP(R1365&amp;"_"&amp;S1365&amp;"_"&amp;T1365,[1]挑战模式!$A:$AS,14,FALSE))</f>
        <v/>
      </c>
      <c r="G1365" s="10" t="str">
        <f t="shared" si="131"/>
        <v/>
      </c>
      <c r="H1365" s="10" t="str">
        <f>IF(C1365="","",VLOOKUP(R1365&amp;"_"&amp;S1365&amp;"_"&amp;T1365,[1]挑战模式!$A:$BG,58,FALSE))</f>
        <v/>
      </c>
      <c r="I1365" s="10" t="str">
        <f>IF(C1365="","",VLOOKUP(R1365&amp;"_"&amp;S1365&amp;"_"&amp;T1365,[1]挑战模式!$A:$BG,59,FALSE))</f>
        <v/>
      </c>
      <c r="J1365" s="10" t="str">
        <f t="shared" si="128"/>
        <v/>
      </c>
      <c r="K1365" s="10">
        <f ca="1">IF(ISNA(VLOOKUP(R1365&amp;"_"&amp;S1365&amp;"_"&amp;T1365,[1]挑战模式!$A:$AS,1,FALSE)),"",IF(VLOOKUP(R1365&amp;"_"&amp;S1365&amp;"_"&amp;T1365,[1]挑战模式!$A:$AS,14+U1365,FALSE)="","",INT(VLOOKUP(R1365&amp;"_"&amp;S1365&amp;"_"&amp;T1365,[1]挑战模式!$A:$AS,20+U1365,FALSE))))</f>
        <v>9</v>
      </c>
      <c r="L1365" s="10">
        <f ca="1">IF(ISNA(VLOOKUP(R1365&amp;"_"&amp;S1365&amp;"_"&amp;T1365,[1]挑战模式!$A:$AS,1,FALSE)),"",IF(VLOOKUP(R1365&amp;"_"&amp;S1365&amp;"_"&amp;T1365,[1]挑战模式!$A:$AS,14+U1365,FALSE)="","",ROUND(VLOOKUP(R1365&amp;"_"&amp;S1365&amp;"_"&amp;T1365,[1]挑战模式!$A:$AS,5,FALSE)/K1365,2)))</f>
        <v>2.78</v>
      </c>
      <c r="M1365" s="10">
        <f t="shared" ca="1" si="132"/>
        <v>1</v>
      </c>
      <c r="N1365" s="10" t="str">
        <f t="shared" ca="1" si="133"/>
        <v>Monster_Season2_Challenge4_4_2</v>
      </c>
      <c r="O1365" s="10">
        <f t="shared" ca="1" si="134"/>
        <v>1</v>
      </c>
      <c r="Q1365" s="10">
        <f ca="1">IF(L1365="","",VLOOKUP(R1365&amp;"_"&amp;S1365&amp;"_"&amp;T1365,[1]挑战模式!$A:$AS,38+U1365,FALSE))</f>
        <v>11</v>
      </c>
      <c r="R1365" s="10">
        <v>2</v>
      </c>
      <c r="S1365" s="10">
        <v>4</v>
      </c>
      <c r="T1365" s="10">
        <v>4</v>
      </c>
      <c r="U1365" s="10">
        <v>2</v>
      </c>
    </row>
    <row r="1366" spans="2:21" x14ac:dyDescent="0.2">
      <c r="B1366" s="10" t="str">
        <f t="shared" si="129"/>
        <v/>
      </c>
      <c r="C1366" s="10" t="str">
        <f>IF(ISNA(VLOOKUP(R1366&amp;"_"&amp;S1366&amp;"_"&amp;T1366,[1]挑战模式!$A:$AS,1,FALSE)),"",IF(T1366-T1365=0,"",T1366))</f>
        <v/>
      </c>
      <c r="D1366" s="10" t="str">
        <f t="shared" si="130"/>
        <v/>
      </c>
      <c r="E1366" s="10" t="str">
        <f>""</f>
        <v/>
      </c>
      <c r="F1366" s="10" t="str">
        <f>IF(C1366="","",VLOOKUP(R1366&amp;"_"&amp;S1366&amp;"_"&amp;T1366,[1]挑战模式!$A:$AS,13,FALSE)-VLOOKUP(R1366&amp;"_"&amp;S1366&amp;"_"&amp;T1366,[1]挑战模式!$A:$AS,14,FALSE))</f>
        <v/>
      </c>
      <c r="G1366" s="10" t="str">
        <f t="shared" si="131"/>
        <v/>
      </c>
      <c r="H1366" s="10" t="str">
        <f>IF(C1366="","",VLOOKUP(R1366&amp;"_"&amp;S1366&amp;"_"&amp;T1366,[1]挑战模式!$A:$BG,58,FALSE))</f>
        <v/>
      </c>
      <c r="I1366" s="10" t="str">
        <f>IF(C1366="","",VLOOKUP(R1366&amp;"_"&amp;S1366&amp;"_"&amp;T1366,[1]挑战模式!$A:$BG,59,FALSE))</f>
        <v/>
      </c>
      <c r="J1366" s="10" t="str">
        <f t="shared" si="128"/>
        <v/>
      </c>
      <c r="K1366" s="10">
        <f ca="1">IF(ISNA(VLOOKUP(R1366&amp;"_"&amp;S1366&amp;"_"&amp;T1366,[1]挑战模式!$A:$AS,1,FALSE)),"",IF(VLOOKUP(R1366&amp;"_"&amp;S1366&amp;"_"&amp;T1366,[1]挑战模式!$A:$AS,14+U1366,FALSE)="","",INT(VLOOKUP(R1366&amp;"_"&amp;S1366&amp;"_"&amp;T1366,[1]挑战模式!$A:$AS,20+U1366,FALSE))))</f>
        <v>4</v>
      </c>
      <c r="L1366" s="10">
        <f ca="1">IF(ISNA(VLOOKUP(R1366&amp;"_"&amp;S1366&amp;"_"&amp;T1366,[1]挑战模式!$A:$AS,1,FALSE)),"",IF(VLOOKUP(R1366&amp;"_"&amp;S1366&amp;"_"&amp;T1366,[1]挑战模式!$A:$AS,14+U1366,FALSE)="","",ROUND(VLOOKUP(R1366&amp;"_"&amp;S1366&amp;"_"&amp;T1366,[1]挑战模式!$A:$AS,5,FALSE)/K1366,2)))</f>
        <v>6.25</v>
      </c>
      <c r="M1366" s="10">
        <f t="shared" ca="1" si="132"/>
        <v>1</v>
      </c>
      <c r="N1366" s="10" t="str">
        <f t="shared" ca="1" si="133"/>
        <v>Monster_Season2_Challenge4_4_3</v>
      </c>
      <c r="O1366" s="10">
        <f t="shared" ca="1" si="134"/>
        <v>1</v>
      </c>
      <c r="Q1366" s="10">
        <f ca="1">IF(L1366="","",VLOOKUP(R1366&amp;"_"&amp;S1366&amp;"_"&amp;T1366,[1]挑战模式!$A:$AS,38+U1366,FALSE))</f>
        <v>11</v>
      </c>
      <c r="R1366" s="10">
        <v>2</v>
      </c>
      <c r="S1366" s="10">
        <v>4</v>
      </c>
      <c r="T1366" s="10">
        <v>4</v>
      </c>
      <c r="U1366" s="10">
        <v>3</v>
      </c>
    </row>
    <row r="1367" spans="2:21" x14ac:dyDescent="0.2">
      <c r="B1367" s="10" t="str">
        <f t="shared" si="129"/>
        <v/>
      </c>
      <c r="C1367" s="10" t="str">
        <f>IF(ISNA(VLOOKUP(R1367&amp;"_"&amp;S1367&amp;"_"&amp;T1367,[1]挑战模式!$A:$AS,1,FALSE)),"",IF(T1367-T1366=0,"",T1367))</f>
        <v/>
      </c>
      <c r="D1367" s="10" t="str">
        <f t="shared" si="130"/>
        <v/>
      </c>
      <c r="E1367" s="10" t="str">
        <f>""</f>
        <v/>
      </c>
      <c r="F1367" s="10" t="str">
        <f>IF(C1367="","",VLOOKUP(R1367&amp;"_"&amp;S1367&amp;"_"&amp;T1367,[1]挑战模式!$A:$AS,13,FALSE)-VLOOKUP(R1367&amp;"_"&amp;S1367&amp;"_"&amp;T1367,[1]挑战模式!$A:$AS,14,FALSE))</f>
        <v/>
      </c>
      <c r="G1367" s="10" t="str">
        <f t="shared" si="131"/>
        <v/>
      </c>
      <c r="H1367" s="10" t="str">
        <f>IF(C1367="","",VLOOKUP(R1367&amp;"_"&amp;S1367&amp;"_"&amp;T1367,[1]挑战模式!$A:$BG,58,FALSE))</f>
        <v/>
      </c>
      <c r="I1367" s="10" t="str">
        <f>IF(C1367="","",VLOOKUP(R1367&amp;"_"&amp;S1367&amp;"_"&amp;T1367,[1]挑战模式!$A:$BG,59,FALSE))</f>
        <v/>
      </c>
      <c r="J1367" s="10" t="str">
        <f t="shared" ref="J1367:J1430" si="135">IF(C1367="","",0)</f>
        <v/>
      </c>
      <c r="K1367" s="10" t="str">
        <f ca="1">IF(ISNA(VLOOKUP(R1367&amp;"_"&amp;S1367&amp;"_"&amp;T1367,[1]挑战模式!$A:$AS,1,FALSE)),"",IF(VLOOKUP(R1367&amp;"_"&amp;S1367&amp;"_"&amp;T1367,[1]挑战模式!$A:$AS,14+U1367,FALSE)="","",INT(VLOOKUP(R1367&amp;"_"&amp;S1367&amp;"_"&amp;T1367,[1]挑战模式!$A:$AS,20+U1367,FALSE))))</f>
        <v/>
      </c>
      <c r="L1367" s="10" t="str">
        <f ca="1">IF(ISNA(VLOOKUP(R1367&amp;"_"&amp;S1367&amp;"_"&amp;T1367,[1]挑战模式!$A:$AS,1,FALSE)),"",IF(VLOOKUP(R1367&amp;"_"&amp;S1367&amp;"_"&amp;T1367,[1]挑战模式!$A:$AS,14+U1367,FALSE)="","",ROUND(VLOOKUP(R1367&amp;"_"&amp;S1367&amp;"_"&amp;T1367,[1]挑战模式!$A:$AS,5,FALSE)/K1367,2)))</f>
        <v/>
      </c>
      <c r="M1367" s="10" t="str">
        <f t="shared" ca="1" si="132"/>
        <v/>
      </c>
      <c r="N1367" s="10" t="str">
        <f t="shared" ca="1" si="133"/>
        <v/>
      </c>
      <c r="O1367" s="10" t="str">
        <f t="shared" ca="1" si="134"/>
        <v/>
      </c>
      <c r="Q1367" s="10" t="str">
        <f ca="1">IF(L1367="","",VLOOKUP(R1367&amp;"_"&amp;S1367&amp;"_"&amp;T1367,[1]挑战模式!$A:$AS,38+U1367,FALSE))</f>
        <v/>
      </c>
      <c r="R1367" s="10">
        <v>2</v>
      </c>
      <c r="S1367" s="10">
        <v>4</v>
      </c>
      <c r="T1367" s="10">
        <v>4</v>
      </c>
      <c r="U1367" s="10">
        <v>4</v>
      </c>
    </row>
    <row r="1368" spans="2:21" x14ac:dyDescent="0.2">
      <c r="B1368" s="10" t="str">
        <f t="shared" si="129"/>
        <v/>
      </c>
      <c r="C1368" s="10" t="str">
        <f>IF(ISNA(VLOOKUP(R1368&amp;"_"&amp;S1368&amp;"_"&amp;T1368,[1]挑战模式!$A:$AS,1,FALSE)),"",IF(T1368-T1367=0,"",T1368))</f>
        <v/>
      </c>
      <c r="D1368" s="10" t="str">
        <f t="shared" si="130"/>
        <v/>
      </c>
      <c r="E1368" s="10" t="str">
        <f>""</f>
        <v/>
      </c>
      <c r="F1368" s="10" t="str">
        <f>IF(C1368="","",VLOOKUP(R1368&amp;"_"&amp;S1368&amp;"_"&amp;T1368,[1]挑战模式!$A:$AS,13,FALSE)-VLOOKUP(R1368&amp;"_"&amp;S1368&amp;"_"&amp;T1368,[1]挑战模式!$A:$AS,14,FALSE))</f>
        <v/>
      </c>
      <c r="G1368" s="10" t="str">
        <f t="shared" si="131"/>
        <v/>
      </c>
      <c r="H1368" s="10" t="str">
        <f>IF(C1368="","",VLOOKUP(R1368&amp;"_"&amp;S1368&amp;"_"&amp;T1368,[1]挑战模式!$A:$BG,58,FALSE))</f>
        <v/>
      </c>
      <c r="I1368" s="10" t="str">
        <f>IF(C1368="","",VLOOKUP(R1368&amp;"_"&amp;S1368&amp;"_"&amp;T1368,[1]挑战模式!$A:$BG,59,FALSE))</f>
        <v/>
      </c>
      <c r="J1368" s="10" t="str">
        <f t="shared" si="135"/>
        <v/>
      </c>
      <c r="K1368" s="10" t="str">
        <f ca="1">IF(ISNA(VLOOKUP(R1368&amp;"_"&amp;S1368&amp;"_"&amp;T1368,[1]挑战模式!$A:$AS,1,FALSE)),"",IF(VLOOKUP(R1368&amp;"_"&amp;S1368&amp;"_"&amp;T1368,[1]挑战模式!$A:$AS,14+U1368,FALSE)="","",INT(VLOOKUP(R1368&amp;"_"&amp;S1368&amp;"_"&amp;T1368,[1]挑战模式!$A:$AS,20+U1368,FALSE))))</f>
        <v/>
      </c>
      <c r="L1368" s="10" t="str">
        <f ca="1">IF(ISNA(VLOOKUP(R1368&amp;"_"&amp;S1368&amp;"_"&amp;T1368,[1]挑战模式!$A:$AS,1,FALSE)),"",IF(VLOOKUP(R1368&amp;"_"&amp;S1368&amp;"_"&amp;T1368,[1]挑战模式!$A:$AS,14+U1368,FALSE)="","",ROUND(VLOOKUP(R1368&amp;"_"&amp;S1368&amp;"_"&amp;T1368,[1]挑战模式!$A:$AS,5,FALSE)/K1368,2)))</f>
        <v/>
      </c>
      <c r="M1368" s="10" t="str">
        <f t="shared" ca="1" si="132"/>
        <v/>
      </c>
      <c r="N1368" s="10" t="str">
        <f t="shared" ca="1" si="133"/>
        <v/>
      </c>
      <c r="O1368" s="10" t="str">
        <f t="shared" ca="1" si="134"/>
        <v/>
      </c>
      <c r="Q1368" s="10" t="str">
        <f ca="1">IF(L1368="","",VLOOKUP(R1368&amp;"_"&amp;S1368&amp;"_"&amp;T1368,[1]挑战模式!$A:$AS,38+U1368,FALSE))</f>
        <v/>
      </c>
      <c r="R1368" s="10">
        <v>2</v>
      </c>
      <c r="S1368" s="10">
        <v>4</v>
      </c>
      <c r="T1368" s="10">
        <v>4</v>
      </c>
      <c r="U1368" s="10">
        <v>5</v>
      </c>
    </row>
    <row r="1369" spans="2:21" x14ac:dyDescent="0.2">
      <c r="B1369" s="10" t="str">
        <f t="shared" si="129"/>
        <v/>
      </c>
      <c r="C1369" s="10" t="str">
        <f>IF(ISNA(VLOOKUP(R1369&amp;"_"&amp;S1369&amp;"_"&amp;T1369,[1]挑战模式!$A:$AS,1,FALSE)),"",IF(T1369-T1368=0,"",T1369))</f>
        <v/>
      </c>
      <c r="D1369" s="10" t="str">
        <f t="shared" si="130"/>
        <v/>
      </c>
      <c r="E1369" s="10" t="str">
        <f>""</f>
        <v/>
      </c>
      <c r="F1369" s="10" t="str">
        <f>IF(C1369="","",VLOOKUP(R1369&amp;"_"&amp;S1369&amp;"_"&amp;T1369,[1]挑战模式!$A:$AS,13,FALSE)-VLOOKUP(R1369&amp;"_"&amp;S1369&amp;"_"&amp;T1369,[1]挑战模式!$A:$AS,14,FALSE))</f>
        <v/>
      </c>
      <c r="G1369" s="10" t="str">
        <f t="shared" si="131"/>
        <v/>
      </c>
      <c r="H1369" s="10" t="str">
        <f>IF(C1369="","",VLOOKUP(R1369&amp;"_"&amp;S1369&amp;"_"&amp;T1369,[1]挑战模式!$A:$BG,58,FALSE))</f>
        <v/>
      </c>
      <c r="I1369" s="10" t="str">
        <f>IF(C1369="","",VLOOKUP(R1369&amp;"_"&amp;S1369&amp;"_"&amp;T1369,[1]挑战模式!$A:$BG,59,FALSE))</f>
        <v/>
      </c>
      <c r="J1369" s="10" t="str">
        <f t="shared" si="135"/>
        <v/>
      </c>
      <c r="K1369" s="10" t="str">
        <f ca="1">IF(ISNA(VLOOKUP(R1369&amp;"_"&amp;S1369&amp;"_"&amp;T1369,[1]挑战模式!$A:$AS,1,FALSE)),"",IF(VLOOKUP(R1369&amp;"_"&amp;S1369&amp;"_"&amp;T1369,[1]挑战模式!$A:$AS,14+U1369,FALSE)="","",INT(VLOOKUP(R1369&amp;"_"&amp;S1369&amp;"_"&amp;T1369,[1]挑战模式!$A:$AS,20+U1369,FALSE))))</f>
        <v/>
      </c>
      <c r="L1369" s="10" t="str">
        <f ca="1">IF(ISNA(VLOOKUP(R1369&amp;"_"&amp;S1369&amp;"_"&amp;T1369,[1]挑战模式!$A:$AS,1,FALSE)),"",IF(VLOOKUP(R1369&amp;"_"&amp;S1369&amp;"_"&amp;T1369,[1]挑战模式!$A:$AS,14+U1369,FALSE)="","",ROUND(VLOOKUP(R1369&amp;"_"&amp;S1369&amp;"_"&amp;T1369,[1]挑战模式!$A:$AS,5,FALSE)/K1369,2)))</f>
        <v/>
      </c>
      <c r="M1369" s="10" t="str">
        <f t="shared" ca="1" si="132"/>
        <v/>
      </c>
      <c r="N1369" s="10" t="str">
        <f t="shared" ca="1" si="133"/>
        <v/>
      </c>
      <c r="O1369" s="10" t="str">
        <f t="shared" ca="1" si="134"/>
        <v/>
      </c>
      <c r="Q1369" s="10" t="str">
        <f ca="1">IF(L1369="","",VLOOKUP(R1369&amp;"_"&amp;S1369&amp;"_"&amp;T1369,[1]挑战模式!$A:$AS,38+U1369,FALSE))</f>
        <v/>
      </c>
      <c r="R1369" s="10">
        <v>2</v>
      </c>
      <c r="S1369" s="10">
        <v>4</v>
      </c>
      <c r="T1369" s="10">
        <v>4</v>
      </c>
      <c r="U1369" s="10">
        <v>6</v>
      </c>
    </row>
    <row r="1370" spans="2:21" x14ac:dyDescent="0.2">
      <c r="B1370" s="10" t="str">
        <f t="shared" si="129"/>
        <v>MonsterWaveCallRule_Season2_Challenge4</v>
      </c>
      <c r="C1370" s="10">
        <f>IF(ISNA(VLOOKUP(R1370&amp;"_"&amp;S1370&amp;"_"&amp;T1370,[1]挑战模式!$A:$AS,1,FALSE)),"",IF(T1370-T1369=0,"",T1370))</f>
        <v>5</v>
      </c>
      <c r="D1370" s="10" t="str">
        <f t="shared" si="130"/>
        <v>赛季2挑战关卡4波次5</v>
      </c>
      <c r="E1370" s="10" t="str">
        <f>""</f>
        <v/>
      </c>
      <c r="F1370" s="10">
        <f>IF(C1370="","",VLOOKUP(R1370&amp;"_"&amp;S1370&amp;"_"&amp;T1370,[1]挑战模式!$A:$AS,13,FALSE)-VLOOKUP(R1370&amp;"_"&amp;S1370&amp;"_"&amp;T1370,[1]挑战模式!$A:$AS,14,FALSE))</f>
        <v>100</v>
      </c>
      <c r="G1370" s="10">
        <f t="shared" si="131"/>
        <v>180</v>
      </c>
      <c r="H1370" s="10" t="str">
        <f>IF(C1370="","",VLOOKUP(R1370&amp;"_"&amp;S1370&amp;"_"&amp;T1370,[1]挑战模式!$A:$BG,58,FALSE))</f>
        <v>ResAudio_Music_game2;0.9</v>
      </c>
      <c r="I1370" s="10" t="str">
        <f>IF(C1370="","",VLOOKUP(R1370&amp;"_"&amp;S1370&amp;"_"&amp;T1370,[1]挑战模式!$A:$BG,59,FALSE))</f>
        <v>ResAudio_Music_game2;1.2</v>
      </c>
      <c r="J1370" s="10">
        <f t="shared" si="135"/>
        <v>0</v>
      </c>
      <c r="K1370" s="10">
        <f ca="1">IF(ISNA(VLOOKUP(R1370&amp;"_"&amp;S1370&amp;"_"&amp;T1370,[1]挑战模式!$A:$AS,1,FALSE)),"",IF(VLOOKUP(R1370&amp;"_"&amp;S1370&amp;"_"&amp;T1370,[1]挑战模式!$A:$AS,14+U1370,FALSE)="","",INT(VLOOKUP(R1370&amp;"_"&amp;S1370&amp;"_"&amp;T1370,[1]挑战模式!$A:$AS,20+U1370,FALSE))))</f>
        <v>12</v>
      </c>
      <c r="L1370" s="10">
        <f ca="1">IF(ISNA(VLOOKUP(R1370&amp;"_"&amp;S1370&amp;"_"&amp;T1370,[1]挑战模式!$A:$AS,1,FALSE)),"",IF(VLOOKUP(R1370&amp;"_"&amp;S1370&amp;"_"&amp;T1370,[1]挑战模式!$A:$AS,14+U1370,FALSE)="","",ROUND(VLOOKUP(R1370&amp;"_"&amp;S1370&amp;"_"&amp;T1370,[1]挑战模式!$A:$AS,5,FALSE)/K1370,2)))</f>
        <v>2.5</v>
      </c>
      <c r="M1370" s="10">
        <f t="shared" ca="1" si="132"/>
        <v>1</v>
      </c>
      <c r="N1370" s="10" t="str">
        <f t="shared" ca="1" si="133"/>
        <v>Monster_Season2_Challenge4_5_1</v>
      </c>
      <c r="O1370" s="10">
        <f t="shared" ca="1" si="134"/>
        <v>1</v>
      </c>
      <c r="Q1370" s="10">
        <f ca="1">IF(L1370="","",VLOOKUP(R1370&amp;"_"&amp;S1370&amp;"_"&amp;T1370,[1]挑战模式!$A:$AS,38+U1370,FALSE))</f>
        <v>7</v>
      </c>
      <c r="R1370" s="10">
        <v>2</v>
      </c>
      <c r="S1370" s="10">
        <v>4</v>
      </c>
      <c r="T1370" s="10">
        <v>5</v>
      </c>
      <c r="U1370" s="10">
        <v>1</v>
      </c>
    </row>
    <row r="1371" spans="2:21" x14ac:dyDescent="0.2">
      <c r="B1371" s="10" t="str">
        <f t="shared" si="129"/>
        <v/>
      </c>
      <c r="C1371" s="10" t="str">
        <f>IF(ISNA(VLOOKUP(R1371&amp;"_"&amp;S1371&amp;"_"&amp;T1371,[1]挑战模式!$A:$AS,1,FALSE)),"",IF(T1371-T1370=0,"",T1371))</f>
        <v/>
      </c>
      <c r="D1371" s="10" t="str">
        <f t="shared" si="130"/>
        <v/>
      </c>
      <c r="E1371" s="10" t="str">
        <f>""</f>
        <v/>
      </c>
      <c r="F1371" s="10" t="str">
        <f>IF(C1371="","",VLOOKUP(R1371&amp;"_"&amp;S1371&amp;"_"&amp;T1371,[1]挑战模式!$A:$AS,13,FALSE)-VLOOKUP(R1371&amp;"_"&amp;S1371&amp;"_"&amp;T1371,[1]挑战模式!$A:$AS,14,FALSE))</f>
        <v/>
      </c>
      <c r="G1371" s="10" t="str">
        <f t="shared" si="131"/>
        <v/>
      </c>
      <c r="H1371" s="10" t="str">
        <f>IF(C1371="","",VLOOKUP(R1371&amp;"_"&amp;S1371&amp;"_"&amp;T1371,[1]挑战模式!$A:$BG,58,FALSE))</f>
        <v/>
      </c>
      <c r="I1371" s="10" t="str">
        <f>IF(C1371="","",VLOOKUP(R1371&amp;"_"&amp;S1371&amp;"_"&amp;T1371,[1]挑战模式!$A:$BG,59,FALSE))</f>
        <v/>
      </c>
      <c r="J1371" s="10" t="str">
        <f t="shared" si="135"/>
        <v/>
      </c>
      <c r="K1371" s="10">
        <f ca="1">IF(ISNA(VLOOKUP(R1371&amp;"_"&amp;S1371&amp;"_"&amp;T1371,[1]挑战模式!$A:$AS,1,FALSE)),"",IF(VLOOKUP(R1371&amp;"_"&amp;S1371&amp;"_"&amp;T1371,[1]挑战模式!$A:$AS,14+U1371,FALSE)="","",INT(VLOOKUP(R1371&amp;"_"&amp;S1371&amp;"_"&amp;T1371,[1]挑战模式!$A:$AS,20+U1371,FALSE))))</f>
        <v>12</v>
      </c>
      <c r="L1371" s="10">
        <f ca="1">IF(ISNA(VLOOKUP(R1371&amp;"_"&amp;S1371&amp;"_"&amp;T1371,[1]挑战模式!$A:$AS,1,FALSE)),"",IF(VLOOKUP(R1371&amp;"_"&amp;S1371&amp;"_"&amp;T1371,[1]挑战模式!$A:$AS,14+U1371,FALSE)="","",ROUND(VLOOKUP(R1371&amp;"_"&amp;S1371&amp;"_"&amp;T1371,[1]挑战模式!$A:$AS,5,FALSE)/K1371,2)))</f>
        <v>2.5</v>
      </c>
      <c r="M1371" s="10">
        <f t="shared" ca="1" si="132"/>
        <v>1</v>
      </c>
      <c r="N1371" s="10" t="str">
        <f t="shared" ca="1" si="133"/>
        <v>Monster_Season2_Challenge4_5_2</v>
      </c>
      <c r="O1371" s="10">
        <f t="shared" ca="1" si="134"/>
        <v>1</v>
      </c>
      <c r="Q1371" s="10">
        <f ca="1">IF(L1371="","",VLOOKUP(R1371&amp;"_"&amp;S1371&amp;"_"&amp;T1371,[1]挑战模式!$A:$AS,38+U1371,FALSE))</f>
        <v>7</v>
      </c>
      <c r="R1371" s="10">
        <v>2</v>
      </c>
      <c r="S1371" s="10">
        <v>4</v>
      </c>
      <c r="T1371" s="10">
        <v>5</v>
      </c>
      <c r="U1371" s="10">
        <v>2</v>
      </c>
    </row>
    <row r="1372" spans="2:21" x14ac:dyDescent="0.2">
      <c r="B1372" s="10" t="str">
        <f t="shared" si="129"/>
        <v/>
      </c>
      <c r="C1372" s="10" t="str">
        <f>IF(ISNA(VLOOKUP(R1372&amp;"_"&amp;S1372&amp;"_"&amp;T1372,[1]挑战模式!$A:$AS,1,FALSE)),"",IF(T1372-T1371=0,"",T1372))</f>
        <v/>
      </c>
      <c r="D1372" s="10" t="str">
        <f t="shared" si="130"/>
        <v/>
      </c>
      <c r="E1372" s="10" t="str">
        <f>""</f>
        <v/>
      </c>
      <c r="F1372" s="10" t="str">
        <f>IF(C1372="","",VLOOKUP(R1372&amp;"_"&amp;S1372&amp;"_"&amp;T1372,[1]挑战模式!$A:$AS,13,FALSE)-VLOOKUP(R1372&amp;"_"&amp;S1372&amp;"_"&amp;T1372,[1]挑战模式!$A:$AS,14,FALSE))</f>
        <v/>
      </c>
      <c r="G1372" s="10" t="str">
        <f t="shared" si="131"/>
        <v/>
      </c>
      <c r="H1372" s="10" t="str">
        <f>IF(C1372="","",VLOOKUP(R1372&amp;"_"&amp;S1372&amp;"_"&amp;T1372,[1]挑战模式!$A:$BG,58,FALSE))</f>
        <v/>
      </c>
      <c r="I1372" s="10" t="str">
        <f>IF(C1372="","",VLOOKUP(R1372&amp;"_"&amp;S1372&amp;"_"&amp;T1372,[1]挑战模式!$A:$BG,59,FALSE))</f>
        <v/>
      </c>
      <c r="J1372" s="10" t="str">
        <f t="shared" si="135"/>
        <v/>
      </c>
      <c r="K1372" s="10">
        <f ca="1">IF(ISNA(VLOOKUP(R1372&amp;"_"&amp;S1372&amp;"_"&amp;T1372,[1]挑战模式!$A:$AS,1,FALSE)),"",IF(VLOOKUP(R1372&amp;"_"&amp;S1372&amp;"_"&amp;T1372,[1]挑战模式!$A:$AS,14+U1372,FALSE)="","",INT(VLOOKUP(R1372&amp;"_"&amp;S1372&amp;"_"&amp;T1372,[1]挑战模式!$A:$AS,20+U1372,FALSE))))</f>
        <v>6</v>
      </c>
      <c r="L1372" s="10">
        <f ca="1">IF(ISNA(VLOOKUP(R1372&amp;"_"&amp;S1372&amp;"_"&amp;T1372,[1]挑战模式!$A:$AS,1,FALSE)),"",IF(VLOOKUP(R1372&amp;"_"&amp;S1372&amp;"_"&amp;T1372,[1]挑战模式!$A:$AS,14+U1372,FALSE)="","",ROUND(VLOOKUP(R1372&amp;"_"&amp;S1372&amp;"_"&amp;T1372,[1]挑战模式!$A:$AS,5,FALSE)/K1372,2)))</f>
        <v>5</v>
      </c>
      <c r="M1372" s="10">
        <f t="shared" ca="1" si="132"/>
        <v>1</v>
      </c>
      <c r="N1372" s="10" t="str">
        <f t="shared" ca="1" si="133"/>
        <v>Monster_Season2_Challenge4_5_3</v>
      </c>
      <c r="O1372" s="10">
        <f t="shared" ca="1" si="134"/>
        <v>1</v>
      </c>
      <c r="Q1372" s="10">
        <f ca="1">IF(L1372="","",VLOOKUP(R1372&amp;"_"&amp;S1372&amp;"_"&amp;T1372,[1]挑战模式!$A:$AS,38+U1372,FALSE))</f>
        <v>7</v>
      </c>
      <c r="R1372" s="10">
        <v>2</v>
      </c>
      <c r="S1372" s="10">
        <v>4</v>
      </c>
      <c r="T1372" s="10">
        <v>5</v>
      </c>
      <c r="U1372" s="10">
        <v>3</v>
      </c>
    </row>
    <row r="1373" spans="2:21" x14ac:dyDescent="0.2">
      <c r="B1373" s="10" t="str">
        <f t="shared" si="129"/>
        <v/>
      </c>
      <c r="C1373" s="10" t="str">
        <f>IF(ISNA(VLOOKUP(R1373&amp;"_"&amp;S1373&amp;"_"&amp;T1373,[1]挑战模式!$A:$AS,1,FALSE)),"",IF(T1373-T1372=0,"",T1373))</f>
        <v/>
      </c>
      <c r="D1373" s="10" t="str">
        <f t="shared" si="130"/>
        <v/>
      </c>
      <c r="E1373" s="10" t="str">
        <f>""</f>
        <v/>
      </c>
      <c r="F1373" s="10" t="str">
        <f>IF(C1373="","",VLOOKUP(R1373&amp;"_"&amp;S1373&amp;"_"&amp;T1373,[1]挑战模式!$A:$AS,13,FALSE)-VLOOKUP(R1373&amp;"_"&amp;S1373&amp;"_"&amp;T1373,[1]挑战模式!$A:$AS,14,FALSE))</f>
        <v/>
      </c>
      <c r="G1373" s="10" t="str">
        <f t="shared" si="131"/>
        <v/>
      </c>
      <c r="H1373" s="10" t="str">
        <f>IF(C1373="","",VLOOKUP(R1373&amp;"_"&amp;S1373&amp;"_"&amp;T1373,[1]挑战模式!$A:$BG,58,FALSE))</f>
        <v/>
      </c>
      <c r="I1373" s="10" t="str">
        <f>IF(C1373="","",VLOOKUP(R1373&amp;"_"&amp;S1373&amp;"_"&amp;T1373,[1]挑战模式!$A:$BG,59,FALSE))</f>
        <v/>
      </c>
      <c r="J1373" s="10" t="str">
        <f t="shared" si="135"/>
        <v/>
      </c>
      <c r="K1373" s="10" t="str">
        <f ca="1">IF(ISNA(VLOOKUP(R1373&amp;"_"&amp;S1373&amp;"_"&amp;T1373,[1]挑战模式!$A:$AS,1,FALSE)),"",IF(VLOOKUP(R1373&amp;"_"&amp;S1373&amp;"_"&amp;T1373,[1]挑战模式!$A:$AS,14+U1373,FALSE)="","",INT(VLOOKUP(R1373&amp;"_"&amp;S1373&amp;"_"&amp;T1373,[1]挑战模式!$A:$AS,20+U1373,FALSE))))</f>
        <v/>
      </c>
      <c r="L1373" s="10" t="str">
        <f ca="1">IF(ISNA(VLOOKUP(R1373&amp;"_"&amp;S1373&amp;"_"&amp;T1373,[1]挑战模式!$A:$AS,1,FALSE)),"",IF(VLOOKUP(R1373&amp;"_"&amp;S1373&amp;"_"&amp;T1373,[1]挑战模式!$A:$AS,14+U1373,FALSE)="","",ROUND(VLOOKUP(R1373&amp;"_"&amp;S1373&amp;"_"&amp;T1373,[1]挑战模式!$A:$AS,5,FALSE)/K1373,2)))</f>
        <v/>
      </c>
      <c r="M1373" s="10" t="str">
        <f t="shared" ca="1" si="132"/>
        <v/>
      </c>
      <c r="N1373" s="10" t="str">
        <f t="shared" ca="1" si="133"/>
        <v/>
      </c>
      <c r="O1373" s="10" t="str">
        <f t="shared" ca="1" si="134"/>
        <v/>
      </c>
      <c r="Q1373" s="10" t="str">
        <f ca="1">IF(L1373="","",VLOOKUP(R1373&amp;"_"&amp;S1373&amp;"_"&amp;T1373,[1]挑战模式!$A:$AS,38+U1373,FALSE))</f>
        <v/>
      </c>
      <c r="R1373" s="10">
        <v>2</v>
      </c>
      <c r="S1373" s="10">
        <v>4</v>
      </c>
      <c r="T1373" s="10">
        <v>5</v>
      </c>
      <c r="U1373" s="10">
        <v>4</v>
      </c>
    </row>
    <row r="1374" spans="2:21" x14ac:dyDescent="0.2">
      <c r="B1374" s="10" t="str">
        <f t="shared" si="129"/>
        <v/>
      </c>
      <c r="C1374" s="10" t="str">
        <f>IF(ISNA(VLOOKUP(R1374&amp;"_"&amp;S1374&amp;"_"&amp;T1374,[1]挑战模式!$A:$AS,1,FALSE)),"",IF(T1374-T1373=0,"",T1374))</f>
        <v/>
      </c>
      <c r="D1374" s="10" t="str">
        <f t="shared" si="130"/>
        <v/>
      </c>
      <c r="E1374" s="10" t="str">
        <f>""</f>
        <v/>
      </c>
      <c r="F1374" s="10" t="str">
        <f>IF(C1374="","",VLOOKUP(R1374&amp;"_"&amp;S1374&amp;"_"&amp;T1374,[1]挑战模式!$A:$AS,13,FALSE)-VLOOKUP(R1374&amp;"_"&amp;S1374&amp;"_"&amp;T1374,[1]挑战模式!$A:$AS,14,FALSE))</f>
        <v/>
      </c>
      <c r="G1374" s="10" t="str">
        <f t="shared" si="131"/>
        <v/>
      </c>
      <c r="H1374" s="10" t="str">
        <f>IF(C1374="","",VLOOKUP(R1374&amp;"_"&amp;S1374&amp;"_"&amp;T1374,[1]挑战模式!$A:$BG,58,FALSE))</f>
        <v/>
      </c>
      <c r="I1374" s="10" t="str">
        <f>IF(C1374="","",VLOOKUP(R1374&amp;"_"&amp;S1374&amp;"_"&amp;T1374,[1]挑战模式!$A:$BG,59,FALSE))</f>
        <v/>
      </c>
      <c r="J1374" s="10" t="str">
        <f t="shared" si="135"/>
        <v/>
      </c>
      <c r="K1374" s="10" t="str">
        <f ca="1">IF(ISNA(VLOOKUP(R1374&amp;"_"&amp;S1374&amp;"_"&amp;T1374,[1]挑战模式!$A:$AS,1,FALSE)),"",IF(VLOOKUP(R1374&amp;"_"&amp;S1374&amp;"_"&amp;T1374,[1]挑战模式!$A:$AS,14+U1374,FALSE)="","",INT(VLOOKUP(R1374&amp;"_"&amp;S1374&amp;"_"&amp;T1374,[1]挑战模式!$A:$AS,20+U1374,FALSE))))</f>
        <v/>
      </c>
      <c r="L1374" s="10" t="str">
        <f ca="1">IF(ISNA(VLOOKUP(R1374&amp;"_"&amp;S1374&amp;"_"&amp;T1374,[1]挑战模式!$A:$AS,1,FALSE)),"",IF(VLOOKUP(R1374&amp;"_"&amp;S1374&amp;"_"&amp;T1374,[1]挑战模式!$A:$AS,14+U1374,FALSE)="","",ROUND(VLOOKUP(R1374&amp;"_"&amp;S1374&amp;"_"&amp;T1374,[1]挑战模式!$A:$AS,5,FALSE)/K1374,2)))</f>
        <v/>
      </c>
      <c r="M1374" s="10" t="str">
        <f t="shared" ca="1" si="132"/>
        <v/>
      </c>
      <c r="N1374" s="10" t="str">
        <f t="shared" ca="1" si="133"/>
        <v/>
      </c>
      <c r="O1374" s="10" t="str">
        <f t="shared" ca="1" si="134"/>
        <v/>
      </c>
      <c r="Q1374" s="10" t="str">
        <f ca="1">IF(L1374="","",VLOOKUP(R1374&amp;"_"&amp;S1374&amp;"_"&amp;T1374,[1]挑战模式!$A:$AS,38+U1374,FALSE))</f>
        <v/>
      </c>
      <c r="R1374" s="10">
        <v>2</v>
      </c>
      <c r="S1374" s="10">
        <v>4</v>
      </c>
      <c r="T1374" s="10">
        <v>5</v>
      </c>
      <c r="U1374" s="10">
        <v>5</v>
      </c>
    </row>
    <row r="1375" spans="2:21" x14ac:dyDescent="0.2">
      <c r="B1375" s="10" t="str">
        <f t="shared" si="129"/>
        <v/>
      </c>
      <c r="C1375" s="10" t="str">
        <f>IF(ISNA(VLOOKUP(R1375&amp;"_"&amp;S1375&amp;"_"&amp;T1375,[1]挑战模式!$A:$AS,1,FALSE)),"",IF(T1375-T1374=0,"",T1375))</f>
        <v/>
      </c>
      <c r="D1375" s="10" t="str">
        <f t="shared" si="130"/>
        <v/>
      </c>
      <c r="E1375" s="10" t="str">
        <f>""</f>
        <v/>
      </c>
      <c r="F1375" s="10" t="str">
        <f>IF(C1375="","",VLOOKUP(R1375&amp;"_"&amp;S1375&amp;"_"&amp;T1375,[1]挑战模式!$A:$AS,13,FALSE)-VLOOKUP(R1375&amp;"_"&amp;S1375&amp;"_"&amp;T1375,[1]挑战模式!$A:$AS,14,FALSE))</f>
        <v/>
      </c>
      <c r="G1375" s="10" t="str">
        <f t="shared" si="131"/>
        <v/>
      </c>
      <c r="H1375" s="10" t="str">
        <f>IF(C1375="","",VLOOKUP(R1375&amp;"_"&amp;S1375&amp;"_"&amp;T1375,[1]挑战模式!$A:$BG,58,FALSE))</f>
        <v/>
      </c>
      <c r="I1375" s="10" t="str">
        <f>IF(C1375="","",VLOOKUP(R1375&amp;"_"&amp;S1375&amp;"_"&amp;T1375,[1]挑战模式!$A:$BG,59,FALSE))</f>
        <v/>
      </c>
      <c r="J1375" s="10" t="str">
        <f t="shared" si="135"/>
        <v/>
      </c>
      <c r="K1375" s="10" t="str">
        <f ca="1">IF(ISNA(VLOOKUP(R1375&amp;"_"&amp;S1375&amp;"_"&amp;T1375,[1]挑战模式!$A:$AS,1,FALSE)),"",IF(VLOOKUP(R1375&amp;"_"&amp;S1375&amp;"_"&amp;T1375,[1]挑战模式!$A:$AS,14+U1375,FALSE)="","",INT(VLOOKUP(R1375&amp;"_"&amp;S1375&amp;"_"&amp;T1375,[1]挑战模式!$A:$AS,20+U1375,FALSE))))</f>
        <v/>
      </c>
      <c r="L1375" s="10" t="str">
        <f ca="1">IF(ISNA(VLOOKUP(R1375&amp;"_"&amp;S1375&amp;"_"&amp;T1375,[1]挑战模式!$A:$AS,1,FALSE)),"",IF(VLOOKUP(R1375&amp;"_"&amp;S1375&amp;"_"&amp;T1375,[1]挑战模式!$A:$AS,14+U1375,FALSE)="","",ROUND(VLOOKUP(R1375&amp;"_"&amp;S1375&amp;"_"&amp;T1375,[1]挑战模式!$A:$AS,5,FALSE)/K1375,2)))</f>
        <v/>
      </c>
      <c r="M1375" s="10" t="str">
        <f t="shared" ca="1" si="132"/>
        <v/>
      </c>
      <c r="N1375" s="10" t="str">
        <f t="shared" ca="1" si="133"/>
        <v/>
      </c>
      <c r="O1375" s="10" t="str">
        <f t="shared" ca="1" si="134"/>
        <v/>
      </c>
      <c r="Q1375" s="10" t="str">
        <f ca="1">IF(L1375="","",VLOOKUP(R1375&amp;"_"&amp;S1375&amp;"_"&amp;T1375,[1]挑战模式!$A:$AS,38+U1375,FALSE))</f>
        <v/>
      </c>
      <c r="R1375" s="10">
        <v>2</v>
      </c>
      <c r="S1375" s="10">
        <v>4</v>
      </c>
      <c r="T1375" s="10">
        <v>5</v>
      </c>
      <c r="U1375" s="10">
        <v>6</v>
      </c>
    </row>
    <row r="1376" spans="2:21" x14ac:dyDescent="0.2">
      <c r="B1376" s="10" t="str">
        <f t="shared" si="129"/>
        <v>MonsterWaveCallRule_Season2_Challenge4</v>
      </c>
      <c r="C1376" s="10">
        <f>IF(ISNA(VLOOKUP(R1376&amp;"_"&amp;S1376&amp;"_"&amp;T1376,[1]挑战模式!$A:$AS,1,FALSE)),"",IF(T1376-T1375=0,"",T1376))</f>
        <v>6</v>
      </c>
      <c r="D1376" s="10" t="str">
        <f t="shared" si="130"/>
        <v>赛季2挑战关卡4波次6</v>
      </c>
      <c r="E1376" s="10" t="str">
        <f>""</f>
        <v/>
      </c>
      <c r="F1376" s="10">
        <f>IF(C1376="","",VLOOKUP(R1376&amp;"_"&amp;S1376&amp;"_"&amp;T1376,[1]挑战模式!$A:$AS,13,FALSE)-VLOOKUP(R1376&amp;"_"&amp;S1376&amp;"_"&amp;T1376,[1]挑战模式!$A:$AS,14,FALSE))</f>
        <v>100</v>
      </c>
      <c r="G1376" s="10">
        <f t="shared" si="131"/>
        <v>180</v>
      </c>
      <c r="H1376" s="10" t="str">
        <f>IF(C1376="","",VLOOKUP(R1376&amp;"_"&amp;S1376&amp;"_"&amp;T1376,[1]挑战模式!$A:$BG,58,FALSE))</f>
        <v>ResAudio_Music_game2;0.9</v>
      </c>
      <c r="I1376" s="10" t="str">
        <f>IF(C1376="","",VLOOKUP(R1376&amp;"_"&amp;S1376&amp;"_"&amp;T1376,[1]挑战模式!$A:$BG,59,FALSE))</f>
        <v>ResAudio_Music_battle_danger1;1</v>
      </c>
      <c r="J1376" s="10">
        <f t="shared" si="135"/>
        <v>0</v>
      </c>
      <c r="K1376" s="10">
        <f ca="1">IF(ISNA(VLOOKUP(R1376&amp;"_"&amp;S1376&amp;"_"&amp;T1376,[1]挑战模式!$A:$AS,1,FALSE)),"",IF(VLOOKUP(R1376&amp;"_"&amp;S1376&amp;"_"&amp;T1376,[1]挑战模式!$A:$AS,14+U1376,FALSE)="","",INT(VLOOKUP(R1376&amp;"_"&amp;S1376&amp;"_"&amp;T1376,[1]挑战模式!$A:$AS,20+U1376,FALSE))))</f>
        <v>11</v>
      </c>
      <c r="L1376" s="10">
        <f ca="1">IF(ISNA(VLOOKUP(R1376&amp;"_"&amp;S1376&amp;"_"&amp;T1376,[1]挑战模式!$A:$AS,1,FALSE)),"",IF(VLOOKUP(R1376&amp;"_"&amp;S1376&amp;"_"&amp;T1376,[1]挑战模式!$A:$AS,14+U1376,FALSE)="","",ROUND(VLOOKUP(R1376&amp;"_"&amp;S1376&amp;"_"&amp;T1376,[1]挑战模式!$A:$AS,5,FALSE)/K1376,2)))</f>
        <v>2.73</v>
      </c>
      <c r="M1376" s="10">
        <f t="shared" ca="1" si="132"/>
        <v>1</v>
      </c>
      <c r="N1376" s="10" t="str">
        <f t="shared" ca="1" si="133"/>
        <v>Monster_Season2_Challenge4_6_1</v>
      </c>
      <c r="O1376" s="10">
        <f t="shared" ca="1" si="134"/>
        <v>1</v>
      </c>
      <c r="Q1376" s="10">
        <f ca="1">IF(L1376="","",VLOOKUP(R1376&amp;"_"&amp;S1376&amp;"_"&amp;T1376,[1]挑战模式!$A:$AS,38+U1376,FALSE))</f>
        <v>4</v>
      </c>
      <c r="R1376" s="10">
        <v>2</v>
      </c>
      <c r="S1376" s="10">
        <v>4</v>
      </c>
      <c r="T1376" s="10">
        <v>6</v>
      </c>
      <c r="U1376" s="10">
        <v>1</v>
      </c>
    </row>
    <row r="1377" spans="2:21" x14ac:dyDescent="0.2">
      <c r="B1377" s="10" t="str">
        <f t="shared" si="129"/>
        <v/>
      </c>
      <c r="C1377" s="10" t="str">
        <f>IF(ISNA(VLOOKUP(R1377&amp;"_"&amp;S1377&amp;"_"&amp;T1377,[1]挑战模式!$A:$AS,1,FALSE)),"",IF(T1377-T1376=0,"",T1377))</f>
        <v/>
      </c>
      <c r="D1377" s="10" t="str">
        <f t="shared" si="130"/>
        <v/>
      </c>
      <c r="E1377" s="10" t="str">
        <f>""</f>
        <v/>
      </c>
      <c r="F1377" s="10" t="str">
        <f>IF(C1377="","",VLOOKUP(R1377&amp;"_"&amp;S1377&amp;"_"&amp;T1377,[1]挑战模式!$A:$AS,13,FALSE)-VLOOKUP(R1377&amp;"_"&amp;S1377&amp;"_"&amp;T1377,[1]挑战模式!$A:$AS,14,FALSE))</f>
        <v/>
      </c>
      <c r="G1377" s="10" t="str">
        <f t="shared" si="131"/>
        <v/>
      </c>
      <c r="H1377" s="10" t="str">
        <f>IF(C1377="","",VLOOKUP(R1377&amp;"_"&amp;S1377&amp;"_"&amp;T1377,[1]挑战模式!$A:$BG,58,FALSE))</f>
        <v/>
      </c>
      <c r="I1377" s="10" t="str">
        <f>IF(C1377="","",VLOOKUP(R1377&amp;"_"&amp;S1377&amp;"_"&amp;T1377,[1]挑战模式!$A:$BG,59,FALSE))</f>
        <v/>
      </c>
      <c r="J1377" s="10" t="str">
        <f t="shared" si="135"/>
        <v/>
      </c>
      <c r="K1377" s="10">
        <f ca="1">IF(ISNA(VLOOKUP(R1377&amp;"_"&amp;S1377&amp;"_"&amp;T1377,[1]挑战模式!$A:$AS,1,FALSE)),"",IF(VLOOKUP(R1377&amp;"_"&amp;S1377&amp;"_"&amp;T1377,[1]挑战模式!$A:$AS,14+U1377,FALSE)="","",INT(VLOOKUP(R1377&amp;"_"&amp;S1377&amp;"_"&amp;T1377,[1]挑战模式!$A:$AS,20+U1377,FALSE))))</f>
        <v>8</v>
      </c>
      <c r="L1377" s="10">
        <f ca="1">IF(ISNA(VLOOKUP(R1377&amp;"_"&amp;S1377&amp;"_"&amp;T1377,[1]挑战模式!$A:$AS,1,FALSE)),"",IF(VLOOKUP(R1377&amp;"_"&amp;S1377&amp;"_"&amp;T1377,[1]挑战模式!$A:$AS,14+U1377,FALSE)="","",ROUND(VLOOKUP(R1377&amp;"_"&amp;S1377&amp;"_"&amp;T1377,[1]挑战模式!$A:$AS,5,FALSE)/K1377,2)))</f>
        <v>3.75</v>
      </c>
      <c r="M1377" s="10">
        <f t="shared" ca="1" si="132"/>
        <v>1</v>
      </c>
      <c r="N1377" s="10" t="str">
        <f t="shared" ca="1" si="133"/>
        <v>Monster_Season2_Challenge4_6_2</v>
      </c>
      <c r="O1377" s="10">
        <f t="shared" ca="1" si="134"/>
        <v>1</v>
      </c>
      <c r="Q1377" s="10">
        <f ca="1">IF(L1377="","",VLOOKUP(R1377&amp;"_"&amp;S1377&amp;"_"&amp;T1377,[1]挑战模式!$A:$AS,38+U1377,FALSE))</f>
        <v>8</v>
      </c>
      <c r="R1377" s="10">
        <v>2</v>
      </c>
      <c r="S1377" s="10">
        <v>4</v>
      </c>
      <c r="T1377" s="10">
        <v>6</v>
      </c>
      <c r="U1377" s="10">
        <v>2</v>
      </c>
    </row>
    <row r="1378" spans="2:21" x14ac:dyDescent="0.2">
      <c r="B1378" s="10" t="str">
        <f t="shared" si="129"/>
        <v/>
      </c>
      <c r="C1378" s="10" t="str">
        <f>IF(ISNA(VLOOKUP(R1378&amp;"_"&amp;S1378&amp;"_"&amp;T1378,[1]挑战模式!$A:$AS,1,FALSE)),"",IF(T1378-T1377=0,"",T1378))</f>
        <v/>
      </c>
      <c r="D1378" s="10" t="str">
        <f t="shared" si="130"/>
        <v/>
      </c>
      <c r="E1378" s="10" t="str">
        <f>""</f>
        <v/>
      </c>
      <c r="F1378" s="10" t="str">
        <f>IF(C1378="","",VLOOKUP(R1378&amp;"_"&amp;S1378&amp;"_"&amp;T1378,[1]挑战模式!$A:$AS,13,FALSE)-VLOOKUP(R1378&amp;"_"&amp;S1378&amp;"_"&amp;T1378,[1]挑战模式!$A:$AS,14,FALSE))</f>
        <v/>
      </c>
      <c r="G1378" s="10" t="str">
        <f t="shared" si="131"/>
        <v/>
      </c>
      <c r="H1378" s="10" t="str">
        <f>IF(C1378="","",VLOOKUP(R1378&amp;"_"&amp;S1378&amp;"_"&amp;T1378,[1]挑战模式!$A:$BG,58,FALSE))</f>
        <v/>
      </c>
      <c r="I1378" s="10" t="str">
        <f>IF(C1378="","",VLOOKUP(R1378&amp;"_"&amp;S1378&amp;"_"&amp;T1378,[1]挑战模式!$A:$BG,59,FALSE))</f>
        <v/>
      </c>
      <c r="J1378" s="10" t="str">
        <f t="shared" si="135"/>
        <v/>
      </c>
      <c r="K1378" s="10">
        <f ca="1">IF(ISNA(VLOOKUP(R1378&amp;"_"&amp;S1378&amp;"_"&amp;T1378,[1]挑战模式!$A:$AS,1,FALSE)),"",IF(VLOOKUP(R1378&amp;"_"&amp;S1378&amp;"_"&amp;T1378,[1]挑战模式!$A:$AS,14+U1378,FALSE)="","",INT(VLOOKUP(R1378&amp;"_"&amp;S1378&amp;"_"&amp;T1378,[1]挑战模式!$A:$AS,20+U1378,FALSE))))</f>
        <v>8</v>
      </c>
      <c r="L1378" s="10">
        <f ca="1">IF(ISNA(VLOOKUP(R1378&amp;"_"&amp;S1378&amp;"_"&amp;T1378,[1]挑战模式!$A:$AS,1,FALSE)),"",IF(VLOOKUP(R1378&amp;"_"&amp;S1378&amp;"_"&amp;T1378,[1]挑战模式!$A:$AS,14+U1378,FALSE)="","",ROUND(VLOOKUP(R1378&amp;"_"&amp;S1378&amp;"_"&amp;T1378,[1]挑战模式!$A:$AS,5,FALSE)/K1378,2)))</f>
        <v>3.75</v>
      </c>
      <c r="M1378" s="10">
        <f t="shared" ca="1" si="132"/>
        <v>1</v>
      </c>
      <c r="N1378" s="10" t="str">
        <f t="shared" ca="1" si="133"/>
        <v>Monster_Season2_Challenge4_6_3</v>
      </c>
      <c r="O1378" s="10">
        <f t="shared" ca="1" si="134"/>
        <v>1</v>
      </c>
      <c r="Q1378" s="10">
        <f ca="1">IF(L1378="","",VLOOKUP(R1378&amp;"_"&amp;S1378&amp;"_"&amp;T1378,[1]挑战模式!$A:$AS,38+U1378,FALSE))</f>
        <v>8</v>
      </c>
      <c r="R1378" s="10">
        <v>2</v>
      </c>
      <c r="S1378" s="10">
        <v>4</v>
      </c>
      <c r="T1378" s="10">
        <v>6</v>
      </c>
      <c r="U1378" s="10">
        <v>3</v>
      </c>
    </row>
    <row r="1379" spans="2:21" x14ac:dyDescent="0.2">
      <c r="B1379" s="10" t="str">
        <f t="shared" ref="B1379:B1442" si="136">IF(C1379="","","MonsterWaveCallRule_Season"&amp;R1379&amp;"_Challenge"&amp;S1379)</f>
        <v/>
      </c>
      <c r="C1379" s="10" t="str">
        <f>IF(ISNA(VLOOKUP(R1379&amp;"_"&amp;S1379&amp;"_"&amp;T1379,[1]挑战模式!$A:$AS,1,FALSE)),"",IF(T1379-T1378=0,"",T1379))</f>
        <v/>
      </c>
      <c r="D1379" s="10" t="str">
        <f t="shared" ref="D1379:D1442" si="137">IF(C1379="","","赛季"&amp;R1379&amp;"挑战关卡"&amp;S1379&amp;"波次"&amp;T1379)</f>
        <v/>
      </c>
      <c r="E1379" s="10" t="str">
        <f>""</f>
        <v/>
      </c>
      <c r="F1379" s="10" t="str">
        <f>IF(C1379="","",VLOOKUP(R1379&amp;"_"&amp;S1379&amp;"_"&amp;T1379,[1]挑战模式!$A:$AS,13,FALSE)-VLOOKUP(R1379&amp;"_"&amp;S1379&amp;"_"&amp;T1379,[1]挑战模式!$A:$AS,14,FALSE))</f>
        <v/>
      </c>
      <c r="G1379" s="10" t="str">
        <f t="shared" ref="G1379:G1442" si="138">IF(C1379="","",180)</f>
        <v/>
      </c>
      <c r="H1379" s="10" t="str">
        <f>IF(C1379="","",VLOOKUP(R1379&amp;"_"&amp;S1379&amp;"_"&amp;T1379,[1]挑战模式!$A:$BG,58,FALSE))</f>
        <v/>
      </c>
      <c r="I1379" s="10" t="str">
        <f>IF(C1379="","",VLOOKUP(R1379&amp;"_"&amp;S1379&amp;"_"&amp;T1379,[1]挑战模式!$A:$BG,59,FALSE))</f>
        <v/>
      </c>
      <c r="J1379" s="10" t="str">
        <f t="shared" si="135"/>
        <v/>
      </c>
      <c r="K1379" s="10">
        <f ca="1">IF(ISNA(VLOOKUP(R1379&amp;"_"&amp;S1379&amp;"_"&amp;T1379,[1]挑战模式!$A:$AS,1,FALSE)),"",IF(VLOOKUP(R1379&amp;"_"&amp;S1379&amp;"_"&amp;T1379,[1]挑战模式!$A:$AS,14+U1379,FALSE)="","",INT(VLOOKUP(R1379&amp;"_"&amp;S1379&amp;"_"&amp;T1379,[1]挑战模式!$A:$AS,20+U1379,FALSE))))</f>
        <v>5</v>
      </c>
      <c r="L1379" s="10">
        <f ca="1">IF(ISNA(VLOOKUP(R1379&amp;"_"&amp;S1379&amp;"_"&amp;T1379,[1]挑战模式!$A:$AS,1,FALSE)),"",IF(VLOOKUP(R1379&amp;"_"&amp;S1379&amp;"_"&amp;T1379,[1]挑战模式!$A:$AS,14+U1379,FALSE)="","",ROUND(VLOOKUP(R1379&amp;"_"&amp;S1379&amp;"_"&amp;T1379,[1]挑战模式!$A:$AS,5,FALSE)/K1379,2)))</f>
        <v>6</v>
      </c>
      <c r="M1379" s="10">
        <f t="shared" ref="M1379:M1442" ca="1" si="139">IF(L1379="","",1)</f>
        <v>1</v>
      </c>
      <c r="N1379" s="10" t="str">
        <f t="shared" ref="N1379:N1442" ca="1" si="140">IF(L1379="","","Monster_Season"&amp;R1379&amp;"_Challenge"&amp;S1379&amp;"_"&amp;T1379&amp;"_"&amp;U1379)</f>
        <v>Monster_Season2_Challenge4_6_4</v>
      </c>
      <c r="O1379" s="10">
        <f t="shared" ref="O1379:O1442" ca="1" si="141">IF(L1379="","",1)</f>
        <v>1</v>
      </c>
      <c r="Q1379" s="10">
        <f ca="1">IF(L1379="","",VLOOKUP(R1379&amp;"_"&amp;S1379&amp;"_"&amp;T1379,[1]挑战模式!$A:$AS,38+U1379,FALSE))</f>
        <v>8</v>
      </c>
      <c r="R1379" s="10">
        <v>2</v>
      </c>
      <c r="S1379" s="10">
        <v>4</v>
      </c>
      <c r="T1379" s="10">
        <v>6</v>
      </c>
      <c r="U1379" s="10">
        <v>4</v>
      </c>
    </row>
    <row r="1380" spans="2:21" x14ac:dyDescent="0.2">
      <c r="B1380" s="10" t="str">
        <f t="shared" si="136"/>
        <v/>
      </c>
      <c r="C1380" s="10" t="str">
        <f>IF(ISNA(VLOOKUP(R1380&amp;"_"&amp;S1380&amp;"_"&amp;T1380,[1]挑战模式!$A:$AS,1,FALSE)),"",IF(T1380-T1379=0,"",T1380))</f>
        <v/>
      </c>
      <c r="D1380" s="10" t="str">
        <f t="shared" si="137"/>
        <v/>
      </c>
      <c r="E1380" s="10" t="str">
        <f>""</f>
        <v/>
      </c>
      <c r="F1380" s="10" t="str">
        <f>IF(C1380="","",VLOOKUP(R1380&amp;"_"&amp;S1380&amp;"_"&amp;T1380,[1]挑战模式!$A:$AS,13,FALSE)-VLOOKUP(R1380&amp;"_"&amp;S1380&amp;"_"&amp;T1380,[1]挑战模式!$A:$AS,14,FALSE))</f>
        <v/>
      </c>
      <c r="G1380" s="10" t="str">
        <f t="shared" si="138"/>
        <v/>
      </c>
      <c r="H1380" s="10" t="str">
        <f>IF(C1380="","",VLOOKUP(R1380&amp;"_"&amp;S1380&amp;"_"&amp;T1380,[1]挑战模式!$A:$BG,58,FALSE))</f>
        <v/>
      </c>
      <c r="I1380" s="10" t="str">
        <f>IF(C1380="","",VLOOKUP(R1380&amp;"_"&amp;S1380&amp;"_"&amp;T1380,[1]挑战模式!$A:$BG,59,FALSE))</f>
        <v/>
      </c>
      <c r="J1380" s="10" t="str">
        <f t="shared" si="135"/>
        <v/>
      </c>
      <c r="K1380" s="10" t="str">
        <f ca="1">IF(ISNA(VLOOKUP(R1380&amp;"_"&amp;S1380&amp;"_"&amp;T1380,[1]挑战模式!$A:$AS,1,FALSE)),"",IF(VLOOKUP(R1380&amp;"_"&amp;S1380&amp;"_"&amp;T1380,[1]挑战模式!$A:$AS,14+U1380,FALSE)="","",INT(VLOOKUP(R1380&amp;"_"&amp;S1380&amp;"_"&amp;T1380,[1]挑战模式!$A:$AS,20+U1380,FALSE))))</f>
        <v/>
      </c>
      <c r="L1380" s="10" t="str">
        <f ca="1">IF(ISNA(VLOOKUP(R1380&amp;"_"&amp;S1380&amp;"_"&amp;T1380,[1]挑战模式!$A:$AS,1,FALSE)),"",IF(VLOOKUP(R1380&amp;"_"&amp;S1380&amp;"_"&amp;T1380,[1]挑战模式!$A:$AS,14+U1380,FALSE)="","",ROUND(VLOOKUP(R1380&amp;"_"&amp;S1380&amp;"_"&amp;T1380,[1]挑战模式!$A:$AS,5,FALSE)/K1380,2)))</f>
        <v/>
      </c>
      <c r="M1380" s="10" t="str">
        <f t="shared" ca="1" si="139"/>
        <v/>
      </c>
      <c r="N1380" s="10" t="str">
        <f t="shared" ca="1" si="140"/>
        <v/>
      </c>
      <c r="O1380" s="10" t="str">
        <f t="shared" ca="1" si="141"/>
        <v/>
      </c>
      <c r="Q1380" s="10" t="str">
        <f ca="1">IF(L1380="","",VLOOKUP(R1380&amp;"_"&amp;S1380&amp;"_"&amp;T1380,[1]挑战模式!$A:$AS,38+U1380,FALSE))</f>
        <v/>
      </c>
      <c r="R1380" s="10">
        <v>2</v>
      </c>
      <c r="S1380" s="10">
        <v>4</v>
      </c>
      <c r="T1380" s="10">
        <v>6</v>
      </c>
      <c r="U1380" s="10">
        <v>5</v>
      </c>
    </row>
    <row r="1381" spans="2:21" x14ac:dyDescent="0.2">
      <c r="B1381" s="10" t="str">
        <f t="shared" si="136"/>
        <v/>
      </c>
      <c r="C1381" s="10" t="str">
        <f>IF(ISNA(VLOOKUP(R1381&amp;"_"&amp;S1381&amp;"_"&amp;T1381,[1]挑战模式!$A:$AS,1,FALSE)),"",IF(T1381-T1380=0,"",T1381))</f>
        <v/>
      </c>
      <c r="D1381" s="10" t="str">
        <f t="shared" si="137"/>
        <v/>
      </c>
      <c r="E1381" s="10" t="str">
        <f>""</f>
        <v/>
      </c>
      <c r="F1381" s="10" t="str">
        <f>IF(C1381="","",VLOOKUP(R1381&amp;"_"&amp;S1381&amp;"_"&amp;T1381,[1]挑战模式!$A:$AS,13,FALSE)-VLOOKUP(R1381&amp;"_"&amp;S1381&amp;"_"&amp;T1381,[1]挑战模式!$A:$AS,14,FALSE))</f>
        <v/>
      </c>
      <c r="G1381" s="10" t="str">
        <f t="shared" si="138"/>
        <v/>
      </c>
      <c r="H1381" s="10" t="str">
        <f>IF(C1381="","",VLOOKUP(R1381&amp;"_"&amp;S1381&amp;"_"&amp;T1381,[1]挑战模式!$A:$BG,58,FALSE))</f>
        <v/>
      </c>
      <c r="I1381" s="10" t="str">
        <f>IF(C1381="","",VLOOKUP(R1381&amp;"_"&amp;S1381&amp;"_"&amp;T1381,[1]挑战模式!$A:$BG,59,FALSE))</f>
        <v/>
      </c>
      <c r="J1381" s="10" t="str">
        <f t="shared" si="135"/>
        <v/>
      </c>
      <c r="K1381" s="10" t="str">
        <f ca="1">IF(ISNA(VLOOKUP(R1381&amp;"_"&amp;S1381&amp;"_"&amp;T1381,[1]挑战模式!$A:$AS,1,FALSE)),"",IF(VLOOKUP(R1381&amp;"_"&amp;S1381&amp;"_"&amp;T1381,[1]挑战模式!$A:$AS,14+U1381,FALSE)="","",INT(VLOOKUP(R1381&amp;"_"&amp;S1381&amp;"_"&amp;T1381,[1]挑战模式!$A:$AS,20+U1381,FALSE))))</f>
        <v/>
      </c>
      <c r="L1381" s="10" t="str">
        <f ca="1">IF(ISNA(VLOOKUP(R1381&amp;"_"&amp;S1381&amp;"_"&amp;T1381,[1]挑战模式!$A:$AS,1,FALSE)),"",IF(VLOOKUP(R1381&amp;"_"&amp;S1381&amp;"_"&amp;T1381,[1]挑战模式!$A:$AS,14+U1381,FALSE)="","",ROUND(VLOOKUP(R1381&amp;"_"&amp;S1381&amp;"_"&amp;T1381,[1]挑战模式!$A:$AS,5,FALSE)/K1381,2)))</f>
        <v/>
      </c>
      <c r="M1381" s="10" t="str">
        <f t="shared" ca="1" si="139"/>
        <v/>
      </c>
      <c r="N1381" s="10" t="str">
        <f t="shared" ca="1" si="140"/>
        <v/>
      </c>
      <c r="O1381" s="10" t="str">
        <f t="shared" ca="1" si="141"/>
        <v/>
      </c>
      <c r="Q1381" s="10" t="str">
        <f ca="1">IF(L1381="","",VLOOKUP(R1381&amp;"_"&amp;S1381&amp;"_"&amp;T1381,[1]挑战模式!$A:$AS,38+U1381,FALSE))</f>
        <v/>
      </c>
      <c r="R1381" s="10">
        <v>2</v>
      </c>
      <c r="S1381" s="10">
        <v>4</v>
      </c>
      <c r="T1381" s="10">
        <v>6</v>
      </c>
      <c r="U1381" s="10">
        <v>6</v>
      </c>
    </row>
    <row r="1382" spans="2:21" x14ac:dyDescent="0.2">
      <c r="B1382" s="10" t="str">
        <f t="shared" si="136"/>
        <v/>
      </c>
      <c r="C1382" s="10" t="str">
        <f>IF(ISNA(VLOOKUP(R1382&amp;"_"&amp;S1382&amp;"_"&amp;T1382,[1]挑战模式!$A:$AS,1,FALSE)),"",IF(T1382-T1381=0,"",T1382))</f>
        <v/>
      </c>
      <c r="D1382" s="10" t="str">
        <f t="shared" si="137"/>
        <v/>
      </c>
      <c r="E1382" s="10" t="str">
        <f>""</f>
        <v/>
      </c>
      <c r="F1382" s="10" t="str">
        <f>IF(C1382="","",VLOOKUP(R1382&amp;"_"&amp;S1382&amp;"_"&amp;T1382,[1]挑战模式!$A:$AS,13,FALSE)-VLOOKUP(R1382&amp;"_"&amp;S1382&amp;"_"&amp;T1382,[1]挑战模式!$A:$AS,14,FALSE))</f>
        <v/>
      </c>
      <c r="G1382" s="10" t="str">
        <f t="shared" si="138"/>
        <v/>
      </c>
      <c r="H1382" s="10" t="str">
        <f>IF(C1382="","",VLOOKUP(R1382&amp;"_"&amp;S1382&amp;"_"&amp;T1382,[1]挑战模式!$A:$BG,58,FALSE))</f>
        <v/>
      </c>
      <c r="I1382" s="10" t="str">
        <f>IF(C1382="","",VLOOKUP(R1382&amp;"_"&amp;S1382&amp;"_"&amp;T1382,[1]挑战模式!$A:$BG,59,FALSE))</f>
        <v/>
      </c>
      <c r="J1382" s="10" t="str">
        <f t="shared" si="135"/>
        <v/>
      </c>
      <c r="K1382" s="10" t="str">
        <f>IF(ISNA(VLOOKUP(R1382&amp;"_"&amp;S1382&amp;"_"&amp;T1382,[1]挑战模式!$A:$AS,1,FALSE)),"",IF(VLOOKUP(R1382&amp;"_"&amp;S1382&amp;"_"&amp;T1382,[1]挑战模式!$A:$AS,14+U1382,FALSE)="","",INT(VLOOKUP(R1382&amp;"_"&amp;S1382&amp;"_"&amp;T1382,[1]挑战模式!$A:$AS,20+U1382,FALSE))))</f>
        <v/>
      </c>
      <c r="L1382" s="10" t="str">
        <f>IF(ISNA(VLOOKUP(R1382&amp;"_"&amp;S1382&amp;"_"&amp;T1382,[1]挑战模式!$A:$AS,1,FALSE)),"",IF(VLOOKUP(R1382&amp;"_"&amp;S1382&amp;"_"&amp;T1382,[1]挑战模式!$A:$AS,14+U1382,FALSE)="","",ROUND(VLOOKUP(R1382&amp;"_"&amp;S1382&amp;"_"&amp;T1382,[1]挑战模式!$A:$AS,5,FALSE)/K1382,2)))</f>
        <v/>
      </c>
      <c r="M1382" s="10" t="str">
        <f t="shared" si="139"/>
        <v/>
      </c>
      <c r="N1382" s="10" t="str">
        <f t="shared" si="140"/>
        <v/>
      </c>
      <c r="O1382" s="10" t="str">
        <f t="shared" si="141"/>
        <v/>
      </c>
      <c r="Q1382" s="10" t="str">
        <f>IF(L1382="","",VLOOKUP(R1382&amp;"_"&amp;S1382&amp;"_"&amp;T1382,[1]挑战模式!$A:$AS,38+U1382,FALSE))</f>
        <v/>
      </c>
      <c r="R1382" s="10">
        <v>2</v>
      </c>
      <c r="S1382" s="10">
        <v>4</v>
      </c>
      <c r="T1382" s="10">
        <v>7</v>
      </c>
      <c r="U1382" s="10">
        <v>1</v>
      </c>
    </row>
    <row r="1383" spans="2:21" x14ac:dyDescent="0.2">
      <c r="B1383" s="10" t="str">
        <f t="shared" si="136"/>
        <v/>
      </c>
      <c r="C1383" s="10" t="str">
        <f>IF(ISNA(VLOOKUP(R1383&amp;"_"&amp;S1383&amp;"_"&amp;T1383,[1]挑战模式!$A:$AS,1,FALSE)),"",IF(T1383-T1382=0,"",T1383))</f>
        <v/>
      </c>
      <c r="D1383" s="10" t="str">
        <f t="shared" si="137"/>
        <v/>
      </c>
      <c r="E1383" s="10" t="str">
        <f>""</f>
        <v/>
      </c>
      <c r="F1383" s="10" t="str">
        <f>IF(C1383="","",VLOOKUP(R1383&amp;"_"&amp;S1383&amp;"_"&amp;T1383,[1]挑战模式!$A:$AS,13,FALSE)-VLOOKUP(R1383&amp;"_"&amp;S1383&amp;"_"&amp;T1383,[1]挑战模式!$A:$AS,14,FALSE))</f>
        <v/>
      </c>
      <c r="G1383" s="10" t="str">
        <f t="shared" si="138"/>
        <v/>
      </c>
      <c r="H1383" s="10" t="str">
        <f>IF(C1383="","",VLOOKUP(R1383&amp;"_"&amp;S1383&amp;"_"&amp;T1383,[1]挑战模式!$A:$BG,58,FALSE))</f>
        <v/>
      </c>
      <c r="I1383" s="10" t="str">
        <f>IF(C1383="","",VLOOKUP(R1383&amp;"_"&amp;S1383&amp;"_"&amp;T1383,[1]挑战模式!$A:$BG,59,FALSE))</f>
        <v/>
      </c>
      <c r="J1383" s="10" t="str">
        <f t="shared" si="135"/>
        <v/>
      </c>
      <c r="K1383" s="10" t="str">
        <f>IF(ISNA(VLOOKUP(R1383&amp;"_"&amp;S1383&amp;"_"&amp;T1383,[1]挑战模式!$A:$AS,1,FALSE)),"",IF(VLOOKUP(R1383&amp;"_"&amp;S1383&amp;"_"&amp;T1383,[1]挑战模式!$A:$AS,14+U1383,FALSE)="","",INT(VLOOKUP(R1383&amp;"_"&amp;S1383&amp;"_"&amp;T1383,[1]挑战模式!$A:$AS,20+U1383,FALSE))))</f>
        <v/>
      </c>
      <c r="L1383" s="10" t="str">
        <f>IF(ISNA(VLOOKUP(R1383&amp;"_"&amp;S1383&amp;"_"&amp;T1383,[1]挑战模式!$A:$AS,1,FALSE)),"",IF(VLOOKUP(R1383&amp;"_"&amp;S1383&amp;"_"&amp;T1383,[1]挑战模式!$A:$AS,14+U1383,FALSE)="","",ROUND(VLOOKUP(R1383&amp;"_"&amp;S1383&amp;"_"&amp;T1383,[1]挑战模式!$A:$AS,5,FALSE)/K1383,2)))</f>
        <v/>
      </c>
      <c r="M1383" s="10" t="str">
        <f t="shared" si="139"/>
        <v/>
      </c>
      <c r="N1383" s="10" t="str">
        <f t="shared" si="140"/>
        <v/>
      </c>
      <c r="O1383" s="10" t="str">
        <f t="shared" si="141"/>
        <v/>
      </c>
      <c r="Q1383" s="10" t="str">
        <f>IF(L1383="","",VLOOKUP(R1383&amp;"_"&amp;S1383&amp;"_"&amp;T1383,[1]挑战模式!$A:$AS,38+U1383,FALSE))</f>
        <v/>
      </c>
      <c r="R1383" s="10">
        <v>2</v>
      </c>
      <c r="S1383" s="10">
        <v>4</v>
      </c>
      <c r="T1383" s="10">
        <v>7</v>
      </c>
      <c r="U1383" s="10">
        <v>2</v>
      </c>
    </row>
    <row r="1384" spans="2:21" x14ac:dyDescent="0.2">
      <c r="B1384" s="10" t="str">
        <f t="shared" si="136"/>
        <v/>
      </c>
      <c r="C1384" s="10" t="str">
        <f>IF(ISNA(VLOOKUP(R1384&amp;"_"&amp;S1384&amp;"_"&amp;T1384,[1]挑战模式!$A:$AS,1,FALSE)),"",IF(T1384-T1383=0,"",T1384))</f>
        <v/>
      </c>
      <c r="D1384" s="10" t="str">
        <f t="shared" si="137"/>
        <v/>
      </c>
      <c r="E1384" s="10" t="str">
        <f>""</f>
        <v/>
      </c>
      <c r="F1384" s="10" t="str">
        <f>IF(C1384="","",VLOOKUP(R1384&amp;"_"&amp;S1384&amp;"_"&amp;T1384,[1]挑战模式!$A:$AS,13,FALSE)-VLOOKUP(R1384&amp;"_"&amp;S1384&amp;"_"&amp;T1384,[1]挑战模式!$A:$AS,14,FALSE))</f>
        <v/>
      </c>
      <c r="G1384" s="10" t="str">
        <f t="shared" si="138"/>
        <v/>
      </c>
      <c r="H1384" s="10" t="str">
        <f>IF(C1384="","",VLOOKUP(R1384&amp;"_"&amp;S1384&amp;"_"&amp;T1384,[1]挑战模式!$A:$BG,58,FALSE))</f>
        <v/>
      </c>
      <c r="I1384" s="10" t="str">
        <f>IF(C1384="","",VLOOKUP(R1384&amp;"_"&amp;S1384&amp;"_"&amp;T1384,[1]挑战模式!$A:$BG,59,FALSE))</f>
        <v/>
      </c>
      <c r="J1384" s="10" t="str">
        <f t="shared" si="135"/>
        <v/>
      </c>
      <c r="K1384" s="10" t="str">
        <f>IF(ISNA(VLOOKUP(R1384&amp;"_"&amp;S1384&amp;"_"&amp;T1384,[1]挑战模式!$A:$AS,1,FALSE)),"",IF(VLOOKUP(R1384&amp;"_"&amp;S1384&amp;"_"&amp;T1384,[1]挑战模式!$A:$AS,14+U1384,FALSE)="","",INT(VLOOKUP(R1384&amp;"_"&amp;S1384&amp;"_"&amp;T1384,[1]挑战模式!$A:$AS,20+U1384,FALSE))))</f>
        <v/>
      </c>
      <c r="L1384" s="10" t="str">
        <f>IF(ISNA(VLOOKUP(R1384&amp;"_"&amp;S1384&amp;"_"&amp;T1384,[1]挑战模式!$A:$AS,1,FALSE)),"",IF(VLOOKUP(R1384&amp;"_"&amp;S1384&amp;"_"&amp;T1384,[1]挑战模式!$A:$AS,14+U1384,FALSE)="","",ROUND(VLOOKUP(R1384&amp;"_"&amp;S1384&amp;"_"&amp;T1384,[1]挑战模式!$A:$AS,5,FALSE)/K1384,2)))</f>
        <v/>
      </c>
      <c r="M1384" s="10" t="str">
        <f t="shared" si="139"/>
        <v/>
      </c>
      <c r="N1384" s="10" t="str">
        <f t="shared" si="140"/>
        <v/>
      </c>
      <c r="O1384" s="10" t="str">
        <f t="shared" si="141"/>
        <v/>
      </c>
      <c r="Q1384" s="10" t="str">
        <f>IF(L1384="","",VLOOKUP(R1384&amp;"_"&amp;S1384&amp;"_"&amp;T1384,[1]挑战模式!$A:$AS,38+U1384,FALSE))</f>
        <v/>
      </c>
      <c r="R1384" s="10">
        <v>2</v>
      </c>
      <c r="S1384" s="10">
        <v>4</v>
      </c>
      <c r="T1384" s="10">
        <v>7</v>
      </c>
      <c r="U1384" s="10">
        <v>3</v>
      </c>
    </row>
    <row r="1385" spans="2:21" x14ac:dyDescent="0.2">
      <c r="B1385" s="10" t="str">
        <f t="shared" si="136"/>
        <v/>
      </c>
      <c r="C1385" s="10" t="str">
        <f>IF(ISNA(VLOOKUP(R1385&amp;"_"&amp;S1385&amp;"_"&amp;T1385,[1]挑战模式!$A:$AS,1,FALSE)),"",IF(T1385-T1384=0,"",T1385))</f>
        <v/>
      </c>
      <c r="D1385" s="10" t="str">
        <f t="shared" si="137"/>
        <v/>
      </c>
      <c r="E1385" s="10" t="str">
        <f>""</f>
        <v/>
      </c>
      <c r="F1385" s="10" t="str">
        <f>IF(C1385="","",VLOOKUP(R1385&amp;"_"&amp;S1385&amp;"_"&amp;T1385,[1]挑战模式!$A:$AS,13,FALSE)-VLOOKUP(R1385&amp;"_"&amp;S1385&amp;"_"&amp;T1385,[1]挑战模式!$A:$AS,14,FALSE))</f>
        <v/>
      </c>
      <c r="G1385" s="10" t="str">
        <f t="shared" si="138"/>
        <v/>
      </c>
      <c r="H1385" s="10" t="str">
        <f>IF(C1385="","",VLOOKUP(R1385&amp;"_"&amp;S1385&amp;"_"&amp;T1385,[1]挑战模式!$A:$BG,58,FALSE))</f>
        <v/>
      </c>
      <c r="I1385" s="10" t="str">
        <f>IF(C1385="","",VLOOKUP(R1385&amp;"_"&amp;S1385&amp;"_"&amp;T1385,[1]挑战模式!$A:$BG,59,FALSE))</f>
        <v/>
      </c>
      <c r="J1385" s="10" t="str">
        <f t="shared" si="135"/>
        <v/>
      </c>
      <c r="K1385" s="10" t="str">
        <f>IF(ISNA(VLOOKUP(R1385&amp;"_"&amp;S1385&amp;"_"&amp;T1385,[1]挑战模式!$A:$AS,1,FALSE)),"",IF(VLOOKUP(R1385&amp;"_"&amp;S1385&amp;"_"&amp;T1385,[1]挑战模式!$A:$AS,14+U1385,FALSE)="","",INT(VLOOKUP(R1385&amp;"_"&amp;S1385&amp;"_"&amp;T1385,[1]挑战模式!$A:$AS,20+U1385,FALSE))))</f>
        <v/>
      </c>
      <c r="L1385" s="10" t="str">
        <f>IF(ISNA(VLOOKUP(R1385&amp;"_"&amp;S1385&amp;"_"&amp;T1385,[1]挑战模式!$A:$AS,1,FALSE)),"",IF(VLOOKUP(R1385&amp;"_"&amp;S1385&amp;"_"&amp;T1385,[1]挑战模式!$A:$AS,14+U1385,FALSE)="","",ROUND(VLOOKUP(R1385&amp;"_"&amp;S1385&amp;"_"&amp;T1385,[1]挑战模式!$A:$AS,5,FALSE)/K1385,2)))</f>
        <v/>
      </c>
      <c r="M1385" s="10" t="str">
        <f t="shared" si="139"/>
        <v/>
      </c>
      <c r="N1385" s="10" t="str">
        <f t="shared" si="140"/>
        <v/>
      </c>
      <c r="O1385" s="10" t="str">
        <f t="shared" si="141"/>
        <v/>
      </c>
      <c r="Q1385" s="10" t="str">
        <f>IF(L1385="","",VLOOKUP(R1385&amp;"_"&amp;S1385&amp;"_"&amp;T1385,[1]挑战模式!$A:$AS,38+U1385,FALSE))</f>
        <v/>
      </c>
      <c r="R1385" s="10">
        <v>2</v>
      </c>
      <c r="S1385" s="10">
        <v>4</v>
      </c>
      <c r="T1385" s="10">
        <v>7</v>
      </c>
      <c r="U1385" s="10">
        <v>4</v>
      </c>
    </row>
    <row r="1386" spans="2:21" x14ac:dyDescent="0.2">
      <c r="B1386" s="10" t="str">
        <f t="shared" si="136"/>
        <v/>
      </c>
      <c r="C1386" s="10" t="str">
        <f>IF(ISNA(VLOOKUP(R1386&amp;"_"&amp;S1386&amp;"_"&amp;T1386,[1]挑战模式!$A:$AS,1,FALSE)),"",IF(T1386-T1385=0,"",T1386))</f>
        <v/>
      </c>
      <c r="D1386" s="10" t="str">
        <f t="shared" si="137"/>
        <v/>
      </c>
      <c r="E1386" s="10" t="str">
        <f>""</f>
        <v/>
      </c>
      <c r="F1386" s="10" t="str">
        <f>IF(C1386="","",VLOOKUP(R1386&amp;"_"&amp;S1386&amp;"_"&amp;T1386,[1]挑战模式!$A:$AS,13,FALSE)-VLOOKUP(R1386&amp;"_"&amp;S1386&amp;"_"&amp;T1386,[1]挑战模式!$A:$AS,14,FALSE))</f>
        <v/>
      </c>
      <c r="G1386" s="10" t="str">
        <f t="shared" si="138"/>
        <v/>
      </c>
      <c r="H1386" s="10" t="str">
        <f>IF(C1386="","",VLOOKUP(R1386&amp;"_"&amp;S1386&amp;"_"&amp;T1386,[1]挑战模式!$A:$BG,58,FALSE))</f>
        <v/>
      </c>
      <c r="I1386" s="10" t="str">
        <f>IF(C1386="","",VLOOKUP(R1386&amp;"_"&amp;S1386&amp;"_"&amp;T1386,[1]挑战模式!$A:$BG,59,FALSE))</f>
        <v/>
      </c>
      <c r="J1386" s="10" t="str">
        <f t="shared" si="135"/>
        <v/>
      </c>
      <c r="K1386" s="10" t="str">
        <f>IF(ISNA(VLOOKUP(R1386&amp;"_"&amp;S1386&amp;"_"&amp;T1386,[1]挑战模式!$A:$AS,1,FALSE)),"",IF(VLOOKUP(R1386&amp;"_"&amp;S1386&amp;"_"&amp;T1386,[1]挑战模式!$A:$AS,14+U1386,FALSE)="","",INT(VLOOKUP(R1386&amp;"_"&amp;S1386&amp;"_"&amp;T1386,[1]挑战模式!$A:$AS,20+U1386,FALSE))))</f>
        <v/>
      </c>
      <c r="L1386" s="10" t="str">
        <f>IF(ISNA(VLOOKUP(R1386&amp;"_"&amp;S1386&amp;"_"&amp;T1386,[1]挑战模式!$A:$AS,1,FALSE)),"",IF(VLOOKUP(R1386&amp;"_"&amp;S1386&amp;"_"&amp;T1386,[1]挑战模式!$A:$AS,14+U1386,FALSE)="","",ROUND(VLOOKUP(R1386&amp;"_"&amp;S1386&amp;"_"&amp;T1386,[1]挑战模式!$A:$AS,5,FALSE)/K1386,2)))</f>
        <v/>
      </c>
      <c r="M1386" s="10" t="str">
        <f t="shared" si="139"/>
        <v/>
      </c>
      <c r="N1386" s="10" t="str">
        <f t="shared" si="140"/>
        <v/>
      </c>
      <c r="O1386" s="10" t="str">
        <f t="shared" si="141"/>
        <v/>
      </c>
      <c r="Q1386" s="10" t="str">
        <f>IF(L1386="","",VLOOKUP(R1386&amp;"_"&amp;S1386&amp;"_"&amp;T1386,[1]挑战模式!$A:$AS,38+U1386,FALSE))</f>
        <v/>
      </c>
      <c r="R1386" s="10">
        <v>2</v>
      </c>
      <c r="S1386" s="10">
        <v>4</v>
      </c>
      <c r="T1386" s="10">
        <v>7</v>
      </c>
      <c r="U1386" s="10">
        <v>5</v>
      </c>
    </row>
    <row r="1387" spans="2:21" x14ac:dyDescent="0.2">
      <c r="B1387" s="10" t="str">
        <f t="shared" si="136"/>
        <v/>
      </c>
      <c r="C1387" s="10" t="str">
        <f>IF(ISNA(VLOOKUP(R1387&amp;"_"&amp;S1387&amp;"_"&amp;T1387,[1]挑战模式!$A:$AS,1,FALSE)),"",IF(T1387-T1386=0,"",T1387))</f>
        <v/>
      </c>
      <c r="D1387" s="10" t="str">
        <f t="shared" si="137"/>
        <v/>
      </c>
      <c r="E1387" s="10" t="str">
        <f>""</f>
        <v/>
      </c>
      <c r="F1387" s="10" t="str">
        <f>IF(C1387="","",VLOOKUP(R1387&amp;"_"&amp;S1387&amp;"_"&amp;T1387,[1]挑战模式!$A:$AS,13,FALSE)-VLOOKUP(R1387&amp;"_"&amp;S1387&amp;"_"&amp;T1387,[1]挑战模式!$A:$AS,14,FALSE))</f>
        <v/>
      </c>
      <c r="G1387" s="10" t="str">
        <f t="shared" si="138"/>
        <v/>
      </c>
      <c r="H1387" s="10" t="str">
        <f>IF(C1387="","",VLOOKUP(R1387&amp;"_"&amp;S1387&amp;"_"&amp;T1387,[1]挑战模式!$A:$BG,58,FALSE))</f>
        <v/>
      </c>
      <c r="I1387" s="10" t="str">
        <f>IF(C1387="","",VLOOKUP(R1387&amp;"_"&amp;S1387&amp;"_"&amp;T1387,[1]挑战模式!$A:$BG,59,FALSE))</f>
        <v/>
      </c>
      <c r="J1387" s="10" t="str">
        <f t="shared" si="135"/>
        <v/>
      </c>
      <c r="K1387" s="10" t="str">
        <f>IF(ISNA(VLOOKUP(R1387&amp;"_"&amp;S1387&amp;"_"&amp;T1387,[1]挑战模式!$A:$AS,1,FALSE)),"",IF(VLOOKUP(R1387&amp;"_"&amp;S1387&amp;"_"&amp;T1387,[1]挑战模式!$A:$AS,14+U1387,FALSE)="","",INT(VLOOKUP(R1387&amp;"_"&amp;S1387&amp;"_"&amp;T1387,[1]挑战模式!$A:$AS,20+U1387,FALSE))))</f>
        <v/>
      </c>
      <c r="L1387" s="10" t="str">
        <f>IF(ISNA(VLOOKUP(R1387&amp;"_"&amp;S1387&amp;"_"&amp;T1387,[1]挑战模式!$A:$AS,1,FALSE)),"",IF(VLOOKUP(R1387&amp;"_"&amp;S1387&amp;"_"&amp;T1387,[1]挑战模式!$A:$AS,14+U1387,FALSE)="","",ROUND(VLOOKUP(R1387&amp;"_"&amp;S1387&amp;"_"&amp;T1387,[1]挑战模式!$A:$AS,5,FALSE)/K1387,2)))</f>
        <v/>
      </c>
      <c r="M1387" s="10" t="str">
        <f t="shared" si="139"/>
        <v/>
      </c>
      <c r="N1387" s="10" t="str">
        <f t="shared" si="140"/>
        <v/>
      </c>
      <c r="O1387" s="10" t="str">
        <f t="shared" si="141"/>
        <v/>
      </c>
      <c r="Q1387" s="10" t="str">
        <f>IF(L1387="","",VLOOKUP(R1387&amp;"_"&amp;S1387&amp;"_"&amp;T1387,[1]挑战模式!$A:$AS,38+U1387,FALSE))</f>
        <v/>
      </c>
      <c r="R1387" s="10">
        <v>2</v>
      </c>
      <c r="S1387" s="10">
        <v>4</v>
      </c>
      <c r="T1387" s="10">
        <v>7</v>
      </c>
      <c r="U1387" s="10">
        <v>6</v>
      </c>
    </row>
    <row r="1388" spans="2:21" x14ac:dyDescent="0.2">
      <c r="B1388" s="10" t="str">
        <f t="shared" si="136"/>
        <v/>
      </c>
      <c r="C1388" s="10" t="str">
        <f>IF(ISNA(VLOOKUP(R1388&amp;"_"&amp;S1388&amp;"_"&amp;T1388,[1]挑战模式!$A:$AS,1,FALSE)),"",IF(T1388-T1387=0,"",T1388))</f>
        <v/>
      </c>
      <c r="D1388" s="10" t="str">
        <f t="shared" si="137"/>
        <v/>
      </c>
      <c r="E1388" s="10" t="str">
        <f>""</f>
        <v/>
      </c>
      <c r="F1388" s="10" t="str">
        <f>IF(C1388="","",VLOOKUP(R1388&amp;"_"&amp;S1388&amp;"_"&amp;T1388,[1]挑战模式!$A:$AS,13,FALSE)-VLOOKUP(R1388&amp;"_"&amp;S1388&amp;"_"&amp;T1388,[1]挑战模式!$A:$AS,14,FALSE))</f>
        <v/>
      </c>
      <c r="G1388" s="10" t="str">
        <f t="shared" si="138"/>
        <v/>
      </c>
      <c r="H1388" s="10" t="str">
        <f>IF(C1388="","",VLOOKUP(R1388&amp;"_"&amp;S1388&amp;"_"&amp;T1388,[1]挑战模式!$A:$BG,58,FALSE))</f>
        <v/>
      </c>
      <c r="I1388" s="10" t="str">
        <f>IF(C1388="","",VLOOKUP(R1388&amp;"_"&amp;S1388&amp;"_"&amp;T1388,[1]挑战模式!$A:$BG,59,FALSE))</f>
        <v/>
      </c>
      <c r="J1388" s="10" t="str">
        <f t="shared" si="135"/>
        <v/>
      </c>
      <c r="K1388" s="10" t="str">
        <f>IF(ISNA(VLOOKUP(R1388&amp;"_"&amp;S1388&amp;"_"&amp;T1388,[1]挑战模式!$A:$AS,1,FALSE)),"",IF(VLOOKUP(R1388&amp;"_"&amp;S1388&amp;"_"&amp;T1388,[1]挑战模式!$A:$AS,14+U1388,FALSE)="","",INT(VLOOKUP(R1388&amp;"_"&amp;S1388&amp;"_"&amp;T1388,[1]挑战模式!$A:$AS,20+U1388,FALSE))))</f>
        <v/>
      </c>
      <c r="L1388" s="10" t="str">
        <f>IF(ISNA(VLOOKUP(R1388&amp;"_"&amp;S1388&amp;"_"&amp;T1388,[1]挑战模式!$A:$AS,1,FALSE)),"",IF(VLOOKUP(R1388&amp;"_"&amp;S1388&amp;"_"&amp;T1388,[1]挑战模式!$A:$AS,14+U1388,FALSE)="","",ROUND(VLOOKUP(R1388&amp;"_"&amp;S1388&amp;"_"&amp;T1388,[1]挑战模式!$A:$AS,5,FALSE)/K1388,2)))</f>
        <v/>
      </c>
      <c r="M1388" s="10" t="str">
        <f t="shared" si="139"/>
        <v/>
      </c>
      <c r="N1388" s="10" t="str">
        <f t="shared" si="140"/>
        <v/>
      </c>
      <c r="O1388" s="10" t="str">
        <f t="shared" si="141"/>
        <v/>
      </c>
      <c r="Q1388" s="10" t="str">
        <f>IF(L1388="","",VLOOKUP(R1388&amp;"_"&amp;S1388&amp;"_"&amp;T1388,[1]挑战模式!$A:$AS,38+U1388,FALSE))</f>
        <v/>
      </c>
      <c r="R1388" s="10">
        <v>2</v>
      </c>
      <c r="S1388" s="10">
        <v>4</v>
      </c>
      <c r="T1388" s="10">
        <v>8</v>
      </c>
      <c r="U1388" s="10">
        <v>1</v>
      </c>
    </row>
    <row r="1389" spans="2:21" x14ac:dyDescent="0.2">
      <c r="B1389" s="10" t="str">
        <f t="shared" si="136"/>
        <v/>
      </c>
      <c r="C1389" s="10" t="str">
        <f>IF(ISNA(VLOOKUP(R1389&amp;"_"&amp;S1389&amp;"_"&amp;T1389,[1]挑战模式!$A:$AS,1,FALSE)),"",IF(T1389-T1388=0,"",T1389))</f>
        <v/>
      </c>
      <c r="D1389" s="10" t="str">
        <f t="shared" si="137"/>
        <v/>
      </c>
      <c r="E1389" s="10" t="str">
        <f>""</f>
        <v/>
      </c>
      <c r="F1389" s="10" t="str">
        <f>IF(C1389="","",VLOOKUP(R1389&amp;"_"&amp;S1389&amp;"_"&amp;T1389,[1]挑战模式!$A:$AS,13,FALSE)-VLOOKUP(R1389&amp;"_"&amp;S1389&amp;"_"&amp;T1389,[1]挑战模式!$A:$AS,14,FALSE))</f>
        <v/>
      </c>
      <c r="G1389" s="10" t="str">
        <f t="shared" si="138"/>
        <v/>
      </c>
      <c r="H1389" s="10" t="str">
        <f>IF(C1389="","",VLOOKUP(R1389&amp;"_"&amp;S1389&amp;"_"&amp;T1389,[1]挑战模式!$A:$BG,58,FALSE))</f>
        <v/>
      </c>
      <c r="I1389" s="10" t="str">
        <f>IF(C1389="","",VLOOKUP(R1389&amp;"_"&amp;S1389&amp;"_"&amp;T1389,[1]挑战模式!$A:$BG,59,FALSE))</f>
        <v/>
      </c>
      <c r="J1389" s="10" t="str">
        <f t="shared" si="135"/>
        <v/>
      </c>
      <c r="K1389" s="10" t="str">
        <f>IF(ISNA(VLOOKUP(R1389&amp;"_"&amp;S1389&amp;"_"&amp;T1389,[1]挑战模式!$A:$AS,1,FALSE)),"",IF(VLOOKUP(R1389&amp;"_"&amp;S1389&amp;"_"&amp;T1389,[1]挑战模式!$A:$AS,14+U1389,FALSE)="","",INT(VLOOKUP(R1389&amp;"_"&amp;S1389&amp;"_"&amp;T1389,[1]挑战模式!$A:$AS,20+U1389,FALSE))))</f>
        <v/>
      </c>
      <c r="L1389" s="10" t="str">
        <f>IF(ISNA(VLOOKUP(R1389&amp;"_"&amp;S1389&amp;"_"&amp;T1389,[1]挑战模式!$A:$AS,1,FALSE)),"",IF(VLOOKUP(R1389&amp;"_"&amp;S1389&amp;"_"&amp;T1389,[1]挑战模式!$A:$AS,14+U1389,FALSE)="","",ROUND(VLOOKUP(R1389&amp;"_"&amp;S1389&amp;"_"&amp;T1389,[1]挑战模式!$A:$AS,5,FALSE)/K1389,2)))</f>
        <v/>
      </c>
      <c r="M1389" s="10" t="str">
        <f t="shared" si="139"/>
        <v/>
      </c>
      <c r="N1389" s="10" t="str">
        <f t="shared" si="140"/>
        <v/>
      </c>
      <c r="O1389" s="10" t="str">
        <f t="shared" si="141"/>
        <v/>
      </c>
      <c r="Q1389" s="10" t="str">
        <f>IF(L1389="","",VLOOKUP(R1389&amp;"_"&amp;S1389&amp;"_"&amp;T1389,[1]挑战模式!$A:$AS,38+U1389,FALSE))</f>
        <v/>
      </c>
      <c r="R1389" s="10">
        <v>2</v>
      </c>
      <c r="S1389" s="10">
        <v>4</v>
      </c>
      <c r="T1389" s="10">
        <v>8</v>
      </c>
      <c r="U1389" s="10">
        <v>2</v>
      </c>
    </row>
    <row r="1390" spans="2:21" x14ac:dyDescent="0.2">
      <c r="B1390" s="10" t="str">
        <f t="shared" si="136"/>
        <v/>
      </c>
      <c r="C1390" s="10" t="str">
        <f>IF(ISNA(VLOOKUP(R1390&amp;"_"&amp;S1390&amp;"_"&amp;T1390,[1]挑战模式!$A:$AS,1,FALSE)),"",IF(T1390-T1389=0,"",T1390))</f>
        <v/>
      </c>
      <c r="D1390" s="10" t="str">
        <f t="shared" si="137"/>
        <v/>
      </c>
      <c r="E1390" s="10" t="str">
        <f>""</f>
        <v/>
      </c>
      <c r="F1390" s="10" t="str">
        <f>IF(C1390="","",VLOOKUP(R1390&amp;"_"&amp;S1390&amp;"_"&amp;T1390,[1]挑战模式!$A:$AS,13,FALSE)-VLOOKUP(R1390&amp;"_"&amp;S1390&amp;"_"&amp;T1390,[1]挑战模式!$A:$AS,14,FALSE))</f>
        <v/>
      </c>
      <c r="G1390" s="10" t="str">
        <f t="shared" si="138"/>
        <v/>
      </c>
      <c r="H1390" s="10" t="str">
        <f>IF(C1390="","",VLOOKUP(R1390&amp;"_"&amp;S1390&amp;"_"&amp;T1390,[1]挑战模式!$A:$BG,58,FALSE))</f>
        <v/>
      </c>
      <c r="I1390" s="10" t="str">
        <f>IF(C1390="","",VLOOKUP(R1390&amp;"_"&amp;S1390&amp;"_"&amp;T1390,[1]挑战模式!$A:$BG,59,FALSE))</f>
        <v/>
      </c>
      <c r="J1390" s="10" t="str">
        <f t="shared" si="135"/>
        <v/>
      </c>
      <c r="K1390" s="10" t="str">
        <f>IF(ISNA(VLOOKUP(R1390&amp;"_"&amp;S1390&amp;"_"&amp;T1390,[1]挑战模式!$A:$AS,1,FALSE)),"",IF(VLOOKUP(R1390&amp;"_"&amp;S1390&amp;"_"&amp;T1390,[1]挑战模式!$A:$AS,14+U1390,FALSE)="","",INT(VLOOKUP(R1390&amp;"_"&amp;S1390&amp;"_"&amp;T1390,[1]挑战模式!$A:$AS,20+U1390,FALSE))))</f>
        <v/>
      </c>
      <c r="L1390" s="10" t="str">
        <f>IF(ISNA(VLOOKUP(R1390&amp;"_"&amp;S1390&amp;"_"&amp;T1390,[1]挑战模式!$A:$AS,1,FALSE)),"",IF(VLOOKUP(R1390&amp;"_"&amp;S1390&amp;"_"&amp;T1390,[1]挑战模式!$A:$AS,14+U1390,FALSE)="","",ROUND(VLOOKUP(R1390&amp;"_"&amp;S1390&amp;"_"&amp;T1390,[1]挑战模式!$A:$AS,5,FALSE)/K1390,2)))</f>
        <v/>
      </c>
      <c r="M1390" s="10" t="str">
        <f t="shared" si="139"/>
        <v/>
      </c>
      <c r="N1390" s="10" t="str">
        <f t="shared" si="140"/>
        <v/>
      </c>
      <c r="O1390" s="10" t="str">
        <f t="shared" si="141"/>
        <v/>
      </c>
      <c r="Q1390" s="10" t="str">
        <f>IF(L1390="","",VLOOKUP(R1390&amp;"_"&amp;S1390&amp;"_"&amp;T1390,[1]挑战模式!$A:$AS,38+U1390,FALSE))</f>
        <v/>
      </c>
      <c r="R1390" s="10">
        <v>2</v>
      </c>
      <c r="S1390" s="10">
        <v>4</v>
      </c>
      <c r="T1390" s="10">
        <v>8</v>
      </c>
      <c r="U1390" s="10">
        <v>3</v>
      </c>
    </row>
    <row r="1391" spans="2:21" x14ac:dyDescent="0.2">
      <c r="B1391" s="10" t="str">
        <f t="shared" si="136"/>
        <v/>
      </c>
      <c r="C1391" s="10" t="str">
        <f>IF(ISNA(VLOOKUP(R1391&amp;"_"&amp;S1391&amp;"_"&amp;T1391,[1]挑战模式!$A:$AS,1,FALSE)),"",IF(T1391-T1390=0,"",T1391))</f>
        <v/>
      </c>
      <c r="D1391" s="10" t="str">
        <f t="shared" si="137"/>
        <v/>
      </c>
      <c r="E1391" s="10" t="str">
        <f>""</f>
        <v/>
      </c>
      <c r="F1391" s="10" t="str">
        <f>IF(C1391="","",VLOOKUP(R1391&amp;"_"&amp;S1391&amp;"_"&amp;T1391,[1]挑战模式!$A:$AS,13,FALSE)-VLOOKUP(R1391&amp;"_"&amp;S1391&amp;"_"&amp;T1391,[1]挑战模式!$A:$AS,14,FALSE))</f>
        <v/>
      </c>
      <c r="G1391" s="10" t="str">
        <f t="shared" si="138"/>
        <v/>
      </c>
      <c r="H1391" s="10" t="str">
        <f>IF(C1391="","",VLOOKUP(R1391&amp;"_"&amp;S1391&amp;"_"&amp;T1391,[1]挑战模式!$A:$BG,58,FALSE))</f>
        <v/>
      </c>
      <c r="I1391" s="10" t="str">
        <f>IF(C1391="","",VLOOKUP(R1391&amp;"_"&amp;S1391&amp;"_"&amp;T1391,[1]挑战模式!$A:$BG,59,FALSE))</f>
        <v/>
      </c>
      <c r="J1391" s="10" t="str">
        <f t="shared" si="135"/>
        <v/>
      </c>
      <c r="K1391" s="10" t="str">
        <f>IF(ISNA(VLOOKUP(R1391&amp;"_"&amp;S1391&amp;"_"&amp;T1391,[1]挑战模式!$A:$AS,1,FALSE)),"",IF(VLOOKUP(R1391&amp;"_"&amp;S1391&amp;"_"&amp;T1391,[1]挑战模式!$A:$AS,14+U1391,FALSE)="","",INT(VLOOKUP(R1391&amp;"_"&amp;S1391&amp;"_"&amp;T1391,[1]挑战模式!$A:$AS,20+U1391,FALSE))))</f>
        <v/>
      </c>
      <c r="L1391" s="10" t="str">
        <f>IF(ISNA(VLOOKUP(R1391&amp;"_"&amp;S1391&amp;"_"&amp;T1391,[1]挑战模式!$A:$AS,1,FALSE)),"",IF(VLOOKUP(R1391&amp;"_"&amp;S1391&amp;"_"&amp;T1391,[1]挑战模式!$A:$AS,14+U1391,FALSE)="","",ROUND(VLOOKUP(R1391&amp;"_"&amp;S1391&amp;"_"&amp;T1391,[1]挑战模式!$A:$AS,5,FALSE)/K1391,2)))</f>
        <v/>
      </c>
      <c r="M1391" s="10" t="str">
        <f t="shared" si="139"/>
        <v/>
      </c>
      <c r="N1391" s="10" t="str">
        <f t="shared" si="140"/>
        <v/>
      </c>
      <c r="O1391" s="10" t="str">
        <f t="shared" si="141"/>
        <v/>
      </c>
      <c r="Q1391" s="10" t="str">
        <f>IF(L1391="","",VLOOKUP(R1391&amp;"_"&amp;S1391&amp;"_"&amp;T1391,[1]挑战模式!$A:$AS,38+U1391,FALSE))</f>
        <v/>
      </c>
      <c r="R1391" s="10">
        <v>2</v>
      </c>
      <c r="S1391" s="10">
        <v>4</v>
      </c>
      <c r="T1391" s="10">
        <v>8</v>
      </c>
      <c r="U1391" s="10">
        <v>4</v>
      </c>
    </row>
    <row r="1392" spans="2:21" x14ac:dyDescent="0.2">
      <c r="B1392" s="10" t="str">
        <f t="shared" si="136"/>
        <v/>
      </c>
      <c r="C1392" s="10" t="str">
        <f>IF(ISNA(VLOOKUP(R1392&amp;"_"&amp;S1392&amp;"_"&amp;T1392,[1]挑战模式!$A:$AS,1,FALSE)),"",IF(T1392-T1391=0,"",T1392))</f>
        <v/>
      </c>
      <c r="D1392" s="10" t="str">
        <f t="shared" si="137"/>
        <v/>
      </c>
      <c r="E1392" s="10" t="str">
        <f>""</f>
        <v/>
      </c>
      <c r="F1392" s="10" t="str">
        <f>IF(C1392="","",VLOOKUP(R1392&amp;"_"&amp;S1392&amp;"_"&amp;T1392,[1]挑战模式!$A:$AS,13,FALSE)-VLOOKUP(R1392&amp;"_"&amp;S1392&amp;"_"&amp;T1392,[1]挑战模式!$A:$AS,14,FALSE))</f>
        <v/>
      </c>
      <c r="G1392" s="10" t="str">
        <f t="shared" si="138"/>
        <v/>
      </c>
      <c r="H1392" s="10" t="str">
        <f>IF(C1392="","",VLOOKUP(R1392&amp;"_"&amp;S1392&amp;"_"&amp;T1392,[1]挑战模式!$A:$BG,58,FALSE))</f>
        <v/>
      </c>
      <c r="I1392" s="10" t="str">
        <f>IF(C1392="","",VLOOKUP(R1392&amp;"_"&amp;S1392&amp;"_"&amp;T1392,[1]挑战模式!$A:$BG,59,FALSE))</f>
        <v/>
      </c>
      <c r="J1392" s="10" t="str">
        <f t="shared" si="135"/>
        <v/>
      </c>
      <c r="K1392" s="10" t="str">
        <f>IF(ISNA(VLOOKUP(R1392&amp;"_"&amp;S1392&amp;"_"&amp;T1392,[1]挑战模式!$A:$AS,1,FALSE)),"",IF(VLOOKUP(R1392&amp;"_"&amp;S1392&amp;"_"&amp;T1392,[1]挑战模式!$A:$AS,14+U1392,FALSE)="","",INT(VLOOKUP(R1392&amp;"_"&amp;S1392&amp;"_"&amp;T1392,[1]挑战模式!$A:$AS,20+U1392,FALSE))))</f>
        <v/>
      </c>
      <c r="L1392" s="10" t="str">
        <f>IF(ISNA(VLOOKUP(R1392&amp;"_"&amp;S1392&amp;"_"&amp;T1392,[1]挑战模式!$A:$AS,1,FALSE)),"",IF(VLOOKUP(R1392&amp;"_"&amp;S1392&amp;"_"&amp;T1392,[1]挑战模式!$A:$AS,14+U1392,FALSE)="","",ROUND(VLOOKUP(R1392&amp;"_"&amp;S1392&amp;"_"&amp;T1392,[1]挑战模式!$A:$AS,5,FALSE)/K1392,2)))</f>
        <v/>
      </c>
      <c r="M1392" s="10" t="str">
        <f t="shared" si="139"/>
        <v/>
      </c>
      <c r="N1392" s="10" t="str">
        <f t="shared" si="140"/>
        <v/>
      </c>
      <c r="O1392" s="10" t="str">
        <f t="shared" si="141"/>
        <v/>
      </c>
      <c r="Q1392" s="10" t="str">
        <f>IF(L1392="","",VLOOKUP(R1392&amp;"_"&amp;S1392&amp;"_"&amp;T1392,[1]挑战模式!$A:$AS,38+U1392,FALSE))</f>
        <v/>
      </c>
      <c r="R1392" s="10">
        <v>2</v>
      </c>
      <c r="S1392" s="10">
        <v>4</v>
      </c>
      <c r="T1392" s="10">
        <v>8</v>
      </c>
      <c r="U1392" s="10">
        <v>5</v>
      </c>
    </row>
    <row r="1393" spans="2:21" x14ac:dyDescent="0.2">
      <c r="B1393" s="10" t="str">
        <f t="shared" si="136"/>
        <v/>
      </c>
      <c r="C1393" s="10" t="str">
        <f>IF(ISNA(VLOOKUP(R1393&amp;"_"&amp;S1393&amp;"_"&amp;T1393,[1]挑战模式!$A:$AS,1,FALSE)),"",IF(T1393-T1392=0,"",T1393))</f>
        <v/>
      </c>
      <c r="D1393" s="10" t="str">
        <f t="shared" si="137"/>
        <v/>
      </c>
      <c r="E1393" s="10" t="str">
        <f>""</f>
        <v/>
      </c>
      <c r="F1393" s="10" t="str">
        <f>IF(C1393="","",VLOOKUP(R1393&amp;"_"&amp;S1393&amp;"_"&amp;T1393,[1]挑战模式!$A:$AS,13,FALSE)-VLOOKUP(R1393&amp;"_"&amp;S1393&amp;"_"&amp;T1393,[1]挑战模式!$A:$AS,14,FALSE))</f>
        <v/>
      </c>
      <c r="G1393" s="10" t="str">
        <f t="shared" si="138"/>
        <v/>
      </c>
      <c r="H1393" s="10" t="str">
        <f>IF(C1393="","",VLOOKUP(R1393&amp;"_"&amp;S1393&amp;"_"&amp;T1393,[1]挑战模式!$A:$BG,58,FALSE))</f>
        <v/>
      </c>
      <c r="I1393" s="10" t="str">
        <f>IF(C1393="","",VLOOKUP(R1393&amp;"_"&amp;S1393&amp;"_"&amp;T1393,[1]挑战模式!$A:$BG,59,FALSE))</f>
        <v/>
      </c>
      <c r="J1393" s="10" t="str">
        <f t="shared" si="135"/>
        <v/>
      </c>
      <c r="K1393" s="10" t="str">
        <f>IF(ISNA(VLOOKUP(R1393&amp;"_"&amp;S1393&amp;"_"&amp;T1393,[1]挑战模式!$A:$AS,1,FALSE)),"",IF(VLOOKUP(R1393&amp;"_"&amp;S1393&amp;"_"&amp;T1393,[1]挑战模式!$A:$AS,14+U1393,FALSE)="","",INT(VLOOKUP(R1393&amp;"_"&amp;S1393&amp;"_"&amp;T1393,[1]挑战模式!$A:$AS,20+U1393,FALSE))))</f>
        <v/>
      </c>
      <c r="L1393" s="10" t="str">
        <f>IF(ISNA(VLOOKUP(R1393&amp;"_"&amp;S1393&amp;"_"&amp;T1393,[1]挑战模式!$A:$AS,1,FALSE)),"",IF(VLOOKUP(R1393&amp;"_"&amp;S1393&amp;"_"&amp;T1393,[1]挑战模式!$A:$AS,14+U1393,FALSE)="","",ROUND(VLOOKUP(R1393&amp;"_"&amp;S1393&amp;"_"&amp;T1393,[1]挑战模式!$A:$AS,5,FALSE)/K1393,2)))</f>
        <v/>
      </c>
      <c r="M1393" s="10" t="str">
        <f t="shared" si="139"/>
        <v/>
      </c>
      <c r="N1393" s="10" t="str">
        <f t="shared" si="140"/>
        <v/>
      </c>
      <c r="O1393" s="10" t="str">
        <f t="shared" si="141"/>
        <v/>
      </c>
      <c r="Q1393" s="10" t="str">
        <f>IF(L1393="","",VLOOKUP(R1393&amp;"_"&amp;S1393&amp;"_"&amp;T1393,[1]挑战模式!$A:$AS,38+U1393,FALSE))</f>
        <v/>
      </c>
      <c r="R1393" s="10">
        <v>2</v>
      </c>
      <c r="S1393" s="10">
        <v>4</v>
      </c>
      <c r="T1393" s="10">
        <v>8</v>
      </c>
      <c r="U1393" s="10">
        <v>6</v>
      </c>
    </row>
    <row r="1394" spans="2:21" x14ac:dyDescent="0.2">
      <c r="B1394" s="10" t="str">
        <f t="shared" si="136"/>
        <v>MonsterWaveCallRule_Season2_Challenge5</v>
      </c>
      <c r="C1394" s="10">
        <f>IF(ISNA(VLOOKUP(R1394&amp;"_"&amp;S1394&amp;"_"&amp;T1394,[1]挑战模式!$A:$AS,1,FALSE)),"",IF(T1394-T1393=0,"",T1394))</f>
        <v>1</v>
      </c>
      <c r="D1394" s="10" t="str">
        <f t="shared" si="137"/>
        <v>赛季2挑战关卡5波次1</v>
      </c>
      <c r="E1394" s="10" t="str">
        <f>""</f>
        <v/>
      </c>
      <c r="F1394" s="10">
        <f>IF(C1394="","",VLOOKUP(R1394&amp;"_"&amp;S1394&amp;"_"&amp;T1394,[1]挑战模式!$A:$AS,13,FALSE)-VLOOKUP(R1394&amp;"_"&amp;S1394&amp;"_"&amp;T1394,[1]挑战模式!$A:$AS,14,FALSE))</f>
        <v>100</v>
      </c>
      <c r="G1394" s="10">
        <f t="shared" si="138"/>
        <v>180</v>
      </c>
      <c r="H1394" s="10" t="str">
        <f>IF(C1394="","",VLOOKUP(R1394&amp;"_"&amp;S1394&amp;"_"&amp;T1394,[1]挑战模式!$A:$BG,58,FALSE))</f>
        <v>ResAudio_Music_game3;0.9</v>
      </c>
      <c r="I1394" s="10" t="str">
        <f>IF(C1394="","",VLOOKUP(R1394&amp;"_"&amp;S1394&amp;"_"&amp;T1394,[1]挑战模式!$A:$BG,59,FALSE))</f>
        <v>ResAudio_Music_game3;1.1</v>
      </c>
      <c r="J1394" s="10">
        <f t="shared" si="135"/>
        <v>0</v>
      </c>
      <c r="K1394" s="10">
        <f ca="1">IF(ISNA(VLOOKUP(R1394&amp;"_"&amp;S1394&amp;"_"&amp;T1394,[1]挑战模式!$A:$AS,1,FALSE)),"",IF(VLOOKUP(R1394&amp;"_"&amp;S1394&amp;"_"&amp;T1394,[1]挑战模式!$A:$AS,14+U1394,FALSE)="","",INT(VLOOKUP(R1394&amp;"_"&amp;S1394&amp;"_"&amp;T1394,[1]挑战模式!$A:$AS,20+U1394,FALSE))))</f>
        <v>5</v>
      </c>
      <c r="L1394" s="10">
        <f ca="1">IF(ISNA(VLOOKUP(R1394&amp;"_"&amp;S1394&amp;"_"&amp;T1394,[1]挑战模式!$A:$AS,1,FALSE)),"",IF(VLOOKUP(R1394&amp;"_"&amp;S1394&amp;"_"&amp;T1394,[1]挑战模式!$A:$AS,14+U1394,FALSE)="","",ROUND(VLOOKUP(R1394&amp;"_"&amp;S1394&amp;"_"&amp;T1394,[1]挑战模式!$A:$AS,5,FALSE)/K1394,2)))</f>
        <v>2</v>
      </c>
      <c r="M1394" s="10">
        <f t="shared" ca="1" si="139"/>
        <v>1</v>
      </c>
      <c r="N1394" s="10" t="str">
        <f t="shared" ca="1" si="140"/>
        <v>Monster_Season2_Challenge5_1_1</v>
      </c>
      <c r="O1394" s="10">
        <f t="shared" ca="1" si="141"/>
        <v>1</v>
      </c>
      <c r="Q1394" s="10">
        <f ca="1">IF(L1394="","",VLOOKUP(R1394&amp;"_"&amp;S1394&amp;"_"&amp;T1394,[1]挑战模式!$A:$AS,38+U1394,FALSE))</f>
        <v>40</v>
      </c>
      <c r="R1394" s="10">
        <v>2</v>
      </c>
      <c r="S1394" s="10">
        <v>5</v>
      </c>
      <c r="T1394" s="10">
        <v>1</v>
      </c>
      <c r="U1394" s="10">
        <v>1</v>
      </c>
    </row>
    <row r="1395" spans="2:21" x14ac:dyDescent="0.2">
      <c r="B1395" s="10" t="str">
        <f t="shared" si="136"/>
        <v/>
      </c>
      <c r="C1395" s="10" t="str">
        <f>IF(ISNA(VLOOKUP(R1395&amp;"_"&amp;S1395&amp;"_"&amp;T1395,[1]挑战模式!$A:$AS,1,FALSE)),"",IF(T1395-T1394=0,"",T1395))</f>
        <v/>
      </c>
      <c r="D1395" s="10" t="str">
        <f t="shared" si="137"/>
        <v/>
      </c>
      <c r="E1395" s="10" t="str">
        <f>""</f>
        <v/>
      </c>
      <c r="F1395" s="10" t="str">
        <f>IF(C1395="","",VLOOKUP(R1395&amp;"_"&amp;S1395&amp;"_"&amp;T1395,[1]挑战模式!$A:$AS,13,FALSE)-VLOOKUP(R1395&amp;"_"&amp;S1395&amp;"_"&amp;T1395,[1]挑战模式!$A:$AS,14,FALSE))</f>
        <v/>
      </c>
      <c r="G1395" s="10" t="str">
        <f t="shared" si="138"/>
        <v/>
      </c>
      <c r="H1395" s="10" t="str">
        <f>IF(C1395="","",VLOOKUP(R1395&amp;"_"&amp;S1395&amp;"_"&amp;T1395,[1]挑战模式!$A:$BG,58,FALSE))</f>
        <v/>
      </c>
      <c r="I1395" s="10" t="str">
        <f>IF(C1395="","",VLOOKUP(R1395&amp;"_"&amp;S1395&amp;"_"&amp;T1395,[1]挑战模式!$A:$BG,59,FALSE))</f>
        <v/>
      </c>
      <c r="J1395" s="10" t="str">
        <f t="shared" si="135"/>
        <v/>
      </c>
      <c r="K1395" s="10" t="str">
        <f ca="1">IF(ISNA(VLOOKUP(R1395&amp;"_"&amp;S1395&amp;"_"&amp;T1395,[1]挑战模式!$A:$AS,1,FALSE)),"",IF(VLOOKUP(R1395&amp;"_"&amp;S1395&amp;"_"&amp;T1395,[1]挑战模式!$A:$AS,14+U1395,FALSE)="","",INT(VLOOKUP(R1395&amp;"_"&amp;S1395&amp;"_"&amp;T1395,[1]挑战模式!$A:$AS,20+U1395,FALSE))))</f>
        <v/>
      </c>
      <c r="L1395" s="10" t="str">
        <f ca="1">IF(ISNA(VLOOKUP(R1395&amp;"_"&amp;S1395&amp;"_"&amp;T1395,[1]挑战模式!$A:$AS,1,FALSE)),"",IF(VLOOKUP(R1395&amp;"_"&amp;S1395&amp;"_"&amp;T1395,[1]挑战模式!$A:$AS,14+U1395,FALSE)="","",ROUND(VLOOKUP(R1395&amp;"_"&amp;S1395&amp;"_"&amp;T1395,[1]挑战模式!$A:$AS,5,FALSE)/K1395,2)))</f>
        <v/>
      </c>
      <c r="M1395" s="10" t="str">
        <f t="shared" ca="1" si="139"/>
        <v/>
      </c>
      <c r="N1395" s="10" t="str">
        <f t="shared" ca="1" si="140"/>
        <v/>
      </c>
      <c r="O1395" s="10" t="str">
        <f t="shared" ca="1" si="141"/>
        <v/>
      </c>
      <c r="Q1395" s="10" t="str">
        <f ca="1">IF(L1395="","",VLOOKUP(R1395&amp;"_"&amp;S1395&amp;"_"&amp;T1395,[1]挑战模式!$A:$AS,38+U1395,FALSE))</f>
        <v/>
      </c>
      <c r="R1395" s="10">
        <v>2</v>
      </c>
      <c r="S1395" s="10">
        <v>5</v>
      </c>
      <c r="T1395" s="10">
        <v>1</v>
      </c>
      <c r="U1395" s="10">
        <v>2</v>
      </c>
    </row>
    <row r="1396" spans="2:21" x14ac:dyDescent="0.2">
      <c r="B1396" s="10" t="str">
        <f t="shared" si="136"/>
        <v/>
      </c>
      <c r="C1396" s="10" t="str">
        <f>IF(ISNA(VLOOKUP(R1396&amp;"_"&amp;S1396&amp;"_"&amp;T1396,[1]挑战模式!$A:$AS,1,FALSE)),"",IF(T1396-T1395=0,"",T1396))</f>
        <v/>
      </c>
      <c r="D1396" s="10" t="str">
        <f t="shared" si="137"/>
        <v/>
      </c>
      <c r="E1396" s="10" t="str">
        <f>""</f>
        <v/>
      </c>
      <c r="F1396" s="10" t="str">
        <f>IF(C1396="","",VLOOKUP(R1396&amp;"_"&amp;S1396&amp;"_"&amp;T1396,[1]挑战模式!$A:$AS,13,FALSE)-VLOOKUP(R1396&amp;"_"&amp;S1396&amp;"_"&amp;T1396,[1]挑战模式!$A:$AS,14,FALSE))</f>
        <v/>
      </c>
      <c r="G1396" s="10" t="str">
        <f t="shared" si="138"/>
        <v/>
      </c>
      <c r="H1396" s="10" t="str">
        <f>IF(C1396="","",VLOOKUP(R1396&amp;"_"&amp;S1396&amp;"_"&amp;T1396,[1]挑战模式!$A:$BG,58,FALSE))</f>
        <v/>
      </c>
      <c r="I1396" s="10" t="str">
        <f>IF(C1396="","",VLOOKUP(R1396&amp;"_"&amp;S1396&amp;"_"&amp;T1396,[1]挑战模式!$A:$BG,59,FALSE))</f>
        <v/>
      </c>
      <c r="J1396" s="10" t="str">
        <f t="shared" si="135"/>
        <v/>
      </c>
      <c r="K1396" s="10" t="str">
        <f ca="1">IF(ISNA(VLOOKUP(R1396&amp;"_"&amp;S1396&amp;"_"&amp;T1396,[1]挑战模式!$A:$AS,1,FALSE)),"",IF(VLOOKUP(R1396&amp;"_"&amp;S1396&amp;"_"&amp;T1396,[1]挑战模式!$A:$AS,14+U1396,FALSE)="","",INT(VLOOKUP(R1396&amp;"_"&amp;S1396&amp;"_"&amp;T1396,[1]挑战模式!$A:$AS,20+U1396,FALSE))))</f>
        <v/>
      </c>
      <c r="L1396" s="10" t="str">
        <f ca="1">IF(ISNA(VLOOKUP(R1396&amp;"_"&amp;S1396&amp;"_"&amp;T1396,[1]挑战模式!$A:$AS,1,FALSE)),"",IF(VLOOKUP(R1396&amp;"_"&amp;S1396&amp;"_"&amp;T1396,[1]挑战模式!$A:$AS,14+U1396,FALSE)="","",ROUND(VLOOKUP(R1396&amp;"_"&amp;S1396&amp;"_"&amp;T1396,[1]挑战模式!$A:$AS,5,FALSE)/K1396,2)))</f>
        <v/>
      </c>
      <c r="M1396" s="10" t="str">
        <f t="shared" ca="1" si="139"/>
        <v/>
      </c>
      <c r="N1396" s="10" t="str">
        <f t="shared" ca="1" si="140"/>
        <v/>
      </c>
      <c r="O1396" s="10" t="str">
        <f t="shared" ca="1" si="141"/>
        <v/>
      </c>
      <c r="Q1396" s="10" t="str">
        <f ca="1">IF(L1396="","",VLOOKUP(R1396&amp;"_"&amp;S1396&amp;"_"&amp;T1396,[1]挑战模式!$A:$AS,38+U1396,FALSE))</f>
        <v/>
      </c>
      <c r="R1396" s="10">
        <v>2</v>
      </c>
      <c r="S1396" s="10">
        <v>5</v>
      </c>
      <c r="T1396" s="10">
        <v>1</v>
      </c>
      <c r="U1396" s="10">
        <v>3</v>
      </c>
    </row>
    <row r="1397" spans="2:21" x14ac:dyDescent="0.2">
      <c r="B1397" s="10" t="str">
        <f t="shared" si="136"/>
        <v/>
      </c>
      <c r="C1397" s="10" t="str">
        <f>IF(ISNA(VLOOKUP(R1397&amp;"_"&amp;S1397&amp;"_"&amp;T1397,[1]挑战模式!$A:$AS,1,FALSE)),"",IF(T1397-T1396=0,"",T1397))</f>
        <v/>
      </c>
      <c r="D1397" s="10" t="str">
        <f t="shared" si="137"/>
        <v/>
      </c>
      <c r="E1397" s="10" t="str">
        <f>""</f>
        <v/>
      </c>
      <c r="F1397" s="10" t="str">
        <f>IF(C1397="","",VLOOKUP(R1397&amp;"_"&amp;S1397&amp;"_"&amp;T1397,[1]挑战模式!$A:$AS,13,FALSE)-VLOOKUP(R1397&amp;"_"&amp;S1397&amp;"_"&amp;T1397,[1]挑战模式!$A:$AS,14,FALSE))</f>
        <v/>
      </c>
      <c r="G1397" s="10" t="str">
        <f t="shared" si="138"/>
        <v/>
      </c>
      <c r="H1397" s="10" t="str">
        <f>IF(C1397="","",VLOOKUP(R1397&amp;"_"&amp;S1397&amp;"_"&amp;T1397,[1]挑战模式!$A:$BG,58,FALSE))</f>
        <v/>
      </c>
      <c r="I1397" s="10" t="str">
        <f>IF(C1397="","",VLOOKUP(R1397&amp;"_"&amp;S1397&amp;"_"&amp;T1397,[1]挑战模式!$A:$BG,59,FALSE))</f>
        <v/>
      </c>
      <c r="J1397" s="10" t="str">
        <f t="shared" si="135"/>
        <v/>
      </c>
      <c r="K1397" s="10" t="str">
        <f ca="1">IF(ISNA(VLOOKUP(R1397&amp;"_"&amp;S1397&amp;"_"&amp;T1397,[1]挑战模式!$A:$AS,1,FALSE)),"",IF(VLOOKUP(R1397&amp;"_"&amp;S1397&amp;"_"&amp;T1397,[1]挑战模式!$A:$AS,14+U1397,FALSE)="","",INT(VLOOKUP(R1397&amp;"_"&amp;S1397&amp;"_"&amp;T1397,[1]挑战模式!$A:$AS,20+U1397,FALSE))))</f>
        <v/>
      </c>
      <c r="L1397" s="10" t="str">
        <f ca="1">IF(ISNA(VLOOKUP(R1397&amp;"_"&amp;S1397&amp;"_"&amp;T1397,[1]挑战模式!$A:$AS,1,FALSE)),"",IF(VLOOKUP(R1397&amp;"_"&amp;S1397&amp;"_"&amp;T1397,[1]挑战模式!$A:$AS,14+U1397,FALSE)="","",ROUND(VLOOKUP(R1397&amp;"_"&amp;S1397&amp;"_"&amp;T1397,[1]挑战模式!$A:$AS,5,FALSE)/K1397,2)))</f>
        <v/>
      </c>
      <c r="M1397" s="10" t="str">
        <f t="shared" ca="1" si="139"/>
        <v/>
      </c>
      <c r="N1397" s="10" t="str">
        <f t="shared" ca="1" si="140"/>
        <v/>
      </c>
      <c r="O1397" s="10" t="str">
        <f t="shared" ca="1" si="141"/>
        <v/>
      </c>
      <c r="Q1397" s="10" t="str">
        <f ca="1">IF(L1397="","",VLOOKUP(R1397&amp;"_"&amp;S1397&amp;"_"&amp;T1397,[1]挑战模式!$A:$AS,38+U1397,FALSE))</f>
        <v/>
      </c>
      <c r="R1397" s="10">
        <v>2</v>
      </c>
      <c r="S1397" s="10">
        <v>5</v>
      </c>
      <c r="T1397" s="10">
        <v>1</v>
      </c>
      <c r="U1397" s="10">
        <v>4</v>
      </c>
    </row>
    <row r="1398" spans="2:21" x14ac:dyDescent="0.2">
      <c r="B1398" s="10" t="str">
        <f t="shared" si="136"/>
        <v/>
      </c>
      <c r="C1398" s="10" t="str">
        <f>IF(ISNA(VLOOKUP(R1398&amp;"_"&amp;S1398&amp;"_"&amp;T1398,[1]挑战模式!$A:$AS,1,FALSE)),"",IF(T1398-T1397=0,"",T1398))</f>
        <v/>
      </c>
      <c r="D1398" s="10" t="str">
        <f t="shared" si="137"/>
        <v/>
      </c>
      <c r="E1398" s="10" t="str">
        <f>""</f>
        <v/>
      </c>
      <c r="F1398" s="10" t="str">
        <f>IF(C1398="","",VLOOKUP(R1398&amp;"_"&amp;S1398&amp;"_"&amp;T1398,[1]挑战模式!$A:$AS,13,FALSE)-VLOOKUP(R1398&amp;"_"&amp;S1398&amp;"_"&amp;T1398,[1]挑战模式!$A:$AS,14,FALSE))</f>
        <v/>
      </c>
      <c r="G1398" s="10" t="str">
        <f t="shared" si="138"/>
        <v/>
      </c>
      <c r="H1398" s="10" t="str">
        <f>IF(C1398="","",VLOOKUP(R1398&amp;"_"&amp;S1398&amp;"_"&amp;T1398,[1]挑战模式!$A:$BG,58,FALSE))</f>
        <v/>
      </c>
      <c r="I1398" s="10" t="str">
        <f>IF(C1398="","",VLOOKUP(R1398&amp;"_"&amp;S1398&amp;"_"&amp;T1398,[1]挑战模式!$A:$BG,59,FALSE))</f>
        <v/>
      </c>
      <c r="J1398" s="10" t="str">
        <f t="shared" si="135"/>
        <v/>
      </c>
      <c r="K1398" s="10" t="str">
        <f ca="1">IF(ISNA(VLOOKUP(R1398&amp;"_"&amp;S1398&amp;"_"&amp;T1398,[1]挑战模式!$A:$AS,1,FALSE)),"",IF(VLOOKUP(R1398&amp;"_"&amp;S1398&amp;"_"&amp;T1398,[1]挑战模式!$A:$AS,14+U1398,FALSE)="","",INT(VLOOKUP(R1398&amp;"_"&amp;S1398&amp;"_"&amp;T1398,[1]挑战模式!$A:$AS,20+U1398,FALSE))))</f>
        <v/>
      </c>
      <c r="L1398" s="10" t="str">
        <f ca="1">IF(ISNA(VLOOKUP(R1398&amp;"_"&amp;S1398&amp;"_"&amp;T1398,[1]挑战模式!$A:$AS,1,FALSE)),"",IF(VLOOKUP(R1398&amp;"_"&amp;S1398&amp;"_"&amp;T1398,[1]挑战模式!$A:$AS,14+U1398,FALSE)="","",ROUND(VLOOKUP(R1398&amp;"_"&amp;S1398&amp;"_"&amp;T1398,[1]挑战模式!$A:$AS,5,FALSE)/K1398,2)))</f>
        <v/>
      </c>
      <c r="M1398" s="10" t="str">
        <f t="shared" ca="1" si="139"/>
        <v/>
      </c>
      <c r="N1398" s="10" t="str">
        <f t="shared" ca="1" si="140"/>
        <v/>
      </c>
      <c r="O1398" s="10" t="str">
        <f t="shared" ca="1" si="141"/>
        <v/>
      </c>
      <c r="Q1398" s="10" t="str">
        <f ca="1">IF(L1398="","",VLOOKUP(R1398&amp;"_"&amp;S1398&amp;"_"&amp;T1398,[1]挑战模式!$A:$AS,38+U1398,FALSE))</f>
        <v/>
      </c>
      <c r="R1398" s="10">
        <v>2</v>
      </c>
      <c r="S1398" s="10">
        <v>5</v>
      </c>
      <c r="T1398" s="10">
        <v>1</v>
      </c>
      <c r="U1398" s="10">
        <v>5</v>
      </c>
    </row>
    <row r="1399" spans="2:21" x14ac:dyDescent="0.2">
      <c r="B1399" s="10" t="str">
        <f t="shared" si="136"/>
        <v/>
      </c>
      <c r="C1399" s="10" t="str">
        <f>IF(ISNA(VLOOKUP(R1399&amp;"_"&amp;S1399&amp;"_"&amp;T1399,[1]挑战模式!$A:$AS,1,FALSE)),"",IF(T1399-T1398=0,"",T1399))</f>
        <v/>
      </c>
      <c r="D1399" s="10" t="str">
        <f t="shared" si="137"/>
        <v/>
      </c>
      <c r="E1399" s="10" t="str">
        <f>""</f>
        <v/>
      </c>
      <c r="F1399" s="10" t="str">
        <f>IF(C1399="","",VLOOKUP(R1399&amp;"_"&amp;S1399&amp;"_"&amp;T1399,[1]挑战模式!$A:$AS,13,FALSE)-VLOOKUP(R1399&amp;"_"&amp;S1399&amp;"_"&amp;T1399,[1]挑战模式!$A:$AS,14,FALSE))</f>
        <v/>
      </c>
      <c r="G1399" s="10" t="str">
        <f t="shared" si="138"/>
        <v/>
      </c>
      <c r="H1399" s="10" t="str">
        <f>IF(C1399="","",VLOOKUP(R1399&amp;"_"&amp;S1399&amp;"_"&amp;T1399,[1]挑战模式!$A:$BG,58,FALSE))</f>
        <v/>
      </c>
      <c r="I1399" s="10" t="str">
        <f>IF(C1399="","",VLOOKUP(R1399&amp;"_"&amp;S1399&amp;"_"&amp;T1399,[1]挑战模式!$A:$BG,59,FALSE))</f>
        <v/>
      </c>
      <c r="J1399" s="10" t="str">
        <f t="shared" si="135"/>
        <v/>
      </c>
      <c r="K1399" s="10" t="str">
        <f ca="1">IF(ISNA(VLOOKUP(R1399&amp;"_"&amp;S1399&amp;"_"&amp;T1399,[1]挑战模式!$A:$AS,1,FALSE)),"",IF(VLOOKUP(R1399&amp;"_"&amp;S1399&amp;"_"&amp;T1399,[1]挑战模式!$A:$AS,14+U1399,FALSE)="","",INT(VLOOKUP(R1399&amp;"_"&amp;S1399&amp;"_"&amp;T1399,[1]挑战模式!$A:$AS,20+U1399,FALSE))))</f>
        <v/>
      </c>
      <c r="L1399" s="10" t="str">
        <f ca="1">IF(ISNA(VLOOKUP(R1399&amp;"_"&amp;S1399&amp;"_"&amp;T1399,[1]挑战模式!$A:$AS,1,FALSE)),"",IF(VLOOKUP(R1399&amp;"_"&amp;S1399&amp;"_"&amp;T1399,[1]挑战模式!$A:$AS,14+U1399,FALSE)="","",ROUND(VLOOKUP(R1399&amp;"_"&amp;S1399&amp;"_"&amp;T1399,[1]挑战模式!$A:$AS,5,FALSE)/K1399,2)))</f>
        <v/>
      </c>
      <c r="M1399" s="10" t="str">
        <f t="shared" ca="1" si="139"/>
        <v/>
      </c>
      <c r="N1399" s="10" t="str">
        <f t="shared" ca="1" si="140"/>
        <v/>
      </c>
      <c r="O1399" s="10" t="str">
        <f t="shared" ca="1" si="141"/>
        <v/>
      </c>
      <c r="Q1399" s="10" t="str">
        <f ca="1">IF(L1399="","",VLOOKUP(R1399&amp;"_"&amp;S1399&amp;"_"&amp;T1399,[1]挑战模式!$A:$AS,38+U1399,FALSE))</f>
        <v/>
      </c>
      <c r="R1399" s="10">
        <v>2</v>
      </c>
      <c r="S1399" s="10">
        <v>5</v>
      </c>
      <c r="T1399" s="10">
        <v>1</v>
      </c>
      <c r="U1399" s="10">
        <v>6</v>
      </c>
    </row>
    <row r="1400" spans="2:21" x14ac:dyDescent="0.2">
      <c r="B1400" s="10" t="str">
        <f t="shared" si="136"/>
        <v>MonsterWaveCallRule_Season2_Challenge5</v>
      </c>
      <c r="C1400" s="10">
        <f>IF(ISNA(VLOOKUP(R1400&amp;"_"&amp;S1400&amp;"_"&amp;T1400,[1]挑战模式!$A:$AS,1,FALSE)),"",IF(T1400-T1399=0,"",T1400))</f>
        <v>2</v>
      </c>
      <c r="D1400" s="10" t="str">
        <f t="shared" si="137"/>
        <v>赛季2挑战关卡5波次2</v>
      </c>
      <c r="E1400" s="10" t="str">
        <f>""</f>
        <v/>
      </c>
      <c r="F1400" s="10">
        <f>IF(C1400="","",VLOOKUP(R1400&amp;"_"&amp;S1400&amp;"_"&amp;T1400,[1]挑战模式!$A:$AS,13,FALSE)-VLOOKUP(R1400&amp;"_"&amp;S1400&amp;"_"&amp;T1400,[1]挑战模式!$A:$AS,14,FALSE))</f>
        <v>100</v>
      </c>
      <c r="G1400" s="10">
        <f t="shared" si="138"/>
        <v>180</v>
      </c>
      <c r="H1400" s="10" t="str">
        <f>IF(C1400="","",VLOOKUP(R1400&amp;"_"&amp;S1400&amp;"_"&amp;T1400,[1]挑战模式!$A:$BG,58,FALSE))</f>
        <v>ResAudio_Music_game3;0.9</v>
      </c>
      <c r="I1400" s="10" t="str">
        <f>IF(C1400="","",VLOOKUP(R1400&amp;"_"&amp;S1400&amp;"_"&amp;T1400,[1]挑战模式!$A:$BG,59,FALSE))</f>
        <v>ResAudio_Music_game3;1.1</v>
      </c>
      <c r="J1400" s="10">
        <f t="shared" si="135"/>
        <v>0</v>
      </c>
      <c r="K1400" s="10">
        <f ca="1">IF(ISNA(VLOOKUP(R1400&amp;"_"&amp;S1400&amp;"_"&amp;T1400,[1]挑战模式!$A:$AS,1,FALSE)),"",IF(VLOOKUP(R1400&amp;"_"&amp;S1400&amp;"_"&amp;T1400,[1]挑战模式!$A:$AS,14+U1400,FALSE)="","",INT(VLOOKUP(R1400&amp;"_"&amp;S1400&amp;"_"&amp;T1400,[1]挑战模式!$A:$AS,20+U1400,FALSE))))</f>
        <v>5</v>
      </c>
      <c r="L1400" s="10">
        <f ca="1">IF(ISNA(VLOOKUP(R1400&amp;"_"&amp;S1400&amp;"_"&amp;T1400,[1]挑战模式!$A:$AS,1,FALSE)),"",IF(VLOOKUP(R1400&amp;"_"&amp;S1400&amp;"_"&amp;T1400,[1]挑战模式!$A:$AS,14+U1400,FALSE)="","",ROUND(VLOOKUP(R1400&amp;"_"&amp;S1400&amp;"_"&amp;T1400,[1]挑战模式!$A:$AS,5,FALSE)/K1400,2)))</f>
        <v>3</v>
      </c>
      <c r="M1400" s="10">
        <f t="shared" ca="1" si="139"/>
        <v>1</v>
      </c>
      <c r="N1400" s="10" t="str">
        <f t="shared" ca="1" si="140"/>
        <v>Monster_Season2_Challenge5_2_1</v>
      </c>
      <c r="O1400" s="10">
        <f t="shared" ca="1" si="141"/>
        <v>1</v>
      </c>
      <c r="Q1400" s="10">
        <f ca="1">IF(L1400="","",VLOOKUP(R1400&amp;"_"&amp;S1400&amp;"_"&amp;T1400,[1]挑战模式!$A:$AS,38+U1400,FALSE))</f>
        <v>27</v>
      </c>
      <c r="R1400" s="10">
        <v>2</v>
      </c>
      <c r="S1400" s="10">
        <v>5</v>
      </c>
      <c r="T1400" s="10">
        <v>2</v>
      </c>
      <c r="U1400" s="10">
        <v>1</v>
      </c>
    </row>
    <row r="1401" spans="2:21" x14ac:dyDescent="0.2">
      <c r="B1401" s="10" t="str">
        <f t="shared" si="136"/>
        <v/>
      </c>
      <c r="C1401" s="10" t="str">
        <f>IF(ISNA(VLOOKUP(R1401&amp;"_"&amp;S1401&amp;"_"&amp;T1401,[1]挑战模式!$A:$AS,1,FALSE)),"",IF(T1401-T1400=0,"",T1401))</f>
        <v/>
      </c>
      <c r="D1401" s="10" t="str">
        <f t="shared" si="137"/>
        <v/>
      </c>
      <c r="E1401" s="10" t="str">
        <f>""</f>
        <v/>
      </c>
      <c r="F1401" s="10" t="str">
        <f>IF(C1401="","",VLOOKUP(R1401&amp;"_"&amp;S1401&amp;"_"&amp;T1401,[1]挑战模式!$A:$AS,13,FALSE)-VLOOKUP(R1401&amp;"_"&amp;S1401&amp;"_"&amp;T1401,[1]挑战模式!$A:$AS,14,FALSE))</f>
        <v/>
      </c>
      <c r="G1401" s="10" t="str">
        <f t="shared" si="138"/>
        <v/>
      </c>
      <c r="H1401" s="10" t="str">
        <f>IF(C1401="","",VLOOKUP(R1401&amp;"_"&amp;S1401&amp;"_"&amp;T1401,[1]挑战模式!$A:$BG,58,FALSE))</f>
        <v/>
      </c>
      <c r="I1401" s="10" t="str">
        <f>IF(C1401="","",VLOOKUP(R1401&amp;"_"&amp;S1401&amp;"_"&amp;T1401,[1]挑战模式!$A:$BG,59,FALSE))</f>
        <v/>
      </c>
      <c r="J1401" s="10" t="str">
        <f t="shared" si="135"/>
        <v/>
      </c>
      <c r="K1401" s="10">
        <f ca="1">IF(ISNA(VLOOKUP(R1401&amp;"_"&amp;S1401&amp;"_"&amp;T1401,[1]挑战模式!$A:$AS,1,FALSE)),"",IF(VLOOKUP(R1401&amp;"_"&amp;S1401&amp;"_"&amp;T1401,[1]挑战模式!$A:$AS,14+U1401,FALSE)="","",INT(VLOOKUP(R1401&amp;"_"&amp;S1401&amp;"_"&amp;T1401,[1]挑战模式!$A:$AS,20+U1401,FALSE))))</f>
        <v>5</v>
      </c>
      <c r="L1401" s="10">
        <f ca="1">IF(ISNA(VLOOKUP(R1401&amp;"_"&amp;S1401&amp;"_"&amp;T1401,[1]挑战模式!$A:$AS,1,FALSE)),"",IF(VLOOKUP(R1401&amp;"_"&amp;S1401&amp;"_"&amp;T1401,[1]挑战模式!$A:$AS,14+U1401,FALSE)="","",ROUND(VLOOKUP(R1401&amp;"_"&amp;S1401&amp;"_"&amp;T1401,[1]挑战模式!$A:$AS,5,FALSE)/K1401,2)))</f>
        <v>3</v>
      </c>
      <c r="M1401" s="10">
        <f t="shared" ca="1" si="139"/>
        <v>1</v>
      </c>
      <c r="N1401" s="10" t="str">
        <f t="shared" ca="1" si="140"/>
        <v>Monster_Season2_Challenge5_2_2</v>
      </c>
      <c r="O1401" s="10">
        <f t="shared" ca="1" si="141"/>
        <v>1</v>
      </c>
      <c r="Q1401" s="10">
        <f ca="1">IF(L1401="","",VLOOKUP(R1401&amp;"_"&amp;S1401&amp;"_"&amp;T1401,[1]挑战模式!$A:$AS,38+U1401,FALSE))</f>
        <v>13</v>
      </c>
      <c r="R1401" s="10">
        <v>2</v>
      </c>
      <c r="S1401" s="10">
        <v>5</v>
      </c>
      <c r="T1401" s="10">
        <v>2</v>
      </c>
      <c r="U1401" s="10">
        <v>2</v>
      </c>
    </row>
    <row r="1402" spans="2:21" x14ac:dyDescent="0.2">
      <c r="B1402" s="10" t="str">
        <f t="shared" si="136"/>
        <v/>
      </c>
      <c r="C1402" s="10" t="str">
        <f>IF(ISNA(VLOOKUP(R1402&amp;"_"&amp;S1402&amp;"_"&amp;T1402,[1]挑战模式!$A:$AS,1,FALSE)),"",IF(T1402-T1401=0,"",T1402))</f>
        <v/>
      </c>
      <c r="D1402" s="10" t="str">
        <f t="shared" si="137"/>
        <v/>
      </c>
      <c r="E1402" s="10" t="str">
        <f>""</f>
        <v/>
      </c>
      <c r="F1402" s="10" t="str">
        <f>IF(C1402="","",VLOOKUP(R1402&amp;"_"&amp;S1402&amp;"_"&amp;T1402,[1]挑战模式!$A:$AS,13,FALSE)-VLOOKUP(R1402&amp;"_"&amp;S1402&amp;"_"&amp;T1402,[1]挑战模式!$A:$AS,14,FALSE))</f>
        <v/>
      </c>
      <c r="G1402" s="10" t="str">
        <f t="shared" si="138"/>
        <v/>
      </c>
      <c r="H1402" s="10" t="str">
        <f>IF(C1402="","",VLOOKUP(R1402&amp;"_"&amp;S1402&amp;"_"&amp;T1402,[1]挑战模式!$A:$BG,58,FALSE))</f>
        <v/>
      </c>
      <c r="I1402" s="10" t="str">
        <f>IF(C1402="","",VLOOKUP(R1402&amp;"_"&amp;S1402&amp;"_"&amp;T1402,[1]挑战模式!$A:$BG,59,FALSE))</f>
        <v/>
      </c>
      <c r="J1402" s="10" t="str">
        <f t="shared" si="135"/>
        <v/>
      </c>
      <c r="K1402" s="10" t="str">
        <f ca="1">IF(ISNA(VLOOKUP(R1402&amp;"_"&amp;S1402&amp;"_"&amp;T1402,[1]挑战模式!$A:$AS,1,FALSE)),"",IF(VLOOKUP(R1402&amp;"_"&amp;S1402&amp;"_"&amp;T1402,[1]挑战模式!$A:$AS,14+U1402,FALSE)="","",INT(VLOOKUP(R1402&amp;"_"&amp;S1402&amp;"_"&amp;T1402,[1]挑战模式!$A:$AS,20+U1402,FALSE))))</f>
        <v/>
      </c>
      <c r="L1402" s="10" t="str">
        <f ca="1">IF(ISNA(VLOOKUP(R1402&amp;"_"&amp;S1402&amp;"_"&amp;T1402,[1]挑战模式!$A:$AS,1,FALSE)),"",IF(VLOOKUP(R1402&amp;"_"&amp;S1402&amp;"_"&amp;T1402,[1]挑战模式!$A:$AS,14+U1402,FALSE)="","",ROUND(VLOOKUP(R1402&amp;"_"&amp;S1402&amp;"_"&amp;T1402,[1]挑战模式!$A:$AS,5,FALSE)/K1402,2)))</f>
        <v/>
      </c>
      <c r="M1402" s="10" t="str">
        <f t="shared" ca="1" si="139"/>
        <v/>
      </c>
      <c r="N1402" s="10" t="str">
        <f t="shared" ca="1" si="140"/>
        <v/>
      </c>
      <c r="O1402" s="10" t="str">
        <f t="shared" ca="1" si="141"/>
        <v/>
      </c>
      <c r="Q1402" s="10" t="str">
        <f ca="1">IF(L1402="","",VLOOKUP(R1402&amp;"_"&amp;S1402&amp;"_"&amp;T1402,[1]挑战模式!$A:$AS,38+U1402,FALSE))</f>
        <v/>
      </c>
      <c r="R1402" s="10">
        <v>2</v>
      </c>
      <c r="S1402" s="10">
        <v>5</v>
      </c>
      <c r="T1402" s="10">
        <v>2</v>
      </c>
      <c r="U1402" s="10">
        <v>3</v>
      </c>
    </row>
    <row r="1403" spans="2:21" x14ac:dyDescent="0.2">
      <c r="B1403" s="10" t="str">
        <f t="shared" si="136"/>
        <v/>
      </c>
      <c r="C1403" s="10" t="str">
        <f>IF(ISNA(VLOOKUP(R1403&amp;"_"&amp;S1403&amp;"_"&amp;T1403,[1]挑战模式!$A:$AS,1,FALSE)),"",IF(T1403-T1402=0,"",T1403))</f>
        <v/>
      </c>
      <c r="D1403" s="10" t="str">
        <f t="shared" si="137"/>
        <v/>
      </c>
      <c r="E1403" s="10" t="str">
        <f>""</f>
        <v/>
      </c>
      <c r="F1403" s="10" t="str">
        <f>IF(C1403="","",VLOOKUP(R1403&amp;"_"&amp;S1403&amp;"_"&amp;T1403,[1]挑战模式!$A:$AS,13,FALSE)-VLOOKUP(R1403&amp;"_"&amp;S1403&amp;"_"&amp;T1403,[1]挑战模式!$A:$AS,14,FALSE))</f>
        <v/>
      </c>
      <c r="G1403" s="10" t="str">
        <f t="shared" si="138"/>
        <v/>
      </c>
      <c r="H1403" s="10" t="str">
        <f>IF(C1403="","",VLOOKUP(R1403&amp;"_"&amp;S1403&amp;"_"&amp;T1403,[1]挑战模式!$A:$BG,58,FALSE))</f>
        <v/>
      </c>
      <c r="I1403" s="10" t="str">
        <f>IF(C1403="","",VLOOKUP(R1403&amp;"_"&amp;S1403&amp;"_"&amp;T1403,[1]挑战模式!$A:$BG,59,FALSE))</f>
        <v/>
      </c>
      <c r="J1403" s="10" t="str">
        <f t="shared" si="135"/>
        <v/>
      </c>
      <c r="K1403" s="10" t="str">
        <f ca="1">IF(ISNA(VLOOKUP(R1403&amp;"_"&amp;S1403&amp;"_"&amp;T1403,[1]挑战模式!$A:$AS,1,FALSE)),"",IF(VLOOKUP(R1403&amp;"_"&amp;S1403&amp;"_"&amp;T1403,[1]挑战模式!$A:$AS,14+U1403,FALSE)="","",INT(VLOOKUP(R1403&amp;"_"&amp;S1403&amp;"_"&amp;T1403,[1]挑战模式!$A:$AS,20+U1403,FALSE))))</f>
        <v/>
      </c>
      <c r="L1403" s="10" t="str">
        <f ca="1">IF(ISNA(VLOOKUP(R1403&amp;"_"&amp;S1403&amp;"_"&amp;T1403,[1]挑战模式!$A:$AS,1,FALSE)),"",IF(VLOOKUP(R1403&amp;"_"&amp;S1403&amp;"_"&amp;T1403,[1]挑战模式!$A:$AS,14+U1403,FALSE)="","",ROUND(VLOOKUP(R1403&amp;"_"&amp;S1403&amp;"_"&amp;T1403,[1]挑战模式!$A:$AS,5,FALSE)/K1403,2)))</f>
        <v/>
      </c>
      <c r="M1403" s="10" t="str">
        <f t="shared" ca="1" si="139"/>
        <v/>
      </c>
      <c r="N1403" s="10" t="str">
        <f t="shared" ca="1" si="140"/>
        <v/>
      </c>
      <c r="O1403" s="10" t="str">
        <f t="shared" ca="1" si="141"/>
        <v/>
      </c>
      <c r="Q1403" s="10" t="str">
        <f ca="1">IF(L1403="","",VLOOKUP(R1403&amp;"_"&amp;S1403&amp;"_"&amp;T1403,[1]挑战模式!$A:$AS,38+U1403,FALSE))</f>
        <v/>
      </c>
      <c r="R1403" s="10">
        <v>2</v>
      </c>
      <c r="S1403" s="10">
        <v>5</v>
      </c>
      <c r="T1403" s="10">
        <v>2</v>
      </c>
      <c r="U1403" s="10">
        <v>4</v>
      </c>
    </row>
    <row r="1404" spans="2:21" x14ac:dyDescent="0.2">
      <c r="B1404" s="10" t="str">
        <f t="shared" si="136"/>
        <v/>
      </c>
      <c r="C1404" s="10" t="str">
        <f>IF(ISNA(VLOOKUP(R1404&amp;"_"&amp;S1404&amp;"_"&amp;T1404,[1]挑战模式!$A:$AS,1,FALSE)),"",IF(T1404-T1403=0,"",T1404))</f>
        <v/>
      </c>
      <c r="D1404" s="10" t="str">
        <f t="shared" si="137"/>
        <v/>
      </c>
      <c r="E1404" s="10" t="str">
        <f>""</f>
        <v/>
      </c>
      <c r="F1404" s="10" t="str">
        <f>IF(C1404="","",VLOOKUP(R1404&amp;"_"&amp;S1404&amp;"_"&amp;T1404,[1]挑战模式!$A:$AS,13,FALSE)-VLOOKUP(R1404&amp;"_"&amp;S1404&amp;"_"&amp;T1404,[1]挑战模式!$A:$AS,14,FALSE))</f>
        <v/>
      </c>
      <c r="G1404" s="10" t="str">
        <f t="shared" si="138"/>
        <v/>
      </c>
      <c r="H1404" s="10" t="str">
        <f>IF(C1404="","",VLOOKUP(R1404&amp;"_"&amp;S1404&amp;"_"&amp;T1404,[1]挑战模式!$A:$BG,58,FALSE))</f>
        <v/>
      </c>
      <c r="I1404" s="10" t="str">
        <f>IF(C1404="","",VLOOKUP(R1404&amp;"_"&amp;S1404&amp;"_"&amp;T1404,[1]挑战模式!$A:$BG,59,FALSE))</f>
        <v/>
      </c>
      <c r="J1404" s="10" t="str">
        <f t="shared" si="135"/>
        <v/>
      </c>
      <c r="K1404" s="10" t="str">
        <f ca="1">IF(ISNA(VLOOKUP(R1404&amp;"_"&amp;S1404&amp;"_"&amp;T1404,[1]挑战模式!$A:$AS,1,FALSE)),"",IF(VLOOKUP(R1404&amp;"_"&amp;S1404&amp;"_"&amp;T1404,[1]挑战模式!$A:$AS,14+U1404,FALSE)="","",INT(VLOOKUP(R1404&amp;"_"&amp;S1404&amp;"_"&amp;T1404,[1]挑战模式!$A:$AS,20+U1404,FALSE))))</f>
        <v/>
      </c>
      <c r="L1404" s="10" t="str">
        <f ca="1">IF(ISNA(VLOOKUP(R1404&amp;"_"&amp;S1404&amp;"_"&amp;T1404,[1]挑战模式!$A:$AS,1,FALSE)),"",IF(VLOOKUP(R1404&amp;"_"&amp;S1404&amp;"_"&amp;T1404,[1]挑战模式!$A:$AS,14+U1404,FALSE)="","",ROUND(VLOOKUP(R1404&amp;"_"&amp;S1404&amp;"_"&amp;T1404,[1]挑战模式!$A:$AS,5,FALSE)/K1404,2)))</f>
        <v/>
      </c>
      <c r="M1404" s="10" t="str">
        <f t="shared" ca="1" si="139"/>
        <v/>
      </c>
      <c r="N1404" s="10" t="str">
        <f t="shared" ca="1" si="140"/>
        <v/>
      </c>
      <c r="O1404" s="10" t="str">
        <f t="shared" ca="1" si="141"/>
        <v/>
      </c>
      <c r="Q1404" s="10" t="str">
        <f ca="1">IF(L1404="","",VLOOKUP(R1404&amp;"_"&amp;S1404&amp;"_"&amp;T1404,[1]挑战模式!$A:$AS,38+U1404,FALSE))</f>
        <v/>
      </c>
      <c r="R1404" s="10">
        <v>2</v>
      </c>
      <c r="S1404" s="10">
        <v>5</v>
      </c>
      <c r="T1404" s="10">
        <v>2</v>
      </c>
      <c r="U1404" s="10">
        <v>5</v>
      </c>
    </row>
    <row r="1405" spans="2:21" x14ac:dyDescent="0.2">
      <c r="B1405" s="10" t="str">
        <f t="shared" si="136"/>
        <v/>
      </c>
      <c r="C1405" s="10" t="str">
        <f>IF(ISNA(VLOOKUP(R1405&amp;"_"&amp;S1405&amp;"_"&amp;T1405,[1]挑战模式!$A:$AS,1,FALSE)),"",IF(T1405-T1404=0,"",T1405))</f>
        <v/>
      </c>
      <c r="D1405" s="10" t="str">
        <f t="shared" si="137"/>
        <v/>
      </c>
      <c r="E1405" s="10" t="str">
        <f>""</f>
        <v/>
      </c>
      <c r="F1405" s="10" t="str">
        <f>IF(C1405="","",VLOOKUP(R1405&amp;"_"&amp;S1405&amp;"_"&amp;T1405,[1]挑战模式!$A:$AS,13,FALSE)-VLOOKUP(R1405&amp;"_"&amp;S1405&amp;"_"&amp;T1405,[1]挑战模式!$A:$AS,14,FALSE))</f>
        <v/>
      </c>
      <c r="G1405" s="10" t="str">
        <f t="shared" si="138"/>
        <v/>
      </c>
      <c r="H1405" s="10" t="str">
        <f>IF(C1405="","",VLOOKUP(R1405&amp;"_"&amp;S1405&amp;"_"&amp;T1405,[1]挑战模式!$A:$BG,58,FALSE))</f>
        <v/>
      </c>
      <c r="I1405" s="10" t="str">
        <f>IF(C1405="","",VLOOKUP(R1405&amp;"_"&amp;S1405&amp;"_"&amp;T1405,[1]挑战模式!$A:$BG,59,FALSE))</f>
        <v/>
      </c>
      <c r="J1405" s="10" t="str">
        <f t="shared" si="135"/>
        <v/>
      </c>
      <c r="K1405" s="10" t="str">
        <f ca="1">IF(ISNA(VLOOKUP(R1405&amp;"_"&amp;S1405&amp;"_"&amp;T1405,[1]挑战模式!$A:$AS,1,FALSE)),"",IF(VLOOKUP(R1405&amp;"_"&amp;S1405&amp;"_"&amp;T1405,[1]挑战模式!$A:$AS,14+U1405,FALSE)="","",INT(VLOOKUP(R1405&amp;"_"&amp;S1405&amp;"_"&amp;T1405,[1]挑战模式!$A:$AS,20+U1405,FALSE))))</f>
        <v/>
      </c>
      <c r="L1405" s="10" t="str">
        <f ca="1">IF(ISNA(VLOOKUP(R1405&amp;"_"&amp;S1405&amp;"_"&amp;T1405,[1]挑战模式!$A:$AS,1,FALSE)),"",IF(VLOOKUP(R1405&amp;"_"&amp;S1405&amp;"_"&amp;T1405,[1]挑战模式!$A:$AS,14+U1405,FALSE)="","",ROUND(VLOOKUP(R1405&amp;"_"&amp;S1405&amp;"_"&amp;T1405,[1]挑战模式!$A:$AS,5,FALSE)/K1405,2)))</f>
        <v/>
      </c>
      <c r="M1405" s="10" t="str">
        <f t="shared" ca="1" si="139"/>
        <v/>
      </c>
      <c r="N1405" s="10" t="str">
        <f t="shared" ca="1" si="140"/>
        <v/>
      </c>
      <c r="O1405" s="10" t="str">
        <f t="shared" ca="1" si="141"/>
        <v/>
      </c>
      <c r="Q1405" s="10" t="str">
        <f ca="1">IF(L1405="","",VLOOKUP(R1405&amp;"_"&amp;S1405&amp;"_"&amp;T1405,[1]挑战模式!$A:$AS,38+U1405,FALSE))</f>
        <v/>
      </c>
      <c r="R1405" s="10">
        <v>2</v>
      </c>
      <c r="S1405" s="10">
        <v>5</v>
      </c>
      <c r="T1405" s="10">
        <v>2</v>
      </c>
      <c r="U1405" s="10">
        <v>6</v>
      </c>
    </row>
    <row r="1406" spans="2:21" x14ac:dyDescent="0.2">
      <c r="B1406" s="10" t="str">
        <f t="shared" si="136"/>
        <v>MonsterWaveCallRule_Season2_Challenge5</v>
      </c>
      <c r="C1406" s="10">
        <f>IF(ISNA(VLOOKUP(R1406&amp;"_"&amp;S1406&amp;"_"&amp;T1406,[1]挑战模式!$A:$AS,1,FALSE)),"",IF(T1406-T1405=0,"",T1406))</f>
        <v>3</v>
      </c>
      <c r="D1406" s="10" t="str">
        <f t="shared" si="137"/>
        <v>赛季2挑战关卡5波次3</v>
      </c>
      <c r="E1406" s="10" t="str">
        <f>""</f>
        <v/>
      </c>
      <c r="F1406" s="10">
        <f>IF(C1406="","",VLOOKUP(R1406&amp;"_"&amp;S1406&amp;"_"&amp;T1406,[1]挑战模式!$A:$AS,13,FALSE)-VLOOKUP(R1406&amp;"_"&amp;S1406&amp;"_"&amp;T1406,[1]挑战模式!$A:$AS,14,FALSE))</f>
        <v>100</v>
      </c>
      <c r="G1406" s="10">
        <f t="shared" si="138"/>
        <v>180</v>
      </c>
      <c r="H1406" s="10" t="str">
        <f>IF(C1406="","",VLOOKUP(R1406&amp;"_"&amp;S1406&amp;"_"&amp;T1406,[1]挑战模式!$A:$BG,58,FALSE))</f>
        <v>ResAudio_Music_game3;0.9</v>
      </c>
      <c r="I1406" s="10" t="str">
        <f>IF(C1406="","",VLOOKUP(R1406&amp;"_"&amp;S1406&amp;"_"&amp;T1406,[1]挑战模式!$A:$BG,59,FALSE))</f>
        <v>ResAudio_Music_game3;1.1</v>
      </c>
      <c r="J1406" s="10">
        <f t="shared" si="135"/>
        <v>0</v>
      </c>
      <c r="K1406" s="10">
        <f ca="1">IF(ISNA(VLOOKUP(R1406&amp;"_"&amp;S1406&amp;"_"&amp;T1406,[1]挑战模式!$A:$AS,1,FALSE)),"",IF(VLOOKUP(R1406&amp;"_"&amp;S1406&amp;"_"&amp;T1406,[1]挑战模式!$A:$AS,14+U1406,FALSE)="","",INT(VLOOKUP(R1406&amp;"_"&amp;S1406&amp;"_"&amp;T1406,[1]挑战模式!$A:$AS,20+U1406,FALSE))))</f>
        <v>7</v>
      </c>
      <c r="L1406" s="10">
        <f ca="1">IF(ISNA(VLOOKUP(R1406&amp;"_"&amp;S1406&amp;"_"&amp;T1406,[1]挑战模式!$A:$AS,1,FALSE)),"",IF(VLOOKUP(R1406&amp;"_"&amp;S1406&amp;"_"&amp;T1406,[1]挑战模式!$A:$AS,14+U1406,FALSE)="","",ROUND(VLOOKUP(R1406&amp;"_"&amp;S1406&amp;"_"&amp;T1406,[1]挑战模式!$A:$AS,5,FALSE)/K1406,2)))</f>
        <v>2.86</v>
      </c>
      <c r="M1406" s="10">
        <f t="shared" ca="1" si="139"/>
        <v>1</v>
      </c>
      <c r="N1406" s="10" t="str">
        <f t="shared" ca="1" si="140"/>
        <v>Monster_Season2_Challenge5_3_1</v>
      </c>
      <c r="O1406" s="10">
        <f t="shared" ca="1" si="141"/>
        <v>1</v>
      </c>
      <c r="Q1406" s="10">
        <f ca="1">IF(L1406="","",VLOOKUP(R1406&amp;"_"&amp;S1406&amp;"_"&amp;T1406,[1]挑战模式!$A:$AS,38+U1406,FALSE))</f>
        <v>10</v>
      </c>
      <c r="R1406" s="10">
        <v>2</v>
      </c>
      <c r="S1406" s="10">
        <v>5</v>
      </c>
      <c r="T1406" s="10">
        <v>3</v>
      </c>
      <c r="U1406" s="10">
        <v>1</v>
      </c>
    </row>
    <row r="1407" spans="2:21" x14ac:dyDescent="0.2">
      <c r="B1407" s="10" t="str">
        <f t="shared" si="136"/>
        <v/>
      </c>
      <c r="C1407" s="10" t="str">
        <f>IF(ISNA(VLOOKUP(R1407&amp;"_"&amp;S1407&amp;"_"&amp;T1407,[1]挑战模式!$A:$AS,1,FALSE)),"",IF(T1407-T1406=0,"",T1407))</f>
        <v/>
      </c>
      <c r="D1407" s="10" t="str">
        <f t="shared" si="137"/>
        <v/>
      </c>
      <c r="E1407" s="10" t="str">
        <f>""</f>
        <v/>
      </c>
      <c r="F1407" s="10" t="str">
        <f>IF(C1407="","",VLOOKUP(R1407&amp;"_"&amp;S1407&amp;"_"&amp;T1407,[1]挑战模式!$A:$AS,13,FALSE)-VLOOKUP(R1407&amp;"_"&amp;S1407&amp;"_"&amp;T1407,[1]挑战模式!$A:$AS,14,FALSE))</f>
        <v/>
      </c>
      <c r="G1407" s="10" t="str">
        <f t="shared" si="138"/>
        <v/>
      </c>
      <c r="H1407" s="10" t="str">
        <f>IF(C1407="","",VLOOKUP(R1407&amp;"_"&amp;S1407&amp;"_"&amp;T1407,[1]挑战模式!$A:$BG,58,FALSE))</f>
        <v/>
      </c>
      <c r="I1407" s="10" t="str">
        <f>IF(C1407="","",VLOOKUP(R1407&amp;"_"&amp;S1407&amp;"_"&amp;T1407,[1]挑战模式!$A:$BG,59,FALSE))</f>
        <v/>
      </c>
      <c r="J1407" s="10" t="str">
        <f t="shared" si="135"/>
        <v/>
      </c>
      <c r="K1407" s="10">
        <f ca="1">IF(ISNA(VLOOKUP(R1407&amp;"_"&amp;S1407&amp;"_"&amp;T1407,[1]挑战模式!$A:$AS,1,FALSE)),"",IF(VLOOKUP(R1407&amp;"_"&amp;S1407&amp;"_"&amp;T1407,[1]挑战模式!$A:$AS,14+U1407,FALSE)="","",INT(VLOOKUP(R1407&amp;"_"&amp;S1407&amp;"_"&amp;T1407,[1]挑战模式!$A:$AS,20+U1407,FALSE))))</f>
        <v>7</v>
      </c>
      <c r="L1407" s="10">
        <f ca="1">IF(ISNA(VLOOKUP(R1407&amp;"_"&amp;S1407&amp;"_"&amp;T1407,[1]挑战模式!$A:$AS,1,FALSE)),"",IF(VLOOKUP(R1407&amp;"_"&amp;S1407&amp;"_"&amp;T1407,[1]挑战模式!$A:$AS,14+U1407,FALSE)="","",ROUND(VLOOKUP(R1407&amp;"_"&amp;S1407&amp;"_"&amp;T1407,[1]挑战模式!$A:$AS,5,FALSE)/K1407,2)))</f>
        <v>2.86</v>
      </c>
      <c r="M1407" s="10">
        <f t="shared" ca="1" si="139"/>
        <v>1</v>
      </c>
      <c r="N1407" s="10" t="str">
        <f t="shared" ca="1" si="140"/>
        <v>Monster_Season2_Challenge5_3_2</v>
      </c>
      <c r="O1407" s="10">
        <f t="shared" ca="1" si="141"/>
        <v>1</v>
      </c>
      <c r="Q1407" s="10">
        <f ca="1">IF(L1407="","",VLOOKUP(R1407&amp;"_"&amp;S1407&amp;"_"&amp;T1407,[1]挑战模式!$A:$AS,38+U1407,FALSE))</f>
        <v>19</v>
      </c>
      <c r="R1407" s="10">
        <v>2</v>
      </c>
      <c r="S1407" s="10">
        <v>5</v>
      </c>
      <c r="T1407" s="10">
        <v>3</v>
      </c>
      <c r="U1407" s="10">
        <v>2</v>
      </c>
    </row>
    <row r="1408" spans="2:21" x14ac:dyDescent="0.2">
      <c r="B1408" s="10" t="str">
        <f t="shared" si="136"/>
        <v/>
      </c>
      <c r="C1408" s="10" t="str">
        <f>IF(ISNA(VLOOKUP(R1408&amp;"_"&amp;S1408&amp;"_"&amp;T1408,[1]挑战模式!$A:$AS,1,FALSE)),"",IF(T1408-T1407=0,"",T1408))</f>
        <v/>
      </c>
      <c r="D1408" s="10" t="str">
        <f t="shared" si="137"/>
        <v/>
      </c>
      <c r="E1408" s="10" t="str">
        <f>""</f>
        <v/>
      </c>
      <c r="F1408" s="10" t="str">
        <f>IF(C1408="","",VLOOKUP(R1408&amp;"_"&amp;S1408&amp;"_"&amp;T1408,[1]挑战模式!$A:$AS,13,FALSE)-VLOOKUP(R1408&amp;"_"&amp;S1408&amp;"_"&amp;T1408,[1]挑战模式!$A:$AS,14,FALSE))</f>
        <v/>
      </c>
      <c r="G1408" s="10" t="str">
        <f t="shared" si="138"/>
        <v/>
      </c>
      <c r="H1408" s="10" t="str">
        <f>IF(C1408="","",VLOOKUP(R1408&amp;"_"&amp;S1408&amp;"_"&amp;T1408,[1]挑战模式!$A:$BG,58,FALSE))</f>
        <v/>
      </c>
      <c r="I1408" s="10" t="str">
        <f>IF(C1408="","",VLOOKUP(R1408&amp;"_"&amp;S1408&amp;"_"&amp;T1408,[1]挑战模式!$A:$BG,59,FALSE))</f>
        <v/>
      </c>
      <c r="J1408" s="10" t="str">
        <f t="shared" si="135"/>
        <v/>
      </c>
      <c r="K1408" s="10" t="str">
        <f ca="1">IF(ISNA(VLOOKUP(R1408&amp;"_"&amp;S1408&amp;"_"&amp;T1408,[1]挑战模式!$A:$AS,1,FALSE)),"",IF(VLOOKUP(R1408&amp;"_"&amp;S1408&amp;"_"&amp;T1408,[1]挑战模式!$A:$AS,14+U1408,FALSE)="","",INT(VLOOKUP(R1408&amp;"_"&amp;S1408&amp;"_"&amp;T1408,[1]挑战模式!$A:$AS,20+U1408,FALSE))))</f>
        <v/>
      </c>
      <c r="L1408" s="10" t="str">
        <f ca="1">IF(ISNA(VLOOKUP(R1408&amp;"_"&amp;S1408&amp;"_"&amp;T1408,[1]挑战模式!$A:$AS,1,FALSE)),"",IF(VLOOKUP(R1408&amp;"_"&amp;S1408&amp;"_"&amp;T1408,[1]挑战模式!$A:$AS,14+U1408,FALSE)="","",ROUND(VLOOKUP(R1408&amp;"_"&amp;S1408&amp;"_"&amp;T1408,[1]挑战模式!$A:$AS,5,FALSE)/K1408,2)))</f>
        <v/>
      </c>
      <c r="M1408" s="10" t="str">
        <f t="shared" ca="1" si="139"/>
        <v/>
      </c>
      <c r="N1408" s="10" t="str">
        <f t="shared" ca="1" si="140"/>
        <v/>
      </c>
      <c r="O1408" s="10" t="str">
        <f t="shared" ca="1" si="141"/>
        <v/>
      </c>
      <c r="Q1408" s="10" t="str">
        <f ca="1">IF(L1408="","",VLOOKUP(R1408&amp;"_"&amp;S1408&amp;"_"&amp;T1408,[1]挑战模式!$A:$AS,38+U1408,FALSE))</f>
        <v/>
      </c>
      <c r="R1408" s="10">
        <v>2</v>
      </c>
      <c r="S1408" s="10">
        <v>5</v>
      </c>
      <c r="T1408" s="10">
        <v>3</v>
      </c>
      <c r="U1408" s="10">
        <v>3</v>
      </c>
    </row>
    <row r="1409" spans="2:21" x14ac:dyDescent="0.2">
      <c r="B1409" s="10" t="str">
        <f t="shared" si="136"/>
        <v/>
      </c>
      <c r="C1409" s="10" t="str">
        <f>IF(ISNA(VLOOKUP(R1409&amp;"_"&amp;S1409&amp;"_"&amp;T1409,[1]挑战模式!$A:$AS,1,FALSE)),"",IF(T1409-T1408=0,"",T1409))</f>
        <v/>
      </c>
      <c r="D1409" s="10" t="str">
        <f t="shared" si="137"/>
        <v/>
      </c>
      <c r="E1409" s="10" t="str">
        <f>""</f>
        <v/>
      </c>
      <c r="F1409" s="10" t="str">
        <f>IF(C1409="","",VLOOKUP(R1409&amp;"_"&amp;S1409&amp;"_"&amp;T1409,[1]挑战模式!$A:$AS,13,FALSE)-VLOOKUP(R1409&amp;"_"&amp;S1409&amp;"_"&amp;T1409,[1]挑战模式!$A:$AS,14,FALSE))</f>
        <v/>
      </c>
      <c r="G1409" s="10" t="str">
        <f t="shared" si="138"/>
        <v/>
      </c>
      <c r="H1409" s="10" t="str">
        <f>IF(C1409="","",VLOOKUP(R1409&amp;"_"&amp;S1409&amp;"_"&amp;T1409,[1]挑战模式!$A:$BG,58,FALSE))</f>
        <v/>
      </c>
      <c r="I1409" s="10" t="str">
        <f>IF(C1409="","",VLOOKUP(R1409&amp;"_"&amp;S1409&amp;"_"&amp;T1409,[1]挑战模式!$A:$BG,59,FALSE))</f>
        <v/>
      </c>
      <c r="J1409" s="10" t="str">
        <f t="shared" si="135"/>
        <v/>
      </c>
      <c r="K1409" s="10" t="str">
        <f ca="1">IF(ISNA(VLOOKUP(R1409&amp;"_"&amp;S1409&amp;"_"&amp;T1409,[1]挑战模式!$A:$AS,1,FALSE)),"",IF(VLOOKUP(R1409&amp;"_"&amp;S1409&amp;"_"&amp;T1409,[1]挑战模式!$A:$AS,14+U1409,FALSE)="","",INT(VLOOKUP(R1409&amp;"_"&amp;S1409&amp;"_"&amp;T1409,[1]挑战模式!$A:$AS,20+U1409,FALSE))))</f>
        <v/>
      </c>
      <c r="L1409" s="10" t="str">
        <f ca="1">IF(ISNA(VLOOKUP(R1409&amp;"_"&amp;S1409&amp;"_"&amp;T1409,[1]挑战模式!$A:$AS,1,FALSE)),"",IF(VLOOKUP(R1409&amp;"_"&amp;S1409&amp;"_"&amp;T1409,[1]挑战模式!$A:$AS,14+U1409,FALSE)="","",ROUND(VLOOKUP(R1409&amp;"_"&amp;S1409&amp;"_"&amp;T1409,[1]挑战模式!$A:$AS,5,FALSE)/K1409,2)))</f>
        <v/>
      </c>
      <c r="M1409" s="10" t="str">
        <f t="shared" ca="1" si="139"/>
        <v/>
      </c>
      <c r="N1409" s="10" t="str">
        <f t="shared" ca="1" si="140"/>
        <v/>
      </c>
      <c r="O1409" s="10" t="str">
        <f t="shared" ca="1" si="141"/>
        <v/>
      </c>
      <c r="Q1409" s="10" t="str">
        <f ca="1">IF(L1409="","",VLOOKUP(R1409&amp;"_"&amp;S1409&amp;"_"&amp;T1409,[1]挑战模式!$A:$AS,38+U1409,FALSE))</f>
        <v/>
      </c>
      <c r="R1409" s="10">
        <v>2</v>
      </c>
      <c r="S1409" s="10">
        <v>5</v>
      </c>
      <c r="T1409" s="10">
        <v>3</v>
      </c>
      <c r="U1409" s="10">
        <v>4</v>
      </c>
    </row>
    <row r="1410" spans="2:21" x14ac:dyDescent="0.2">
      <c r="B1410" s="10" t="str">
        <f t="shared" si="136"/>
        <v/>
      </c>
      <c r="C1410" s="10" t="str">
        <f>IF(ISNA(VLOOKUP(R1410&amp;"_"&amp;S1410&amp;"_"&amp;T1410,[1]挑战模式!$A:$AS,1,FALSE)),"",IF(T1410-T1409=0,"",T1410))</f>
        <v/>
      </c>
      <c r="D1410" s="10" t="str">
        <f t="shared" si="137"/>
        <v/>
      </c>
      <c r="E1410" s="10" t="str">
        <f>""</f>
        <v/>
      </c>
      <c r="F1410" s="10" t="str">
        <f>IF(C1410="","",VLOOKUP(R1410&amp;"_"&amp;S1410&amp;"_"&amp;T1410,[1]挑战模式!$A:$AS,13,FALSE)-VLOOKUP(R1410&amp;"_"&amp;S1410&amp;"_"&amp;T1410,[1]挑战模式!$A:$AS,14,FALSE))</f>
        <v/>
      </c>
      <c r="G1410" s="10" t="str">
        <f t="shared" si="138"/>
        <v/>
      </c>
      <c r="H1410" s="10" t="str">
        <f>IF(C1410="","",VLOOKUP(R1410&amp;"_"&amp;S1410&amp;"_"&amp;T1410,[1]挑战模式!$A:$BG,58,FALSE))</f>
        <v/>
      </c>
      <c r="I1410" s="10" t="str">
        <f>IF(C1410="","",VLOOKUP(R1410&amp;"_"&amp;S1410&amp;"_"&amp;T1410,[1]挑战模式!$A:$BG,59,FALSE))</f>
        <v/>
      </c>
      <c r="J1410" s="10" t="str">
        <f t="shared" si="135"/>
        <v/>
      </c>
      <c r="K1410" s="10" t="str">
        <f ca="1">IF(ISNA(VLOOKUP(R1410&amp;"_"&amp;S1410&amp;"_"&amp;T1410,[1]挑战模式!$A:$AS,1,FALSE)),"",IF(VLOOKUP(R1410&amp;"_"&amp;S1410&amp;"_"&amp;T1410,[1]挑战模式!$A:$AS,14+U1410,FALSE)="","",INT(VLOOKUP(R1410&amp;"_"&amp;S1410&amp;"_"&amp;T1410,[1]挑战模式!$A:$AS,20+U1410,FALSE))))</f>
        <v/>
      </c>
      <c r="L1410" s="10" t="str">
        <f ca="1">IF(ISNA(VLOOKUP(R1410&amp;"_"&amp;S1410&amp;"_"&amp;T1410,[1]挑战模式!$A:$AS,1,FALSE)),"",IF(VLOOKUP(R1410&amp;"_"&amp;S1410&amp;"_"&amp;T1410,[1]挑战模式!$A:$AS,14+U1410,FALSE)="","",ROUND(VLOOKUP(R1410&amp;"_"&amp;S1410&amp;"_"&amp;T1410,[1]挑战模式!$A:$AS,5,FALSE)/K1410,2)))</f>
        <v/>
      </c>
      <c r="M1410" s="10" t="str">
        <f t="shared" ca="1" si="139"/>
        <v/>
      </c>
      <c r="N1410" s="10" t="str">
        <f t="shared" ca="1" si="140"/>
        <v/>
      </c>
      <c r="O1410" s="10" t="str">
        <f t="shared" ca="1" si="141"/>
        <v/>
      </c>
      <c r="Q1410" s="10" t="str">
        <f ca="1">IF(L1410="","",VLOOKUP(R1410&amp;"_"&amp;S1410&amp;"_"&amp;T1410,[1]挑战模式!$A:$AS,38+U1410,FALSE))</f>
        <v/>
      </c>
      <c r="R1410" s="10">
        <v>2</v>
      </c>
      <c r="S1410" s="10">
        <v>5</v>
      </c>
      <c r="T1410" s="10">
        <v>3</v>
      </c>
      <c r="U1410" s="10">
        <v>5</v>
      </c>
    </row>
    <row r="1411" spans="2:21" x14ac:dyDescent="0.2">
      <c r="B1411" s="10" t="str">
        <f t="shared" si="136"/>
        <v/>
      </c>
      <c r="C1411" s="10" t="str">
        <f>IF(ISNA(VLOOKUP(R1411&amp;"_"&amp;S1411&amp;"_"&amp;T1411,[1]挑战模式!$A:$AS,1,FALSE)),"",IF(T1411-T1410=0,"",T1411))</f>
        <v/>
      </c>
      <c r="D1411" s="10" t="str">
        <f t="shared" si="137"/>
        <v/>
      </c>
      <c r="E1411" s="10" t="str">
        <f>""</f>
        <v/>
      </c>
      <c r="F1411" s="10" t="str">
        <f>IF(C1411="","",VLOOKUP(R1411&amp;"_"&amp;S1411&amp;"_"&amp;T1411,[1]挑战模式!$A:$AS,13,FALSE)-VLOOKUP(R1411&amp;"_"&amp;S1411&amp;"_"&amp;T1411,[1]挑战模式!$A:$AS,14,FALSE))</f>
        <v/>
      </c>
      <c r="G1411" s="10" t="str">
        <f t="shared" si="138"/>
        <v/>
      </c>
      <c r="H1411" s="10" t="str">
        <f>IF(C1411="","",VLOOKUP(R1411&amp;"_"&amp;S1411&amp;"_"&amp;T1411,[1]挑战模式!$A:$BG,58,FALSE))</f>
        <v/>
      </c>
      <c r="I1411" s="10" t="str">
        <f>IF(C1411="","",VLOOKUP(R1411&amp;"_"&amp;S1411&amp;"_"&amp;T1411,[1]挑战模式!$A:$BG,59,FALSE))</f>
        <v/>
      </c>
      <c r="J1411" s="10" t="str">
        <f t="shared" si="135"/>
        <v/>
      </c>
      <c r="K1411" s="10" t="str">
        <f ca="1">IF(ISNA(VLOOKUP(R1411&amp;"_"&amp;S1411&amp;"_"&amp;T1411,[1]挑战模式!$A:$AS,1,FALSE)),"",IF(VLOOKUP(R1411&amp;"_"&amp;S1411&amp;"_"&amp;T1411,[1]挑战模式!$A:$AS,14+U1411,FALSE)="","",INT(VLOOKUP(R1411&amp;"_"&amp;S1411&amp;"_"&amp;T1411,[1]挑战模式!$A:$AS,20+U1411,FALSE))))</f>
        <v/>
      </c>
      <c r="L1411" s="10" t="str">
        <f ca="1">IF(ISNA(VLOOKUP(R1411&amp;"_"&amp;S1411&amp;"_"&amp;T1411,[1]挑战模式!$A:$AS,1,FALSE)),"",IF(VLOOKUP(R1411&amp;"_"&amp;S1411&amp;"_"&amp;T1411,[1]挑战模式!$A:$AS,14+U1411,FALSE)="","",ROUND(VLOOKUP(R1411&amp;"_"&amp;S1411&amp;"_"&amp;T1411,[1]挑战模式!$A:$AS,5,FALSE)/K1411,2)))</f>
        <v/>
      </c>
      <c r="M1411" s="10" t="str">
        <f t="shared" ca="1" si="139"/>
        <v/>
      </c>
      <c r="N1411" s="10" t="str">
        <f t="shared" ca="1" si="140"/>
        <v/>
      </c>
      <c r="O1411" s="10" t="str">
        <f t="shared" ca="1" si="141"/>
        <v/>
      </c>
      <c r="Q1411" s="10" t="str">
        <f ca="1">IF(L1411="","",VLOOKUP(R1411&amp;"_"&amp;S1411&amp;"_"&amp;T1411,[1]挑战模式!$A:$AS,38+U1411,FALSE))</f>
        <v/>
      </c>
      <c r="R1411" s="10">
        <v>2</v>
      </c>
      <c r="S1411" s="10">
        <v>5</v>
      </c>
      <c r="T1411" s="10">
        <v>3</v>
      </c>
      <c r="U1411" s="10">
        <v>6</v>
      </c>
    </row>
    <row r="1412" spans="2:21" x14ac:dyDescent="0.2">
      <c r="B1412" s="10" t="str">
        <f t="shared" si="136"/>
        <v>MonsterWaveCallRule_Season2_Challenge5</v>
      </c>
      <c r="C1412" s="10">
        <f>IF(ISNA(VLOOKUP(R1412&amp;"_"&amp;S1412&amp;"_"&amp;T1412,[1]挑战模式!$A:$AS,1,FALSE)),"",IF(T1412-T1411=0,"",T1412))</f>
        <v>4</v>
      </c>
      <c r="D1412" s="10" t="str">
        <f t="shared" si="137"/>
        <v>赛季2挑战关卡5波次4</v>
      </c>
      <c r="E1412" s="10" t="str">
        <f>""</f>
        <v/>
      </c>
      <c r="F1412" s="10">
        <f>IF(C1412="","",VLOOKUP(R1412&amp;"_"&amp;S1412&amp;"_"&amp;T1412,[1]挑战模式!$A:$AS,13,FALSE)-VLOOKUP(R1412&amp;"_"&amp;S1412&amp;"_"&amp;T1412,[1]挑战模式!$A:$AS,14,FALSE))</f>
        <v>100</v>
      </c>
      <c r="G1412" s="10">
        <f t="shared" si="138"/>
        <v>180</v>
      </c>
      <c r="H1412" s="10" t="str">
        <f>IF(C1412="","",VLOOKUP(R1412&amp;"_"&amp;S1412&amp;"_"&amp;T1412,[1]挑战模式!$A:$BG,58,FALSE))</f>
        <v>ResAudio_Music_game3;0.9</v>
      </c>
      <c r="I1412" s="10" t="str">
        <f>IF(C1412="","",VLOOKUP(R1412&amp;"_"&amp;S1412&amp;"_"&amp;T1412,[1]挑战模式!$A:$BG,59,FALSE))</f>
        <v>ResAudio_Music_game3;1.1</v>
      </c>
      <c r="J1412" s="10">
        <f t="shared" si="135"/>
        <v>0</v>
      </c>
      <c r="K1412" s="10">
        <f ca="1">IF(ISNA(VLOOKUP(R1412&amp;"_"&amp;S1412&amp;"_"&amp;T1412,[1]挑战模式!$A:$AS,1,FALSE)),"",IF(VLOOKUP(R1412&amp;"_"&amp;S1412&amp;"_"&amp;T1412,[1]挑战模式!$A:$AS,14+U1412,FALSE)="","",INT(VLOOKUP(R1412&amp;"_"&amp;S1412&amp;"_"&amp;T1412,[1]挑战模式!$A:$AS,20+U1412,FALSE))))</f>
        <v>9</v>
      </c>
      <c r="L1412" s="10">
        <f ca="1">IF(ISNA(VLOOKUP(R1412&amp;"_"&amp;S1412&amp;"_"&amp;T1412,[1]挑战模式!$A:$AS,1,FALSE)),"",IF(VLOOKUP(R1412&amp;"_"&amp;S1412&amp;"_"&amp;T1412,[1]挑战模式!$A:$AS,14+U1412,FALSE)="","",ROUND(VLOOKUP(R1412&amp;"_"&amp;S1412&amp;"_"&amp;T1412,[1]挑战模式!$A:$AS,5,FALSE)/K1412,2)))</f>
        <v>2.78</v>
      </c>
      <c r="M1412" s="10">
        <f t="shared" ca="1" si="139"/>
        <v>1</v>
      </c>
      <c r="N1412" s="10" t="str">
        <f t="shared" ca="1" si="140"/>
        <v>Monster_Season2_Challenge5_4_1</v>
      </c>
      <c r="O1412" s="10">
        <f t="shared" ca="1" si="141"/>
        <v>1</v>
      </c>
      <c r="Q1412" s="10">
        <f ca="1">IF(L1412="","",VLOOKUP(R1412&amp;"_"&amp;S1412&amp;"_"&amp;T1412,[1]挑战模式!$A:$AS,38+U1412,FALSE))</f>
        <v>6</v>
      </c>
      <c r="R1412" s="10">
        <v>2</v>
      </c>
      <c r="S1412" s="10">
        <v>5</v>
      </c>
      <c r="T1412" s="10">
        <v>4</v>
      </c>
      <c r="U1412" s="10">
        <v>1</v>
      </c>
    </row>
    <row r="1413" spans="2:21" x14ac:dyDescent="0.2">
      <c r="B1413" s="10" t="str">
        <f t="shared" si="136"/>
        <v/>
      </c>
      <c r="C1413" s="10" t="str">
        <f>IF(ISNA(VLOOKUP(R1413&amp;"_"&amp;S1413&amp;"_"&amp;T1413,[1]挑战模式!$A:$AS,1,FALSE)),"",IF(T1413-T1412=0,"",T1413))</f>
        <v/>
      </c>
      <c r="D1413" s="10" t="str">
        <f t="shared" si="137"/>
        <v/>
      </c>
      <c r="E1413" s="10" t="str">
        <f>""</f>
        <v/>
      </c>
      <c r="F1413" s="10" t="str">
        <f>IF(C1413="","",VLOOKUP(R1413&amp;"_"&amp;S1413&amp;"_"&amp;T1413,[1]挑战模式!$A:$AS,13,FALSE)-VLOOKUP(R1413&amp;"_"&amp;S1413&amp;"_"&amp;T1413,[1]挑战模式!$A:$AS,14,FALSE))</f>
        <v/>
      </c>
      <c r="G1413" s="10" t="str">
        <f t="shared" si="138"/>
        <v/>
      </c>
      <c r="H1413" s="10" t="str">
        <f>IF(C1413="","",VLOOKUP(R1413&amp;"_"&amp;S1413&amp;"_"&amp;T1413,[1]挑战模式!$A:$BG,58,FALSE))</f>
        <v/>
      </c>
      <c r="I1413" s="10" t="str">
        <f>IF(C1413="","",VLOOKUP(R1413&amp;"_"&amp;S1413&amp;"_"&amp;T1413,[1]挑战模式!$A:$BG,59,FALSE))</f>
        <v/>
      </c>
      <c r="J1413" s="10" t="str">
        <f t="shared" si="135"/>
        <v/>
      </c>
      <c r="K1413" s="10">
        <f ca="1">IF(ISNA(VLOOKUP(R1413&amp;"_"&amp;S1413&amp;"_"&amp;T1413,[1]挑战模式!$A:$AS,1,FALSE)),"",IF(VLOOKUP(R1413&amp;"_"&amp;S1413&amp;"_"&amp;T1413,[1]挑战模式!$A:$AS,14+U1413,FALSE)="","",INT(VLOOKUP(R1413&amp;"_"&amp;S1413&amp;"_"&amp;T1413,[1]挑战模式!$A:$AS,20+U1413,FALSE))))</f>
        <v>9</v>
      </c>
      <c r="L1413" s="10">
        <f ca="1">IF(ISNA(VLOOKUP(R1413&amp;"_"&amp;S1413&amp;"_"&amp;T1413,[1]挑战模式!$A:$AS,1,FALSE)),"",IF(VLOOKUP(R1413&amp;"_"&amp;S1413&amp;"_"&amp;T1413,[1]挑战模式!$A:$AS,14+U1413,FALSE)="","",ROUND(VLOOKUP(R1413&amp;"_"&amp;S1413&amp;"_"&amp;T1413,[1]挑战模式!$A:$AS,5,FALSE)/K1413,2)))</f>
        <v>2.78</v>
      </c>
      <c r="M1413" s="10">
        <f t="shared" ca="1" si="139"/>
        <v>1</v>
      </c>
      <c r="N1413" s="10" t="str">
        <f t="shared" ca="1" si="140"/>
        <v>Monster_Season2_Challenge5_4_2</v>
      </c>
      <c r="O1413" s="10">
        <f t="shared" ca="1" si="141"/>
        <v>1</v>
      </c>
      <c r="Q1413" s="10">
        <f ca="1">IF(L1413="","",VLOOKUP(R1413&amp;"_"&amp;S1413&amp;"_"&amp;T1413,[1]挑战模式!$A:$AS,38+U1413,FALSE))</f>
        <v>11</v>
      </c>
      <c r="R1413" s="10">
        <v>2</v>
      </c>
      <c r="S1413" s="10">
        <v>5</v>
      </c>
      <c r="T1413" s="10">
        <v>4</v>
      </c>
      <c r="U1413" s="10">
        <v>2</v>
      </c>
    </row>
    <row r="1414" spans="2:21" x14ac:dyDescent="0.2">
      <c r="B1414" s="10" t="str">
        <f t="shared" si="136"/>
        <v/>
      </c>
      <c r="C1414" s="10" t="str">
        <f>IF(ISNA(VLOOKUP(R1414&amp;"_"&amp;S1414&amp;"_"&amp;T1414,[1]挑战模式!$A:$AS,1,FALSE)),"",IF(T1414-T1413=0,"",T1414))</f>
        <v/>
      </c>
      <c r="D1414" s="10" t="str">
        <f t="shared" si="137"/>
        <v/>
      </c>
      <c r="E1414" s="10" t="str">
        <f>""</f>
        <v/>
      </c>
      <c r="F1414" s="10" t="str">
        <f>IF(C1414="","",VLOOKUP(R1414&amp;"_"&amp;S1414&amp;"_"&amp;T1414,[1]挑战模式!$A:$AS,13,FALSE)-VLOOKUP(R1414&amp;"_"&amp;S1414&amp;"_"&amp;T1414,[1]挑战模式!$A:$AS,14,FALSE))</f>
        <v/>
      </c>
      <c r="G1414" s="10" t="str">
        <f t="shared" si="138"/>
        <v/>
      </c>
      <c r="H1414" s="10" t="str">
        <f>IF(C1414="","",VLOOKUP(R1414&amp;"_"&amp;S1414&amp;"_"&amp;T1414,[1]挑战模式!$A:$BG,58,FALSE))</f>
        <v/>
      </c>
      <c r="I1414" s="10" t="str">
        <f>IF(C1414="","",VLOOKUP(R1414&amp;"_"&amp;S1414&amp;"_"&amp;T1414,[1]挑战模式!$A:$BG,59,FALSE))</f>
        <v/>
      </c>
      <c r="J1414" s="10" t="str">
        <f t="shared" si="135"/>
        <v/>
      </c>
      <c r="K1414" s="10">
        <f ca="1">IF(ISNA(VLOOKUP(R1414&amp;"_"&amp;S1414&amp;"_"&amp;T1414,[1]挑战模式!$A:$AS,1,FALSE)),"",IF(VLOOKUP(R1414&amp;"_"&amp;S1414&amp;"_"&amp;T1414,[1]挑战模式!$A:$AS,14+U1414,FALSE)="","",INT(VLOOKUP(R1414&amp;"_"&amp;S1414&amp;"_"&amp;T1414,[1]挑战模式!$A:$AS,20+U1414,FALSE))))</f>
        <v>4</v>
      </c>
      <c r="L1414" s="10">
        <f ca="1">IF(ISNA(VLOOKUP(R1414&amp;"_"&amp;S1414&amp;"_"&amp;T1414,[1]挑战模式!$A:$AS,1,FALSE)),"",IF(VLOOKUP(R1414&amp;"_"&amp;S1414&amp;"_"&amp;T1414,[1]挑战模式!$A:$AS,14+U1414,FALSE)="","",ROUND(VLOOKUP(R1414&amp;"_"&amp;S1414&amp;"_"&amp;T1414,[1]挑战模式!$A:$AS,5,FALSE)/K1414,2)))</f>
        <v>6.25</v>
      </c>
      <c r="M1414" s="10">
        <f t="shared" ca="1" si="139"/>
        <v>1</v>
      </c>
      <c r="N1414" s="10" t="str">
        <f t="shared" ca="1" si="140"/>
        <v>Monster_Season2_Challenge5_4_3</v>
      </c>
      <c r="O1414" s="10">
        <f t="shared" ca="1" si="141"/>
        <v>1</v>
      </c>
      <c r="Q1414" s="10">
        <f ca="1">IF(L1414="","",VLOOKUP(R1414&amp;"_"&amp;S1414&amp;"_"&amp;T1414,[1]挑战模式!$A:$AS,38+U1414,FALSE))</f>
        <v>11</v>
      </c>
      <c r="R1414" s="10">
        <v>2</v>
      </c>
      <c r="S1414" s="10">
        <v>5</v>
      </c>
      <c r="T1414" s="10">
        <v>4</v>
      </c>
      <c r="U1414" s="10">
        <v>3</v>
      </c>
    </row>
    <row r="1415" spans="2:21" x14ac:dyDescent="0.2">
      <c r="B1415" s="10" t="str">
        <f t="shared" si="136"/>
        <v/>
      </c>
      <c r="C1415" s="10" t="str">
        <f>IF(ISNA(VLOOKUP(R1415&amp;"_"&amp;S1415&amp;"_"&amp;T1415,[1]挑战模式!$A:$AS,1,FALSE)),"",IF(T1415-T1414=0,"",T1415))</f>
        <v/>
      </c>
      <c r="D1415" s="10" t="str">
        <f t="shared" si="137"/>
        <v/>
      </c>
      <c r="E1415" s="10" t="str">
        <f>""</f>
        <v/>
      </c>
      <c r="F1415" s="10" t="str">
        <f>IF(C1415="","",VLOOKUP(R1415&amp;"_"&amp;S1415&amp;"_"&amp;T1415,[1]挑战模式!$A:$AS,13,FALSE)-VLOOKUP(R1415&amp;"_"&amp;S1415&amp;"_"&amp;T1415,[1]挑战模式!$A:$AS,14,FALSE))</f>
        <v/>
      </c>
      <c r="G1415" s="10" t="str">
        <f t="shared" si="138"/>
        <v/>
      </c>
      <c r="H1415" s="10" t="str">
        <f>IF(C1415="","",VLOOKUP(R1415&amp;"_"&amp;S1415&amp;"_"&amp;T1415,[1]挑战模式!$A:$BG,58,FALSE))</f>
        <v/>
      </c>
      <c r="I1415" s="10" t="str">
        <f>IF(C1415="","",VLOOKUP(R1415&amp;"_"&amp;S1415&amp;"_"&amp;T1415,[1]挑战模式!$A:$BG,59,FALSE))</f>
        <v/>
      </c>
      <c r="J1415" s="10" t="str">
        <f t="shared" si="135"/>
        <v/>
      </c>
      <c r="K1415" s="10" t="str">
        <f ca="1">IF(ISNA(VLOOKUP(R1415&amp;"_"&amp;S1415&amp;"_"&amp;T1415,[1]挑战模式!$A:$AS,1,FALSE)),"",IF(VLOOKUP(R1415&amp;"_"&amp;S1415&amp;"_"&amp;T1415,[1]挑战模式!$A:$AS,14+U1415,FALSE)="","",INT(VLOOKUP(R1415&amp;"_"&amp;S1415&amp;"_"&amp;T1415,[1]挑战模式!$A:$AS,20+U1415,FALSE))))</f>
        <v/>
      </c>
      <c r="L1415" s="10" t="str">
        <f ca="1">IF(ISNA(VLOOKUP(R1415&amp;"_"&amp;S1415&amp;"_"&amp;T1415,[1]挑战模式!$A:$AS,1,FALSE)),"",IF(VLOOKUP(R1415&amp;"_"&amp;S1415&amp;"_"&amp;T1415,[1]挑战模式!$A:$AS,14+U1415,FALSE)="","",ROUND(VLOOKUP(R1415&amp;"_"&amp;S1415&amp;"_"&amp;T1415,[1]挑战模式!$A:$AS,5,FALSE)/K1415,2)))</f>
        <v/>
      </c>
      <c r="M1415" s="10" t="str">
        <f t="shared" ca="1" si="139"/>
        <v/>
      </c>
      <c r="N1415" s="10" t="str">
        <f t="shared" ca="1" si="140"/>
        <v/>
      </c>
      <c r="O1415" s="10" t="str">
        <f t="shared" ca="1" si="141"/>
        <v/>
      </c>
      <c r="Q1415" s="10" t="str">
        <f ca="1">IF(L1415="","",VLOOKUP(R1415&amp;"_"&amp;S1415&amp;"_"&amp;T1415,[1]挑战模式!$A:$AS,38+U1415,FALSE))</f>
        <v/>
      </c>
      <c r="R1415" s="10">
        <v>2</v>
      </c>
      <c r="S1415" s="10">
        <v>5</v>
      </c>
      <c r="T1415" s="10">
        <v>4</v>
      </c>
      <c r="U1415" s="10">
        <v>4</v>
      </c>
    </row>
    <row r="1416" spans="2:21" x14ac:dyDescent="0.2">
      <c r="B1416" s="10" t="str">
        <f t="shared" si="136"/>
        <v/>
      </c>
      <c r="C1416" s="10" t="str">
        <f>IF(ISNA(VLOOKUP(R1416&amp;"_"&amp;S1416&amp;"_"&amp;T1416,[1]挑战模式!$A:$AS,1,FALSE)),"",IF(T1416-T1415=0,"",T1416))</f>
        <v/>
      </c>
      <c r="D1416" s="10" t="str">
        <f t="shared" si="137"/>
        <v/>
      </c>
      <c r="E1416" s="10" t="str">
        <f>""</f>
        <v/>
      </c>
      <c r="F1416" s="10" t="str">
        <f>IF(C1416="","",VLOOKUP(R1416&amp;"_"&amp;S1416&amp;"_"&amp;T1416,[1]挑战模式!$A:$AS,13,FALSE)-VLOOKUP(R1416&amp;"_"&amp;S1416&amp;"_"&amp;T1416,[1]挑战模式!$A:$AS,14,FALSE))</f>
        <v/>
      </c>
      <c r="G1416" s="10" t="str">
        <f t="shared" si="138"/>
        <v/>
      </c>
      <c r="H1416" s="10" t="str">
        <f>IF(C1416="","",VLOOKUP(R1416&amp;"_"&amp;S1416&amp;"_"&amp;T1416,[1]挑战模式!$A:$BG,58,FALSE))</f>
        <v/>
      </c>
      <c r="I1416" s="10" t="str">
        <f>IF(C1416="","",VLOOKUP(R1416&amp;"_"&amp;S1416&amp;"_"&amp;T1416,[1]挑战模式!$A:$BG,59,FALSE))</f>
        <v/>
      </c>
      <c r="J1416" s="10" t="str">
        <f t="shared" si="135"/>
        <v/>
      </c>
      <c r="K1416" s="10" t="str">
        <f ca="1">IF(ISNA(VLOOKUP(R1416&amp;"_"&amp;S1416&amp;"_"&amp;T1416,[1]挑战模式!$A:$AS,1,FALSE)),"",IF(VLOOKUP(R1416&amp;"_"&amp;S1416&amp;"_"&amp;T1416,[1]挑战模式!$A:$AS,14+U1416,FALSE)="","",INT(VLOOKUP(R1416&amp;"_"&amp;S1416&amp;"_"&amp;T1416,[1]挑战模式!$A:$AS,20+U1416,FALSE))))</f>
        <v/>
      </c>
      <c r="L1416" s="10" t="str">
        <f ca="1">IF(ISNA(VLOOKUP(R1416&amp;"_"&amp;S1416&amp;"_"&amp;T1416,[1]挑战模式!$A:$AS,1,FALSE)),"",IF(VLOOKUP(R1416&amp;"_"&amp;S1416&amp;"_"&amp;T1416,[1]挑战模式!$A:$AS,14+U1416,FALSE)="","",ROUND(VLOOKUP(R1416&amp;"_"&amp;S1416&amp;"_"&amp;T1416,[1]挑战模式!$A:$AS,5,FALSE)/K1416,2)))</f>
        <v/>
      </c>
      <c r="M1416" s="10" t="str">
        <f t="shared" ca="1" si="139"/>
        <v/>
      </c>
      <c r="N1416" s="10" t="str">
        <f t="shared" ca="1" si="140"/>
        <v/>
      </c>
      <c r="O1416" s="10" t="str">
        <f t="shared" ca="1" si="141"/>
        <v/>
      </c>
      <c r="Q1416" s="10" t="str">
        <f ca="1">IF(L1416="","",VLOOKUP(R1416&amp;"_"&amp;S1416&amp;"_"&amp;T1416,[1]挑战模式!$A:$AS,38+U1416,FALSE))</f>
        <v/>
      </c>
      <c r="R1416" s="10">
        <v>2</v>
      </c>
      <c r="S1416" s="10">
        <v>5</v>
      </c>
      <c r="T1416" s="10">
        <v>4</v>
      </c>
      <c r="U1416" s="10">
        <v>5</v>
      </c>
    </row>
    <row r="1417" spans="2:21" x14ac:dyDescent="0.2">
      <c r="B1417" s="10" t="str">
        <f t="shared" si="136"/>
        <v/>
      </c>
      <c r="C1417" s="10" t="str">
        <f>IF(ISNA(VLOOKUP(R1417&amp;"_"&amp;S1417&amp;"_"&amp;T1417,[1]挑战模式!$A:$AS,1,FALSE)),"",IF(T1417-T1416=0,"",T1417))</f>
        <v/>
      </c>
      <c r="D1417" s="10" t="str">
        <f t="shared" si="137"/>
        <v/>
      </c>
      <c r="E1417" s="10" t="str">
        <f>""</f>
        <v/>
      </c>
      <c r="F1417" s="10" t="str">
        <f>IF(C1417="","",VLOOKUP(R1417&amp;"_"&amp;S1417&amp;"_"&amp;T1417,[1]挑战模式!$A:$AS,13,FALSE)-VLOOKUP(R1417&amp;"_"&amp;S1417&amp;"_"&amp;T1417,[1]挑战模式!$A:$AS,14,FALSE))</f>
        <v/>
      </c>
      <c r="G1417" s="10" t="str">
        <f t="shared" si="138"/>
        <v/>
      </c>
      <c r="H1417" s="10" t="str">
        <f>IF(C1417="","",VLOOKUP(R1417&amp;"_"&amp;S1417&amp;"_"&amp;T1417,[1]挑战模式!$A:$BG,58,FALSE))</f>
        <v/>
      </c>
      <c r="I1417" s="10" t="str">
        <f>IF(C1417="","",VLOOKUP(R1417&amp;"_"&amp;S1417&amp;"_"&amp;T1417,[1]挑战模式!$A:$BG,59,FALSE))</f>
        <v/>
      </c>
      <c r="J1417" s="10" t="str">
        <f t="shared" si="135"/>
        <v/>
      </c>
      <c r="K1417" s="10" t="str">
        <f ca="1">IF(ISNA(VLOOKUP(R1417&amp;"_"&amp;S1417&amp;"_"&amp;T1417,[1]挑战模式!$A:$AS,1,FALSE)),"",IF(VLOOKUP(R1417&amp;"_"&amp;S1417&amp;"_"&amp;T1417,[1]挑战模式!$A:$AS,14+U1417,FALSE)="","",INT(VLOOKUP(R1417&amp;"_"&amp;S1417&amp;"_"&amp;T1417,[1]挑战模式!$A:$AS,20+U1417,FALSE))))</f>
        <v/>
      </c>
      <c r="L1417" s="10" t="str">
        <f ca="1">IF(ISNA(VLOOKUP(R1417&amp;"_"&amp;S1417&amp;"_"&amp;T1417,[1]挑战模式!$A:$AS,1,FALSE)),"",IF(VLOOKUP(R1417&amp;"_"&amp;S1417&amp;"_"&amp;T1417,[1]挑战模式!$A:$AS,14+U1417,FALSE)="","",ROUND(VLOOKUP(R1417&amp;"_"&amp;S1417&amp;"_"&amp;T1417,[1]挑战模式!$A:$AS,5,FALSE)/K1417,2)))</f>
        <v/>
      </c>
      <c r="M1417" s="10" t="str">
        <f t="shared" ca="1" si="139"/>
        <v/>
      </c>
      <c r="N1417" s="10" t="str">
        <f t="shared" ca="1" si="140"/>
        <v/>
      </c>
      <c r="O1417" s="10" t="str">
        <f t="shared" ca="1" si="141"/>
        <v/>
      </c>
      <c r="Q1417" s="10" t="str">
        <f ca="1">IF(L1417="","",VLOOKUP(R1417&amp;"_"&amp;S1417&amp;"_"&amp;T1417,[1]挑战模式!$A:$AS,38+U1417,FALSE))</f>
        <v/>
      </c>
      <c r="R1417" s="10">
        <v>2</v>
      </c>
      <c r="S1417" s="10">
        <v>5</v>
      </c>
      <c r="T1417" s="10">
        <v>4</v>
      </c>
      <c r="U1417" s="10">
        <v>6</v>
      </c>
    </row>
    <row r="1418" spans="2:21" x14ac:dyDescent="0.2">
      <c r="B1418" s="10" t="str">
        <f t="shared" si="136"/>
        <v>MonsterWaveCallRule_Season2_Challenge5</v>
      </c>
      <c r="C1418" s="10">
        <f>IF(ISNA(VLOOKUP(R1418&amp;"_"&amp;S1418&amp;"_"&amp;T1418,[1]挑战模式!$A:$AS,1,FALSE)),"",IF(T1418-T1417=0,"",T1418))</f>
        <v>5</v>
      </c>
      <c r="D1418" s="10" t="str">
        <f t="shared" si="137"/>
        <v>赛季2挑战关卡5波次5</v>
      </c>
      <c r="E1418" s="10" t="str">
        <f>""</f>
        <v/>
      </c>
      <c r="F1418" s="10">
        <f>IF(C1418="","",VLOOKUP(R1418&amp;"_"&amp;S1418&amp;"_"&amp;T1418,[1]挑战模式!$A:$AS,13,FALSE)-VLOOKUP(R1418&amp;"_"&amp;S1418&amp;"_"&amp;T1418,[1]挑战模式!$A:$AS,14,FALSE))</f>
        <v>100</v>
      </c>
      <c r="G1418" s="10">
        <f t="shared" si="138"/>
        <v>180</v>
      </c>
      <c r="H1418" s="10" t="str">
        <f>IF(C1418="","",VLOOKUP(R1418&amp;"_"&amp;S1418&amp;"_"&amp;T1418,[1]挑战模式!$A:$BG,58,FALSE))</f>
        <v>ResAudio_Music_game3;0.9</v>
      </c>
      <c r="I1418" s="10" t="str">
        <f>IF(C1418="","",VLOOKUP(R1418&amp;"_"&amp;S1418&amp;"_"&amp;T1418,[1]挑战模式!$A:$BG,59,FALSE))</f>
        <v>ResAudio_Music_game3;1.1</v>
      </c>
      <c r="J1418" s="10">
        <f t="shared" si="135"/>
        <v>0</v>
      </c>
      <c r="K1418" s="10">
        <f ca="1">IF(ISNA(VLOOKUP(R1418&amp;"_"&amp;S1418&amp;"_"&amp;T1418,[1]挑战模式!$A:$AS,1,FALSE)),"",IF(VLOOKUP(R1418&amp;"_"&amp;S1418&amp;"_"&amp;T1418,[1]挑战模式!$A:$AS,14+U1418,FALSE)="","",INT(VLOOKUP(R1418&amp;"_"&amp;S1418&amp;"_"&amp;T1418,[1]挑战模式!$A:$AS,20+U1418,FALSE))))</f>
        <v>12</v>
      </c>
      <c r="L1418" s="10">
        <f ca="1">IF(ISNA(VLOOKUP(R1418&amp;"_"&amp;S1418&amp;"_"&amp;T1418,[1]挑战模式!$A:$AS,1,FALSE)),"",IF(VLOOKUP(R1418&amp;"_"&amp;S1418&amp;"_"&amp;T1418,[1]挑战模式!$A:$AS,14+U1418,FALSE)="","",ROUND(VLOOKUP(R1418&amp;"_"&amp;S1418&amp;"_"&amp;T1418,[1]挑战模式!$A:$AS,5,FALSE)/K1418,2)))</f>
        <v>2.5</v>
      </c>
      <c r="M1418" s="10">
        <f t="shared" ca="1" si="139"/>
        <v>1</v>
      </c>
      <c r="N1418" s="10" t="str">
        <f t="shared" ca="1" si="140"/>
        <v>Monster_Season2_Challenge5_5_1</v>
      </c>
      <c r="O1418" s="10">
        <f t="shared" ca="1" si="141"/>
        <v>1</v>
      </c>
      <c r="Q1418" s="10">
        <f ca="1">IF(L1418="","",VLOOKUP(R1418&amp;"_"&amp;S1418&amp;"_"&amp;T1418,[1]挑战模式!$A:$AS,38+U1418,FALSE))</f>
        <v>7</v>
      </c>
      <c r="R1418" s="10">
        <v>2</v>
      </c>
      <c r="S1418" s="10">
        <v>5</v>
      </c>
      <c r="T1418" s="10">
        <v>5</v>
      </c>
      <c r="U1418" s="10">
        <v>1</v>
      </c>
    </row>
    <row r="1419" spans="2:21" x14ac:dyDescent="0.2">
      <c r="B1419" s="10" t="str">
        <f t="shared" si="136"/>
        <v/>
      </c>
      <c r="C1419" s="10" t="str">
        <f>IF(ISNA(VLOOKUP(R1419&amp;"_"&amp;S1419&amp;"_"&amp;T1419,[1]挑战模式!$A:$AS,1,FALSE)),"",IF(T1419-T1418=0,"",T1419))</f>
        <v/>
      </c>
      <c r="D1419" s="10" t="str">
        <f t="shared" si="137"/>
        <v/>
      </c>
      <c r="E1419" s="10" t="str">
        <f>""</f>
        <v/>
      </c>
      <c r="F1419" s="10" t="str">
        <f>IF(C1419="","",VLOOKUP(R1419&amp;"_"&amp;S1419&amp;"_"&amp;T1419,[1]挑战模式!$A:$AS,13,FALSE)-VLOOKUP(R1419&amp;"_"&amp;S1419&amp;"_"&amp;T1419,[1]挑战模式!$A:$AS,14,FALSE))</f>
        <v/>
      </c>
      <c r="G1419" s="10" t="str">
        <f t="shared" si="138"/>
        <v/>
      </c>
      <c r="H1419" s="10" t="str">
        <f>IF(C1419="","",VLOOKUP(R1419&amp;"_"&amp;S1419&amp;"_"&amp;T1419,[1]挑战模式!$A:$BG,58,FALSE))</f>
        <v/>
      </c>
      <c r="I1419" s="10" t="str">
        <f>IF(C1419="","",VLOOKUP(R1419&amp;"_"&amp;S1419&amp;"_"&amp;T1419,[1]挑战模式!$A:$BG,59,FALSE))</f>
        <v/>
      </c>
      <c r="J1419" s="10" t="str">
        <f t="shared" si="135"/>
        <v/>
      </c>
      <c r="K1419" s="10">
        <f ca="1">IF(ISNA(VLOOKUP(R1419&amp;"_"&amp;S1419&amp;"_"&amp;T1419,[1]挑战模式!$A:$AS,1,FALSE)),"",IF(VLOOKUP(R1419&amp;"_"&amp;S1419&amp;"_"&amp;T1419,[1]挑战模式!$A:$AS,14+U1419,FALSE)="","",INT(VLOOKUP(R1419&amp;"_"&amp;S1419&amp;"_"&amp;T1419,[1]挑战模式!$A:$AS,20+U1419,FALSE))))</f>
        <v>12</v>
      </c>
      <c r="L1419" s="10">
        <f ca="1">IF(ISNA(VLOOKUP(R1419&amp;"_"&amp;S1419&amp;"_"&amp;T1419,[1]挑战模式!$A:$AS,1,FALSE)),"",IF(VLOOKUP(R1419&amp;"_"&amp;S1419&amp;"_"&amp;T1419,[1]挑战模式!$A:$AS,14+U1419,FALSE)="","",ROUND(VLOOKUP(R1419&amp;"_"&amp;S1419&amp;"_"&amp;T1419,[1]挑战模式!$A:$AS,5,FALSE)/K1419,2)))</f>
        <v>2.5</v>
      </c>
      <c r="M1419" s="10">
        <f t="shared" ca="1" si="139"/>
        <v>1</v>
      </c>
      <c r="N1419" s="10" t="str">
        <f t="shared" ca="1" si="140"/>
        <v>Monster_Season2_Challenge5_5_2</v>
      </c>
      <c r="O1419" s="10">
        <f t="shared" ca="1" si="141"/>
        <v>1</v>
      </c>
      <c r="Q1419" s="10">
        <f ca="1">IF(L1419="","",VLOOKUP(R1419&amp;"_"&amp;S1419&amp;"_"&amp;T1419,[1]挑战模式!$A:$AS,38+U1419,FALSE))</f>
        <v>7</v>
      </c>
      <c r="R1419" s="10">
        <v>2</v>
      </c>
      <c r="S1419" s="10">
        <v>5</v>
      </c>
      <c r="T1419" s="10">
        <v>5</v>
      </c>
      <c r="U1419" s="10">
        <v>2</v>
      </c>
    </row>
    <row r="1420" spans="2:21" x14ac:dyDescent="0.2">
      <c r="B1420" s="10" t="str">
        <f t="shared" si="136"/>
        <v/>
      </c>
      <c r="C1420" s="10" t="str">
        <f>IF(ISNA(VLOOKUP(R1420&amp;"_"&amp;S1420&amp;"_"&amp;T1420,[1]挑战模式!$A:$AS,1,FALSE)),"",IF(T1420-T1419=0,"",T1420))</f>
        <v/>
      </c>
      <c r="D1420" s="10" t="str">
        <f t="shared" si="137"/>
        <v/>
      </c>
      <c r="E1420" s="10" t="str">
        <f>""</f>
        <v/>
      </c>
      <c r="F1420" s="10" t="str">
        <f>IF(C1420="","",VLOOKUP(R1420&amp;"_"&amp;S1420&amp;"_"&amp;T1420,[1]挑战模式!$A:$AS,13,FALSE)-VLOOKUP(R1420&amp;"_"&amp;S1420&amp;"_"&amp;T1420,[1]挑战模式!$A:$AS,14,FALSE))</f>
        <v/>
      </c>
      <c r="G1420" s="10" t="str">
        <f t="shared" si="138"/>
        <v/>
      </c>
      <c r="H1420" s="10" t="str">
        <f>IF(C1420="","",VLOOKUP(R1420&amp;"_"&amp;S1420&amp;"_"&amp;T1420,[1]挑战模式!$A:$BG,58,FALSE))</f>
        <v/>
      </c>
      <c r="I1420" s="10" t="str">
        <f>IF(C1420="","",VLOOKUP(R1420&amp;"_"&amp;S1420&amp;"_"&amp;T1420,[1]挑战模式!$A:$BG,59,FALSE))</f>
        <v/>
      </c>
      <c r="J1420" s="10" t="str">
        <f t="shared" si="135"/>
        <v/>
      </c>
      <c r="K1420" s="10">
        <f ca="1">IF(ISNA(VLOOKUP(R1420&amp;"_"&amp;S1420&amp;"_"&amp;T1420,[1]挑战模式!$A:$AS,1,FALSE)),"",IF(VLOOKUP(R1420&amp;"_"&amp;S1420&amp;"_"&amp;T1420,[1]挑战模式!$A:$AS,14+U1420,FALSE)="","",INT(VLOOKUP(R1420&amp;"_"&amp;S1420&amp;"_"&amp;T1420,[1]挑战模式!$A:$AS,20+U1420,FALSE))))</f>
        <v>6</v>
      </c>
      <c r="L1420" s="10">
        <f ca="1">IF(ISNA(VLOOKUP(R1420&amp;"_"&amp;S1420&amp;"_"&amp;T1420,[1]挑战模式!$A:$AS,1,FALSE)),"",IF(VLOOKUP(R1420&amp;"_"&amp;S1420&amp;"_"&amp;T1420,[1]挑战模式!$A:$AS,14+U1420,FALSE)="","",ROUND(VLOOKUP(R1420&amp;"_"&amp;S1420&amp;"_"&amp;T1420,[1]挑战模式!$A:$AS,5,FALSE)/K1420,2)))</f>
        <v>5</v>
      </c>
      <c r="M1420" s="10">
        <f t="shared" ca="1" si="139"/>
        <v>1</v>
      </c>
      <c r="N1420" s="10" t="str">
        <f t="shared" ca="1" si="140"/>
        <v>Monster_Season2_Challenge5_5_3</v>
      </c>
      <c r="O1420" s="10">
        <f t="shared" ca="1" si="141"/>
        <v>1</v>
      </c>
      <c r="Q1420" s="10">
        <f ca="1">IF(L1420="","",VLOOKUP(R1420&amp;"_"&amp;S1420&amp;"_"&amp;T1420,[1]挑战模式!$A:$AS,38+U1420,FALSE))</f>
        <v>7</v>
      </c>
      <c r="R1420" s="10">
        <v>2</v>
      </c>
      <c r="S1420" s="10">
        <v>5</v>
      </c>
      <c r="T1420" s="10">
        <v>5</v>
      </c>
      <c r="U1420" s="10">
        <v>3</v>
      </c>
    </row>
    <row r="1421" spans="2:21" x14ac:dyDescent="0.2">
      <c r="B1421" s="10" t="str">
        <f t="shared" si="136"/>
        <v/>
      </c>
      <c r="C1421" s="10" t="str">
        <f>IF(ISNA(VLOOKUP(R1421&amp;"_"&amp;S1421&amp;"_"&amp;T1421,[1]挑战模式!$A:$AS,1,FALSE)),"",IF(T1421-T1420=0,"",T1421))</f>
        <v/>
      </c>
      <c r="D1421" s="10" t="str">
        <f t="shared" si="137"/>
        <v/>
      </c>
      <c r="E1421" s="10" t="str">
        <f>""</f>
        <v/>
      </c>
      <c r="F1421" s="10" t="str">
        <f>IF(C1421="","",VLOOKUP(R1421&amp;"_"&amp;S1421&amp;"_"&amp;T1421,[1]挑战模式!$A:$AS,13,FALSE)-VLOOKUP(R1421&amp;"_"&amp;S1421&amp;"_"&amp;T1421,[1]挑战模式!$A:$AS,14,FALSE))</f>
        <v/>
      </c>
      <c r="G1421" s="10" t="str">
        <f t="shared" si="138"/>
        <v/>
      </c>
      <c r="H1421" s="10" t="str">
        <f>IF(C1421="","",VLOOKUP(R1421&amp;"_"&amp;S1421&amp;"_"&amp;T1421,[1]挑战模式!$A:$BG,58,FALSE))</f>
        <v/>
      </c>
      <c r="I1421" s="10" t="str">
        <f>IF(C1421="","",VLOOKUP(R1421&amp;"_"&amp;S1421&amp;"_"&amp;T1421,[1]挑战模式!$A:$BG,59,FALSE))</f>
        <v/>
      </c>
      <c r="J1421" s="10" t="str">
        <f t="shared" si="135"/>
        <v/>
      </c>
      <c r="K1421" s="10" t="str">
        <f ca="1">IF(ISNA(VLOOKUP(R1421&amp;"_"&amp;S1421&amp;"_"&amp;T1421,[1]挑战模式!$A:$AS,1,FALSE)),"",IF(VLOOKUP(R1421&amp;"_"&amp;S1421&amp;"_"&amp;T1421,[1]挑战模式!$A:$AS,14+U1421,FALSE)="","",INT(VLOOKUP(R1421&amp;"_"&amp;S1421&amp;"_"&amp;T1421,[1]挑战模式!$A:$AS,20+U1421,FALSE))))</f>
        <v/>
      </c>
      <c r="L1421" s="10" t="str">
        <f ca="1">IF(ISNA(VLOOKUP(R1421&amp;"_"&amp;S1421&amp;"_"&amp;T1421,[1]挑战模式!$A:$AS,1,FALSE)),"",IF(VLOOKUP(R1421&amp;"_"&amp;S1421&amp;"_"&amp;T1421,[1]挑战模式!$A:$AS,14+U1421,FALSE)="","",ROUND(VLOOKUP(R1421&amp;"_"&amp;S1421&amp;"_"&amp;T1421,[1]挑战模式!$A:$AS,5,FALSE)/K1421,2)))</f>
        <v/>
      </c>
      <c r="M1421" s="10" t="str">
        <f t="shared" ca="1" si="139"/>
        <v/>
      </c>
      <c r="N1421" s="10" t="str">
        <f t="shared" ca="1" si="140"/>
        <v/>
      </c>
      <c r="O1421" s="10" t="str">
        <f t="shared" ca="1" si="141"/>
        <v/>
      </c>
      <c r="Q1421" s="10" t="str">
        <f ca="1">IF(L1421="","",VLOOKUP(R1421&amp;"_"&amp;S1421&amp;"_"&amp;T1421,[1]挑战模式!$A:$AS,38+U1421,FALSE))</f>
        <v/>
      </c>
      <c r="R1421" s="10">
        <v>2</v>
      </c>
      <c r="S1421" s="10">
        <v>5</v>
      </c>
      <c r="T1421" s="10">
        <v>5</v>
      </c>
      <c r="U1421" s="10">
        <v>4</v>
      </c>
    </row>
    <row r="1422" spans="2:21" x14ac:dyDescent="0.2">
      <c r="B1422" s="10" t="str">
        <f t="shared" si="136"/>
        <v/>
      </c>
      <c r="C1422" s="10" t="str">
        <f>IF(ISNA(VLOOKUP(R1422&amp;"_"&amp;S1422&amp;"_"&amp;T1422,[1]挑战模式!$A:$AS,1,FALSE)),"",IF(T1422-T1421=0,"",T1422))</f>
        <v/>
      </c>
      <c r="D1422" s="10" t="str">
        <f t="shared" si="137"/>
        <v/>
      </c>
      <c r="E1422" s="10" t="str">
        <f>""</f>
        <v/>
      </c>
      <c r="F1422" s="10" t="str">
        <f>IF(C1422="","",VLOOKUP(R1422&amp;"_"&amp;S1422&amp;"_"&amp;T1422,[1]挑战模式!$A:$AS,13,FALSE)-VLOOKUP(R1422&amp;"_"&amp;S1422&amp;"_"&amp;T1422,[1]挑战模式!$A:$AS,14,FALSE))</f>
        <v/>
      </c>
      <c r="G1422" s="10" t="str">
        <f t="shared" si="138"/>
        <v/>
      </c>
      <c r="H1422" s="10" t="str">
        <f>IF(C1422="","",VLOOKUP(R1422&amp;"_"&amp;S1422&amp;"_"&amp;T1422,[1]挑战模式!$A:$BG,58,FALSE))</f>
        <v/>
      </c>
      <c r="I1422" s="10" t="str">
        <f>IF(C1422="","",VLOOKUP(R1422&amp;"_"&amp;S1422&amp;"_"&amp;T1422,[1]挑战模式!$A:$BG,59,FALSE))</f>
        <v/>
      </c>
      <c r="J1422" s="10" t="str">
        <f t="shared" si="135"/>
        <v/>
      </c>
      <c r="K1422" s="10" t="str">
        <f ca="1">IF(ISNA(VLOOKUP(R1422&amp;"_"&amp;S1422&amp;"_"&amp;T1422,[1]挑战模式!$A:$AS,1,FALSE)),"",IF(VLOOKUP(R1422&amp;"_"&amp;S1422&amp;"_"&amp;T1422,[1]挑战模式!$A:$AS,14+U1422,FALSE)="","",INT(VLOOKUP(R1422&amp;"_"&amp;S1422&amp;"_"&amp;T1422,[1]挑战模式!$A:$AS,20+U1422,FALSE))))</f>
        <v/>
      </c>
      <c r="L1422" s="10" t="str">
        <f ca="1">IF(ISNA(VLOOKUP(R1422&amp;"_"&amp;S1422&amp;"_"&amp;T1422,[1]挑战模式!$A:$AS,1,FALSE)),"",IF(VLOOKUP(R1422&amp;"_"&amp;S1422&amp;"_"&amp;T1422,[1]挑战模式!$A:$AS,14+U1422,FALSE)="","",ROUND(VLOOKUP(R1422&amp;"_"&amp;S1422&amp;"_"&amp;T1422,[1]挑战模式!$A:$AS,5,FALSE)/K1422,2)))</f>
        <v/>
      </c>
      <c r="M1422" s="10" t="str">
        <f t="shared" ca="1" si="139"/>
        <v/>
      </c>
      <c r="N1422" s="10" t="str">
        <f t="shared" ca="1" si="140"/>
        <v/>
      </c>
      <c r="O1422" s="10" t="str">
        <f t="shared" ca="1" si="141"/>
        <v/>
      </c>
      <c r="Q1422" s="10" t="str">
        <f ca="1">IF(L1422="","",VLOOKUP(R1422&amp;"_"&amp;S1422&amp;"_"&amp;T1422,[1]挑战模式!$A:$AS,38+U1422,FALSE))</f>
        <v/>
      </c>
      <c r="R1422" s="10">
        <v>2</v>
      </c>
      <c r="S1422" s="10">
        <v>5</v>
      </c>
      <c r="T1422" s="10">
        <v>5</v>
      </c>
      <c r="U1422" s="10">
        <v>5</v>
      </c>
    </row>
    <row r="1423" spans="2:21" x14ac:dyDescent="0.2">
      <c r="B1423" s="10" t="str">
        <f t="shared" si="136"/>
        <v/>
      </c>
      <c r="C1423" s="10" t="str">
        <f>IF(ISNA(VLOOKUP(R1423&amp;"_"&amp;S1423&amp;"_"&amp;T1423,[1]挑战模式!$A:$AS,1,FALSE)),"",IF(T1423-T1422=0,"",T1423))</f>
        <v/>
      </c>
      <c r="D1423" s="10" t="str">
        <f t="shared" si="137"/>
        <v/>
      </c>
      <c r="E1423" s="10" t="str">
        <f>""</f>
        <v/>
      </c>
      <c r="F1423" s="10" t="str">
        <f>IF(C1423="","",VLOOKUP(R1423&amp;"_"&amp;S1423&amp;"_"&amp;T1423,[1]挑战模式!$A:$AS,13,FALSE)-VLOOKUP(R1423&amp;"_"&amp;S1423&amp;"_"&amp;T1423,[1]挑战模式!$A:$AS,14,FALSE))</f>
        <v/>
      </c>
      <c r="G1423" s="10" t="str">
        <f t="shared" si="138"/>
        <v/>
      </c>
      <c r="H1423" s="10" t="str">
        <f>IF(C1423="","",VLOOKUP(R1423&amp;"_"&amp;S1423&amp;"_"&amp;T1423,[1]挑战模式!$A:$BG,58,FALSE))</f>
        <v/>
      </c>
      <c r="I1423" s="10" t="str">
        <f>IF(C1423="","",VLOOKUP(R1423&amp;"_"&amp;S1423&amp;"_"&amp;T1423,[1]挑战模式!$A:$BG,59,FALSE))</f>
        <v/>
      </c>
      <c r="J1423" s="10" t="str">
        <f t="shared" si="135"/>
        <v/>
      </c>
      <c r="K1423" s="10" t="str">
        <f ca="1">IF(ISNA(VLOOKUP(R1423&amp;"_"&amp;S1423&amp;"_"&amp;T1423,[1]挑战模式!$A:$AS,1,FALSE)),"",IF(VLOOKUP(R1423&amp;"_"&amp;S1423&amp;"_"&amp;T1423,[1]挑战模式!$A:$AS,14+U1423,FALSE)="","",INT(VLOOKUP(R1423&amp;"_"&amp;S1423&amp;"_"&amp;T1423,[1]挑战模式!$A:$AS,20+U1423,FALSE))))</f>
        <v/>
      </c>
      <c r="L1423" s="10" t="str">
        <f ca="1">IF(ISNA(VLOOKUP(R1423&amp;"_"&amp;S1423&amp;"_"&amp;T1423,[1]挑战模式!$A:$AS,1,FALSE)),"",IF(VLOOKUP(R1423&amp;"_"&amp;S1423&amp;"_"&amp;T1423,[1]挑战模式!$A:$AS,14+U1423,FALSE)="","",ROUND(VLOOKUP(R1423&amp;"_"&amp;S1423&amp;"_"&amp;T1423,[1]挑战模式!$A:$AS,5,FALSE)/K1423,2)))</f>
        <v/>
      </c>
      <c r="M1423" s="10" t="str">
        <f t="shared" ca="1" si="139"/>
        <v/>
      </c>
      <c r="N1423" s="10" t="str">
        <f t="shared" ca="1" si="140"/>
        <v/>
      </c>
      <c r="O1423" s="10" t="str">
        <f t="shared" ca="1" si="141"/>
        <v/>
      </c>
      <c r="Q1423" s="10" t="str">
        <f ca="1">IF(L1423="","",VLOOKUP(R1423&amp;"_"&amp;S1423&amp;"_"&amp;T1423,[1]挑战模式!$A:$AS,38+U1423,FALSE))</f>
        <v/>
      </c>
      <c r="R1423" s="10">
        <v>2</v>
      </c>
      <c r="S1423" s="10">
        <v>5</v>
      </c>
      <c r="T1423" s="10">
        <v>5</v>
      </c>
      <c r="U1423" s="10">
        <v>6</v>
      </c>
    </row>
    <row r="1424" spans="2:21" x14ac:dyDescent="0.2">
      <c r="B1424" s="10" t="str">
        <f t="shared" si="136"/>
        <v>MonsterWaveCallRule_Season2_Challenge5</v>
      </c>
      <c r="C1424" s="10">
        <f>IF(ISNA(VLOOKUP(R1424&amp;"_"&amp;S1424&amp;"_"&amp;T1424,[1]挑战模式!$A:$AS,1,FALSE)),"",IF(T1424-T1423=0,"",T1424))</f>
        <v>6</v>
      </c>
      <c r="D1424" s="10" t="str">
        <f t="shared" si="137"/>
        <v>赛季2挑战关卡5波次6</v>
      </c>
      <c r="E1424" s="10" t="str">
        <f>""</f>
        <v/>
      </c>
      <c r="F1424" s="10">
        <f>IF(C1424="","",VLOOKUP(R1424&amp;"_"&amp;S1424&amp;"_"&amp;T1424,[1]挑战模式!$A:$AS,13,FALSE)-VLOOKUP(R1424&amp;"_"&amp;S1424&amp;"_"&amp;T1424,[1]挑战模式!$A:$AS,14,FALSE))</f>
        <v>100</v>
      </c>
      <c r="G1424" s="10">
        <f t="shared" si="138"/>
        <v>180</v>
      </c>
      <c r="H1424" s="10" t="str">
        <f>IF(C1424="","",VLOOKUP(R1424&amp;"_"&amp;S1424&amp;"_"&amp;T1424,[1]挑战模式!$A:$BG,58,FALSE))</f>
        <v>ResAudio_Music_game3;0.9</v>
      </c>
      <c r="I1424" s="10" t="str">
        <f>IF(C1424="","",VLOOKUP(R1424&amp;"_"&amp;S1424&amp;"_"&amp;T1424,[1]挑战模式!$A:$BG,59,FALSE))</f>
        <v>ResAudio_Music_game3;1.1</v>
      </c>
      <c r="J1424" s="10">
        <f t="shared" si="135"/>
        <v>0</v>
      </c>
      <c r="K1424" s="10">
        <f ca="1">IF(ISNA(VLOOKUP(R1424&amp;"_"&amp;S1424&amp;"_"&amp;T1424,[1]挑战模式!$A:$AS,1,FALSE)),"",IF(VLOOKUP(R1424&amp;"_"&amp;S1424&amp;"_"&amp;T1424,[1]挑战模式!$A:$AS,14+U1424,FALSE)="","",INT(VLOOKUP(R1424&amp;"_"&amp;S1424&amp;"_"&amp;T1424,[1]挑战模式!$A:$AS,20+U1424,FALSE))))</f>
        <v>10</v>
      </c>
      <c r="L1424" s="10">
        <f ca="1">IF(ISNA(VLOOKUP(R1424&amp;"_"&amp;S1424&amp;"_"&amp;T1424,[1]挑战模式!$A:$AS,1,FALSE)),"",IF(VLOOKUP(R1424&amp;"_"&amp;S1424&amp;"_"&amp;T1424,[1]挑战模式!$A:$AS,14+U1424,FALSE)="","",ROUND(VLOOKUP(R1424&amp;"_"&amp;S1424&amp;"_"&amp;T1424,[1]挑战模式!$A:$AS,5,FALSE)/K1424,2)))</f>
        <v>3</v>
      </c>
      <c r="M1424" s="10">
        <f t="shared" ca="1" si="139"/>
        <v>1</v>
      </c>
      <c r="N1424" s="10" t="str">
        <f t="shared" ca="1" si="140"/>
        <v>Monster_Season2_Challenge5_6_1</v>
      </c>
      <c r="O1424" s="10">
        <f t="shared" ca="1" si="141"/>
        <v>1</v>
      </c>
      <c r="Q1424" s="10">
        <f ca="1">IF(L1424="","",VLOOKUP(R1424&amp;"_"&amp;S1424&amp;"_"&amp;T1424,[1]挑战模式!$A:$AS,38+U1424,FALSE))</f>
        <v>3</v>
      </c>
      <c r="R1424" s="10">
        <v>2</v>
      </c>
      <c r="S1424" s="10">
        <v>5</v>
      </c>
      <c r="T1424" s="10">
        <v>6</v>
      </c>
      <c r="U1424" s="10">
        <v>1</v>
      </c>
    </row>
    <row r="1425" spans="2:21" x14ac:dyDescent="0.2">
      <c r="B1425" s="10" t="str">
        <f t="shared" si="136"/>
        <v/>
      </c>
      <c r="C1425" s="10" t="str">
        <f>IF(ISNA(VLOOKUP(R1425&amp;"_"&amp;S1425&amp;"_"&amp;T1425,[1]挑战模式!$A:$AS,1,FALSE)),"",IF(T1425-T1424=0,"",T1425))</f>
        <v/>
      </c>
      <c r="D1425" s="10" t="str">
        <f t="shared" si="137"/>
        <v/>
      </c>
      <c r="E1425" s="10" t="str">
        <f>""</f>
        <v/>
      </c>
      <c r="F1425" s="10" t="str">
        <f>IF(C1425="","",VLOOKUP(R1425&amp;"_"&amp;S1425&amp;"_"&amp;T1425,[1]挑战模式!$A:$AS,13,FALSE)-VLOOKUP(R1425&amp;"_"&amp;S1425&amp;"_"&amp;T1425,[1]挑战模式!$A:$AS,14,FALSE))</f>
        <v/>
      </c>
      <c r="G1425" s="10" t="str">
        <f t="shared" si="138"/>
        <v/>
      </c>
      <c r="H1425" s="10" t="str">
        <f>IF(C1425="","",VLOOKUP(R1425&amp;"_"&amp;S1425&amp;"_"&amp;T1425,[1]挑战模式!$A:$BG,58,FALSE))</f>
        <v/>
      </c>
      <c r="I1425" s="10" t="str">
        <f>IF(C1425="","",VLOOKUP(R1425&amp;"_"&amp;S1425&amp;"_"&amp;T1425,[1]挑战模式!$A:$BG,59,FALSE))</f>
        <v/>
      </c>
      <c r="J1425" s="10" t="str">
        <f t="shared" si="135"/>
        <v/>
      </c>
      <c r="K1425" s="10">
        <f ca="1">IF(ISNA(VLOOKUP(R1425&amp;"_"&amp;S1425&amp;"_"&amp;T1425,[1]挑战模式!$A:$AS,1,FALSE)),"",IF(VLOOKUP(R1425&amp;"_"&amp;S1425&amp;"_"&amp;T1425,[1]挑战模式!$A:$AS,14+U1425,FALSE)="","",INT(VLOOKUP(R1425&amp;"_"&amp;S1425&amp;"_"&amp;T1425,[1]挑战模式!$A:$AS,20+U1425,FALSE))))</f>
        <v>10</v>
      </c>
      <c r="L1425" s="10">
        <f ca="1">IF(ISNA(VLOOKUP(R1425&amp;"_"&amp;S1425&amp;"_"&amp;T1425,[1]挑战模式!$A:$AS,1,FALSE)),"",IF(VLOOKUP(R1425&amp;"_"&amp;S1425&amp;"_"&amp;T1425,[1]挑战模式!$A:$AS,14+U1425,FALSE)="","",ROUND(VLOOKUP(R1425&amp;"_"&amp;S1425&amp;"_"&amp;T1425,[1]挑战模式!$A:$AS,5,FALSE)/K1425,2)))</f>
        <v>3</v>
      </c>
      <c r="M1425" s="10">
        <f t="shared" ca="1" si="139"/>
        <v>1</v>
      </c>
      <c r="N1425" s="10" t="str">
        <f t="shared" ca="1" si="140"/>
        <v>Monster_Season2_Challenge5_6_2</v>
      </c>
      <c r="O1425" s="10">
        <f t="shared" ca="1" si="141"/>
        <v>1</v>
      </c>
      <c r="Q1425" s="10">
        <f ca="1">IF(L1425="","",VLOOKUP(R1425&amp;"_"&amp;S1425&amp;"_"&amp;T1425,[1]挑战模式!$A:$AS,38+U1425,FALSE))</f>
        <v>7</v>
      </c>
      <c r="R1425" s="10">
        <v>2</v>
      </c>
      <c r="S1425" s="10">
        <v>5</v>
      </c>
      <c r="T1425" s="10">
        <v>6</v>
      </c>
      <c r="U1425" s="10">
        <v>2</v>
      </c>
    </row>
    <row r="1426" spans="2:21" x14ac:dyDescent="0.2">
      <c r="B1426" s="10" t="str">
        <f t="shared" si="136"/>
        <v/>
      </c>
      <c r="C1426" s="10" t="str">
        <f>IF(ISNA(VLOOKUP(R1426&amp;"_"&amp;S1426&amp;"_"&amp;T1426,[1]挑战模式!$A:$AS,1,FALSE)),"",IF(T1426-T1425=0,"",T1426))</f>
        <v/>
      </c>
      <c r="D1426" s="10" t="str">
        <f t="shared" si="137"/>
        <v/>
      </c>
      <c r="E1426" s="10" t="str">
        <f>""</f>
        <v/>
      </c>
      <c r="F1426" s="10" t="str">
        <f>IF(C1426="","",VLOOKUP(R1426&amp;"_"&amp;S1426&amp;"_"&amp;T1426,[1]挑战模式!$A:$AS,13,FALSE)-VLOOKUP(R1426&amp;"_"&amp;S1426&amp;"_"&amp;T1426,[1]挑战模式!$A:$AS,14,FALSE))</f>
        <v/>
      </c>
      <c r="G1426" s="10" t="str">
        <f t="shared" si="138"/>
        <v/>
      </c>
      <c r="H1426" s="10" t="str">
        <f>IF(C1426="","",VLOOKUP(R1426&amp;"_"&amp;S1426&amp;"_"&amp;T1426,[1]挑战模式!$A:$BG,58,FALSE))</f>
        <v/>
      </c>
      <c r="I1426" s="10" t="str">
        <f>IF(C1426="","",VLOOKUP(R1426&amp;"_"&amp;S1426&amp;"_"&amp;T1426,[1]挑战模式!$A:$BG,59,FALSE))</f>
        <v/>
      </c>
      <c r="J1426" s="10" t="str">
        <f t="shared" si="135"/>
        <v/>
      </c>
      <c r="K1426" s="10">
        <f ca="1">IF(ISNA(VLOOKUP(R1426&amp;"_"&amp;S1426&amp;"_"&amp;T1426,[1]挑战模式!$A:$AS,1,FALSE)),"",IF(VLOOKUP(R1426&amp;"_"&amp;S1426&amp;"_"&amp;T1426,[1]挑战模式!$A:$AS,14+U1426,FALSE)="","",INT(VLOOKUP(R1426&amp;"_"&amp;S1426&amp;"_"&amp;T1426,[1]挑战模式!$A:$AS,20+U1426,FALSE))))</f>
        <v>10</v>
      </c>
      <c r="L1426" s="10">
        <f ca="1">IF(ISNA(VLOOKUP(R1426&amp;"_"&amp;S1426&amp;"_"&amp;T1426,[1]挑战模式!$A:$AS,1,FALSE)),"",IF(VLOOKUP(R1426&amp;"_"&amp;S1426&amp;"_"&amp;T1426,[1]挑战模式!$A:$AS,14+U1426,FALSE)="","",ROUND(VLOOKUP(R1426&amp;"_"&amp;S1426&amp;"_"&amp;T1426,[1]挑战模式!$A:$AS,5,FALSE)/K1426,2)))</f>
        <v>3</v>
      </c>
      <c r="M1426" s="10">
        <f t="shared" ca="1" si="139"/>
        <v>1</v>
      </c>
      <c r="N1426" s="10" t="str">
        <f t="shared" ca="1" si="140"/>
        <v>Monster_Season2_Challenge5_6_3</v>
      </c>
      <c r="O1426" s="10">
        <f t="shared" ca="1" si="141"/>
        <v>1</v>
      </c>
      <c r="Q1426" s="10">
        <f ca="1">IF(L1426="","",VLOOKUP(R1426&amp;"_"&amp;S1426&amp;"_"&amp;T1426,[1]挑战模式!$A:$AS,38+U1426,FALSE))</f>
        <v>7</v>
      </c>
      <c r="R1426" s="10">
        <v>2</v>
      </c>
      <c r="S1426" s="10">
        <v>5</v>
      </c>
      <c r="T1426" s="10">
        <v>6</v>
      </c>
      <c r="U1426" s="10">
        <v>3</v>
      </c>
    </row>
    <row r="1427" spans="2:21" x14ac:dyDescent="0.2">
      <c r="B1427" s="10" t="str">
        <f t="shared" si="136"/>
        <v/>
      </c>
      <c r="C1427" s="10" t="str">
        <f>IF(ISNA(VLOOKUP(R1427&amp;"_"&amp;S1427&amp;"_"&amp;T1427,[1]挑战模式!$A:$AS,1,FALSE)),"",IF(T1427-T1426=0,"",T1427))</f>
        <v/>
      </c>
      <c r="D1427" s="10" t="str">
        <f t="shared" si="137"/>
        <v/>
      </c>
      <c r="E1427" s="10" t="str">
        <f>""</f>
        <v/>
      </c>
      <c r="F1427" s="10" t="str">
        <f>IF(C1427="","",VLOOKUP(R1427&amp;"_"&amp;S1427&amp;"_"&amp;T1427,[1]挑战模式!$A:$AS,13,FALSE)-VLOOKUP(R1427&amp;"_"&amp;S1427&amp;"_"&amp;T1427,[1]挑战模式!$A:$AS,14,FALSE))</f>
        <v/>
      </c>
      <c r="G1427" s="10" t="str">
        <f t="shared" si="138"/>
        <v/>
      </c>
      <c r="H1427" s="10" t="str">
        <f>IF(C1427="","",VLOOKUP(R1427&amp;"_"&amp;S1427&amp;"_"&amp;T1427,[1]挑战模式!$A:$BG,58,FALSE))</f>
        <v/>
      </c>
      <c r="I1427" s="10" t="str">
        <f>IF(C1427="","",VLOOKUP(R1427&amp;"_"&amp;S1427&amp;"_"&amp;T1427,[1]挑战模式!$A:$BG,59,FALSE))</f>
        <v/>
      </c>
      <c r="J1427" s="10" t="str">
        <f t="shared" si="135"/>
        <v/>
      </c>
      <c r="K1427" s="10">
        <f ca="1">IF(ISNA(VLOOKUP(R1427&amp;"_"&amp;S1427&amp;"_"&amp;T1427,[1]挑战模式!$A:$AS,1,FALSE)),"",IF(VLOOKUP(R1427&amp;"_"&amp;S1427&amp;"_"&amp;T1427,[1]挑战模式!$A:$AS,14+U1427,FALSE)="","",INT(VLOOKUP(R1427&amp;"_"&amp;S1427&amp;"_"&amp;T1427,[1]挑战模式!$A:$AS,20+U1427,FALSE))))</f>
        <v>5</v>
      </c>
      <c r="L1427" s="10">
        <f ca="1">IF(ISNA(VLOOKUP(R1427&amp;"_"&amp;S1427&amp;"_"&amp;T1427,[1]挑战模式!$A:$AS,1,FALSE)),"",IF(VLOOKUP(R1427&amp;"_"&amp;S1427&amp;"_"&amp;T1427,[1]挑战模式!$A:$AS,14+U1427,FALSE)="","",ROUND(VLOOKUP(R1427&amp;"_"&amp;S1427&amp;"_"&amp;T1427,[1]挑战模式!$A:$AS,5,FALSE)/K1427,2)))</f>
        <v>6</v>
      </c>
      <c r="M1427" s="10">
        <f t="shared" ca="1" si="139"/>
        <v>1</v>
      </c>
      <c r="N1427" s="10" t="str">
        <f t="shared" ca="1" si="140"/>
        <v>Monster_Season2_Challenge5_6_4</v>
      </c>
      <c r="O1427" s="10">
        <f t="shared" ca="1" si="141"/>
        <v>1</v>
      </c>
      <c r="Q1427" s="10">
        <f ca="1">IF(L1427="","",VLOOKUP(R1427&amp;"_"&amp;S1427&amp;"_"&amp;T1427,[1]挑战模式!$A:$AS,38+U1427,FALSE))</f>
        <v>7</v>
      </c>
      <c r="R1427" s="10">
        <v>2</v>
      </c>
      <c r="S1427" s="10">
        <v>5</v>
      </c>
      <c r="T1427" s="10">
        <v>6</v>
      </c>
      <c r="U1427" s="10">
        <v>4</v>
      </c>
    </row>
    <row r="1428" spans="2:21" x14ac:dyDescent="0.2">
      <c r="B1428" s="10" t="str">
        <f t="shared" si="136"/>
        <v/>
      </c>
      <c r="C1428" s="10" t="str">
        <f>IF(ISNA(VLOOKUP(R1428&amp;"_"&amp;S1428&amp;"_"&amp;T1428,[1]挑战模式!$A:$AS,1,FALSE)),"",IF(T1428-T1427=0,"",T1428))</f>
        <v/>
      </c>
      <c r="D1428" s="10" t="str">
        <f t="shared" si="137"/>
        <v/>
      </c>
      <c r="E1428" s="10" t="str">
        <f>""</f>
        <v/>
      </c>
      <c r="F1428" s="10" t="str">
        <f>IF(C1428="","",VLOOKUP(R1428&amp;"_"&amp;S1428&amp;"_"&amp;T1428,[1]挑战模式!$A:$AS,13,FALSE)-VLOOKUP(R1428&amp;"_"&amp;S1428&amp;"_"&amp;T1428,[1]挑战模式!$A:$AS,14,FALSE))</f>
        <v/>
      </c>
      <c r="G1428" s="10" t="str">
        <f t="shared" si="138"/>
        <v/>
      </c>
      <c r="H1428" s="10" t="str">
        <f>IF(C1428="","",VLOOKUP(R1428&amp;"_"&amp;S1428&amp;"_"&amp;T1428,[1]挑战模式!$A:$BG,58,FALSE))</f>
        <v/>
      </c>
      <c r="I1428" s="10" t="str">
        <f>IF(C1428="","",VLOOKUP(R1428&amp;"_"&amp;S1428&amp;"_"&amp;T1428,[1]挑战模式!$A:$BG,59,FALSE))</f>
        <v/>
      </c>
      <c r="J1428" s="10" t="str">
        <f t="shared" si="135"/>
        <v/>
      </c>
      <c r="K1428" s="10" t="str">
        <f ca="1">IF(ISNA(VLOOKUP(R1428&amp;"_"&amp;S1428&amp;"_"&amp;T1428,[1]挑战模式!$A:$AS,1,FALSE)),"",IF(VLOOKUP(R1428&amp;"_"&amp;S1428&amp;"_"&amp;T1428,[1]挑战模式!$A:$AS,14+U1428,FALSE)="","",INT(VLOOKUP(R1428&amp;"_"&amp;S1428&amp;"_"&amp;T1428,[1]挑战模式!$A:$AS,20+U1428,FALSE))))</f>
        <v/>
      </c>
      <c r="L1428" s="10" t="str">
        <f ca="1">IF(ISNA(VLOOKUP(R1428&amp;"_"&amp;S1428&amp;"_"&amp;T1428,[1]挑战模式!$A:$AS,1,FALSE)),"",IF(VLOOKUP(R1428&amp;"_"&amp;S1428&amp;"_"&amp;T1428,[1]挑战模式!$A:$AS,14+U1428,FALSE)="","",ROUND(VLOOKUP(R1428&amp;"_"&amp;S1428&amp;"_"&amp;T1428,[1]挑战模式!$A:$AS,5,FALSE)/K1428,2)))</f>
        <v/>
      </c>
      <c r="M1428" s="10" t="str">
        <f t="shared" ca="1" si="139"/>
        <v/>
      </c>
      <c r="N1428" s="10" t="str">
        <f t="shared" ca="1" si="140"/>
        <v/>
      </c>
      <c r="O1428" s="10" t="str">
        <f t="shared" ca="1" si="141"/>
        <v/>
      </c>
      <c r="Q1428" s="10" t="str">
        <f ca="1">IF(L1428="","",VLOOKUP(R1428&amp;"_"&amp;S1428&amp;"_"&amp;T1428,[1]挑战模式!$A:$AS,38+U1428,FALSE))</f>
        <v/>
      </c>
      <c r="R1428" s="10">
        <v>2</v>
      </c>
      <c r="S1428" s="10">
        <v>5</v>
      </c>
      <c r="T1428" s="10">
        <v>6</v>
      </c>
      <c r="U1428" s="10">
        <v>5</v>
      </c>
    </row>
    <row r="1429" spans="2:21" x14ac:dyDescent="0.2">
      <c r="B1429" s="10" t="str">
        <f t="shared" si="136"/>
        <v/>
      </c>
      <c r="C1429" s="10" t="str">
        <f>IF(ISNA(VLOOKUP(R1429&amp;"_"&amp;S1429&amp;"_"&amp;T1429,[1]挑战模式!$A:$AS,1,FALSE)),"",IF(T1429-T1428=0,"",T1429))</f>
        <v/>
      </c>
      <c r="D1429" s="10" t="str">
        <f t="shared" si="137"/>
        <v/>
      </c>
      <c r="E1429" s="10" t="str">
        <f>""</f>
        <v/>
      </c>
      <c r="F1429" s="10" t="str">
        <f>IF(C1429="","",VLOOKUP(R1429&amp;"_"&amp;S1429&amp;"_"&amp;T1429,[1]挑战模式!$A:$AS,13,FALSE)-VLOOKUP(R1429&amp;"_"&amp;S1429&amp;"_"&amp;T1429,[1]挑战模式!$A:$AS,14,FALSE))</f>
        <v/>
      </c>
      <c r="G1429" s="10" t="str">
        <f t="shared" si="138"/>
        <v/>
      </c>
      <c r="H1429" s="10" t="str">
        <f>IF(C1429="","",VLOOKUP(R1429&amp;"_"&amp;S1429&amp;"_"&amp;T1429,[1]挑战模式!$A:$BG,58,FALSE))</f>
        <v/>
      </c>
      <c r="I1429" s="10" t="str">
        <f>IF(C1429="","",VLOOKUP(R1429&amp;"_"&amp;S1429&amp;"_"&amp;T1429,[1]挑战模式!$A:$BG,59,FALSE))</f>
        <v/>
      </c>
      <c r="J1429" s="10" t="str">
        <f t="shared" si="135"/>
        <v/>
      </c>
      <c r="K1429" s="10" t="str">
        <f ca="1">IF(ISNA(VLOOKUP(R1429&amp;"_"&amp;S1429&amp;"_"&amp;T1429,[1]挑战模式!$A:$AS,1,FALSE)),"",IF(VLOOKUP(R1429&amp;"_"&amp;S1429&amp;"_"&amp;T1429,[1]挑战模式!$A:$AS,14+U1429,FALSE)="","",INT(VLOOKUP(R1429&amp;"_"&amp;S1429&amp;"_"&amp;T1429,[1]挑战模式!$A:$AS,20+U1429,FALSE))))</f>
        <v/>
      </c>
      <c r="L1429" s="10" t="str">
        <f ca="1">IF(ISNA(VLOOKUP(R1429&amp;"_"&amp;S1429&amp;"_"&amp;T1429,[1]挑战模式!$A:$AS,1,FALSE)),"",IF(VLOOKUP(R1429&amp;"_"&amp;S1429&amp;"_"&amp;T1429,[1]挑战模式!$A:$AS,14+U1429,FALSE)="","",ROUND(VLOOKUP(R1429&amp;"_"&amp;S1429&amp;"_"&amp;T1429,[1]挑战模式!$A:$AS,5,FALSE)/K1429,2)))</f>
        <v/>
      </c>
      <c r="M1429" s="10" t="str">
        <f t="shared" ca="1" si="139"/>
        <v/>
      </c>
      <c r="N1429" s="10" t="str">
        <f t="shared" ca="1" si="140"/>
        <v/>
      </c>
      <c r="O1429" s="10" t="str">
        <f t="shared" ca="1" si="141"/>
        <v/>
      </c>
      <c r="Q1429" s="10" t="str">
        <f ca="1">IF(L1429="","",VLOOKUP(R1429&amp;"_"&amp;S1429&amp;"_"&amp;T1429,[1]挑战模式!$A:$AS,38+U1429,FALSE))</f>
        <v/>
      </c>
      <c r="R1429" s="10">
        <v>2</v>
      </c>
      <c r="S1429" s="10">
        <v>5</v>
      </c>
      <c r="T1429" s="10">
        <v>6</v>
      </c>
      <c r="U1429" s="10">
        <v>6</v>
      </c>
    </row>
    <row r="1430" spans="2:21" x14ac:dyDescent="0.2">
      <c r="B1430" s="10" t="str">
        <f t="shared" si="136"/>
        <v>MonsterWaveCallRule_Season2_Challenge5</v>
      </c>
      <c r="C1430" s="10">
        <f>IF(ISNA(VLOOKUP(R1430&amp;"_"&amp;S1430&amp;"_"&amp;T1430,[1]挑战模式!$A:$AS,1,FALSE)),"",IF(T1430-T1429=0,"",T1430))</f>
        <v>7</v>
      </c>
      <c r="D1430" s="10" t="str">
        <f t="shared" si="137"/>
        <v>赛季2挑战关卡5波次7</v>
      </c>
      <c r="E1430" s="10" t="str">
        <f>""</f>
        <v/>
      </c>
      <c r="F1430" s="10">
        <f>IF(C1430="","",VLOOKUP(R1430&amp;"_"&amp;S1430&amp;"_"&amp;T1430,[1]挑战模式!$A:$AS,13,FALSE)-VLOOKUP(R1430&amp;"_"&amp;S1430&amp;"_"&amp;T1430,[1]挑战模式!$A:$AS,14,FALSE))</f>
        <v>100</v>
      </c>
      <c r="G1430" s="10">
        <f t="shared" si="138"/>
        <v>180</v>
      </c>
      <c r="H1430" s="10" t="str">
        <f>IF(C1430="","",VLOOKUP(R1430&amp;"_"&amp;S1430&amp;"_"&amp;T1430,[1]挑战模式!$A:$BG,58,FALSE))</f>
        <v>ResAudio_Music_game3;0.9</v>
      </c>
      <c r="I1430" s="10" t="str">
        <f>IF(C1430="","",VLOOKUP(R1430&amp;"_"&amp;S1430&amp;"_"&amp;T1430,[1]挑战模式!$A:$BG,59,FALSE))</f>
        <v>ResAudio_Music_game3;1.1</v>
      </c>
      <c r="J1430" s="10">
        <f t="shared" si="135"/>
        <v>0</v>
      </c>
      <c r="K1430" s="10">
        <f ca="1">IF(ISNA(VLOOKUP(R1430&amp;"_"&amp;S1430&amp;"_"&amp;T1430,[1]挑战模式!$A:$AS,1,FALSE)),"",IF(VLOOKUP(R1430&amp;"_"&amp;S1430&amp;"_"&amp;T1430,[1]挑战模式!$A:$AS,14+U1430,FALSE)="","",INT(VLOOKUP(R1430&amp;"_"&amp;S1430&amp;"_"&amp;T1430,[1]挑战模式!$A:$AS,20+U1430,FALSE))))</f>
        <v>11</v>
      </c>
      <c r="L1430" s="10">
        <f ca="1">IF(ISNA(VLOOKUP(R1430&amp;"_"&amp;S1430&amp;"_"&amp;T1430,[1]挑战模式!$A:$AS,1,FALSE)),"",IF(VLOOKUP(R1430&amp;"_"&amp;S1430&amp;"_"&amp;T1430,[1]挑战模式!$A:$AS,14+U1430,FALSE)="","",ROUND(VLOOKUP(R1430&amp;"_"&amp;S1430&amp;"_"&amp;T1430,[1]挑战模式!$A:$AS,5,FALSE)/K1430,2)))</f>
        <v>2.73</v>
      </c>
      <c r="M1430" s="10">
        <f t="shared" ca="1" si="139"/>
        <v>1</v>
      </c>
      <c r="N1430" s="10" t="str">
        <f t="shared" ca="1" si="140"/>
        <v>Monster_Season2_Challenge5_7_1</v>
      </c>
      <c r="O1430" s="10">
        <f t="shared" ca="1" si="141"/>
        <v>1</v>
      </c>
      <c r="Q1430" s="10">
        <f ca="1">IF(L1430="","",VLOOKUP(R1430&amp;"_"&amp;S1430&amp;"_"&amp;T1430,[1]挑战模式!$A:$AS,38+U1430,FALSE))</f>
        <v>5</v>
      </c>
      <c r="R1430" s="10">
        <v>2</v>
      </c>
      <c r="S1430" s="10">
        <v>5</v>
      </c>
      <c r="T1430" s="10">
        <v>7</v>
      </c>
      <c r="U1430" s="10">
        <v>1</v>
      </c>
    </row>
    <row r="1431" spans="2:21" x14ac:dyDescent="0.2">
      <c r="B1431" s="10" t="str">
        <f t="shared" si="136"/>
        <v/>
      </c>
      <c r="C1431" s="10" t="str">
        <f>IF(ISNA(VLOOKUP(R1431&amp;"_"&amp;S1431&amp;"_"&amp;T1431,[1]挑战模式!$A:$AS,1,FALSE)),"",IF(T1431-T1430=0,"",T1431))</f>
        <v/>
      </c>
      <c r="D1431" s="10" t="str">
        <f t="shared" si="137"/>
        <v/>
      </c>
      <c r="E1431" s="10" t="str">
        <f>""</f>
        <v/>
      </c>
      <c r="F1431" s="10" t="str">
        <f>IF(C1431="","",VLOOKUP(R1431&amp;"_"&amp;S1431&amp;"_"&amp;T1431,[1]挑战模式!$A:$AS,13,FALSE)-VLOOKUP(R1431&amp;"_"&amp;S1431&amp;"_"&amp;T1431,[1]挑战模式!$A:$AS,14,FALSE))</f>
        <v/>
      </c>
      <c r="G1431" s="10" t="str">
        <f t="shared" si="138"/>
        <v/>
      </c>
      <c r="H1431" s="10" t="str">
        <f>IF(C1431="","",VLOOKUP(R1431&amp;"_"&amp;S1431&amp;"_"&amp;T1431,[1]挑战模式!$A:$BG,58,FALSE))</f>
        <v/>
      </c>
      <c r="I1431" s="10" t="str">
        <f>IF(C1431="","",VLOOKUP(R1431&amp;"_"&amp;S1431&amp;"_"&amp;T1431,[1]挑战模式!$A:$BG,59,FALSE))</f>
        <v/>
      </c>
      <c r="J1431" s="10" t="str">
        <f t="shared" ref="J1431:J1494" si="142">IF(C1431="","",0)</f>
        <v/>
      </c>
      <c r="K1431" s="10">
        <f ca="1">IF(ISNA(VLOOKUP(R1431&amp;"_"&amp;S1431&amp;"_"&amp;T1431,[1]挑战模式!$A:$AS,1,FALSE)),"",IF(VLOOKUP(R1431&amp;"_"&amp;S1431&amp;"_"&amp;T1431,[1]挑战模式!$A:$AS,14+U1431,FALSE)="","",INT(VLOOKUP(R1431&amp;"_"&amp;S1431&amp;"_"&amp;T1431,[1]挑战模式!$A:$AS,20+U1431,FALSE))))</f>
        <v>11</v>
      </c>
      <c r="L1431" s="10">
        <f ca="1">IF(ISNA(VLOOKUP(R1431&amp;"_"&amp;S1431&amp;"_"&amp;T1431,[1]挑战模式!$A:$AS,1,FALSE)),"",IF(VLOOKUP(R1431&amp;"_"&amp;S1431&amp;"_"&amp;T1431,[1]挑战模式!$A:$AS,14+U1431,FALSE)="","",ROUND(VLOOKUP(R1431&amp;"_"&amp;S1431&amp;"_"&amp;T1431,[1]挑战模式!$A:$AS,5,FALSE)/K1431,2)))</f>
        <v>2.73</v>
      </c>
      <c r="M1431" s="10">
        <f t="shared" ca="1" si="139"/>
        <v>1</v>
      </c>
      <c r="N1431" s="10" t="str">
        <f t="shared" ca="1" si="140"/>
        <v>Monster_Season2_Challenge5_7_2</v>
      </c>
      <c r="O1431" s="10">
        <f t="shared" ca="1" si="141"/>
        <v>1</v>
      </c>
      <c r="Q1431" s="10">
        <f ca="1">IF(L1431="","",VLOOKUP(R1431&amp;"_"&amp;S1431&amp;"_"&amp;T1431,[1]挑战模式!$A:$AS,38+U1431,FALSE))</f>
        <v>5</v>
      </c>
      <c r="R1431" s="10">
        <v>2</v>
      </c>
      <c r="S1431" s="10">
        <v>5</v>
      </c>
      <c r="T1431" s="10">
        <v>7</v>
      </c>
      <c r="U1431" s="10">
        <v>2</v>
      </c>
    </row>
    <row r="1432" spans="2:21" x14ac:dyDescent="0.2">
      <c r="B1432" s="10" t="str">
        <f t="shared" si="136"/>
        <v/>
      </c>
      <c r="C1432" s="10" t="str">
        <f>IF(ISNA(VLOOKUP(R1432&amp;"_"&amp;S1432&amp;"_"&amp;T1432,[1]挑战模式!$A:$AS,1,FALSE)),"",IF(T1432-T1431=0,"",T1432))</f>
        <v/>
      </c>
      <c r="D1432" s="10" t="str">
        <f t="shared" si="137"/>
        <v/>
      </c>
      <c r="E1432" s="10" t="str">
        <f>""</f>
        <v/>
      </c>
      <c r="F1432" s="10" t="str">
        <f>IF(C1432="","",VLOOKUP(R1432&amp;"_"&amp;S1432&amp;"_"&amp;T1432,[1]挑战模式!$A:$AS,13,FALSE)-VLOOKUP(R1432&amp;"_"&amp;S1432&amp;"_"&amp;T1432,[1]挑战模式!$A:$AS,14,FALSE))</f>
        <v/>
      </c>
      <c r="G1432" s="10" t="str">
        <f t="shared" si="138"/>
        <v/>
      </c>
      <c r="H1432" s="10" t="str">
        <f>IF(C1432="","",VLOOKUP(R1432&amp;"_"&amp;S1432&amp;"_"&amp;T1432,[1]挑战模式!$A:$BG,58,FALSE))</f>
        <v/>
      </c>
      <c r="I1432" s="10" t="str">
        <f>IF(C1432="","",VLOOKUP(R1432&amp;"_"&amp;S1432&amp;"_"&amp;T1432,[1]挑战模式!$A:$BG,59,FALSE))</f>
        <v/>
      </c>
      <c r="J1432" s="10" t="str">
        <f t="shared" si="142"/>
        <v/>
      </c>
      <c r="K1432" s="10">
        <f ca="1">IF(ISNA(VLOOKUP(R1432&amp;"_"&amp;S1432&amp;"_"&amp;T1432,[1]挑战模式!$A:$AS,1,FALSE)),"",IF(VLOOKUP(R1432&amp;"_"&amp;S1432&amp;"_"&amp;T1432,[1]挑战模式!$A:$AS,14+U1432,FALSE)="","",INT(VLOOKUP(R1432&amp;"_"&amp;S1432&amp;"_"&amp;T1432,[1]挑战模式!$A:$AS,20+U1432,FALSE))))</f>
        <v>11</v>
      </c>
      <c r="L1432" s="10">
        <f ca="1">IF(ISNA(VLOOKUP(R1432&amp;"_"&amp;S1432&amp;"_"&amp;T1432,[1]挑战模式!$A:$AS,1,FALSE)),"",IF(VLOOKUP(R1432&amp;"_"&amp;S1432&amp;"_"&amp;T1432,[1]挑战模式!$A:$AS,14+U1432,FALSE)="","",ROUND(VLOOKUP(R1432&amp;"_"&amp;S1432&amp;"_"&amp;T1432,[1]挑战模式!$A:$AS,5,FALSE)/K1432,2)))</f>
        <v>2.73</v>
      </c>
      <c r="M1432" s="10">
        <f t="shared" ca="1" si="139"/>
        <v>1</v>
      </c>
      <c r="N1432" s="10" t="str">
        <f t="shared" ca="1" si="140"/>
        <v>Monster_Season2_Challenge5_7_3</v>
      </c>
      <c r="O1432" s="10">
        <f t="shared" ca="1" si="141"/>
        <v>1</v>
      </c>
      <c r="Q1432" s="10">
        <f ca="1">IF(L1432="","",VLOOKUP(R1432&amp;"_"&amp;S1432&amp;"_"&amp;T1432,[1]挑战模式!$A:$AS,38+U1432,FALSE))</f>
        <v>5</v>
      </c>
      <c r="R1432" s="10">
        <v>2</v>
      </c>
      <c r="S1432" s="10">
        <v>5</v>
      </c>
      <c r="T1432" s="10">
        <v>7</v>
      </c>
      <c r="U1432" s="10">
        <v>3</v>
      </c>
    </row>
    <row r="1433" spans="2:21" x14ac:dyDescent="0.2">
      <c r="B1433" s="10" t="str">
        <f t="shared" si="136"/>
        <v/>
      </c>
      <c r="C1433" s="10" t="str">
        <f>IF(ISNA(VLOOKUP(R1433&amp;"_"&amp;S1433&amp;"_"&amp;T1433,[1]挑战模式!$A:$AS,1,FALSE)),"",IF(T1433-T1432=0,"",T1433))</f>
        <v/>
      </c>
      <c r="D1433" s="10" t="str">
        <f t="shared" si="137"/>
        <v/>
      </c>
      <c r="E1433" s="10" t="str">
        <f>""</f>
        <v/>
      </c>
      <c r="F1433" s="10" t="str">
        <f>IF(C1433="","",VLOOKUP(R1433&amp;"_"&amp;S1433&amp;"_"&amp;T1433,[1]挑战模式!$A:$AS,13,FALSE)-VLOOKUP(R1433&amp;"_"&amp;S1433&amp;"_"&amp;T1433,[1]挑战模式!$A:$AS,14,FALSE))</f>
        <v/>
      </c>
      <c r="G1433" s="10" t="str">
        <f t="shared" si="138"/>
        <v/>
      </c>
      <c r="H1433" s="10" t="str">
        <f>IF(C1433="","",VLOOKUP(R1433&amp;"_"&amp;S1433&amp;"_"&amp;T1433,[1]挑战模式!$A:$BG,58,FALSE))</f>
        <v/>
      </c>
      <c r="I1433" s="10" t="str">
        <f>IF(C1433="","",VLOOKUP(R1433&amp;"_"&amp;S1433&amp;"_"&amp;T1433,[1]挑战模式!$A:$BG,59,FALSE))</f>
        <v/>
      </c>
      <c r="J1433" s="10" t="str">
        <f t="shared" si="142"/>
        <v/>
      </c>
      <c r="K1433" s="10">
        <f ca="1">IF(ISNA(VLOOKUP(R1433&amp;"_"&amp;S1433&amp;"_"&amp;T1433,[1]挑战模式!$A:$AS,1,FALSE)),"",IF(VLOOKUP(R1433&amp;"_"&amp;S1433&amp;"_"&amp;T1433,[1]挑战模式!$A:$AS,14+U1433,FALSE)="","",INT(VLOOKUP(R1433&amp;"_"&amp;S1433&amp;"_"&amp;T1433,[1]挑战模式!$A:$AS,20+U1433,FALSE))))</f>
        <v>5</v>
      </c>
      <c r="L1433" s="10">
        <f ca="1">IF(ISNA(VLOOKUP(R1433&amp;"_"&amp;S1433&amp;"_"&amp;T1433,[1]挑战模式!$A:$AS,1,FALSE)),"",IF(VLOOKUP(R1433&amp;"_"&amp;S1433&amp;"_"&amp;T1433,[1]挑战模式!$A:$AS,14+U1433,FALSE)="","",ROUND(VLOOKUP(R1433&amp;"_"&amp;S1433&amp;"_"&amp;T1433,[1]挑战模式!$A:$AS,5,FALSE)/K1433,2)))</f>
        <v>6</v>
      </c>
      <c r="M1433" s="10">
        <f t="shared" ca="1" si="139"/>
        <v>1</v>
      </c>
      <c r="N1433" s="10" t="str">
        <f t="shared" ca="1" si="140"/>
        <v>Monster_Season2_Challenge5_7_4</v>
      </c>
      <c r="O1433" s="10">
        <f t="shared" ca="1" si="141"/>
        <v>1</v>
      </c>
      <c r="Q1433" s="10">
        <f ca="1">IF(L1433="","",VLOOKUP(R1433&amp;"_"&amp;S1433&amp;"_"&amp;T1433,[1]挑战模式!$A:$AS,38+U1433,FALSE))</f>
        <v>5</v>
      </c>
      <c r="R1433" s="10">
        <v>2</v>
      </c>
      <c r="S1433" s="10">
        <v>5</v>
      </c>
      <c r="T1433" s="10">
        <v>7</v>
      </c>
      <c r="U1433" s="10">
        <v>4</v>
      </c>
    </row>
    <row r="1434" spans="2:21" x14ac:dyDescent="0.2">
      <c r="B1434" s="10" t="str">
        <f t="shared" si="136"/>
        <v/>
      </c>
      <c r="C1434" s="10" t="str">
        <f>IF(ISNA(VLOOKUP(R1434&amp;"_"&amp;S1434&amp;"_"&amp;T1434,[1]挑战模式!$A:$AS,1,FALSE)),"",IF(T1434-T1433=0,"",T1434))</f>
        <v/>
      </c>
      <c r="D1434" s="10" t="str">
        <f t="shared" si="137"/>
        <v/>
      </c>
      <c r="E1434" s="10" t="str">
        <f>""</f>
        <v/>
      </c>
      <c r="F1434" s="10" t="str">
        <f>IF(C1434="","",VLOOKUP(R1434&amp;"_"&amp;S1434&amp;"_"&amp;T1434,[1]挑战模式!$A:$AS,13,FALSE)-VLOOKUP(R1434&amp;"_"&amp;S1434&amp;"_"&amp;T1434,[1]挑战模式!$A:$AS,14,FALSE))</f>
        <v/>
      </c>
      <c r="G1434" s="10" t="str">
        <f t="shared" si="138"/>
        <v/>
      </c>
      <c r="H1434" s="10" t="str">
        <f>IF(C1434="","",VLOOKUP(R1434&amp;"_"&amp;S1434&amp;"_"&amp;T1434,[1]挑战模式!$A:$BG,58,FALSE))</f>
        <v/>
      </c>
      <c r="I1434" s="10" t="str">
        <f>IF(C1434="","",VLOOKUP(R1434&amp;"_"&amp;S1434&amp;"_"&amp;T1434,[1]挑战模式!$A:$BG,59,FALSE))</f>
        <v/>
      </c>
      <c r="J1434" s="10" t="str">
        <f t="shared" si="142"/>
        <v/>
      </c>
      <c r="K1434" s="10" t="str">
        <f ca="1">IF(ISNA(VLOOKUP(R1434&amp;"_"&amp;S1434&amp;"_"&amp;T1434,[1]挑战模式!$A:$AS,1,FALSE)),"",IF(VLOOKUP(R1434&amp;"_"&amp;S1434&amp;"_"&amp;T1434,[1]挑战模式!$A:$AS,14+U1434,FALSE)="","",INT(VLOOKUP(R1434&amp;"_"&amp;S1434&amp;"_"&amp;T1434,[1]挑战模式!$A:$AS,20+U1434,FALSE))))</f>
        <v/>
      </c>
      <c r="L1434" s="10" t="str">
        <f ca="1">IF(ISNA(VLOOKUP(R1434&amp;"_"&amp;S1434&amp;"_"&amp;T1434,[1]挑战模式!$A:$AS,1,FALSE)),"",IF(VLOOKUP(R1434&amp;"_"&amp;S1434&amp;"_"&amp;T1434,[1]挑战模式!$A:$AS,14+U1434,FALSE)="","",ROUND(VLOOKUP(R1434&amp;"_"&amp;S1434&amp;"_"&amp;T1434,[1]挑战模式!$A:$AS,5,FALSE)/K1434,2)))</f>
        <v/>
      </c>
      <c r="M1434" s="10" t="str">
        <f t="shared" ca="1" si="139"/>
        <v/>
      </c>
      <c r="N1434" s="10" t="str">
        <f t="shared" ca="1" si="140"/>
        <v/>
      </c>
      <c r="O1434" s="10" t="str">
        <f t="shared" ca="1" si="141"/>
        <v/>
      </c>
      <c r="Q1434" s="10" t="str">
        <f ca="1">IF(L1434="","",VLOOKUP(R1434&amp;"_"&amp;S1434&amp;"_"&amp;T1434,[1]挑战模式!$A:$AS,38+U1434,FALSE))</f>
        <v/>
      </c>
      <c r="R1434" s="10">
        <v>2</v>
      </c>
      <c r="S1434" s="10">
        <v>5</v>
      </c>
      <c r="T1434" s="10">
        <v>7</v>
      </c>
      <c r="U1434" s="10">
        <v>5</v>
      </c>
    </row>
    <row r="1435" spans="2:21" x14ac:dyDescent="0.2">
      <c r="B1435" s="10" t="str">
        <f t="shared" si="136"/>
        <v/>
      </c>
      <c r="C1435" s="10" t="str">
        <f>IF(ISNA(VLOOKUP(R1435&amp;"_"&amp;S1435&amp;"_"&amp;T1435,[1]挑战模式!$A:$AS,1,FALSE)),"",IF(T1435-T1434=0,"",T1435))</f>
        <v/>
      </c>
      <c r="D1435" s="10" t="str">
        <f t="shared" si="137"/>
        <v/>
      </c>
      <c r="E1435" s="10" t="str">
        <f>""</f>
        <v/>
      </c>
      <c r="F1435" s="10" t="str">
        <f>IF(C1435="","",VLOOKUP(R1435&amp;"_"&amp;S1435&amp;"_"&amp;T1435,[1]挑战模式!$A:$AS,13,FALSE)-VLOOKUP(R1435&amp;"_"&amp;S1435&amp;"_"&amp;T1435,[1]挑战模式!$A:$AS,14,FALSE))</f>
        <v/>
      </c>
      <c r="G1435" s="10" t="str">
        <f t="shared" si="138"/>
        <v/>
      </c>
      <c r="H1435" s="10" t="str">
        <f>IF(C1435="","",VLOOKUP(R1435&amp;"_"&amp;S1435&amp;"_"&amp;T1435,[1]挑战模式!$A:$BG,58,FALSE))</f>
        <v/>
      </c>
      <c r="I1435" s="10" t="str">
        <f>IF(C1435="","",VLOOKUP(R1435&amp;"_"&amp;S1435&amp;"_"&amp;T1435,[1]挑战模式!$A:$BG,59,FALSE))</f>
        <v/>
      </c>
      <c r="J1435" s="10" t="str">
        <f t="shared" si="142"/>
        <v/>
      </c>
      <c r="K1435" s="10" t="str">
        <f ca="1">IF(ISNA(VLOOKUP(R1435&amp;"_"&amp;S1435&amp;"_"&amp;T1435,[1]挑战模式!$A:$AS,1,FALSE)),"",IF(VLOOKUP(R1435&amp;"_"&amp;S1435&amp;"_"&amp;T1435,[1]挑战模式!$A:$AS,14+U1435,FALSE)="","",INT(VLOOKUP(R1435&amp;"_"&amp;S1435&amp;"_"&amp;T1435,[1]挑战模式!$A:$AS,20+U1435,FALSE))))</f>
        <v/>
      </c>
      <c r="L1435" s="10" t="str">
        <f ca="1">IF(ISNA(VLOOKUP(R1435&amp;"_"&amp;S1435&amp;"_"&amp;T1435,[1]挑战模式!$A:$AS,1,FALSE)),"",IF(VLOOKUP(R1435&amp;"_"&amp;S1435&amp;"_"&amp;T1435,[1]挑战模式!$A:$AS,14+U1435,FALSE)="","",ROUND(VLOOKUP(R1435&amp;"_"&amp;S1435&amp;"_"&amp;T1435,[1]挑战模式!$A:$AS,5,FALSE)/K1435,2)))</f>
        <v/>
      </c>
      <c r="M1435" s="10" t="str">
        <f t="shared" ca="1" si="139"/>
        <v/>
      </c>
      <c r="N1435" s="10" t="str">
        <f t="shared" ca="1" si="140"/>
        <v/>
      </c>
      <c r="O1435" s="10" t="str">
        <f t="shared" ca="1" si="141"/>
        <v/>
      </c>
      <c r="Q1435" s="10" t="str">
        <f ca="1">IF(L1435="","",VLOOKUP(R1435&amp;"_"&amp;S1435&amp;"_"&amp;T1435,[1]挑战模式!$A:$AS,38+U1435,FALSE))</f>
        <v/>
      </c>
      <c r="R1435" s="10">
        <v>2</v>
      </c>
      <c r="S1435" s="10">
        <v>5</v>
      </c>
      <c r="T1435" s="10">
        <v>7</v>
      </c>
      <c r="U1435" s="10">
        <v>6</v>
      </c>
    </row>
    <row r="1436" spans="2:21" x14ac:dyDescent="0.2">
      <c r="B1436" s="10" t="str">
        <f t="shared" si="136"/>
        <v>MonsterWaveCallRule_Season2_Challenge5</v>
      </c>
      <c r="C1436" s="10">
        <f>IF(ISNA(VLOOKUP(R1436&amp;"_"&amp;S1436&amp;"_"&amp;T1436,[1]挑战模式!$A:$AS,1,FALSE)),"",IF(T1436-T1435=0,"",T1436))</f>
        <v>8</v>
      </c>
      <c r="D1436" s="10" t="str">
        <f t="shared" si="137"/>
        <v>赛季2挑战关卡5波次8</v>
      </c>
      <c r="E1436" s="10" t="str">
        <f>""</f>
        <v/>
      </c>
      <c r="F1436" s="10">
        <f>IF(C1436="","",VLOOKUP(R1436&amp;"_"&amp;S1436&amp;"_"&amp;T1436,[1]挑战模式!$A:$AS,13,FALSE)-VLOOKUP(R1436&amp;"_"&amp;S1436&amp;"_"&amp;T1436,[1]挑战模式!$A:$AS,14,FALSE))</f>
        <v>100</v>
      </c>
      <c r="G1436" s="10">
        <f t="shared" si="138"/>
        <v>180</v>
      </c>
      <c r="H1436" s="10" t="str">
        <f>IF(C1436="","",VLOOKUP(R1436&amp;"_"&amp;S1436&amp;"_"&amp;T1436,[1]挑战模式!$A:$BG,58,FALSE))</f>
        <v>ResAudio_Music_game3;0.9</v>
      </c>
      <c r="I1436" s="10" t="str">
        <f>IF(C1436="","",VLOOKUP(R1436&amp;"_"&amp;S1436&amp;"_"&amp;T1436,[1]挑战模式!$A:$BG,59,FALSE))</f>
        <v>ResAudio_Music_game3;1.1</v>
      </c>
      <c r="J1436" s="10">
        <f t="shared" si="142"/>
        <v>0</v>
      </c>
      <c r="K1436" s="10">
        <f ca="1">IF(ISNA(VLOOKUP(R1436&amp;"_"&amp;S1436&amp;"_"&amp;T1436,[1]挑战模式!$A:$AS,1,FALSE)),"",IF(VLOOKUP(R1436&amp;"_"&amp;S1436&amp;"_"&amp;T1436,[1]挑战模式!$A:$AS,14+U1436,FALSE)="","",INT(VLOOKUP(R1436&amp;"_"&amp;S1436&amp;"_"&amp;T1436,[1]挑战模式!$A:$AS,20+U1436,FALSE))))</f>
        <v>10</v>
      </c>
      <c r="L1436" s="10">
        <f ca="1">IF(ISNA(VLOOKUP(R1436&amp;"_"&amp;S1436&amp;"_"&amp;T1436,[1]挑战模式!$A:$AS,1,FALSE)),"",IF(VLOOKUP(R1436&amp;"_"&amp;S1436&amp;"_"&amp;T1436,[1]挑战模式!$A:$AS,14+U1436,FALSE)="","",ROUND(VLOOKUP(R1436&amp;"_"&amp;S1436&amp;"_"&amp;T1436,[1]挑战模式!$A:$AS,5,FALSE)/K1436,2)))</f>
        <v>3</v>
      </c>
      <c r="M1436" s="10">
        <f t="shared" ca="1" si="139"/>
        <v>1</v>
      </c>
      <c r="N1436" s="10" t="str">
        <f t="shared" ca="1" si="140"/>
        <v>Monster_Season2_Challenge5_8_1</v>
      </c>
      <c r="O1436" s="10">
        <f t="shared" ca="1" si="141"/>
        <v>1</v>
      </c>
      <c r="Q1436" s="10">
        <f ca="1">IF(L1436="","",VLOOKUP(R1436&amp;"_"&amp;S1436&amp;"_"&amp;T1436,[1]挑战模式!$A:$AS,38+U1436,FALSE))</f>
        <v>5</v>
      </c>
      <c r="R1436" s="10">
        <v>2</v>
      </c>
      <c r="S1436" s="10">
        <v>5</v>
      </c>
      <c r="T1436" s="10">
        <v>8</v>
      </c>
      <c r="U1436" s="10">
        <v>1</v>
      </c>
    </row>
    <row r="1437" spans="2:21" x14ac:dyDescent="0.2">
      <c r="B1437" s="10" t="str">
        <f t="shared" si="136"/>
        <v/>
      </c>
      <c r="C1437" s="10" t="str">
        <f>IF(ISNA(VLOOKUP(R1437&amp;"_"&amp;S1437&amp;"_"&amp;T1437,[1]挑战模式!$A:$AS,1,FALSE)),"",IF(T1437-T1436=0,"",T1437))</f>
        <v/>
      </c>
      <c r="D1437" s="10" t="str">
        <f t="shared" si="137"/>
        <v/>
      </c>
      <c r="E1437" s="10" t="str">
        <f>""</f>
        <v/>
      </c>
      <c r="F1437" s="10" t="str">
        <f>IF(C1437="","",VLOOKUP(R1437&amp;"_"&amp;S1437&amp;"_"&amp;T1437,[1]挑战模式!$A:$AS,13,FALSE)-VLOOKUP(R1437&amp;"_"&amp;S1437&amp;"_"&amp;T1437,[1]挑战模式!$A:$AS,14,FALSE))</f>
        <v/>
      </c>
      <c r="G1437" s="10" t="str">
        <f t="shared" si="138"/>
        <v/>
      </c>
      <c r="H1437" s="10" t="str">
        <f>IF(C1437="","",VLOOKUP(R1437&amp;"_"&amp;S1437&amp;"_"&amp;T1437,[1]挑战模式!$A:$BG,58,FALSE))</f>
        <v/>
      </c>
      <c r="I1437" s="10" t="str">
        <f>IF(C1437="","",VLOOKUP(R1437&amp;"_"&amp;S1437&amp;"_"&amp;T1437,[1]挑战模式!$A:$BG,59,FALSE))</f>
        <v/>
      </c>
      <c r="J1437" s="10" t="str">
        <f t="shared" si="142"/>
        <v/>
      </c>
      <c r="K1437" s="10">
        <f ca="1">IF(ISNA(VLOOKUP(R1437&amp;"_"&amp;S1437&amp;"_"&amp;T1437,[1]挑战模式!$A:$AS,1,FALSE)),"",IF(VLOOKUP(R1437&amp;"_"&amp;S1437&amp;"_"&amp;T1437,[1]挑战模式!$A:$AS,14+U1437,FALSE)="","",INT(VLOOKUP(R1437&amp;"_"&amp;S1437&amp;"_"&amp;T1437,[1]挑战模式!$A:$AS,20+U1437,FALSE))))</f>
        <v>10</v>
      </c>
      <c r="L1437" s="10">
        <f ca="1">IF(ISNA(VLOOKUP(R1437&amp;"_"&amp;S1437&amp;"_"&amp;T1437,[1]挑战模式!$A:$AS,1,FALSE)),"",IF(VLOOKUP(R1437&amp;"_"&amp;S1437&amp;"_"&amp;T1437,[1]挑战模式!$A:$AS,14+U1437,FALSE)="","",ROUND(VLOOKUP(R1437&amp;"_"&amp;S1437&amp;"_"&amp;T1437,[1]挑战模式!$A:$AS,5,FALSE)/K1437,2)))</f>
        <v>3</v>
      </c>
      <c r="M1437" s="10">
        <f t="shared" ca="1" si="139"/>
        <v>1</v>
      </c>
      <c r="N1437" s="10" t="str">
        <f t="shared" ca="1" si="140"/>
        <v>Monster_Season2_Challenge5_8_2</v>
      </c>
      <c r="O1437" s="10">
        <f t="shared" ca="1" si="141"/>
        <v>1</v>
      </c>
      <c r="Q1437" s="10">
        <f ca="1">IF(L1437="","",VLOOKUP(R1437&amp;"_"&amp;S1437&amp;"_"&amp;T1437,[1]挑战模式!$A:$AS,38+U1437,FALSE))</f>
        <v>5</v>
      </c>
      <c r="R1437" s="10">
        <v>2</v>
      </c>
      <c r="S1437" s="10">
        <v>5</v>
      </c>
      <c r="T1437" s="10">
        <v>8</v>
      </c>
      <c r="U1437" s="10">
        <v>2</v>
      </c>
    </row>
    <row r="1438" spans="2:21" x14ac:dyDescent="0.2">
      <c r="B1438" s="10" t="str">
        <f t="shared" si="136"/>
        <v/>
      </c>
      <c r="C1438" s="10" t="str">
        <f>IF(ISNA(VLOOKUP(R1438&amp;"_"&amp;S1438&amp;"_"&amp;T1438,[1]挑战模式!$A:$AS,1,FALSE)),"",IF(T1438-T1437=0,"",T1438))</f>
        <v/>
      </c>
      <c r="D1438" s="10" t="str">
        <f t="shared" si="137"/>
        <v/>
      </c>
      <c r="E1438" s="10" t="str">
        <f>""</f>
        <v/>
      </c>
      <c r="F1438" s="10" t="str">
        <f>IF(C1438="","",VLOOKUP(R1438&amp;"_"&amp;S1438&amp;"_"&amp;T1438,[1]挑战模式!$A:$AS,13,FALSE)-VLOOKUP(R1438&amp;"_"&amp;S1438&amp;"_"&amp;T1438,[1]挑战模式!$A:$AS,14,FALSE))</f>
        <v/>
      </c>
      <c r="G1438" s="10" t="str">
        <f t="shared" si="138"/>
        <v/>
      </c>
      <c r="H1438" s="10" t="str">
        <f>IF(C1438="","",VLOOKUP(R1438&amp;"_"&amp;S1438&amp;"_"&amp;T1438,[1]挑战模式!$A:$BG,58,FALSE))</f>
        <v/>
      </c>
      <c r="I1438" s="10" t="str">
        <f>IF(C1438="","",VLOOKUP(R1438&amp;"_"&amp;S1438&amp;"_"&amp;T1438,[1]挑战模式!$A:$BG,59,FALSE))</f>
        <v/>
      </c>
      <c r="J1438" s="10" t="str">
        <f t="shared" si="142"/>
        <v/>
      </c>
      <c r="K1438" s="10">
        <f ca="1">IF(ISNA(VLOOKUP(R1438&amp;"_"&amp;S1438&amp;"_"&amp;T1438,[1]挑战模式!$A:$AS,1,FALSE)),"",IF(VLOOKUP(R1438&amp;"_"&amp;S1438&amp;"_"&amp;T1438,[1]挑战模式!$A:$AS,14+U1438,FALSE)="","",INT(VLOOKUP(R1438&amp;"_"&amp;S1438&amp;"_"&amp;T1438,[1]挑战模式!$A:$AS,20+U1438,FALSE))))</f>
        <v>10</v>
      </c>
      <c r="L1438" s="10">
        <f ca="1">IF(ISNA(VLOOKUP(R1438&amp;"_"&amp;S1438&amp;"_"&amp;T1438,[1]挑战模式!$A:$AS,1,FALSE)),"",IF(VLOOKUP(R1438&amp;"_"&amp;S1438&amp;"_"&amp;T1438,[1]挑战模式!$A:$AS,14+U1438,FALSE)="","",ROUND(VLOOKUP(R1438&amp;"_"&amp;S1438&amp;"_"&amp;T1438,[1]挑战模式!$A:$AS,5,FALSE)/K1438,2)))</f>
        <v>3</v>
      </c>
      <c r="M1438" s="10">
        <f t="shared" ca="1" si="139"/>
        <v>1</v>
      </c>
      <c r="N1438" s="10" t="str">
        <f t="shared" ca="1" si="140"/>
        <v>Monster_Season2_Challenge5_8_3</v>
      </c>
      <c r="O1438" s="10">
        <f t="shared" ca="1" si="141"/>
        <v>1</v>
      </c>
      <c r="Q1438" s="10">
        <f ca="1">IF(L1438="","",VLOOKUP(R1438&amp;"_"&amp;S1438&amp;"_"&amp;T1438,[1]挑战模式!$A:$AS,38+U1438,FALSE))</f>
        <v>5</v>
      </c>
      <c r="R1438" s="10">
        <v>2</v>
      </c>
      <c r="S1438" s="10">
        <v>5</v>
      </c>
      <c r="T1438" s="10">
        <v>8</v>
      </c>
      <c r="U1438" s="10">
        <v>3</v>
      </c>
    </row>
    <row r="1439" spans="2:21" x14ac:dyDescent="0.2">
      <c r="B1439" s="10" t="str">
        <f t="shared" si="136"/>
        <v/>
      </c>
      <c r="C1439" s="10" t="str">
        <f>IF(ISNA(VLOOKUP(R1439&amp;"_"&amp;S1439&amp;"_"&amp;T1439,[1]挑战模式!$A:$AS,1,FALSE)),"",IF(T1439-T1438=0,"",T1439))</f>
        <v/>
      </c>
      <c r="D1439" s="10" t="str">
        <f t="shared" si="137"/>
        <v/>
      </c>
      <c r="E1439" s="10" t="str">
        <f>""</f>
        <v/>
      </c>
      <c r="F1439" s="10" t="str">
        <f>IF(C1439="","",VLOOKUP(R1439&amp;"_"&amp;S1439&amp;"_"&amp;T1439,[1]挑战模式!$A:$AS,13,FALSE)-VLOOKUP(R1439&amp;"_"&amp;S1439&amp;"_"&amp;T1439,[1]挑战模式!$A:$AS,14,FALSE))</f>
        <v/>
      </c>
      <c r="G1439" s="10" t="str">
        <f t="shared" si="138"/>
        <v/>
      </c>
      <c r="H1439" s="10" t="str">
        <f>IF(C1439="","",VLOOKUP(R1439&amp;"_"&amp;S1439&amp;"_"&amp;T1439,[1]挑战模式!$A:$BG,58,FALSE))</f>
        <v/>
      </c>
      <c r="I1439" s="10" t="str">
        <f>IF(C1439="","",VLOOKUP(R1439&amp;"_"&amp;S1439&amp;"_"&amp;T1439,[1]挑战模式!$A:$BG,59,FALSE))</f>
        <v/>
      </c>
      <c r="J1439" s="10" t="str">
        <f t="shared" si="142"/>
        <v/>
      </c>
      <c r="K1439" s="10">
        <f ca="1">IF(ISNA(VLOOKUP(R1439&amp;"_"&amp;S1439&amp;"_"&amp;T1439,[1]挑战模式!$A:$AS,1,FALSE)),"",IF(VLOOKUP(R1439&amp;"_"&amp;S1439&amp;"_"&amp;T1439,[1]挑战模式!$A:$AS,14+U1439,FALSE)="","",INT(VLOOKUP(R1439&amp;"_"&amp;S1439&amp;"_"&amp;T1439,[1]挑战模式!$A:$AS,20+U1439,FALSE))))</f>
        <v>10</v>
      </c>
      <c r="L1439" s="10">
        <f ca="1">IF(ISNA(VLOOKUP(R1439&amp;"_"&amp;S1439&amp;"_"&amp;T1439,[1]挑战模式!$A:$AS,1,FALSE)),"",IF(VLOOKUP(R1439&amp;"_"&amp;S1439&amp;"_"&amp;T1439,[1]挑战模式!$A:$AS,14+U1439,FALSE)="","",ROUND(VLOOKUP(R1439&amp;"_"&amp;S1439&amp;"_"&amp;T1439,[1]挑战模式!$A:$AS,5,FALSE)/K1439,2)))</f>
        <v>3</v>
      </c>
      <c r="M1439" s="10">
        <f t="shared" ca="1" si="139"/>
        <v>1</v>
      </c>
      <c r="N1439" s="10" t="str">
        <f t="shared" ca="1" si="140"/>
        <v>Monster_Season2_Challenge5_8_4</v>
      </c>
      <c r="O1439" s="10">
        <f t="shared" ca="1" si="141"/>
        <v>1</v>
      </c>
      <c r="Q1439" s="10">
        <f ca="1">IF(L1439="","",VLOOKUP(R1439&amp;"_"&amp;S1439&amp;"_"&amp;T1439,[1]挑战模式!$A:$AS,38+U1439,FALSE))</f>
        <v>5</v>
      </c>
      <c r="R1439" s="10">
        <v>2</v>
      </c>
      <c r="S1439" s="10">
        <v>5</v>
      </c>
      <c r="T1439" s="10">
        <v>8</v>
      </c>
      <c r="U1439" s="10">
        <v>4</v>
      </c>
    </row>
    <row r="1440" spans="2:21" x14ac:dyDescent="0.2">
      <c r="B1440" s="10" t="str">
        <f t="shared" si="136"/>
        <v/>
      </c>
      <c r="C1440" s="10" t="str">
        <f>IF(ISNA(VLOOKUP(R1440&amp;"_"&amp;S1440&amp;"_"&amp;T1440,[1]挑战模式!$A:$AS,1,FALSE)),"",IF(T1440-T1439=0,"",T1440))</f>
        <v/>
      </c>
      <c r="D1440" s="10" t="str">
        <f t="shared" si="137"/>
        <v/>
      </c>
      <c r="E1440" s="10" t="str">
        <f>""</f>
        <v/>
      </c>
      <c r="F1440" s="10" t="str">
        <f>IF(C1440="","",VLOOKUP(R1440&amp;"_"&amp;S1440&amp;"_"&amp;T1440,[1]挑战模式!$A:$AS,13,FALSE)-VLOOKUP(R1440&amp;"_"&amp;S1440&amp;"_"&amp;T1440,[1]挑战模式!$A:$AS,14,FALSE))</f>
        <v/>
      </c>
      <c r="G1440" s="10" t="str">
        <f t="shared" si="138"/>
        <v/>
      </c>
      <c r="H1440" s="10" t="str">
        <f>IF(C1440="","",VLOOKUP(R1440&amp;"_"&amp;S1440&amp;"_"&amp;T1440,[1]挑战模式!$A:$BG,58,FALSE))</f>
        <v/>
      </c>
      <c r="I1440" s="10" t="str">
        <f>IF(C1440="","",VLOOKUP(R1440&amp;"_"&amp;S1440&amp;"_"&amp;T1440,[1]挑战模式!$A:$BG,59,FALSE))</f>
        <v/>
      </c>
      <c r="J1440" s="10" t="str">
        <f t="shared" si="142"/>
        <v/>
      </c>
      <c r="K1440" s="10">
        <f ca="1">IF(ISNA(VLOOKUP(R1440&amp;"_"&amp;S1440&amp;"_"&amp;T1440,[1]挑战模式!$A:$AS,1,FALSE)),"",IF(VLOOKUP(R1440&amp;"_"&amp;S1440&amp;"_"&amp;T1440,[1]挑战模式!$A:$AS,14+U1440,FALSE)="","",INT(VLOOKUP(R1440&amp;"_"&amp;S1440&amp;"_"&amp;T1440,[1]挑战模式!$A:$AS,20+U1440,FALSE))))</f>
        <v>1</v>
      </c>
      <c r="L1440" s="10">
        <f ca="1">IF(ISNA(VLOOKUP(R1440&amp;"_"&amp;S1440&amp;"_"&amp;T1440,[1]挑战模式!$A:$AS,1,FALSE)),"",IF(VLOOKUP(R1440&amp;"_"&amp;S1440&amp;"_"&amp;T1440,[1]挑战模式!$A:$AS,14+U1440,FALSE)="","",ROUND(VLOOKUP(R1440&amp;"_"&amp;S1440&amp;"_"&amp;T1440,[1]挑战模式!$A:$AS,5,FALSE)/K1440,2)))</f>
        <v>30</v>
      </c>
      <c r="M1440" s="10">
        <f t="shared" ca="1" si="139"/>
        <v>1</v>
      </c>
      <c r="N1440" s="10" t="str">
        <f t="shared" ca="1" si="140"/>
        <v>Monster_Season2_Challenge5_8_5</v>
      </c>
      <c r="O1440" s="10">
        <f t="shared" ca="1" si="141"/>
        <v>1</v>
      </c>
      <c r="Q1440" s="10">
        <f ca="1">IF(L1440="","",VLOOKUP(R1440&amp;"_"&amp;S1440&amp;"_"&amp;T1440,[1]挑战模式!$A:$AS,38+U1440,FALSE))</f>
        <v>7</v>
      </c>
      <c r="R1440" s="10">
        <v>2</v>
      </c>
      <c r="S1440" s="10">
        <v>5</v>
      </c>
      <c r="T1440" s="10">
        <v>8</v>
      </c>
      <c r="U1440" s="10">
        <v>5</v>
      </c>
    </row>
    <row r="1441" spans="2:21" x14ac:dyDescent="0.2">
      <c r="B1441" s="10" t="str">
        <f t="shared" si="136"/>
        <v/>
      </c>
      <c r="C1441" s="10" t="str">
        <f>IF(ISNA(VLOOKUP(R1441&amp;"_"&amp;S1441&amp;"_"&amp;T1441,[1]挑战模式!$A:$AS,1,FALSE)),"",IF(T1441-T1440=0,"",T1441))</f>
        <v/>
      </c>
      <c r="D1441" s="10" t="str">
        <f t="shared" si="137"/>
        <v/>
      </c>
      <c r="E1441" s="10" t="str">
        <f>""</f>
        <v/>
      </c>
      <c r="F1441" s="10" t="str">
        <f>IF(C1441="","",VLOOKUP(R1441&amp;"_"&amp;S1441&amp;"_"&amp;T1441,[1]挑战模式!$A:$AS,13,FALSE)-VLOOKUP(R1441&amp;"_"&amp;S1441&amp;"_"&amp;T1441,[1]挑战模式!$A:$AS,14,FALSE))</f>
        <v/>
      </c>
      <c r="G1441" s="10" t="str">
        <f t="shared" si="138"/>
        <v/>
      </c>
      <c r="H1441" s="10" t="str">
        <f>IF(C1441="","",VLOOKUP(R1441&amp;"_"&amp;S1441&amp;"_"&amp;T1441,[1]挑战模式!$A:$BG,58,FALSE))</f>
        <v/>
      </c>
      <c r="I1441" s="10" t="str">
        <f>IF(C1441="","",VLOOKUP(R1441&amp;"_"&amp;S1441&amp;"_"&amp;T1441,[1]挑战模式!$A:$BG,59,FALSE))</f>
        <v/>
      </c>
      <c r="J1441" s="10" t="str">
        <f t="shared" si="142"/>
        <v/>
      </c>
      <c r="K1441" s="10" t="str">
        <f ca="1">IF(ISNA(VLOOKUP(R1441&amp;"_"&amp;S1441&amp;"_"&amp;T1441,[1]挑战模式!$A:$AS,1,FALSE)),"",IF(VLOOKUP(R1441&amp;"_"&amp;S1441&amp;"_"&amp;T1441,[1]挑战模式!$A:$AS,14+U1441,FALSE)="","",INT(VLOOKUP(R1441&amp;"_"&amp;S1441&amp;"_"&amp;T1441,[1]挑战模式!$A:$AS,20+U1441,FALSE))))</f>
        <v/>
      </c>
      <c r="L1441" s="10" t="str">
        <f ca="1">IF(ISNA(VLOOKUP(R1441&amp;"_"&amp;S1441&amp;"_"&amp;T1441,[1]挑战模式!$A:$AS,1,FALSE)),"",IF(VLOOKUP(R1441&amp;"_"&amp;S1441&amp;"_"&amp;T1441,[1]挑战模式!$A:$AS,14+U1441,FALSE)="","",ROUND(VLOOKUP(R1441&amp;"_"&amp;S1441&amp;"_"&amp;T1441,[1]挑战模式!$A:$AS,5,FALSE)/K1441,2)))</f>
        <v/>
      </c>
      <c r="M1441" s="10" t="str">
        <f t="shared" ca="1" si="139"/>
        <v/>
      </c>
      <c r="N1441" s="10" t="str">
        <f t="shared" ca="1" si="140"/>
        <v/>
      </c>
      <c r="O1441" s="10" t="str">
        <f t="shared" ca="1" si="141"/>
        <v/>
      </c>
      <c r="Q1441" s="10" t="str">
        <f ca="1">IF(L1441="","",VLOOKUP(R1441&amp;"_"&amp;S1441&amp;"_"&amp;T1441,[1]挑战模式!$A:$AS,38+U1441,FALSE))</f>
        <v/>
      </c>
      <c r="R1441" s="10">
        <v>2</v>
      </c>
      <c r="S1441" s="10">
        <v>5</v>
      </c>
      <c r="T1441" s="10">
        <v>8</v>
      </c>
      <c r="U1441" s="10">
        <v>6</v>
      </c>
    </row>
    <row r="1442" spans="2:21" x14ac:dyDescent="0.2">
      <c r="B1442" s="10" t="str">
        <f t="shared" si="136"/>
        <v>MonsterWaveCallRule_Season3_Challenge1</v>
      </c>
      <c r="C1442" s="10">
        <f>IF(ISNA(VLOOKUP(R1442&amp;"_"&amp;S1442&amp;"_"&amp;T1442,[1]挑战模式!$A:$AS,1,FALSE)),"",IF(T1442-T1441=0,"",T1442))</f>
        <v>1</v>
      </c>
      <c r="D1442" s="10" t="str">
        <f t="shared" si="137"/>
        <v>赛季3挑战关卡1波次1</v>
      </c>
      <c r="E1442" s="10" t="str">
        <f>""</f>
        <v/>
      </c>
      <c r="F1442" s="10">
        <f>IF(C1442="","",VLOOKUP(R1442&amp;"_"&amp;S1442&amp;"_"&amp;T1442,[1]挑战模式!$A:$AS,13,FALSE)-VLOOKUP(R1442&amp;"_"&amp;S1442&amp;"_"&amp;T1442,[1]挑战模式!$A:$AS,14,FALSE))</f>
        <v>100</v>
      </c>
      <c r="G1442" s="10">
        <f t="shared" si="138"/>
        <v>180</v>
      </c>
      <c r="H1442" s="10" t="str">
        <f>IF(C1442="","",VLOOKUP(R1442&amp;"_"&amp;S1442&amp;"_"&amp;T1442,[1]挑战模式!$A:$BG,58,FALSE))</f>
        <v>ResAudio_Music_game1;0.9</v>
      </c>
      <c r="I1442" s="10" t="str">
        <f>IF(C1442="","",VLOOKUP(R1442&amp;"_"&amp;S1442&amp;"_"&amp;T1442,[1]挑战模式!$A:$BG,59,FALSE))</f>
        <v>ResAudio_Music_game1;1.2</v>
      </c>
      <c r="J1442" s="10">
        <f t="shared" si="142"/>
        <v>0</v>
      </c>
      <c r="K1442" s="10">
        <f ca="1">IF(ISNA(VLOOKUP(R1442&amp;"_"&amp;S1442&amp;"_"&amp;T1442,[1]挑战模式!$A:$AS,1,FALSE)),"",IF(VLOOKUP(R1442&amp;"_"&amp;S1442&amp;"_"&amp;T1442,[1]挑战模式!$A:$AS,14+U1442,FALSE)="","",INT(VLOOKUP(R1442&amp;"_"&amp;S1442&amp;"_"&amp;T1442,[1]挑战模式!$A:$AS,20+U1442,FALSE))))</f>
        <v>5</v>
      </c>
      <c r="L1442" s="10">
        <f ca="1">IF(ISNA(VLOOKUP(R1442&amp;"_"&amp;S1442&amp;"_"&amp;T1442,[1]挑战模式!$A:$AS,1,FALSE)),"",IF(VLOOKUP(R1442&amp;"_"&amp;S1442&amp;"_"&amp;T1442,[1]挑战模式!$A:$AS,14+U1442,FALSE)="","",ROUND(VLOOKUP(R1442&amp;"_"&amp;S1442&amp;"_"&amp;T1442,[1]挑战模式!$A:$AS,5,FALSE)/K1442,2)))</f>
        <v>2</v>
      </c>
      <c r="M1442" s="10">
        <f t="shared" ca="1" si="139"/>
        <v>1</v>
      </c>
      <c r="N1442" s="10" t="str">
        <f t="shared" ca="1" si="140"/>
        <v>Monster_Season3_Challenge1_1_1</v>
      </c>
      <c r="O1442" s="10">
        <f t="shared" ca="1" si="141"/>
        <v>1</v>
      </c>
      <c r="Q1442" s="10">
        <f ca="1">IF(L1442="","",VLOOKUP(R1442&amp;"_"&amp;S1442&amp;"_"&amp;T1442,[1]挑战模式!$A:$AS,38+U1442,FALSE))</f>
        <v>40</v>
      </c>
      <c r="R1442" s="10">
        <v>3</v>
      </c>
      <c r="S1442" s="10">
        <v>1</v>
      </c>
      <c r="T1442" s="10">
        <v>1</v>
      </c>
      <c r="U1442" s="10">
        <v>1</v>
      </c>
    </row>
    <row r="1443" spans="2:21" x14ac:dyDescent="0.2">
      <c r="B1443" s="10" t="str">
        <f t="shared" ref="B1443:B1506" si="143">IF(C1443="","","MonsterWaveCallRule_Season"&amp;R1443&amp;"_Challenge"&amp;S1443)</f>
        <v/>
      </c>
      <c r="C1443" s="10" t="str">
        <f>IF(ISNA(VLOOKUP(R1443&amp;"_"&amp;S1443&amp;"_"&amp;T1443,[1]挑战模式!$A:$AS,1,FALSE)),"",IF(T1443-T1442=0,"",T1443))</f>
        <v/>
      </c>
      <c r="D1443" s="10" t="str">
        <f t="shared" ref="D1443:D1506" si="144">IF(C1443="","","赛季"&amp;R1443&amp;"挑战关卡"&amp;S1443&amp;"波次"&amp;T1443)</f>
        <v/>
      </c>
      <c r="E1443" s="10" t="str">
        <f>""</f>
        <v/>
      </c>
      <c r="F1443" s="10" t="str">
        <f>IF(C1443="","",VLOOKUP(R1443&amp;"_"&amp;S1443&amp;"_"&amp;T1443,[1]挑战模式!$A:$AS,13,FALSE)-VLOOKUP(R1443&amp;"_"&amp;S1443&amp;"_"&amp;T1443,[1]挑战模式!$A:$AS,14,FALSE))</f>
        <v/>
      </c>
      <c r="G1443" s="10" t="str">
        <f t="shared" ref="G1443:G1506" si="145">IF(C1443="","",180)</f>
        <v/>
      </c>
      <c r="H1443" s="10" t="str">
        <f>IF(C1443="","",VLOOKUP(R1443&amp;"_"&amp;S1443&amp;"_"&amp;T1443,[1]挑战模式!$A:$BG,58,FALSE))</f>
        <v/>
      </c>
      <c r="I1443" s="10" t="str">
        <f>IF(C1443="","",VLOOKUP(R1443&amp;"_"&amp;S1443&amp;"_"&amp;T1443,[1]挑战模式!$A:$BG,59,FALSE))</f>
        <v/>
      </c>
      <c r="J1443" s="10" t="str">
        <f t="shared" si="142"/>
        <v/>
      </c>
      <c r="K1443" s="10" t="str">
        <f ca="1">IF(ISNA(VLOOKUP(R1443&amp;"_"&amp;S1443&amp;"_"&amp;T1443,[1]挑战模式!$A:$AS,1,FALSE)),"",IF(VLOOKUP(R1443&amp;"_"&amp;S1443&amp;"_"&amp;T1443,[1]挑战模式!$A:$AS,14+U1443,FALSE)="","",INT(VLOOKUP(R1443&amp;"_"&amp;S1443&amp;"_"&amp;T1443,[1]挑战模式!$A:$AS,20+U1443,FALSE))))</f>
        <v/>
      </c>
      <c r="L1443" s="10" t="str">
        <f ca="1">IF(ISNA(VLOOKUP(R1443&amp;"_"&amp;S1443&amp;"_"&amp;T1443,[1]挑战模式!$A:$AS,1,FALSE)),"",IF(VLOOKUP(R1443&amp;"_"&amp;S1443&amp;"_"&amp;T1443,[1]挑战模式!$A:$AS,14+U1443,FALSE)="","",ROUND(VLOOKUP(R1443&amp;"_"&amp;S1443&amp;"_"&amp;T1443,[1]挑战模式!$A:$AS,5,FALSE)/K1443,2)))</f>
        <v/>
      </c>
      <c r="M1443" s="10" t="str">
        <f t="shared" ref="M1443:M1506" ca="1" si="146">IF(L1443="","",1)</f>
        <v/>
      </c>
      <c r="N1443" s="10" t="str">
        <f t="shared" ref="N1443:N1506" ca="1" si="147">IF(L1443="","","Monster_Season"&amp;R1443&amp;"_Challenge"&amp;S1443&amp;"_"&amp;T1443&amp;"_"&amp;U1443)</f>
        <v/>
      </c>
      <c r="O1443" s="10" t="str">
        <f t="shared" ref="O1443:O1506" ca="1" si="148">IF(L1443="","",1)</f>
        <v/>
      </c>
      <c r="Q1443" s="10" t="str">
        <f ca="1">IF(L1443="","",VLOOKUP(R1443&amp;"_"&amp;S1443&amp;"_"&amp;T1443,[1]挑战模式!$A:$AS,38+U1443,FALSE))</f>
        <v/>
      </c>
      <c r="R1443" s="10">
        <v>3</v>
      </c>
      <c r="S1443" s="10">
        <v>1</v>
      </c>
      <c r="T1443" s="10">
        <v>1</v>
      </c>
      <c r="U1443" s="10">
        <v>2</v>
      </c>
    </row>
    <row r="1444" spans="2:21" x14ac:dyDescent="0.2">
      <c r="B1444" s="10" t="str">
        <f t="shared" si="143"/>
        <v/>
      </c>
      <c r="C1444" s="10" t="str">
        <f>IF(ISNA(VLOOKUP(R1444&amp;"_"&amp;S1444&amp;"_"&amp;T1444,[1]挑战模式!$A:$AS,1,FALSE)),"",IF(T1444-T1443=0,"",T1444))</f>
        <v/>
      </c>
      <c r="D1444" s="10" t="str">
        <f t="shared" si="144"/>
        <v/>
      </c>
      <c r="E1444" s="10" t="str">
        <f>""</f>
        <v/>
      </c>
      <c r="F1444" s="10" t="str">
        <f>IF(C1444="","",VLOOKUP(R1444&amp;"_"&amp;S1444&amp;"_"&amp;T1444,[1]挑战模式!$A:$AS,13,FALSE)-VLOOKUP(R1444&amp;"_"&amp;S1444&amp;"_"&amp;T1444,[1]挑战模式!$A:$AS,14,FALSE))</f>
        <v/>
      </c>
      <c r="G1444" s="10" t="str">
        <f t="shared" si="145"/>
        <v/>
      </c>
      <c r="H1444" s="10" t="str">
        <f>IF(C1444="","",VLOOKUP(R1444&amp;"_"&amp;S1444&amp;"_"&amp;T1444,[1]挑战模式!$A:$BG,58,FALSE))</f>
        <v/>
      </c>
      <c r="I1444" s="10" t="str">
        <f>IF(C1444="","",VLOOKUP(R1444&amp;"_"&amp;S1444&amp;"_"&amp;T1444,[1]挑战模式!$A:$BG,59,FALSE))</f>
        <v/>
      </c>
      <c r="J1444" s="10" t="str">
        <f t="shared" si="142"/>
        <v/>
      </c>
      <c r="K1444" s="10" t="str">
        <f ca="1">IF(ISNA(VLOOKUP(R1444&amp;"_"&amp;S1444&amp;"_"&amp;T1444,[1]挑战模式!$A:$AS,1,FALSE)),"",IF(VLOOKUP(R1444&amp;"_"&amp;S1444&amp;"_"&amp;T1444,[1]挑战模式!$A:$AS,14+U1444,FALSE)="","",INT(VLOOKUP(R1444&amp;"_"&amp;S1444&amp;"_"&amp;T1444,[1]挑战模式!$A:$AS,20+U1444,FALSE))))</f>
        <v/>
      </c>
      <c r="L1444" s="10" t="str">
        <f ca="1">IF(ISNA(VLOOKUP(R1444&amp;"_"&amp;S1444&amp;"_"&amp;T1444,[1]挑战模式!$A:$AS,1,FALSE)),"",IF(VLOOKUP(R1444&amp;"_"&amp;S1444&amp;"_"&amp;T1444,[1]挑战模式!$A:$AS,14+U1444,FALSE)="","",ROUND(VLOOKUP(R1444&amp;"_"&amp;S1444&amp;"_"&amp;T1444,[1]挑战模式!$A:$AS,5,FALSE)/K1444,2)))</f>
        <v/>
      </c>
      <c r="M1444" s="10" t="str">
        <f t="shared" ca="1" si="146"/>
        <v/>
      </c>
      <c r="N1444" s="10" t="str">
        <f t="shared" ca="1" si="147"/>
        <v/>
      </c>
      <c r="O1444" s="10" t="str">
        <f t="shared" ca="1" si="148"/>
        <v/>
      </c>
      <c r="Q1444" s="10" t="str">
        <f ca="1">IF(L1444="","",VLOOKUP(R1444&amp;"_"&amp;S1444&amp;"_"&amp;T1444,[1]挑战模式!$A:$AS,38+U1444,FALSE))</f>
        <v/>
      </c>
      <c r="R1444" s="10">
        <v>3</v>
      </c>
      <c r="S1444" s="10">
        <v>1</v>
      </c>
      <c r="T1444" s="10">
        <v>1</v>
      </c>
      <c r="U1444" s="10">
        <v>3</v>
      </c>
    </row>
    <row r="1445" spans="2:21" x14ac:dyDescent="0.2">
      <c r="B1445" s="10" t="str">
        <f t="shared" si="143"/>
        <v/>
      </c>
      <c r="C1445" s="10" t="str">
        <f>IF(ISNA(VLOOKUP(R1445&amp;"_"&amp;S1445&amp;"_"&amp;T1445,[1]挑战模式!$A:$AS,1,FALSE)),"",IF(T1445-T1444=0,"",T1445))</f>
        <v/>
      </c>
      <c r="D1445" s="10" t="str">
        <f t="shared" si="144"/>
        <v/>
      </c>
      <c r="E1445" s="10" t="str">
        <f>""</f>
        <v/>
      </c>
      <c r="F1445" s="10" t="str">
        <f>IF(C1445="","",VLOOKUP(R1445&amp;"_"&amp;S1445&amp;"_"&amp;T1445,[1]挑战模式!$A:$AS,13,FALSE)-VLOOKUP(R1445&amp;"_"&amp;S1445&amp;"_"&amp;T1445,[1]挑战模式!$A:$AS,14,FALSE))</f>
        <v/>
      </c>
      <c r="G1445" s="10" t="str">
        <f t="shared" si="145"/>
        <v/>
      </c>
      <c r="H1445" s="10" t="str">
        <f>IF(C1445="","",VLOOKUP(R1445&amp;"_"&amp;S1445&amp;"_"&amp;T1445,[1]挑战模式!$A:$BG,58,FALSE))</f>
        <v/>
      </c>
      <c r="I1445" s="10" t="str">
        <f>IF(C1445="","",VLOOKUP(R1445&amp;"_"&amp;S1445&amp;"_"&amp;T1445,[1]挑战模式!$A:$BG,59,FALSE))</f>
        <v/>
      </c>
      <c r="J1445" s="10" t="str">
        <f t="shared" si="142"/>
        <v/>
      </c>
      <c r="K1445" s="10" t="str">
        <f ca="1">IF(ISNA(VLOOKUP(R1445&amp;"_"&amp;S1445&amp;"_"&amp;T1445,[1]挑战模式!$A:$AS,1,FALSE)),"",IF(VLOOKUP(R1445&amp;"_"&amp;S1445&amp;"_"&amp;T1445,[1]挑战模式!$A:$AS,14+U1445,FALSE)="","",INT(VLOOKUP(R1445&amp;"_"&amp;S1445&amp;"_"&amp;T1445,[1]挑战模式!$A:$AS,20+U1445,FALSE))))</f>
        <v/>
      </c>
      <c r="L1445" s="10" t="str">
        <f ca="1">IF(ISNA(VLOOKUP(R1445&amp;"_"&amp;S1445&amp;"_"&amp;T1445,[1]挑战模式!$A:$AS,1,FALSE)),"",IF(VLOOKUP(R1445&amp;"_"&amp;S1445&amp;"_"&amp;T1445,[1]挑战模式!$A:$AS,14+U1445,FALSE)="","",ROUND(VLOOKUP(R1445&amp;"_"&amp;S1445&amp;"_"&amp;T1445,[1]挑战模式!$A:$AS,5,FALSE)/K1445,2)))</f>
        <v/>
      </c>
      <c r="M1445" s="10" t="str">
        <f t="shared" ca="1" si="146"/>
        <v/>
      </c>
      <c r="N1445" s="10" t="str">
        <f t="shared" ca="1" si="147"/>
        <v/>
      </c>
      <c r="O1445" s="10" t="str">
        <f t="shared" ca="1" si="148"/>
        <v/>
      </c>
      <c r="Q1445" s="10" t="str">
        <f ca="1">IF(L1445="","",VLOOKUP(R1445&amp;"_"&amp;S1445&amp;"_"&amp;T1445,[1]挑战模式!$A:$AS,38+U1445,FALSE))</f>
        <v/>
      </c>
      <c r="R1445" s="10">
        <v>3</v>
      </c>
      <c r="S1445" s="10">
        <v>1</v>
      </c>
      <c r="T1445" s="10">
        <v>1</v>
      </c>
      <c r="U1445" s="10">
        <v>4</v>
      </c>
    </row>
    <row r="1446" spans="2:21" x14ac:dyDescent="0.2">
      <c r="B1446" s="10" t="str">
        <f t="shared" si="143"/>
        <v/>
      </c>
      <c r="C1446" s="10" t="str">
        <f>IF(ISNA(VLOOKUP(R1446&amp;"_"&amp;S1446&amp;"_"&amp;T1446,[1]挑战模式!$A:$AS,1,FALSE)),"",IF(T1446-T1445=0,"",T1446))</f>
        <v/>
      </c>
      <c r="D1446" s="10" t="str">
        <f t="shared" si="144"/>
        <v/>
      </c>
      <c r="E1446" s="10" t="str">
        <f>""</f>
        <v/>
      </c>
      <c r="F1446" s="10" t="str">
        <f>IF(C1446="","",VLOOKUP(R1446&amp;"_"&amp;S1446&amp;"_"&amp;T1446,[1]挑战模式!$A:$AS,13,FALSE)-VLOOKUP(R1446&amp;"_"&amp;S1446&amp;"_"&amp;T1446,[1]挑战模式!$A:$AS,14,FALSE))</f>
        <v/>
      </c>
      <c r="G1446" s="10" t="str">
        <f t="shared" si="145"/>
        <v/>
      </c>
      <c r="H1446" s="10" t="str">
        <f>IF(C1446="","",VLOOKUP(R1446&amp;"_"&amp;S1446&amp;"_"&amp;T1446,[1]挑战模式!$A:$BG,58,FALSE))</f>
        <v/>
      </c>
      <c r="I1446" s="10" t="str">
        <f>IF(C1446="","",VLOOKUP(R1446&amp;"_"&amp;S1446&amp;"_"&amp;T1446,[1]挑战模式!$A:$BG,59,FALSE))</f>
        <v/>
      </c>
      <c r="J1446" s="10" t="str">
        <f t="shared" si="142"/>
        <v/>
      </c>
      <c r="K1446" s="10" t="str">
        <f ca="1">IF(ISNA(VLOOKUP(R1446&amp;"_"&amp;S1446&amp;"_"&amp;T1446,[1]挑战模式!$A:$AS,1,FALSE)),"",IF(VLOOKUP(R1446&amp;"_"&amp;S1446&amp;"_"&amp;T1446,[1]挑战模式!$A:$AS,14+U1446,FALSE)="","",INT(VLOOKUP(R1446&amp;"_"&amp;S1446&amp;"_"&amp;T1446,[1]挑战模式!$A:$AS,20+U1446,FALSE))))</f>
        <v/>
      </c>
      <c r="L1446" s="10" t="str">
        <f ca="1">IF(ISNA(VLOOKUP(R1446&amp;"_"&amp;S1446&amp;"_"&amp;T1446,[1]挑战模式!$A:$AS,1,FALSE)),"",IF(VLOOKUP(R1446&amp;"_"&amp;S1446&amp;"_"&amp;T1446,[1]挑战模式!$A:$AS,14+U1446,FALSE)="","",ROUND(VLOOKUP(R1446&amp;"_"&amp;S1446&amp;"_"&amp;T1446,[1]挑战模式!$A:$AS,5,FALSE)/K1446,2)))</f>
        <v/>
      </c>
      <c r="M1446" s="10" t="str">
        <f t="shared" ca="1" si="146"/>
        <v/>
      </c>
      <c r="N1446" s="10" t="str">
        <f t="shared" ca="1" si="147"/>
        <v/>
      </c>
      <c r="O1446" s="10" t="str">
        <f t="shared" ca="1" si="148"/>
        <v/>
      </c>
      <c r="Q1446" s="10" t="str">
        <f ca="1">IF(L1446="","",VLOOKUP(R1446&amp;"_"&amp;S1446&amp;"_"&amp;T1446,[1]挑战模式!$A:$AS,38+U1446,FALSE))</f>
        <v/>
      </c>
      <c r="R1446" s="10">
        <v>3</v>
      </c>
      <c r="S1446" s="10">
        <v>1</v>
      </c>
      <c r="T1446" s="10">
        <v>1</v>
      </c>
      <c r="U1446" s="10">
        <v>5</v>
      </c>
    </row>
    <row r="1447" spans="2:21" x14ac:dyDescent="0.2">
      <c r="B1447" s="10" t="str">
        <f t="shared" si="143"/>
        <v/>
      </c>
      <c r="C1447" s="10" t="str">
        <f>IF(ISNA(VLOOKUP(R1447&amp;"_"&amp;S1447&amp;"_"&amp;T1447,[1]挑战模式!$A:$AS,1,FALSE)),"",IF(T1447-T1446=0,"",T1447))</f>
        <v/>
      </c>
      <c r="D1447" s="10" t="str">
        <f t="shared" si="144"/>
        <v/>
      </c>
      <c r="E1447" s="10" t="str">
        <f>""</f>
        <v/>
      </c>
      <c r="F1447" s="10" t="str">
        <f>IF(C1447="","",VLOOKUP(R1447&amp;"_"&amp;S1447&amp;"_"&amp;T1447,[1]挑战模式!$A:$AS,13,FALSE)-VLOOKUP(R1447&amp;"_"&amp;S1447&amp;"_"&amp;T1447,[1]挑战模式!$A:$AS,14,FALSE))</f>
        <v/>
      </c>
      <c r="G1447" s="10" t="str">
        <f t="shared" si="145"/>
        <v/>
      </c>
      <c r="H1447" s="10" t="str">
        <f>IF(C1447="","",VLOOKUP(R1447&amp;"_"&amp;S1447&amp;"_"&amp;T1447,[1]挑战模式!$A:$BG,58,FALSE))</f>
        <v/>
      </c>
      <c r="I1447" s="10" t="str">
        <f>IF(C1447="","",VLOOKUP(R1447&amp;"_"&amp;S1447&amp;"_"&amp;T1447,[1]挑战模式!$A:$BG,59,FALSE))</f>
        <v/>
      </c>
      <c r="J1447" s="10" t="str">
        <f t="shared" si="142"/>
        <v/>
      </c>
      <c r="K1447" s="10" t="str">
        <f ca="1">IF(ISNA(VLOOKUP(R1447&amp;"_"&amp;S1447&amp;"_"&amp;T1447,[1]挑战模式!$A:$AS,1,FALSE)),"",IF(VLOOKUP(R1447&amp;"_"&amp;S1447&amp;"_"&amp;T1447,[1]挑战模式!$A:$AS,14+U1447,FALSE)="","",INT(VLOOKUP(R1447&amp;"_"&amp;S1447&amp;"_"&amp;T1447,[1]挑战模式!$A:$AS,20+U1447,FALSE))))</f>
        <v/>
      </c>
      <c r="L1447" s="10" t="str">
        <f ca="1">IF(ISNA(VLOOKUP(R1447&amp;"_"&amp;S1447&amp;"_"&amp;T1447,[1]挑战模式!$A:$AS,1,FALSE)),"",IF(VLOOKUP(R1447&amp;"_"&amp;S1447&amp;"_"&amp;T1447,[1]挑战模式!$A:$AS,14+U1447,FALSE)="","",ROUND(VLOOKUP(R1447&amp;"_"&amp;S1447&amp;"_"&amp;T1447,[1]挑战模式!$A:$AS,5,FALSE)/K1447,2)))</f>
        <v/>
      </c>
      <c r="M1447" s="10" t="str">
        <f t="shared" ca="1" si="146"/>
        <v/>
      </c>
      <c r="N1447" s="10" t="str">
        <f t="shared" ca="1" si="147"/>
        <v/>
      </c>
      <c r="O1447" s="10" t="str">
        <f t="shared" ca="1" si="148"/>
        <v/>
      </c>
      <c r="Q1447" s="10" t="str">
        <f ca="1">IF(L1447="","",VLOOKUP(R1447&amp;"_"&amp;S1447&amp;"_"&amp;T1447,[1]挑战模式!$A:$AS,38+U1447,FALSE))</f>
        <v/>
      </c>
      <c r="R1447" s="10">
        <v>3</v>
      </c>
      <c r="S1447" s="10">
        <v>1</v>
      </c>
      <c r="T1447" s="10">
        <v>1</v>
      </c>
      <c r="U1447" s="10">
        <v>6</v>
      </c>
    </row>
    <row r="1448" spans="2:21" x14ac:dyDescent="0.2">
      <c r="B1448" s="10" t="str">
        <f t="shared" si="143"/>
        <v>MonsterWaveCallRule_Season3_Challenge1</v>
      </c>
      <c r="C1448" s="10">
        <f>IF(ISNA(VLOOKUP(R1448&amp;"_"&amp;S1448&amp;"_"&amp;T1448,[1]挑战模式!$A:$AS,1,FALSE)),"",IF(T1448-T1447=0,"",T1448))</f>
        <v>2</v>
      </c>
      <c r="D1448" s="10" t="str">
        <f t="shared" si="144"/>
        <v>赛季3挑战关卡1波次2</v>
      </c>
      <c r="E1448" s="10" t="str">
        <f>""</f>
        <v/>
      </c>
      <c r="F1448" s="10">
        <f>IF(C1448="","",VLOOKUP(R1448&amp;"_"&amp;S1448&amp;"_"&amp;T1448,[1]挑战模式!$A:$AS,13,FALSE)-VLOOKUP(R1448&amp;"_"&amp;S1448&amp;"_"&amp;T1448,[1]挑战模式!$A:$AS,14,FALSE))</f>
        <v>100</v>
      </c>
      <c r="G1448" s="10">
        <f t="shared" si="145"/>
        <v>180</v>
      </c>
      <c r="H1448" s="10" t="str">
        <f>IF(C1448="","",VLOOKUP(R1448&amp;"_"&amp;S1448&amp;"_"&amp;T1448,[1]挑战模式!$A:$BG,58,FALSE))</f>
        <v>ResAudio_Music_game1;0.9</v>
      </c>
      <c r="I1448" s="10" t="str">
        <f>IF(C1448="","",VLOOKUP(R1448&amp;"_"&amp;S1448&amp;"_"&amp;T1448,[1]挑战模式!$A:$BG,59,FALSE))</f>
        <v>ResAudio_Music_game1;1.2</v>
      </c>
      <c r="J1448" s="10">
        <f t="shared" si="142"/>
        <v>0</v>
      </c>
      <c r="K1448" s="10">
        <f ca="1">IF(ISNA(VLOOKUP(R1448&amp;"_"&amp;S1448&amp;"_"&amp;T1448,[1]挑战模式!$A:$AS,1,FALSE)),"",IF(VLOOKUP(R1448&amp;"_"&amp;S1448&amp;"_"&amp;T1448,[1]挑战模式!$A:$AS,14+U1448,FALSE)="","",INT(VLOOKUP(R1448&amp;"_"&amp;S1448&amp;"_"&amp;T1448,[1]挑战模式!$A:$AS,20+U1448,FALSE))))</f>
        <v>4</v>
      </c>
      <c r="L1448" s="10">
        <f ca="1">IF(ISNA(VLOOKUP(R1448&amp;"_"&amp;S1448&amp;"_"&amp;T1448,[1]挑战模式!$A:$AS,1,FALSE)),"",IF(VLOOKUP(R1448&amp;"_"&amp;S1448&amp;"_"&amp;T1448,[1]挑战模式!$A:$AS,14+U1448,FALSE)="","",ROUND(VLOOKUP(R1448&amp;"_"&amp;S1448&amp;"_"&amp;T1448,[1]挑战模式!$A:$AS,5,FALSE)/K1448,2)))</f>
        <v>3.75</v>
      </c>
      <c r="M1448" s="10">
        <f t="shared" ca="1" si="146"/>
        <v>1</v>
      </c>
      <c r="N1448" s="10" t="str">
        <f t="shared" ca="1" si="147"/>
        <v>Monster_Season3_Challenge1_2_1</v>
      </c>
      <c r="O1448" s="10">
        <f t="shared" ca="1" si="148"/>
        <v>1</v>
      </c>
      <c r="Q1448" s="10">
        <f ca="1">IF(L1448="","",VLOOKUP(R1448&amp;"_"&amp;S1448&amp;"_"&amp;T1448,[1]挑战模式!$A:$AS,38+U1448,FALSE))</f>
        <v>25</v>
      </c>
      <c r="R1448" s="10">
        <v>3</v>
      </c>
      <c r="S1448" s="10">
        <v>1</v>
      </c>
      <c r="T1448" s="10">
        <v>2</v>
      </c>
      <c r="U1448" s="10">
        <v>1</v>
      </c>
    </row>
    <row r="1449" spans="2:21" x14ac:dyDescent="0.2">
      <c r="B1449" s="10" t="str">
        <f t="shared" si="143"/>
        <v/>
      </c>
      <c r="C1449" s="10" t="str">
        <f>IF(ISNA(VLOOKUP(R1449&amp;"_"&amp;S1449&amp;"_"&amp;T1449,[1]挑战模式!$A:$AS,1,FALSE)),"",IF(T1449-T1448=0,"",T1449))</f>
        <v/>
      </c>
      <c r="D1449" s="10" t="str">
        <f t="shared" si="144"/>
        <v/>
      </c>
      <c r="E1449" s="10" t="str">
        <f>""</f>
        <v/>
      </c>
      <c r="F1449" s="10" t="str">
        <f>IF(C1449="","",VLOOKUP(R1449&amp;"_"&amp;S1449&amp;"_"&amp;T1449,[1]挑战模式!$A:$AS,13,FALSE)-VLOOKUP(R1449&amp;"_"&amp;S1449&amp;"_"&amp;T1449,[1]挑战模式!$A:$AS,14,FALSE))</f>
        <v/>
      </c>
      <c r="G1449" s="10" t="str">
        <f t="shared" si="145"/>
        <v/>
      </c>
      <c r="H1449" s="10" t="str">
        <f>IF(C1449="","",VLOOKUP(R1449&amp;"_"&amp;S1449&amp;"_"&amp;T1449,[1]挑战模式!$A:$BG,58,FALSE))</f>
        <v/>
      </c>
      <c r="I1449" s="10" t="str">
        <f>IF(C1449="","",VLOOKUP(R1449&amp;"_"&amp;S1449&amp;"_"&amp;T1449,[1]挑战模式!$A:$BG,59,FALSE))</f>
        <v/>
      </c>
      <c r="J1449" s="10" t="str">
        <f t="shared" si="142"/>
        <v/>
      </c>
      <c r="K1449" s="10">
        <f ca="1">IF(ISNA(VLOOKUP(R1449&amp;"_"&amp;S1449&amp;"_"&amp;T1449,[1]挑战模式!$A:$AS,1,FALSE)),"",IF(VLOOKUP(R1449&amp;"_"&amp;S1449&amp;"_"&amp;T1449,[1]挑战模式!$A:$AS,14+U1449,FALSE)="","",INT(VLOOKUP(R1449&amp;"_"&amp;S1449&amp;"_"&amp;T1449,[1]挑战模式!$A:$AS,20+U1449,FALSE))))</f>
        <v>4</v>
      </c>
      <c r="L1449" s="10">
        <f ca="1">IF(ISNA(VLOOKUP(R1449&amp;"_"&amp;S1449&amp;"_"&amp;T1449,[1]挑战模式!$A:$AS,1,FALSE)),"",IF(VLOOKUP(R1449&amp;"_"&amp;S1449&amp;"_"&amp;T1449,[1]挑战模式!$A:$AS,14+U1449,FALSE)="","",ROUND(VLOOKUP(R1449&amp;"_"&amp;S1449&amp;"_"&amp;T1449,[1]挑战模式!$A:$AS,5,FALSE)/K1449,2)))</f>
        <v>3.75</v>
      </c>
      <c r="M1449" s="10">
        <f t="shared" ca="1" si="146"/>
        <v>1</v>
      </c>
      <c r="N1449" s="10" t="str">
        <f t="shared" ca="1" si="147"/>
        <v>Monster_Season3_Challenge1_2_2</v>
      </c>
      <c r="O1449" s="10">
        <f t="shared" ca="1" si="148"/>
        <v>1</v>
      </c>
      <c r="Q1449" s="10">
        <f ca="1">IF(L1449="","",VLOOKUP(R1449&amp;"_"&amp;S1449&amp;"_"&amp;T1449,[1]挑战模式!$A:$AS,38+U1449,FALSE))</f>
        <v>25</v>
      </c>
      <c r="R1449" s="10">
        <v>3</v>
      </c>
      <c r="S1449" s="10">
        <v>1</v>
      </c>
      <c r="T1449" s="10">
        <v>2</v>
      </c>
      <c r="U1449" s="10">
        <v>2</v>
      </c>
    </row>
    <row r="1450" spans="2:21" x14ac:dyDescent="0.2">
      <c r="B1450" s="10" t="str">
        <f t="shared" si="143"/>
        <v/>
      </c>
      <c r="C1450" s="10" t="str">
        <f>IF(ISNA(VLOOKUP(R1450&amp;"_"&amp;S1450&amp;"_"&amp;T1450,[1]挑战模式!$A:$AS,1,FALSE)),"",IF(T1450-T1449=0,"",T1450))</f>
        <v/>
      </c>
      <c r="D1450" s="10" t="str">
        <f t="shared" si="144"/>
        <v/>
      </c>
      <c r="E1450" s="10" t="str">
        <f>""</f>
        <v/>
      </c>
      <c r="F1450" s="10" t="str">
        <f>IF(C1450="","",VLOOKUP(R1450&amp;"_"&amp;S1450&amp;"_"&amp;T1450,[1]挑战模式!$A:$AS,13,FALSE)-VLOOKUP(R1450&amp;"_"&amp;S1450&amp;"_"&amp;T1450,[1]挑战模式!$A:$AS,14,FALSE))</f>
        <v/>
      </c>
      <c r="G1450" s="10" t="str">
        <f t="shared" si="145"/>
        <v/>
      </c>
      <c r="H1450" s="10" t="str">
        <f>IF(C1450="","",VLOOKUP(R1450&amp;"_"&amp;S1450&amp;"_"&amp;T1450,[1]挑战模式!$A:$BG,58,FALSE))</f>
        <v/>
      </c>
      <c r="I1450" s="10" t="str">
        <f>IF(C1450="","",VLOOKUP(R1450&amp;"_"&amp;S1450&amp;"_"&amp;T1450,[1]挑战模式!$A:$BG,59,FALSE))</f>
        <v/>
      </c>
      <c r="J1450" s="10" t="str">
        <f t="shared" si="142"/>
        <v/>
      </c>
      <c r="K1450" s="10" t="str">
        <f ca="1">IF(ISNA(VLOOKUP(R1450&amp;"_"&amp;S1450&amp;"_"&amp;T1450,[1]挑战模式!$A:$AS,1,FALSE)),"",IF(VLOOKUP(R1450&amp;"_"&amp;S1450&amp;"_"&amp;T1450,[1]挑战模式!$A:$AS,14+U1450,FALSE)="","",INT(VLOOKUP(R1450&amp;"_"&amp;S1450&amp;"_"&amp;T1450,[1]挑战模式!$A:$AS,20+U1450,FALSE))))</f>
        <v/>
      </c>
      <c r="L1450" s="10" t="str">
        <f ca="1">IF(ISNA(VLOOKUP(R1450&amp;"_"&amp;S1450&amp;"_"&amp;T1450,[1]挑战模式!$A:$AS,1,FALSE)),"",IF(VLOOKUP(R1450&amp;"_"&amp;S1450&amp;"_"&amp;T1450,[1]挑战模式!$A:$AS,14+U1450,FALSE)="","",ROUND(VLOOKUP(R1450&amp;"_"&amp;S1450&amp;"_"&amp;T1450,[1]挑战模式!$A:$AS,5,FALSE)/K1450,2)))</f>
        <v/>
      </c>
      <c r="M1450" s="10" t="str">
        <f t="shared" ca="1" si="146"/>
        <v/>
      </c>
      <c r="N1450" s="10" t="str">
        <f t="shared" ca="1" si="147"/>
        <v/>
      </c>
      <c r="O1450" s="10" t="str">
        <f t="shared" ca="1" si="148"/>
        <v/>
      </c>
      <c r="Q1450" s="10" t="str">
        <f ca="1">IF(L1450="","",VLOOKUP(R1450&amp;"_"&amp;S1450&amp;"_"&amp;T1450,[1]挑战模式!$A:$AS,38+U1450,FALSE))</f>
        <v/>
      </c>
      <c r="R1450" s="10">
        <v>3</v>
      </c>
      <c r="S1450" s="10">
        <v>1</v>
      </c>
      <c r="T1450" s="10">
        <v>2</v>
      </c>
      <c r="U1450" s="10">
        <v>3</v>
      </c>
    </row>
    <row r="1451" spans="2:21" x14ac:dyDescent="0.2">
      <c r="B1451" s="10" t="str">
        <f t="shared" si="143"/>
        <v/>
      </c>
      <c r="C1451" s="10" t="str">
        <f>IF(ISNA(VLOOKUP(R1451&amp;"_"&amp;S1451&amp;"_"&amp;T1451,[1]挑战模式!$A:$AS,1,FALSE)),"",IF(T1451-T1450=0,"",T1451))</f>
        <v/>
      </c>
      <c r="D1451" s="10" t="str">
        <f t="shared" si="144"/>
        <v/>
      </c>
      <c r="E1451" s="10" t="str">
        <f>""</f>
        <v/>
      </c>
      <c r="F1451" s="10" t="str">
        <f>IF(C1451="","",VLOOKUP(R1451&amp;"_"&amp;S1451&amp;"_"&amp;T1451,[1]挑战模式!$A:$AS,13,FALSE)-VLOOKUP(R1451&amp;"_"&amp;S1451&amp;"_"&amp;T1451,[1]挑战模式!$A:$AS,14,FALSE))</f>
        <v/>
      </c>
      <c r="G1451" s="10" t="str">
        <f t="shared" si="145"/>
        <v/>
      </c>
      <c r="H1451" s="10" t="str">
        <f>IF(C1451="","",VLOOKUP(R1451&amp;"_"&amp;S1451&amp;"_"&amp;T1451,[1]挑战模式!$A:$BG,58,FALSE))</f>
        <v/>
      </c>
      <c r="I1451" s="10" t="str">
        <f>IF(C1451="","",VLOOKUP(R1451&amp;"_"&amp;S1451&amp;"_"&amp;T1451,[1]挑战模式!$A:$BG,59,FALSE))</f>
        <v/>
      </c>
      <c r="J1451" s="10" t="str">
        <f t="shared" si="142"/>
        <v/>
      </c>
      <c r="K1451" s="10" t="str">
        <f ca="1">IF(ISNA(VLOOKUP(R1451&amp;"_"&amp;S1451&amp;"_"&amp;T1451,[1]挑战模式!$A:$AS,1,FALSE)),"",IF(VLOOKUP(R1451&amp;"_"&amp;S1451&amp;"_"&amp;T1451,[1]挑战模式!$A:$AS,14+U1451,FALSE)="","",INT(VLOOKUP(R1451&amp;"_"&amp;S1451&amp;"_"&amp;T1451,[1]挑战模式!$A:$AS,20+U1451,FALSE))))</f>
        <v/>
      </c>
      <c r="L1451" s="10" t="str">
        <f ca="1">IF(ISNA(VLOOKUP(R1451&amp;"_"&amp;S1451&amp;"_"&amp;T1451,[1]挑战模式!$A:$AS,1,FALSE)),"",IF(VLOOKUP(R1451&amp;"_"&amp;S1451&amp;"_"&amp;T1451,[1]挑战模式!$A:$AS,14+U1451,FALSE)="","",ROUND(VLOOKUP(R1451&amp;"_"&amp;S1451&amp;"_"&amp;T1451,[1]挑战模式!$A:$AS,5,FALSE)/K1451,2)))</f>
        <v/>
      </c>
      <c r="M1451" s="10" t="str">
        <f t="shared" ca="1" si="146"/>
        <v/>
      </c>
      <c r="N1451" s="10" t="str">
        <f t="shared" ca="1" si="147"/>
        <v/>
      </c>
      <c r="O1451" s="10" t="str">
        <f t="shared" ca="1" si="148"/>
        <v/>
      </c>
      <c r="Q1451" s="10" t="str">
        <f ca="1">IF(L1451="","",VLOOKUP(R1451&amp;"_"&amp;S1451&amp;"_"&amp;T1451,[1]挑战模式!$A:$AS,38+U1451,FALSE))</f>
        <v/>
      </c>
      <c r="R1451" s="10">
        <v>3</v>
      </c>
      <c r="S1451" s="10">
        <v>1</v>
      </c>
      <c r="T1451" s="10">
        <v>2</v>
      </c>
      <c r="U1451" s="10">
        <v>4</v>
      </c>
    </row>
    <row r="1452" spans="2:21" x14ac:dyDescent="0.2">
      <c r="B1452" s="10" t="str">
        <f t="shared" si="143"/>
        <v/>
      </c>
      <c r="C1452" s="10" t="str">
        <f>IF(ISNA(VLOOKUP(R1452&amp;"_"&amp;S1452&amp;"_"&amp;T1452,[1]挑战模式!$A:$AS,1,FALSE)),"",IF(T1452-T1451=0,"",T1452))</f>
        <v/>
      </c>
      <c r="D1452" s="10" t="str">
        <f t="shared" si="144"/>
        <v/>
      </c>
      <c r="E1452" s="10" t="str">
        <f>""</f>
        <v/>
      </c>
      <c r="F1452" s="10" t="str">
        <f>IF(C1452="","",VLOOKUP(R1452&amp;"_"&amp;S1452&amp;"_"&amp;T1452,[1]挑战模式!$A:$AS,13,FALSE)-VLOOKUP(R1452&amp;"_"&amp;S1452&amp;"_"&amp;T1452,[1]挑战模式!$A:$AS,14,FALSE))</f>
        <v/>
      </c>
      <c r="G1452" s="10" t="str">
        <f t="shared" si="145"/>
        <v/>
      </c>
      <c r="H1452" s="10" t="str">
        <f>IF(C1452="","",VLOOKUP(R1452&amp;"_"&amp;S1452&amp;"_"&amp;T1452,[1]挑战模式!$A:$BG,58,FALSE))</f>
        <v/>
      </c>
      <c r="I1452" s="10" t="str">
        <f>IF(C1452="","",VLOOKUP(R1452&amp;"_"&amp;S1452&amp;"_"&amp;T1452,[1]挑战模式!$A:$BG,59,FALSE))</f>
        <v/>
      </c>
      <c r="J1452" s="10" t="str">
        <f t="shared" si="142"/>
        <v/>
      </c>
      <c r="K1452" s="10" t="str">
        <f ca="1">IF(ISNA(VLOOKUP(R1452&amp;"_"&amp;S1452&amp;"_"&amp;T1452,[1]挑战模式!$A:$AS,1,FALSE)),"",IF(VLOOKUP(R1452&amp;"_"&amp;S1452&amp;"_"&amp;T1452,[1]挑战模式!$A:$AS,14+U1452,FALSE)="","",INT(VLOOKUP(R1452&amp;"_"&amp;S1452&amp;"_"&amp;T1452,[1]挑战模式!$A:$AS,20+U1452,FALSE))))</f>
        <v/>
      </c>
      <c r="L1452" s="10" t="str">
        <f ca="1">IF(ISNA(VLOOKUP(R1452&amp;"_"&amp;S1452&amp;"_"&amp;T1452,[1]挑战模式!$A:$AS,1,FALSE)),"",IF(VLOOKUP(R1452&amp;"_"&amp;S1452&amp;"_"&amp;T1452,[1]挑战模式!$A:$AS,14+U1452,FALSE)="","",ROUND(VLOOKUP(R1452&amp;"_"&amp;S1452&amp;"_"&amp;T1452,[1]挑战模式!$A:$AS,5,FALSE)/K1452,2)))</f>
        <v/>
      </c>
      <c r="M1452" s="10" t="str">
        <f t="shared" ca="1" si="146"/>
        <v/>
      </c>
      <c r="N1452" s="10" t="str">
        <f t="shared" ca="1" si="147"/>
        <v/>
      </c>
      <c r="O1452" s="10" t="str">
        <f t="shared" ca="1" si="148"/>
        <v/>
      </c>
      <c r="Q1452" s="10" t="str">
        <f ca="1">IF(L1452="","",VLOOKUP(R1452&amp;"_"&amp;S1452&amp;"_"&amp;T1452,[1]挑战模式!$A:$AS,38+U1452,FALSE))</f>
        <v/>
      </c>
      <c r="R1452" s="10">
        <v>3</v>
      </c>
      <c r="S1452" s="10">
        <v>1</v>
      </c>
      <c r="T1452" s="10">
        <v>2</v>
      </c>
      <c r="U1452" s="10">
        <v>5</v>
      </c>
    </row>
    <row r="1453" spans="2:21" x14ac:dyDescent="0.2">
      <c r="B1453" s="10" t="str">
        <f t="shared" si="143"/>
        <v/>
      </c>
      <c r="C1453" s="10" t="str">
        <f>IF(ISNA(VLOOKUP(R1453&amp;"_"&amp;S1453&amp;"_"&amp;T1453,[1]挑战模式!$A:$AS,1,FALSE)),"",IF(T1453-T1452=0,"",T1453))</f>
        <v/>
      </c>
      <c r="D1453" s="10" t="str">
        <f t="shared" si="144"/>
        <v/>
      </c>
      <c r="E1453" s="10" t="str">
        <f>""</f>
        <v/>
      </c>
      <c r="F1453" s="10" t="str">
        <f>IF(C1453="","",VLOOKUP(R1453&amp;"_"&amp;S1453&amp;"_"&amp;T1453,[1]挑战模式!$A:$AS,13,FALSE)-VLOOKUP(R1453&amp;"_"&amp;S1453&amp;"_"&amp;T1453,[1]挑战模式!$A:$AS,14,FALSE))</f>
        <v/>
      </c>
      <c r="G1453" s="10" t="str">
        <f t="shared" si="145"/>
        <v/>
      </c>
      <c r="H1453" s="10" t="str">
        <f>IF(C1453="","",VLOOKUP(R1453&amp;"_"&amp;S1453&amp;"_"&amp;T1453,[1]挑战模式!$A:$BG,58,FALSE))</f>
        <v/>
      </c>
      <c r="I1453" s="10" t="str">
        <f>IF(C1453="","",VLOOKUP(R1453&amp;"_"&amp;S1453&amp;"_"&amp;T1453,[1]挑战模式!$A:$BG,59,FALSE))</f>
        <v/>
      </c>
      <c r="J1453" s="10" t="str">
        <f t="shared" si="142"/>
        <v/>
      </c>
      <c r="K1453" s="10" t="str">
        <f ca="1">IF(ISNA(VLOOKUP(R1453&amp;"_"&amp;S1453&amp;"_"&amp;T1453,[1]挑战模式!$A:$AS,1,FALSE)),"",IF(VLOOKUP(R1453&amp;"_"&amp;S1453&amp;"_"&amp;T1453,[1]挑战模式!$A:$AS,14+U1453,FALSE)="","",INT(VLOOKUP(R1453&amp;"_"&amp;S1453&amp;"_"&amp;T1453,[1]挑战模式!$A:$AS,20+U1453,FALSE))))</f>
        <v/>
      </c>
      <c r="L1453" s="10" t="str">
        <f ca="1">IF(ISNA(VLOOKUP(R1453&amp;"_"&amp;S1453&amp;"_"&amp;T1453,[1]挑战模式!$A:$AS,1,FALSE)),"",IF(VLOOKUP(R1453&amp;"_"&amp;S1453&amp;"_"&amp;T1453,[1]挑战模式!$A:$AS,14+U1453,FALSE)="","",ROUND(VLOOKUP(R1453&amp;"_"&amp;S1453&amp;"_"&amp;T1453,[1]挑战模式!$A:$AS,5,FALSE)/K1453,2)))</f>
        <v/>
      </c>
      <c r="M1453" s="10" t="str">
        <f t="shared" ca="1" si="146"/>
        <v/>
      </c>
      <c r="N1453" s="10" t="str">
        <f t="shared" ca="1" si="147"/>
        <v/>
      </c>
      <c r="O1453" s="10" t="str">
        <f t="shared" ca="1" si="148"/>
        <v/>
      </c>
      <c r="Q1453" s="10" t="str">
        <f ca="1">IF(L1453="","",VLOOKUP(R1453&amp;"_"&amp;S1453&amp;"_"&amp;T1453,[1]挑战模式!$A:$AS,38+U1453,FALSE))</f>
        <v/>
      </c>
      <c r="R1453" s="10">
        <v>3</v>
      </c>
      <c r="S1453" s="10">
        <v>1</v>
      </c>
      <c r="T1453" s="10">
        <v>2</v>
      </c>
      <c r="U1453" s="10">
        <v>6</v>
      </c>
    </row>
    <row r="1454" spans="2:21" x14ac:dyDescent="0.2">
      <c r="B1454" s="10" t="str">
        <f t="shared" si="143"/>
        <v>MonsterWaveCallRule_Season3_Challenge1</v>
      </c>
      <c r="C1454" s="10">
        <f>IF(ISNA(VLOOKUP(R1454&amp;"_"&amp;S1454&amp;"_"&amp;T1454,[1]挑战模式!$A:$AS,1,FALSE)),"",IF(T1454-T1453=0,"",T1454))</f>
        <v>3</v>
      </c>
      <c r="D1454" s="10" t="str">
        <f t="shared" si="144"/>
        <v>赛季3挑战关卡1波次3</v>
      </c>
      <c r="E1454" s="10" t="str">
        <f>""</f>
        <v/>
      </c>
      <c r="F1454" s="10">
        <f>IF(C1454="","",VLOOKUP(R1454&amp;"_"&amp;S1454&amp;"_"&amp;T1454,[1]挑战模式!$A:$AS,13,FALSE)-VLOOKUP(R1454&amp;"_"&amp;S1454&amp;"_"&amp;T1454,[1]挑战模式!$A:$AS,14,FALSE))</f>
        <v>100</v>
      </c>
      <c r="G1454" s="10">
        <f t="shared" si="145"/>
        <v>180</v>
      </c>
      <c r="H1454" s="10" t="str">
        <f>IF(C1454="","",VLOOKUP(R1454&amp;"_"&amp;S1454&amp;"_"&amp;T1454,[1]挑战模式!$A:$BG,58,FALSE))</f>
        <v>ResAudio_Music_game1;0.9</v>
      </c>
      <c r="I1454" s="10" t="str">
        <f>IF(C1454="","",VLOOKUP(R1454&amp;"_"&amp;S1454&amp;"_"&amp;T1454,[1]挑战模式!$A:$BG,59,FALSE))</f>
        <v>ResAudio_Music_game1;1.2</v>
      </c>
      <c r="J1454" s="10">
        <f t="shared" si="142"/>
        <v>0</v>
      </c>
      <c r="K1454" s="10">
        <f ca="1">IF(ISNA(VLOOKUP(R1454&amp;"_"&amp;S1454&amp;"_"&amp;T1454,[1]挑战模式!$A:$AS,1,FALSE)),"",IF(VLOOKUP(R1454&amp;"_"&amp;S1454&amp;"_"&amp;T1454,[1]挑战模式!$A:$AS,14+U1454,FALSE)="","",INT(VLOOKUP(R1454&amp;"_"&amp;S1454&amp;"_"&amp;T1454,[1]挑战模式!$A:$AS,20+U1454,FALSE))))</f>
        <v>7</v>
      </c>
      <c r="L1454" s="10">
        <f ca="1">IF(ISNA(VLOOKUP(R1454&amp;"_"&amp;S1454&amp;"_"&amp;T1454,[1]挑战模式!$A:$AS,1,FALSE)),"",IF(VLOOKUP(R1454&amp;"_"&amp;S1454&amp;"_"&amp;T1454,[1]挑战模式!$A:$AS,14+U1454,FALSE)="","",ROUND(VLOOKUP(R1454&amp;"_"&amp;S1454&amp;"_"&amp;T1454,[1]挑战模式!$A:$AS,5,FALSE)/K1454,2)))</f>
        <v>2.86</v>
      </c>
      <c r="M1454" s="10">
        <f t="shared" ca="1" si="146"/>
        <v>1</v>
      </c>
      <c r="N1454" s="10" t="str">
        <f t="shared" ca="1" si="147"/>
        <v>Monster_Season3_Challenge1_3_1</v>
      </c>
      <c r="O1454" s="10">
        <f t="shared" ca="1" si="148"/>
        <v>1</v>
      </c>
      <c r="Q1454" s="10">
        <f ca="1">IF(L1454="","",VLOOKUP(R1454&amp;"_"&amp;S1454&amp;"_"&amp;T1454,[1]挑战模式!$A:$AS,38+U1454,FALSE))</f>
        <v>14</v>
      </c>
      <c r="R1454" s="10">
        <v>3</v>
      </c>
      <c r="S1454" s="10">
        <v>1</v>
      </c>
      <c r="T1454" s="10">
        <v>3</v>
      </c>
      <c r="U1454" s="10">
        <v>1</v>
      </c>
    </row>
    <row r="1455" spans="2:21" x14ac:dyDescent="0.2">
      <c r="B1455" s="10" t="str">
        <f t="shared" si="143"/>
        <v/>
      </c>
      <c r="C1455" s="10" t="str">
        <f>IF(ISNA(VLOOKUP(R1455&amp;"_"&amp;S1455&amp;"_"&amp;T1455,[1]挑战模式!$A:$AS,1,FALSE)),"",IF(T1455-T1454=0,"",T1455))</f>
        <v/>
      </c>
      <c r="D1455" s="10" t="str">
        <f t="shared" si="144"/>
        <v/>
      </c>
      <c r="E1455" s="10" t="str">
        <f>""</f>
        <v/>
      </c>
      <c r="F1455" s="10" t="str">
        <f>IF(C1455="","",VLOOKUP(R1455&amp;"_"&amp;S1455&amp;"_"&amp;T1455,[1]挑战模式!$A:$AS,13,FALSE)-VLOOKUP(R1455&amp;"_"&amp;S1455&amp;"_"&amp;T1455,[1]挑战模式!$A:$AS,14,FALSE))</f>
        <v/>
      </c>
      <c r="G1455" s="10" t="str">
        <f t="shared" si="145"/>
        <v/>
      </c>
      <c r="H1455" s="10" t="str">
        <f>IF(C1455="","",VLOOKUP(R1455&amp;"_"&amp;S1455&amp;"_"&amp;T1455,[1]挑战模式!$A:$BG,58,FALSE))</f>
        <v/>
      </c>
      <c r="I1455" s="10" t="str">
        <f>IF(C1455="","",VLOOKUP(R1455&amp;"_"&amp;S1455&amp;"_"&amp;T1455,[1]挑战模式!$A:$BG,59,FALSE))</f>
        <v/>
      </c>
      <c r="J1455" s="10" t="str">
        <f t="shared" si="142"/>
        <v/>
      </c>
      <c r="K1455" s="10">
        <f ca="1">IF(ISNA(VLOOKUP(R1455&amp;"_"&amp;S1455&amp;"_"&amp;T1455,[1]挑战模式!$A:$AS,1,FALSE)),"",IF(VLOOKUP(R1455&amp;"_"&amp;S1455&amp;"_"&amp;T1455,[1]挑战模式!$A:$AS,14+U1455,FALSE)="","",INT(VLOOKUP(R1455&amp;"_"&amp;S1455&amp;"_"&amp;T1455,[1]挑战模式!$A:$AS,20+U1455,FALSE))))</f>
        <v>7</v>
      </c>
      <c r="L1455" s="10">
        <f ca="1">IF(ISNA(VLOOKUP(R1455&amp;"_"&amp;S1455&amp;"_"&amp;T1455,[1]挑战模式!$A:$AS,1,FALSE)),"",IF(VLOOKUP(R1455&amp;"_"&amp;S1455&amp;"_"&amp;T1455,[1]挑战模式!$A:$AS,14+U1455,FALSE)="","",ROUND(VLOOKUP(R1455&amp;"_"&amp;S1455&amp;"_"&amp;T1455,[1]挑战模式!$A:$AS,5,FALSE)/K1455,2)))</f>
        <v>2.86</v>
      </c>
      <c r="M1455" s="10">
        <f t="shared" ca="1" si="146"/>
        <v>1</v>
      </c>
      <c r="N1455" s="10" t="str">
        <f t="shared" ca="1" si="147"/>
        <v>Monster_Season3_Challenge1_3_2</v>
      </c>
      <c r="O1455" s="10">
        <f t="shared" ca="1" si="148"/>
        <v>1</v>
      </c>
      <c r="Q1455" s="10">
        <f ca="1">IF(L1455="","",VLOOKUP(R1455&amp;"_"&amp;S1455&amp;"_"&amp;T1455,[1]挑战模式!$A:$AS,38+U1455,FALSE))</f>
        <v>14</v>
      </c>
      <c r="R1455" s="10">
        <v>3</v>
      </c>
      <c r="S1455" s="10">
        <v>1</v>
      </c>
      <c r="T1455" s="10">
        <v>3</v>
      </c>
      <c r="U1455" s="10">
        <v>2</v>
      </c>
    </row>
    <row r="1456" spans="2:21" x14ac:dyDescent="0.2">
      <c r="B1456" s="10" t="str">
        <f t="shared" si="143"/>
        <v/>
      </c>
      <c r="C1456" s="10" t="str">
        <f>IF(ISNA(VLOOKUP(R1456&amp;"_"&amp;S1456&amp;"_"&amp;T1456,[1]挑战模式!$A:$AS,1,FALSE)),"",IF(T1456-T1455=0,"",T1456))</f>
        <v/>
      </c>
      <c r="D1456" s="10" t="str">
        <f t="shared" si="144"/>
        <v/>
      </c>
      <c r="E1456" s="10" t="str">
        <f>""</f>
        <v/>
      </c>
      <c r="F1456" s="10" t="str">
        <f>IF(C1456="","",VLOOKUP(R1456&amp;"_"&amp;S1456&amp;"_"&amp;T1456,[1]挑战模式!$A:$AS,13,FALSE)-VLOOKUP(R1456&amp;"_"&amp;S1456&amp;"_"&amp;T1456,[1]挑战模式!$A:$AS,14,FALSE))</f>
        <v/>
      </c>
      <c r="G1456" s="10" t="str">
        <f t="shared" si="145"/>
        <v/>
      </c>
      <c r="H1456" s="10" t="str">
        <f>IF(C1456="","",VLOOKUP(R1456&amp;"_"&amp;S1456&amp;"_"&amp;T1456,[1]挑战模式!$A:$BG,58,FALSE))</f>
        <v/>
      </c>
      <c r="I1456" s="10" t="str">
        <f>IF(C1456="","",VLOOKUP(R1456&amp;"_"&amp;S1456&amp;"_"&amp;T1456,[1]挑战模式!$A:$BG,59,FALSE))</f>
        <v/>
      </c>
      <c r="J1456" s="10" t="str">
        <f t="shared" si="142"/>
        <v/>
      </c>
      <c r="K1456" s="10" t="str">
        <f ca="1">IF(ISNA(VLOOKUP(R1456&amp;"_"&amp;S1456&amp;"_"&amp;T1456,[1]挑战模式!$A:$AS,1,FALSE)),"",IF(VLOOKUP(R1456&amp;"_"&amp;S1456&amp;"_"&amp;T1456,[1]挑战模式!$A:$AS,14+U1456,FALSE)="","",INT(VLOOKUP(R1456&amp;"_"&amp;S1456&amp;"_"&amp;T1456,[1]挑战模式!$A:$AS,20+U1456,FALSE))))</f>
        <v/>
      </c>
      <c r="L1456" s="10" t="str">
        <f ca="1">IF(ISNA(VLOOKUP(R1456&amp;"_"&amp;S1456&amp;"_"&amp;T1456,[1]挑战模式!$A:$AS,1,FALSE)),"",IF(VLOOKUP(R1456&amp;"_"&amp;S1456&amp;"_"&amp;T1456,[1]挑战模式!$A:$AS,14+U1456,FALSE)="","",ROUND(VLOOKUP(R1456&amp;"_"&amp;S1456&amp;"_"&amp;T1456,[1]挑战模式!$A:$AS,5,FALSE)/K1456,2)))</f>
        <v/>
      </c>
      <c r="M1456" s="10" t="str">
        <f t="shared" ca="1" si="146"/>
        <v/>
      </c>
      <c r="N1456" s="10" t="str">
        <f t="shared" ca="1" si="147"/>
        <v/>
      </c>
      <c r="O1456" s="10" t="str">
        <f t="shared" ca="1" si="148"/>
        <v/>
      </c>
      <c r="Q1456" s="10" t="str">
        <f ca="1">IF(L1456="","",VLOOKUP(R1456&amp;"_"&amp;S1456&amp;"_"&amp;T1456,[1]挑战模式!$A:$AS,38+U1456,FALSE))</f>
        <v/>
      </c>
      <c r="R1456" s="10">
        <v>3</v>
      </c>
      <c r="S1456" s="10">
        <v>1</v>
      </c>
      <c r="T1456" s="10">
        <v>3</v>
      </c>
      <c r="U1456" s="10">
        <v>3</v>
      </c>
    </row>
    <row r="1457" spans="2:21" x14ac:dyDescent="0.2">
      <c r="B1457" s="10" t="str">
        <f t="shared" si="143"/>
        <v/>
      </c>
      <c r="C1457" s="10" t="str">
        <f>IF(ISNA(VLOOKUP(R1457&amp;"_"&amp;S1457&amp;"_"&amp;T1457,[1]挑战模式!$A:$AS,1,FALSE)),"",IF(T1457-T1456=0,"",T1457))</f>
        <v/>
      </c>
      <c r="D1457" s="10" t="str">
        <f t="shared" si="144"/>
        <v/>
      </c>
      <c r="E1457" s="10" t="str">
        <f>""</f>
        <v/>
      </c>
      <c r="F1457" s="10" t="str">
        <f>IF(C1457="","",VLOOKUP(R1457&amp;"_"&amp;S1457&amp;"_"&amp;T1457,[1]挑战模式!$A:$AS,13,FALSE)-VLOOKUP(R1457&amp;"_"&amp;S1457&amp;"_"&amp;T1457,[1]挑战模式!$A:$AS,14,FALSE))</f>
        <v/>
      </c>
      <c r="G1457" s="10" t="str">
        <f t="shared" si="145"/>
        <v/>
      </c>
      <c r="H1457" s="10" t="str">
        <f>IF(C1457="","",VLOOKUP(R1457&amp;"_"&amp;S1457&amp;"_"&amp;T1457,[1]挑战模式!$A:$BG,58,FALSE))</f>
        <v/>
      </c>
      <c r="I1457" s="10" t="str">
        <f>IF(C1457="","",VLOOKUP(R1457&amp;"_"&amp;S1457&amp;"_"&amp;T1457,[1]挑战模式!$A:$BG,59,FALSE))</f>
        <v/>
      </c>
      <c r="J1457" s="10" t="str">
        <f t="shared" si="142"/>
        <v/>
      </c>
      <c r="K1457" s="10" t="str">
        <f ca="1">IF(ISNA(VLOOKUP(R1457&amp;"_"&amp;S1457&amp;"_"&amp;T1457,[1]挑战模式!$A:$AS,1,FALSE)),"",IF(VLOOKUP(R1457&amp;"_"&amp;S1457&amp;"_"&amp;T1457,[1]挑战模式!$A:$AS,14+U1457,FALSE)="","",INT(VLOOKUP(R1457&amp;"_"&amp;S1457&amp;"_"&amp;T1457,[1]挑战模式!$A:$AS,20+U1457,FALSE))))</f>
        <v/>
      </c>
      <c r="L1457" s="10" t="str">
        <f ca="1">IF(ISNA(VLOOKUP(R1457&amp;"_"&amp;S1457&amp;"_"&amp;T1457,[1]挑战模式!$A:$AS,1,FALSE)),"",IF(VLOOKUP(R1457&amp;"_"&amp;S1457&amp;"_"&amp;T1457,[1]挑战模式!$A:$AS,14+U1457,FALSE)="","",ROUND(VLOOKUP(R1457&amp;"_"&amp;S1457&amp;"_"&amp;T1457,[1]挑战模式!$A:$AS,5,FALSE)/K1457,2)))</f>
        <v/>
      </c>
      <c r="M1457" s="10" t="str">
        <f t="shared" ca="1" si="146"/>
        <v/>
      </c>
      <c r="N1457" s="10" t="str">
        <f t="shared" ca="1" si="147"/>
        <v/>
      </c>
      <c r="O1457" s="10" t="str">
        <f t="shared" ca="1" si="148"/>
        <v/>
      </c>
      <c r="Q1457" s="10" t="str">
        <f ca="1">IF(L1457="","",VLOOKUP(R1457&amp;"_"&amp;S1457&amp;"_"&amp;T1457,[1]挑战模式!$A:$AS,38+U1457,FALSE))</f>
        <v/>
      </c>
      <c r="R1457" s="10">
        <v>3</v>
      </c>
      <c r="S1457" s="10">
        <v>1</v>
      </c>
      <c r="T1457" s="10">
        <v>3</v>
      </c>
      <c r="U1457" s="10">
        <v>4</v>
      </c>
    </row>
    <row r="1458" spans="2:21" x14ac:dyDescent="0.2">
      <c r="B1458" s="10" t="str">
        <f t="shared" si="143"/>
        <v/>
      </c>
      <c r="C1458" s="10" t="str">
        <f>IF(ISNA(VLOOKUP(R1458&amp;"_"&amp;S1458&amp;"_"&amp;T1458,[1]挑战模式!$A:$AS,1,FALSE)),"",IF(T1458-T1457=0,"",T1458))</f>
        <v/>
      </c>
      <c r="D1458" s="10" t="str">
        <f t="shared" si="144"/>
        <v/>
      </c>
      <c r="E1458" s="10" t="str">
        <f>""</f>
        <v/>
      </c>
      <c r="F1458" s="10" t="str">
        <f>IF(C1458="","",VLOOKUP(R1458&amp;"_"&amp;S1458&amp;"_"&amp;T1458,[1]挑战模式!$A:$AS,13,FALSE)-VLOOKUP(R1458&amp;"_"&amp;S1458&amp;"_"&amp;T1458,[1]挑战模式!$A:$AS,14,FALSE))</f>
        <v/>
      </c>
      <c r="G1458" s="10" t="str">
        <f t="shared" si="145"/>
        <v/>
      </c>
      <c r="H1458" s="10" t="str">
        <f>IF(C1458="","",VLOOKUP(R1458&amp;"_"&amp;S1458&amp;"_"&amp;T1458,[1]挑战模式!$A:$BG,58,FALSE))</f>
        <v/>
      </c>
      <c r="I1458" s="10" t="str">
        <f>IF(C1458="","",VLOOKUP(R1458&amp;"_"&amp;S1458&amp;"_"&amp;T1458,[1]挑战模式!$A:$BG,59,FALSE))</f>
        <v/>
      </c>
      <c r="J1458" s="10" t="str">
        <f t="shared" si="142"/>
        <v/>
      </c>
      <c r="K1458" s="10" t="str">
        <f ca="1">IF(ISNA(VLOOKUP(R1458&amp;"_"&amp;S1458&amp;"_"&amp;T1458,[1]挑战模式!$A:$AS,1,FALSE)),"",IF(VLOOKUP(R1458&amp;"_"&amp;S1458&amp;"_"&amp;T1458,[1]挑战模式!$A:$AS,14+U1458,FALSE)="","",INT(VLOOKUP(R1458&amp;"_"&amp;S1458&amp;"_"&amp;T1458,[1]挑战模式!$A:$AS,20+U1458,FALSE))))</f>
        <v/>
      </c>
      <c r="L1458" s="10" t="str">
        <f ca="1">IF(ISNA(VLOOKUP(R1458&amp;"_"&amp;S1458&amp;"_"&amp;T1458,[1]挑战模式!$A:$AS,1,FALSE)),"",IF(VLOOKUP(R1458&amp;"_"&amp;S1458&amp;"_"&amp;T1458,[1]挑战模式!$A:$AS,14+U1458,FALSE)="","",ROUND(VLOOKUP(R1458&amp;"_"&amp;S1458&amp;"_"&amp;T1458,[1]挑战模式!$A:$AS,5,FALSE)/K1458,2)))</f>
        <v/>
      </c>
      <c r="M1458" s="10" t="str">
        <f t="shared" ca="1" si="146"/>
        <v/>
      </c>
      <c r="N1458" s="10" t="str">
        <f t="shared" ca="1" si="147"/>
        <v/>
      </c>
      <c r="O1458" s="10" t="str">
        <f t="shared" ca="1" si="148"/>
        <v/>
      </c>
      <c r="Q1458" s="10" t="str">
        <f ca="1">IF(L1458="","",VLOOKUP(R1458&amp;"_"&amp;S1458&amp;"_"&amp;T1458,[1]挑战模式!$A:$AS,38+U1458,FALSE))</f>
        <v/>
      </c>
      <c r="R1458" s="10">
        <v>3</v>
      </c>
      <c r="S1458" s="10">
        <v>1</v>
      </c>
      <c r="T1458" s="10">
        <v>3</v>
      </c>
      <c r="U1458" s="10">
        <v>5</v>
      </c>
    </row>
    <row r="1459" spans="2:21" x14ac:dyDescent="0.2">
      <c r="B1459" s="10" t="str">
        <f t="shared" si="143"/>
        <v/>
      </c>
      <c r="C1459" s="10" t="str">
        <f>IF(ISNA(VLOOKUP(R1459&amp;"_"&amp;S1459&amp;"_"&amp;T1459,[1]挑战模式!$A:$AS,1,FALSE)),"",IF(T1459-T1458=0,"",T1459))</f>
        <v/>
      </c>
      <c r="D1459" s="10" t="str">
        <f t="shared" si="144"/>
        <v/>
      </c>
      <c r="E1459" s="10" t="str">
        <f>""</f>
        <v/>
      </c>
      <c r="F1459" s="10" t="str">
        <f>IF(C1459="","",VLOOKUP(R1459&amp;"_"&amp;S1459&amp;"_"&amp;T1459,[1]挑战模式!$A:$AS,13,FALSE)-VLOOKUP(R1459&amp;"_"&amp;S1459&amp;"_"&amp;T1459,[1]挑战模式!$A:$AS,14,FALSE))</f>
        <v/>
      </c>
      <c r="G1459" s="10" t="str">
        <f t="shared" si="145"/>
        <v/>
      </c>
      <c r="H1459" s="10" t="str">
        <f>IF(C1459="","",VLOOKUP(R1459&amp;"_"&amp;S1459&amp;"_"&amp;T1459,[1]挑战模式!$A:$BG,58,FALSE))</f>
        <v/>
      </c>
      <c r="I1459" s="10" t="str">
        <f>IF(C1459="","",VLOOKUP(R1459&amp;"_"&amp;S1459&amp;"_"&amp;T1459,[1]挑战模式!$A:$BG,59,FALSE))</f>
        <v/>
      </c>
      <c r="J1459" s="10" t="str">
        <f t="shared" si="142"/>
        <v/>
      </c>
      <c r="K1459" s="10" t="str">
        <f ca="1">IF(ISNA(VLOOKUP(R1459&amp;"_"&amp;S1459&amp;"_"&amp;T1459,[1]挑战模式!$A:$AS,1,FALSE)),"",IF(VLOOKUP(R1459&amp;"_"&amp;S1459&amp;"_"&amp;T1459,[1]挑战模式!$A:$AS,14+U1459,FALSE)="","",INT(VLOOKUP(R1459&amp;"_"&amp;S1459&amp;"_"&amp;T1459,[1]挑战模式!$A:$AS,20+U1459,FALSE))))</f>
        <v/>
      </c>
      <c r="L1459" s="10" t="str">
        <f ca="1">IF(ISNA(VLOOKUP(R1459&amp;"_"&amp;S1459&amp;"_"&amp;T1459,[1]挑战模式!$A:$AS,1,FALSE)),"",IF(VLOOKUP(R1459&amp;"_"&amp;S1459&amp;"_"&amp;T1459,[1]挑战模式!$A:$AS,14+U1459,FALSE)="","",ROUND(VLOOKUP(R1459&amp;"_"&amp;S1459&amp;"_"&amp;T1459,[1]挑战模式!$A:$AS,5,FALSE)/K1459,2)))</f>
        <v/>
      </c>
      <c r="M1459" s="10" t="str">
        <f t="shared" ca="1" si="146"/>
        <v/>
      </c>
      <c r="N1459" s="10" t="str">
        <f t="shared" ca="1" si="147"/>
        <v/>
      </c>
      <c r="O1459" s="10" t="str">
        <f t="shared" ca="1" si="148"/>
        <v/>
      </c>
      <c r="Q1459" s="10" t="str">
        <f ca="1">IF(L1459="","",VLOOKUP(R1459&amp;"_"&amp;S1459&amp;"_"&amp;T1459,[1]挑战模式!$A:$AS,38+U1459,FALSE))</f>
        <v/>
      </c>
      <c r="R1459" s="10">
        <v>3</v>
      </c>
      <c r="S1459" s="10">
        <v>1</v>
      </c>
      <c r="T1459" s="10">
        <v>3</v>
      </c>
      <c r="U1459" s="10">
        <v>6</v>
      </c>
    </row>
    <row r="1460" spans="2:21" x14ac:dyDescent="0.2">
      <c r="B1460" s="10" t="str">
        <f t="shared" si="143"/>
        <v>MonsterWaveCallRule_Season3_Challenge1</v>
      </c>
      <c r="C1460" s="10">
        <f>IF(ISNA(VLOOKUP(R1460&amp;"_"&amp;S1460&amp;"_"&amp;T1460,[1]挑战模式!$A:$AS,1,FALSE)),"",IF(T1460-T1459=0,"",T1460))</f>
        <v>4</v>
      </c>
      <c r="D1460" s="10" t="str">
        <f t="shared" si="144"/>
        <v>赛季3挑战关卡1波次4</v>
      </c>
      <c r="E1460" s="10" t="str">
        <f>""</f>
        <v/>
      </c>
      <c r="F1460" s="10">
        <f>IF(C1460="","",VLOOKUP(R1460&amp;"_"&amp;S1460&amp;"_"&amp;T1460,[1]挑战模式!$A:$AS,13,FALSE)-VLOOKUP(R1460&amp;"_"&amp;S1460&amp;"_"&amp;T1460,[1]挑战模式!$A:$AS,14,FALSE))</f>
        <v>100</v>
      </c>
      <c r="G1460" s="10">
        <f t="shared" si="145"/>
        <v>180</v>
      </c>
      <c r="H1460" s="10" t="str">
        <f>IF(C1460="","",VLOOKUP(R1460&amp;"_"&amp;S1460&amp;"_"&amp;T1460,[1]挑战模式!$A:$BG,58,FALSE))</f>
        <v>ResAudio_Music_game1;0.9</v>
      </c>
      <c r="I1460" s="10" t="str">
        <f>IF(C1460="","",VLOOKUP(R1460&amp;"_"&amp;S1460&amp;"_"&amp;T1460,[1]挑战模式!$A:$BG,59,FALSE))</f>
        <v>ResAudio_Music_game1;1.2</v>
      </c>
      <c r="J1460" s="10">
        <f t="shared" si="142"/>
        <v>0</v>
      </c>
      <c r="K1460" s="10">
        <f ca="1">IF(ISNA(VLOOKUP(R1460&amp;"_"&amp;S1460&amp;"_"&amp;T1460,[1]挑战模式!$A:$AS,1,FALSE)),"",IF(VLOOKUP(R1460&amp;"_"&amp;S1460&amp;"_"&amp;T1460,[1]挑战模式!$A:$AS,14+U1460,FALSE)="","",INT(VLOOKUP(R1460&amp;"_"&amp;S1460&amp;"_"&amp;T1460,[1]挑战模式!$A:$AS,20+U1460,FALSE))))</f>
        <v>8</v>
      </c>
      <c r="L1460" s="10">
        <f ca="1">IF(ISNA(VLOOKUP(R1460&amp;"_"&amp;S1460&amp;"_"&amp;T1460,[1]挑战模式!$A:$AS,1,FALSE)),"",IF(VLOOKUP(R1460&amp;"_"&amp;S1460&amp;"_"&amp;T1460,[1]挑战模式!$A:$AS,14+U1460,FALSE)="","",ROUND(VLOOKUP(R1460&amp;"_"&amp;S1460&amp;"_"&amp;T1460,[1]挑战模式!$A:$AS,5,FALSE)/K1460,2)))</f>
        <v>3.13</v>
      </c>
      <c r="M1460" s="10">
        <f t="shared" ca="1" si="146"/>
        <v>1</v>
      </c>
      <c r="N1460" s="10" t="str">
        <f t="shared" ca="1" si="147"/>
        <v>Monster_Season3_Challenge1_4_1</v>
      </c>
      <c r="O1460" s="10">
        <f t="shared" ca="1" si="148"/>
        <v>1</v>
      </c>
      <c r="Q1460" s="10">
        <f ca="1">IF(L1460="","",VLOOKUP(R1460&amp;"_"&amp;S1460&amp;"_"&amp;T1460,[1]挑战模式!$A:$AS,38+U1460,FALSE))</f>
        <v>10</v>
      </c>
      <c r="R1460" s="10">
        <v>3</v>
      </c>
      <c r="S1460" s="10">
        <v>1</v>
      </c>
      <c r="T1460" s="10">
        <v>4</v>
      </c>
      <c r="U1460" s="10">
        <v>1</v>
      </c>
    </row>
    <row r="1461" spans="2:21" x14ac:dyDescent="0.2">
      <c r="B1461" s="10" t="str">
        <f t="shared" si="143"/>
        <v/>
      </c>
      <c r="C1461" s="10" t="str">
        <f>IF(ISNA(VLOOKUP(R1461&amp;"_"&amp;S1461&amp;"_"&amp;T1461,[1]挑战模式!$A:$AS,1,FALSE)),"",IF(T1461-T1460=0,"",T1461))</f>
        <v/>
      </c>
      <c r="D1461" s="10" t="str">
        <f t="shared" si="144"/>
        <v/>
      </c>
      <c r="E1461" s="10" t="str">
        <f>""</f>
        <v/>
      </c>
      <c r="F1461" s="10" t="str">
        <f>IF(C1461="","",VLOOKUP(R1461&amp;"_"&amp;S1461&amp;"_"&amp;T1461,[1]挑战模式!$A:$AS,13,FALSE)-VLOOKUP(R1461&amp;"_"&amp;S1461&amp;"_"&amp;T1461,[1]挑战模式!$A:$AS,14,FALSE))</f>
        <v/>
      </c>
      <c r="G1461" s="10" t="str">
        <f t="shared" si="145"/>
        <v/>
      </c>
      <c r="H1461" s="10" t="str">
        <f>IF(C1461="","",VLOOKUP(R1461&amp;"_"&amp;S1461&amp;"_"&amp;T1461,[1]挑战模式!$A:$BG,58,FALSE))</f>
        <v/>
      </c>
      <c r="I1461" s="10" t="str">
        <f>IF(C1461="","",VLOOKUP(R1461&amp;"_"&amp;S1461&amp;"_"&amp;T1461,[1]挑战模式!$A:$BG,59,FALSE))</f>
        <v/>
      </c>
      <c r="J1461" s="10" t="str">
        <f t="shared" si="142"/>
        <v/>
      </c>
      <c r="K1461" s="10">
        <f ca="1">IF(ISNA(VLOOKUP(R1461&amp;"_"&amp;S1461&amp;"_"&amp;T1461,[1]挑战模式!$A:$AS,1,FALSE)),"",IF(VLOOKUP(R1461&amp;"_"&amp;S1461&amp;"_"&amp;T1461,[1]挑战模式!$A:$AS,14+U1461,FALSE)="","",INT(VLOOKUP(R1461&amp;"_"&amp;S1461&amp;"_"&amp;T1461,[1]挑战模式!$A:$AS,20+U1461,FALSE))))</f>
        <v>8</v>
      </c>
      <c r="L1461" s="10">
        <f ca="1">IF(ISNA(VLOOKUP(R1461&amp;"_"&amp;S1461&amp;"_"&amp;T1461,[1]挑战模式!$A:$AS,1,FALSE)),"",IF(VLOOKUP(R1461&amp;"_"&amp;S1461&amp;"_"&amp;T1461,[1]挑战模式!$A:$AS,14+U1461,FALSE)="","",ROUND(VLOOKUP(R1461&amp;"_"&amp;S1461&amp;"_"&amp;T1461,[1]挑战模式!$A:$AS,5,FALSE)/K1461,2)))</f>
        <v>3.13</v>
      </c>
      <c r="M1461" s="10">
        <f t="shared" ca="1" si="146"/>
        <v>1</v>
      </c>
      <c r="N1461" s="10" t="str">
        <f t="shared" ca="1" si="147"/>
        <v>Monster_Season3_Challenge1_4_2</v>
      </c>
      <c r="O1461" s="10">
        <f t="shared" ca="1" si="148"/>
        <v>1</v>
      </c>
      <c r="Q1461" s="10">
        <f ca="1">IF(L1461="","",VLOOKUP(R1461&amp;"_"&amp;S1461&amp;"_"&amp;T1461,[1]挑战模式!$A:$AS,38+U1461,FALSE))</f>
        <v>10</v>
      </c>
      <c r="R1461" s="10">
        <v>3</v>
      </c>
      <c r="S1461" s="10">
        <v>1</v>
      </c>
      <c r="T1461" s="10">
        <v>4</v>
      </c>
      <c r="U1461" s="10">
        <v>2</v>
      </c>
    </row>
    <row r="1462" spans="2:21" x14ac:dyDescent="0.2">
      <c r="B1462" s="10" t="str">
        <f t="shared" si="143"/>
        <v/>
      </c>
      <c r="C1462" s="10" t="str">
        <f>IF(ISNA(VLOOKUP(R1462&amp;"_"&amp;S1462&amp;"_"&amp;T1462,[1]挑战模式!$A:$AS,1,FALSE)),"",IF(T1462-T1461=0,"",T1462))</f>
        <v/>
      </c>
      <c r="D1462" s="10" t="str">
        <f t="shared" si="144"/>
        <v/>
      </c>
      <c r="E1462" s="10" t="str">
        <f>""</f>
        <v/>
      </c>
      <c r="F1462" s="10" t="str">
        <f>IF(C1462="","",VLOOKUP(R1462&amp;"_"&amp;S1462&amp;"_"&amp;T1462,[1]挑战模式!$A:$AS,13,FALSE)-VLOOKUP(R1462&amp;"_"&amp;S1462&amp;"_"&amp;T1462,[1]挑战模式!$A:$AS,14,FALSE))</f>
        <v/>
      </c>
      <c r="G1462" s="10" t="str">
        <f t="shared" si="145"/>
        <v/>
      </c>
      <c r="H1462" s="10" t="str">
        <f>IF(C1462="","",VLOOKUP(R1462&amp;"_"&amp;S1462&amp;"_"&amp;T1462,[1]挑战模式!$A:$BG,58,FALSE))</f>
        <v/>
      </c>
      <c r="I1462" s="10" t="str">
        <f>IF(C1462="","",VLOOKUP(R1462&amp;"_"&amp;S1462&amp;"_"&amp;T1462,[1]挑战模式!$A:$BG,59,FALSE))</f>
        <v/>
      </c>
      <c r="J1462" s="10" t="str">
        <f t="shared" si="142"/>
        <v/>
      </c>
      <c r="K1462" s="10">
        <f ca="1">IF(ISNA(VLOOKUP(R1462&amp;"_"&amp;S1462&amp;"_"&amp;T1462,[1]挑战模式!$A:$AS,1,FALSE)),"",IF(VLOOKUP(R1462&amp;"_"&amp;S1462&amp;"_"&amp;T1462,[1]挑战模式!$A:$AS,14+U1462,FALSE)="","",INT(VLOOKUP(R1462&amp;"_"&amp;S1462&amp;"_"&amp;T1462,[1]挑战模式!$A:$AS,20+U1462,FALSE))))</f>
        <v>4</v>
      </c>
      <c r="L1462" s="10">
        <f ca="1">IF(ISNA(VLOOKUP(R1462&amp;"_"&amp;S1462&amp;"_"&amp;T1462,[1]挑战模式!$A:$AS,1,FALSE)),"",IF(VLOOKUP(R1462&amp;"_"&amp;S1462&amp;"_"&amp;T1462,[1]挑战模式!$A:$AS,14+U1462,FALSE)="","",ROUND(VLOOKUP(R1462&amp;"_"&amp;S1462&amp;"_"&amp;T1462,[1]挑战模式!$A:$AS,5,FALSE)/K1462,2)))</f>
        <v>6.25</v>
      </c>
      <c r="M1462" s="10">
        <f t="shared" ca="1" si="146"/>
        <v>1</v>
      </c>
      <c r="N1462" s="10" t="str">
        <f t="shared" ca="1" si="147"/>
        <v>Monster_Season3_Challenge1_4_3</v>
      </c>
      <c r="O1462" s="10">
        <f t="shared" ca="1" si="148"/>
        <v>1</v>
      </c>
      <c r="Q1462" s="10">
        <f ca="1">IF(L1462="","",VLOOKUP(R1462&amp;"_"&amp;S1462&amp;"_"&amp;T1462,[1]挑战模式!$A:$AS,38+U1462,FALSE))</f>
        <v>10</v>
      </c>
      <c r="R1462" s="10">
        <v>3</v>
      </c>
      <c r="S1462" s="10">
        <v>1</v>
      </c>
      <c r="T1462" s="10">
        <v>4</v>
      </c>
      <c r="U1462" s="10">
        <v>3</v>
      </c>
    </row>
    <row r="1463" spans="2:21" x14ac:dyDescent="0.2">
      <c r="B1463" s="10" t="str">
        <f t="shared" si="143"/>
        <v/>
      </c>
      <c r="C1463" s="10" t="str">
        <f>IF(ISNA(VLOOKUP(R1463&amp;"_"&amp;S1463&amp;"_"&amp;T1463,[1]挑战模式!$A:$AS,1,FALSE)),"",IF(T1463-T1462=0,"",T1463))</f>
        <v/>
      </c>
      <c r="D1463" s="10" t="str">
        <f t="shared" si="144"/>
        <v/>
      </c>
      <c r="E1463" s="10" t="str">
        <f>""</f>
        <v/>
      </c>
      <c r="F1463" s="10" t="str">
        <f>IF(C1463="","",VLOOKUP(R1463&amp;"_"&amp;S1463&amp;"_"&amp;T1463,[1]挑战模式!$A:$AS,13,FALSE)-VLOOKUP(R1463&amp;"_"&amp;S1463&amp;"_"&amp;T1463,[1]挑战模式!$A:$AS,14,FALSE))</f>
        <v/>
      </c>
      <c r="G1463" s="10" t="str">
        <f t="shared" si="145"/>
        <v/>
      </c>
      <c r="H1463" s="10" t="str">
        <f>IF(C1463="","",VLOOKUP(R1463&amp;"_"&amp;S1463&amp;"_"&amp;T1463,[1]挑战模式!$A:$BG,58,FALSE))</f>
        <v/>
      </c>
      <c r="I1463" s="10" t="str">
        <f>IF(C1463="","",VLOOKUP(R1463&amp;"_"&amp;S1463&amp;"_"&amp;T1463,[1]挑战模式!$A:$BG,59,FALSE))</f>
        <v/>
      </c>
      <c r="J1463" s="10" t="str">
        <f t="shared" si="142"/>
        <v/>
      </c>
      <c r="K1463" s="10" t="str">
        <f ca="1">IF(ISNA(VLOOKUP(R1463&amp;"_"&amp;S1463&amp;"_"&amp;T1463,[1]挑战模式!$A:$AS,1,FALSE)),"",IF(VLOOKUP(R1463&amp;"_"&amp;S1463&amp;"_"&amp;T1463,[1]挑战模式!$A:$AS,14+U1463,FALSE)="","",INT(VLOOKUP(R1463&amp;"_"&amp;S1463&amp;"_"&amp;T1463,[1]挑战模式!$A:$AS,20+U1463,FALSE))))</f>
        <v/>
      </c>
      <c r="L1463" s="10" t="str">
        <f ca="1">IF(ISNA(VLOOKUP(R1463&amp;"_"&amp;S1463&amp;"_"&amp;T1463,[1]挑战模式!$A:$AS,1,FALSE)),"",IF(VLOOKUP(R1463&amp;"_"&amp;S1463&amp;"_"&amp;T1463,[1]挑战模式!$A:$AS,14+U1463,FALSE)="","",ROUND(VLOOKUP(R1463&amp;"_"&amp;S1463&amp;"_"&amp;T1463,[1]挑战模式!$A:$AS,5,FALSE)/K1463,2)))</f>
        <v/>
      </c>
      <c r="M1463" s="10" t="str">
        <f t="shared" ca="1" si="146"/>
        <v/>
      </c>
      <c r="N1463" s="10" t="str">
        <f t="shared" ca="1" si="147"/>
        <v/>
      </c>
      <c r="O1463" s="10" t="str">
        <f t="shared" ca="1" si="148"/>
        <v/>
      </c>
      <c r="Q1463" s="10" t="str">
        <f ca="1">IF(L1463="","",VLOOKUP(R1463&amp;"_"&amp;S1463&amp;"_"&amp;T1463,[1]挑战模式!$A:$AS,38+U1463,FALSE))</f>
        <v/>
      </c>
      <c r="R1463" s="10">
        <v>3</v>
      </c>
      <c r="S1463" s="10">
        <v>1</v>
      </c>
      <c r="T1463" s="10">
        <v>4</v>
      </c>
      <c r="U1463" s="10">
        <v>4</v>
      </c>
    </row>
    <row r="1464" spans="2:21" x14ac:dyDescent="0.2">
      <c r="B1464" s="10" t="str">
        <f t="shared" si="143"/>
        <v/>
      </c>
      <c r="C1464" s="10" t="str">
        <f>IF(ISNA(VLOOKUP(R1464&amp;"_"&amp;S1464&amp;"_"&amp;T1464,[1]挑战模式!$A:$AS,1,FALSE)),"",IF(T1464-T1463=0,"",T1464))</f>
        <v/>
      </c>
      <c r="D1464" s="10" t="str">
        <f t="shared" si="144"/>
        <v/>
      </c>
      <c r="E1464" s="10" t="str">
        <f>""</f>
        <v/>
      </c>
      <c r="F1464" s="10" t="str">
        <f>IF(C1464="","",VLOOKUP(R1464&amp;"_"&amp;S1464&amp;"_"&amp;T1464,[1]挑战模式!$A:$AS,13,FALSE)-VLOOKUP(R1464&amp;"_"&amp;S1464&amp;"_"&amp;T1464,[1]挑战模式!$A:$AS,14,FALSE))</f>
        <v/>
      </c>
      <c r="G1464" s="10" t="str">
        <f t="shared" si="145"/>
        <v/>
      </c>
      <c r="H1464" s="10" t="str">
        <f>IF(C1464="","",VLOOKUP(R1464&amp;"_"&amp;S1464&amp;"_"&amp;T1464,[1]挑战模式!$A:$BG,58,FALSE))</f>
        <v/>
      </c>
      <c r="I1464" s="10" t="str">
        <f>IF(C1464="","",VLOOKUP(R1464&amp;"_"&amp;S1464&amp;"_"&amp;T1464,[1]挑战模式!$A:$BG,59,FALSE))</f>
        <v/>
      </c>
      <c r="J1464" s="10" t="str">
        <f t="shared" si="142"/>
        <v/>
      </c>
      <c r="K1464" s="10" t="str">
        <f ca="1">IF(ISNA(VLOOKUP(R1464&amp;"_"&amp;S1464&amp;"_"&amp;T1464,[1]挑战模式!$A:$AS,1,FALSE)),"",IF(VLOOKUP(R1464&amp;"_"&amp;S1464&amp;"_"&amp;T1464,[1]挑战模式!$A:$AS,14+U1464,FALSE)="","",INT(VLOOKUP(R1464&amp;"_"&amp;S1464&amp;"_"&amp;T1464,[1]挑战模式!$A:$AS,20+U1464,FALSE))))</f>
        <v/>
      </c>
      <c r="L1464" s="10" t="str">
        <f ca="1">IF(ISNA(VLOOKUP(R1464&amp;"_"&amp;S1464&amp;"_"&amp;T1464,[1]挑战模式!$A:$AS,1,FALSE)),"",IF(VLOOKUP(R1464&amp;"_"&amp;S1464&amp;"_"&amp;T1464,[1]挑战模式!$A:$AS,14+U1464,FALSE)="","",ROUND(VLOOKUP(R1464&amp;"_"&amp;S1464&amp;"_"&amp;T1464,[1]挑战模式!$A:$AS,5,FALSE)/K1464,2)))</f>
        <v/>
      </c>
      <c r="M1464" s="10" t="str">
        <f t="shared" ca="1" si="146"/>
        <v/>
      </c>
      <c r="N1464" s="10" t="str">
        <f t="shared" ca="1" si="147"/>
        <v/>
      </c>
      <c r="O1464" s="10" t="str">
        <f t="shared" ca="1" si="148"/>
        <v/>
      </c>
      <c r="Q1464" s="10" t="str">
        <f ca="1">IF(L1464="","",VLOOKUP(R1464&amp;"_"&amp;S1464&amp;"_"&amp;T1464,[1]挑战模式!$A:$AS,38+U1464,FALSE))</f>
        <v/>
      </c>
      <c r="R1464" s="10">
        <v>3</v>
      </c>
      <c r="S1464" s="10">
        <v>1</v>
      </c>
      <c r="T1464" s="10">
        <v>4</v>
      </c>
      <c r="U1464" s="10">
        <v>5</v>
      </c>
    </row>
    <row r="1465" spans="2:21" x14ac:dyDescent="0.2">
      <c r="B1465" s="10" t="str">
        <f t="shared" si="143"/>
        <v/>
      </c>
      <c r="C1465" s="10" t="str">
        <f>IF(ISNA(VLOOKUP(R1465&amp;"_"&amp;S1465&amp;"_"&amp;T1465,[1]挑战模式!$A:$AS,1,FALSE)),"",IF(T1465-T1464=0,"",T1465))</f>
        <v/>
      </c>
      <c r="D1465" s="10" t="str">
        <f t="shared" si="144"/>
        <v/>
      </c>
      <c r="E1465" s="10" t="str">
        <f>""</f>
        <v/>
      </c>
      <c r="F1465" s="10" t="str">
        <f>IF(C1465="","",VLOOKUP(R1465&amp;"_"&amp;S1465&amp;"_"&amp;T1465,[1]挑战模式!$A:$AS,13,FALSE)-VLOOKUP(R1465&amp;"_"&amp;S1465&amp;"_"&amp;T1465,[1]挑战模式!$A:$AS,14,FALSE))</f>
        <v/>
      </c>
      <c r="G1465" s="10" t="str">
        <f t="shared" si="145"/>
        <v/>
      </c>
      <c r="H1465" s="10" t="str">
        <f>IF(C1465="","",VLOOKUP(R1465&amp;"_"&amp;S1465&amp;"_"&amp;T1465,[1]挑战模式!$A:$BG,58,FALSE))</f>
        <v/>
      </c>
      <c r="I1465" s="10" t="str">
        <f>IF(C1465="","",VLOOKUP(R1465&amp;"_"&amp;S1465&amp;"_"&amp;T1465,[1]挑战模式!$A:$BG,59,FALSE))</f>
        <v/>
      </c>
      <c r="J1465" s="10" t="str">
        <f t="shared" si="142"/>
        <v/>
      </c>
      <c r="K1465" s="10" t="str">
        <f ca="1">IF(ISNA(VLOOKUP(R1465&amp;"_"&amp;S1465&amp;"_"&amp;T1465,[1]挑战模式!$A:$AS,1,FALSE)),"",IF(VLOOKUP(R1465&amp;"_"&amp;S1465&amp;"_"&amp;T1465,[1]挑战模式!$A:$AS,14+U1465,FALSE)="","",INT(VLOOKUP(R1465&amp;"_"&amp;S1465&amp;"_"&amp;T1465,[1]挑战模式!$A:$AS,20+U1465,FALSE))))</f>
        <v/>
      </c>
      <c r="L1465" s="10" t="str">
        <f ca="1">IF(ISNA(VLOOKUP(R1465&amp;"_"&amp;S1465&amp;"_"&amp;T1465,[1]挑战模式!$A:$AS,1,FALSE)),"",IF(VLOOKUP(R1465&amp;"_"&amp;S1465&amp;"_"&amp;T1465,[1]挑战模式!$A:$AS,14+U1465,FALSE)="","",ROUND(VLOOKUP(R1465&amp;"_"&amp;S1465&amp;"_"&amp;T1465,[1]挑战模式!$A:$AS,5,FALSE)/K1465,2)))</f>
        <v/>
      </c>
      <c r="M1465" s="10" t="str">
        <f t="shared" ca="1" si="146"/>
        <v/>
      </c>
      <c r="N1465" s="10" t="str">
        <f t="shared" ca="1" si="147"/>
        <v/>
      </c>
      <c r="O1465" s="10" t="str">
        <f t="shared" ca="1" si="148"/>
        <v/>
      </c>
      <c r="Q1465" s="10" t="str">
        <f ca="1">IF(L1465="","",VLOOKUP(R1465&amp;"_"&amp;S1465&amp;"_"&amp;T1465,[1]挑战模式!$A:$AS,38+U1465,FALSE))</f>
        <v/>
      </c>
      <c r="R1465" s="10">
        <v>3</v>
      </c>
      <c r="S1465" s="10">
        <v>1</v>
      </c>
      <c r="T1465" s="10">
        <v>4</v>
      </c>
      <c r="U1465" s="10">
        <v>6</v>
      </c>
    </row>
    <row r="1466" spans="2:21" x14ac:dyDescent="0.2">
      <c r="B1466" s="10" t="str">
        <f t="shared" si="143"/>
        <v>MonsterWaveCallRule_Season3_Challenge1</v>
      </c>
      <c r="C1466" s="10">
        <f>IF(ISNA(VLOOKUP(R1466&amp;"_"&amp;S1466&amp;"_"&amp;T1466,[1]挑战模式!$A:$AS,1,FALSE)),"",IF(T1466-T1465=0,"",T1466))</f>
        <v>5</v>
      </c>
      <c r="D1466" s="10" t="str">
        <f t="shared" si="144"/>
        <v>赛季3挑战关卡1波次5</v>
      </c>
      <c r="E1466" s="10" t="str">
        <f>""</f>
        <v/>
      </c>
      <c r="F1466" s="10">
        <f>IF(C1466="","",VLOOKUP(R1466&amp;"_"&amp;S1466&amp;"_"&amp;T1466,[1]挑战模式!$A:$AS,13,FALSE)-VLOOKUP(R1466&amp;"_"&amp;S1466&amp;"_"&amp;T1466,[1]挑战模式!$A:$AS,14,FALSE))</f>
        <v>100</v>
      </c>
      <c r="G1466" s="10">
        <f t="shared" si="145"/>
        <v>180</v>
      </c>
      <c r="H1466" s="10" t="str">
        <f>IF(C1466="","",VLOOKUP(R1466&amp;"_"&amp;S1466&amp;"_"&amp;T1466,[1]挑战模式!$A:$BG,58,FALSE))</f>
        <v>ResAudio_Music_game1;0.9</v>
      </c>
      <c r="I1466" s="10" t="str">
        <f>IF(C1466="","",VLOOKUP(R1466&amp;"_"&amp;S1466&amp;"_"&amp;T1466,[1]挑战模式!$A:$BG,59,FALSE))</f>
        <v>ResAudio_Music_game1;1.2</v>
      </c>
      <c r="J1466" s="10">
        <f t="shared" si="142"/>
        <v>0</v>
      </c>
      <c r="K1466" s="10">
        <f ca="1">IF(ISNA(VLOOKUP(R1466&amp;"_"&amp;S1466&amp;"_"&amp;T1466,[1]挑战模式!$A:$AS,1,FALSE)),"",IF(VLOOKUP(R1466&amp;"_"&amp;S1466&amp;"_"&amp;T1466,[1]挑战模式!$A:$AS,14+U1466,FALSE)="","",INT(VLOOKUP(R1466&amp;"_"&amp;S1466&amp;"_"&amp;T1466,[1]挑战模式!$A:$AS,20+U1466,FALSE))))</f>
        <v>12</v>
      </c>
      <c r="L1466" s="10">
        <f ca="1">IF(ISNA(VLOOKUP(R1466&amp;"_"&amp;S1466&amp;"_"&amp;T1466,[1]挑战模式!$A:$AS,1,FALSE)),"",IF(VLOOKUP(R1466&amp;"_"&amp;S1466&amp;"_"&amp;T1466,[1]挑战模式!$A:$AS,14+U1466,FALSE)="","",ROUND(VLOOKUP(R1466&amp;"_"&amp;S1466&amp;"_"&amp;T1466,[1]挑战模式!$A:$AS,5,FALSE)/K1466,2)))</f>
        <v>2.5</v>
      </c>
      <c r="M1466" s="10">
        <f t="shared" ca="1" si="146"/>
        <v>1</v>
      </c>
      <c r="N1466" s="10" t="str">
        <f t="shared" ca="1" si="147"/>
        <v>Monster_Season3_Challenge1_5_1</v>
      </c>
      <c r="O1466" s="10">
        <f t="shared" ca="1" si="148"/>
        <v>1</v>
      </c>
      <c r="Q1466" s="10">
        <f ca="1">IF(L1466="","",VLOOKUP(R1466&amp;"_"&amp;S1466&amp;"_"&amp;T1466,[1]挑战模式!$A:$AS,38+U1466,FALSE))</f>
        <v>7</v>
      </c>
      <c r="R1466" s="10">
        <v>3</v>
      </c>
      <c r="S1466" s="10">
        <v>1</v>
      </c>
      <c r="T1466" s="10">
        <v>5</v>
      </c>
      <c r="U1466" s="10">
        <v>1</v>
      </c>
    </row>
    <row r="1467" spans="2:21" x14ac:dyDescent="0.2">
      <c r="B1467" s="10" t="str">
        <f t="shared" si="143"/>
        <v/>
      </c>
      <c r="C1467" s="10" t="str">
        <f>IF(ISNA(VLOOKUP(R1467&amp;"_"&amp;S1467&amp;"_"&amp;T1467,[1]挑战模式!$A:$AS,1,FALSE)),"",IF(T1467-T1466=0,"",T1467))</f>
        <v/>
      </c>
      <c r="D1467" s="10" t="str">
        <f t="shared" si="144"/>
        <v/>
      </c>
      <c r="E1467" s="10" t="str">
        <f>""</f>
        <v/>
      </c>
      <c r="F1467" s="10" t="str">
        <f>IF(C1467="","",VLOOKUP(R1467&amp;"_"&amp;S1467&amp;"_"&amp;T1467,[1]挑战模式!$A:$AS,13,FALSE)-VLOOKUP(R1467&amp;"_"&amp;S1467&amp;"_"&amp;T1467,[1]挑战模式!$A:$AS,14,FALSE))</f>
        <v/>
      </c>
      <c r="G1467" s="10" t="str">
        <f t="shared" si="145"/>
        <v/>
      </c>
      <c r="H1467" s="10" t="str">
        <f>IF(C1467="","",VLOOKUP(R1467&amp;"_"&amp;S1467&amp;"_"&amp;T1467,[1]挑战模式!$A:$BG,58,FALSE))</f>
        <v/>
      </c>
      <c r="I1467" s="10" t="str">
        <f>IF(C1467="","",VLOOKUP(R1467&amp;"_"&amp;S1467&amp;"_"&amp;T1467,[1]挑战模式!$A:$BG,59,FALSE))</f>
        <v/>
      </c>
      <c r="J1467" s="10" t="str">
        <f t="shared" si="142"/>
        <v/>
      </c>
      <c r="K1467" s="10">
        <f ca="1">IF(ISNA(VLOOKUP(R1467&amp;"_"&amp;S1467&amp;"_"&amp;T1467,[1]挑战模式!$A:$AS,1,FALSE)),"",IF(VLOOKUP(R1467&amp;"_"&amp;S1467&amp;"_"&amp;T1467,[1]挑战模式!$A:$AS,14+U1467,FALSE)="","",INT(VLOOKUP(R1467&amp;"_"&amp;S1467&amp;"_"&amp;T1467,[1]挑战模式!$A:$AS,20+U1467,FALSE))))</f>
        <v>12</v>
      </c>
      <c r="L1467" s="10">
        <f ca="1">IF(ISNA(VLOOKUP(R1467&amp;"_"&amp;S1467&amp;"_"&amp;T1467,[1]挑战模式!$A:$AS,1,FALSE)),"",IF(VLOOKUP(R1467&amp;"_"&amp;S1467&amp;"_"&amp;T1467,[1]挑战模式!$A:$AS,14+U1467,FALSE)="","",ROUND(VLOOKUP(R1467&amp;"_"&amp;S1467&amp;"_"&amp;T1467,[1]挑战模式!$A:$AS,5,FALSE)/K1467,2)))</f>
        <v>2.5</v>
      </c>
      <c r="M1467" s="10">
        <f t="shared" ca="1" si="146"/>
        <v>1</v>
      </c>
      <c r="N1467" s="10" t="str">
        <f t="shared" ca="1" si="147"/>
        <v>Monster_Season3_Challenge1_5_2</v>
      </c>
      <c r="O1467" s="10">
        <f t="shared" ca="1" si="148"/>
        <v>1</v>
      </c>
      <c r="Q1467" s="10">
        <f ca="1">IF(L1467="","",VLOOKUP(R1467&amp;"_"&amp;S1467&amp;"_"&amp;T1467,[1]挑战模式!$A:$AS,38+U1467,FALSE))</f>
        <v>7</v>
      </c>
      <c r="R1467" s="10">
        <v>3</v>
      </c>
      <c r="S1467" s="10">
        <v>1</v>
      </c>
      <c r="T1467" s="10">
        <v>5</v>
      </c>
      <c r="U1467" s="10">
        <v>2</v>
      </c>
    </row>
    <row r="1468" spans="2:21" x14ac:dyDescent="0.2">
      <c r="B1468" s="10" t="str">
        <f t="shared" si="143"/>
        <v/>
      </c>
      <c r="C1468" s="10" t="str">
        <f>IF(ISNA(VLOOKUP(R1468&amp;"_"&amp;S1468&amp;"_"&amp;T1468,[1]挑战模式!$A:$AS,1,FALSE)),"",IF(T1468-T1467=0,"",T1468))</f>
        <v/>
      </c>
      <c r="D1468" s="10" t="str">
        <f t="shared" si="144"/>
        <v/>
      </c>
      <c r="E1468" s="10" t="str">
        <f>""</f>
        <v/>
      </c>
      <c r="F1468" s="10" t="str">
        <f>IF(C1468="","",VLOOKUP(R1468&amp;"_"&amp;S1468&amp;"_"&amp;T1468,[1]挑战模式!$A:$AS,13,FALSE)-VLOOKUP(R1468&amp;"_"&amp;S1468&amp;"_"&amp;T1468,[1]挑战模式!$A:$AS,14,FALSE))</f>
        <v/>
      </c>
      <c r="G1468" s="10" t="str">
        <f t="shared" si="145"/>
        <v/>
      </c>
      <c r="H1468" s="10" t="str">
        <f>IF(C1468="","",VLOOKUP(R1468&amp;"_"&amp;S1468&amp;"_"&amp;T1468,[1]挑战模式!$A:$BG,58,FALSE))</f>
        <v/>
      </c>
      <c r="I1468" s="10" t="str">
        <f>IF(C1468="","",VLOOKUP(R1468&amp;"_"&amp;S1468&amp;"_"&amp;T1468,[1]挑战模式!$A:$BG,59,FALSE))</f>
        <v/>
      </c>
      <c r="J1468" s="10" t="str">
        <f t="shared" si="142"/>
        <v/>
      </c>
      <c r="K1468" s="10">
        <f ca="1">IF(ISNA(VLOOKUP(R1468&amp;"_"&amp;S1468&amp;"_"&amp;T1468,[1]挑战模式!$A:$AS,1,FALSE)),"",IF(VLOOKUP(R1468&amp;"_"&amp;S1468&amp;"_"&amp;T1468,[1]挑战模式!$A:$AS,14+U1468,FALSE)="","",INT(VLOOKUP(R1468&amp;"_"&amp;S1468&amp;"_"&amp;T1468,[1]挑战模式!$A:$AS,20+U1468,FALSE))))</f>
        <v>6</v>
      </c>
      <c r="L1468" s="10">
        <f ca="1">IF(ISNA(VLOOKUP(R1468&amp;"_"&amp;S1468&amp;"_"&amp;T1468,[1]挑战模式!$A:$AS,1,FALSE)),"",IF(VLOOKUP(R1468&amp;"_"&amp;S1468&amp;"_"&amp;T1468,[1]挑战模式!$A:$AS,14+U1468,FALSE)="","",ROUND(VLOOKUP(R1468&amp;"_"&amp;S1468&amp;"_"&amp;T1468,[1]挑战模式!$A:$AS,5,FALSE)/K1468,2)))</f>
        <v>5</v>
      </c>
      <c r="M1468" s="10">
        <f t="shared" ca="1" si="146"/>
        <v>1</v>
      </c>
      <c r="N1468" s="10" t="str">
        <f t="shared" ca="1" si="147"/>
        <v>Monster_Season3_Challenge1_5_3</v>
      </c>
      <c r="O1468" s="10">
        <f t="shared" ca="1" si="148"/>
        <v>1</v>
      </c>
      <c r="Q1468" s="10">
        <f ca="1">IF(L1468="","",VLOOKUP(R1468&amp;"_"&amp;S1468&amp;"_"&amp;T1468,[1]挑战模式!$A:$AS,38+U1468,FALSE))</f>
        <v>7</v>
      </c>
      <c r="R1468" s="10">
        <v>3</v>
      </c>
      <c r="S1468" s="10">
        <v>1</v>
      </c>
      <c r="T1468" s="10">
        <v>5</v>
      </c>
      <c r="U1468" s="10">
        <v>3</v>
      </c>
    </row>
    <row r="1469" spans="2:21" x14ac:dyDescent="0.2">
      <c r="B1469" s="10" t="str">
        <f t="shared" si="143"/>
        <v/>
      </c>
      <c r="C1469" s="10" t="str">
        <f>IF(ISNA(VLOOKUP(R1469&amp;"_"&amp;S1469&amp;"_"&amp;T1469,[1]挑战模式!$A:$AS,1,FALSE)),"",IF(T1469-T1468=0,"",T1469))</f>
        <v/>
      </c>
      <c r="D1469" s="10" t="str">
        <f t="shared" si="144"/>
        <v/>
      </c>
      <c r="E1469" s="10" t="str">
        <f>""</f>
        <v/>
      </c>
      <c r="F1469" s="10" t="str">
        <f>IF(C1469="","",VLOOKUP(R1469&amp;"_"&amp;S1469&amp;"_"&amp;T1469,[1]挑战模式!$A:$AS,13,FALSE)-VLOOKUP(R1469&amp;"_"&amp;S1469&amp;"_"&amp;T1469,[1]挑战模式!$A:$AS,14,FALSE))</f>
        <v/>
      </c>
      <c r="G1469" s="10" t="str">
        <f t="shared" si="145"/>
        <v/>
      </c>
      <c r="H1469" s="10" t="str">
        <f>IF(C1469="","",VLOOKUP(R1469&amp;"_"&amp;S1469&amp;"_"&amp;T1469,[1]挑战模式!$A:$BG,58,FALSE))</f>
        <v/>
      </c>
      <c r="I1469" s="10" t="str">
        <f>IF(C1469="","",VLOOKUP(R1469&amp;"_"&amp;S1469&amp;"_"&amp;T1469,[1]挑战模式!$A:$BG,59,FALSE))</f>
        <v/>
      </c>
      <c r="J1469" s="10" t="str">
        <f t="shared" si="142"/>
        <v/>
      </c>
      <c r="K1469" s="10" t="str">
        <f ca="1">IF(ISNA(VLOOKUP(R1469&amp;"_"&amp;S1469&amp;"_"&amp;T1469,[1]挑战模式!$A:$AS,1,FALSE)),"",IF(VLOOKUP(R1469&amp;"_"&amp;S1469&amp;"_"&amp;T1469,[1]挑战模式!$A:$AS,14+U1469,FALSE)="","",INT(VLOOKUP(R1469&amp;"_"&amp;S1469&amp;"_"&amp;T1469,[1]挑战模式!$A:$AS,20+U1469,FALSE))))</f>
        <v/>
      </c>
      <c r="L1469" s="10" t="str">
        <f ca="1">IF(ISNA(VLOOKUP(R1469&amp;"_"&amp;S1469&amp;"_"&amp;T1469,[1]挑战模式!$A:$AS,1,FALSE)),"",IF(VLOOKUP(R1469&amp;"_"&amp;S1469&amp;"_"&amp;T1469,[1]挑战模式!$A:$AS,14+U1469,FALSE)="","",ROUND(VLOOKUP(R1469&amp;"_"&amp;S1469&amp;"_"&amp;T1469,[1]挑战模式!$A:$AS,5,FALSE)/K1469,2)))</f>
        <v/>
      </c>
      <c r="M1469" s="10" t="str">
        <f t="shared" ca="1" si="146"/>
        <v/>
      </c>
      <c r="N1469" s="10" t="str">
        <f t="shared" ca="1" si="147"/>
        <v/>
      </c>
      <c r="O1469" s="10" t="str">
        <f t="shared" ca="1" si="148"/>
        <v/>
      </c>
      <c r="Q1469" s="10" t="str">
        <f ca="1">IF(L1469="","",VLOOKUP(R1469&amp;"_"&amp;S1469&amp;"_"&amp;T1469,[1]挑战模式!$A:$AS,38+U1469,FALSE))</f>
        <v/>
      </c>
      <c r="R1469" s="10">
        <v>3</v>
      </c>
      <c r="S1469" s="10">
        <v>1</v>
      </c>
      <c r="T1469" s="10">
        <v>5</v>
      </c>
      <c r="U1469" s="10">
        <v>4</v>
      </c>
    </row>
    <row r="1470" spans="2:21" x14ac:dyDescent="0.2">
      <c r="B1470" s="10" t="str">
        <f t="shared" si="143"/>
        <v/>
      </c>
      <c r="C1470" s="10" t="str">
        <f>IF(ISNA(VLOOKUP(R1470&amp;"_"&amp;S1470&amp;"_"&amp;T1470,[1]挑战模式!$A:$AS,1,FALSE)),"",IF(T1470-T1469=0,"",T1470))</f>
        <v/>
      </c>
      <c r="D1470" s="10" t="str">
        <f t="shared" si="144"/>
        <v/>
      </c>
      <c r="E1470" s="10" t="str">
        <f>""</f>
        <v/>
      </c>
      <c r="F1470" s="10" t="str">
        <f>IF(C1470="","",VLOOKUP(R1470&amp;"_"&amp;S1470&amp;"_"&amp;T1470,[1]挑战模式!$A:$AS,13,FALSE)-VLOOKUP(R1470&amp;"_"&amp;S1470&amp;"_"&amp;T1470,[1]挑战模式!$A:$AS,14,FALSE))</f>
        <v/>
      </c>
      <c r="G1470" s="10" t="str">
        <f t="shared" si="145"/>
        <v/>
      </c>
      <c r="H1470" s="10" t="str">
        <f>IF(C1470="","",VLOOKUP(R1470&amp;"_"&amp;S1470&amp;"_"&amp;T1470,[1]挑战模式!$A:$BG,58,FALSE))</f>
        <v/>
      </c>
      <c r="I1470" s="10" t="str">
        <f>IF(C1470="","",VLOOKUP(R1470&amp;"_"&amp;S1470&amp;"_"&amp;T1470,[1]挑战模式!$A:$BG,59,FALSE))</f>
        <v/>
      </c>
      <c r="J1470" s="10" t="str">
        <f t="shared" si="142"/>
        <v/>
      </c>
      <c r="K1470" s="10" t="str">
        <f ca="1">IF(ISNA(VLOOKUP(R1470&amp;"_"&amp;S1470&amp;"_"&amp;T1470,[1]挑战模式!$A:$AS,1,FALSE)),"",IF(VLOOKUP(R1470&amp;"_"&amp;S1470&amp;"_"&amp;T1470,[1]挑战模式!$A:$AS,14+U1470,FALSE)="","",INT(VLOOKUP(R1470&amp;"_"&amp;S1470&amp;"_"&amp;T1470,[1]挑战模式!$A:$AS,20+U1470,FALSE))))</f>
        <v/>
      </c>
      <c r="L1470" s="10" t="str">
        <f ca="1">IF(ISNA(VLOOKUP(R1470&amp;"_"&amp;S1470&amp;"_"&amp;T1470,[1]挑战模式!$A:$AS,1,FALSE)),"",IF(VLOOKUP(R1470&amp;"_"&amp;S1470&amp;"_"&amp;T1470,[1]挑战模式!$A:$AS,14+U1470,FALSE)="","",ROUND(VLOOKUP(R1470&amp;"_"&amp;S1470&amp;"_"&amp;T1470,[1]挑战模式!$A:$AS,5,FALSE)/K1470,2)))</f>
        <v/>
      </c>
      <c r="M1470" s="10" t="str">
        <f t="shared" ca="1" si="146"/>
        <v/>
      </c>
      <c r="N1470" s="10" t="str">
        <f t="shared" ca="1" si="147"/>
        <v/>
      </c>
      <c r="O1470" s="10" t="str">
        <f t="shared" ca="1" si="148"/>
        <v/>
      </c>
      <c r="Q1470" s="10" t="str">
        <f ca="1">IF(L1470="","",VLOOKUP(R1470&amp;"_"&amp;S1470&amp;"_"&amp;T1470,[1]挑战模式!$A:$AS,38+U1470,FALSE))</f>
        <v/>
      </c>
      <c r="R1470" s="10">
        <v>3</v>
      </c>
      <c r="S1470" s="10">
        <v>1</v>
      </c>
      <c r="T1470" s="10">
        <v>5</v>
      </c>
      <c r="U1470" s="10">
        <v>5</v>
      </c>
    </row>
    <row r="1471" spans="2:21" x14ac:dyDescent="0.2">
      <c r="B1471" s="10" t="str">
        <f t="shared" si="143"/>
        <v/>
      </c>
      <c r="C1471" s="10" t="str">
        <f>IF(ISNA(VLOOKUP(R1471&amp;"_"&amp;S1471&amp;"_"&amp;T1471,[1]挑战模式!$A:$AS,1,FALSE)),"",IF(T1471-T1470=0,"",T1471))</f>
        <v/>
      </c>
      <c r="D1471" s="10" t="str">
        <f t="shared" si="144"/>
        <v/>
      </c>
      <c r="E1471" s="10" t="str">
        <f>""</f>
        <v/>
      </c>
      <c r="F1471" s="10" t="str">
        <f>IF(C1471="","",VLOOKUP(R1471&amp;"_"&amp;S1471&amp;"_"&amp;T1471,[1]挑战模式!$A:$AS,13,FALSE)-VLOOKUP(R1471&amp;"_"&amp;S1471&amp;"_"&amp;T1471,[1]挑战模式!$A:$AS,14,FALSE))</f>
        <v/>
      </c>
      <c r="G1471" s="10" t="str">
        <f t="shared" si="145"/>
        <v/>
      </c>
      <c r="H1471" s="10" t="str">
        <f>IF(C1471="","",VLOOKUP(R1471&amp;"_"&amp;S1471&amp;"_"&amp;T1471,[1]挑战模式!$A:$BG,58,FALSE))</f>
        <v/>
      </c>
      <c r="I1471" s="10" t="str">
        <f>IF(C1471="","",VLOOKUP(R1471&amp;"_"&amp;S1471&amp;"_"&amp;T1471,[1]挑战模式!$A:$BG,59,FALSE))</f>
        <v/>
      </c>
      <c r="J1471" s="10" t="str">
        <f t="shared" si="142"/>
        <v/>
      </c>
      <c r="K1471" s="10" t="str">
        <f ca="1">IF(ISNA(VLOOKUP(R1471&amp;"_"&amp;S1471&amp;"_"&amp;T1471,[1]挑战模式!$A:$AS,1,FALSE)),"",IF(VLOOKUP(R1471&amp;"_"&amp;S1471&amp;"_"&amp;T1471,[1]挑战模式!$A:$AS,14+U1471,FALSE)="","",INT(VLOOKUP(R1471&amp;"_"&amp;S1471&amp;"_"&amp;T1471,[1]挑战模式!$A:$AS,20+U1471,FALSE))))</f>
        <v/>
      </c>
      <c r="L1471" s="10" t="str">
        <f ca="1">IF(ISNA(VLOOKUP(R1471&amp;"_"&amp;S1471&amp;"_"&amp;T1471,[1]挑战模式!$A:$AS,1,FALSE)),"",IF(VLOOKUP(R1471&amp;"_"&amp;S1471&amp;"_"&amp;T1471,[1]挑战模式!$A:$AS,14+U1471,FALSE)="","",ROUND(VLOOKUP(R1471&amp;"_"&amp;S1471&amp;"_"&amp;T1471,[1]挑战模式!$A:$AS,5,FALSE)/K1471,2)))</f>
        <v/>
      </c>
      <c r="M1471" s="10" t="str">
        <f t="shared" ca="1" si="146"/>
        <v/>
      </c>
      <c r="N1471" s="10" t="str">
        <f t="shared" ca="1" si="147"/>
        <v/>
      </c>
      <c r="O1471" s="10" t="str">
        <f t="shared" ca="1" si="148"/>
        <v/>
      </c>
      <c r="Q1471" s="10" t="str">
        <f ca="1">IF(L1471="","",VLOOKUP(R1471&amp;"_"&amp;S1471&amp;"_"&amp;T1471,[1]挑战模式!$A:$AS,38+U1471,FALSE))</f>
        <v/>
      </c>
      <c r="R1471" s="10">
        <v>3</v>
      </c>
      <c r="S1471" s="10">
        <v>1</v>
      </c>
      <c r="T1471" s="10">
        <v>5</v>
      </c>
      <c r="U1471" s="10">
        <v>6</v>
      </c>
    </row>
    <row r="1472" spans="2:21" x14ac:dyDescent="0.2">
      <c r="B1472" s="10" t="str">
        <f t="shared" si="143"/>
        <v>MonsterWaveCallRule_Season3_Challenge1</v>
      </c>
      <c r="C1472" s="10">
        <f>IF(ISNA(VLOOKUP(R1472&amp;"_"&amp;S1472&amp;"_"&amp;T1472,[1]挑战模式!$A:$AS,1,FALSE)),"",IF(T1472-T1471=0,"",T1472))</f>
        <v>6</v>
      </c>
      <c r="D1472" s="10" t="str">
        <f t="shared" si="144"/>
        <v>赛季3挑战关卡1波次6</v>
      </c>
      <c r="E1472" s="10" t="str">
        <f>""</f>
        <v/>
      </c>
      <c r="F1472" s="10">
        <f>IF(C1472="","",VLOOKUP(R1472&amp;"_"&amp;S1472&amp;"_"&amp;T1472,[1]挑战模式!$A:$AS,13,FALSE)-VLOOKUP(R1472&amp;"_"&amp;S1472&amp;"_"&amp;T1472,[1]挑战模式!$A:$AS,14,FALSE))</f>
        <v>100</v>
      </c>
      <c r="G1472" s="10">
        <f t="shared" si="145"/>
        <v>180</v>
      </c>
      <c r="H1472" s="10" t="str">
        <f>IF(C1472="","",VLOOKUP(R1472&amp;"_"&amp;S1472&amp;"_"&amp;T1472,[1]挑战模式!$A:$BG,58,FALSE))</f>
        <v>ResAudio_Music_game1;0.9</v>
      </c>
      <c r="I1472" s="10" t="str">
        <f>IF(C1472="","",VLOOKUP(R1472&amp;"_"&amp;S1472&amp;"_"&amp;T1472,[1]挑战模式!$A:$BG,59,FALSE))</f>
        <v>ResAudio_Music_battle_danger1;1</v>
      </c>
      <c r="J1472" s="10">
        <f t="shared" si="142"/>
        <v>0</v>
      </c>
      <c r="K1472" s="10">
        <f ca="1">IF(ISNA(VLOOKUP(R1472&amp;"_"&amp;S1472&amp;"_"&amp;T1472,[1]挑战模式!$A:$AS,1,FALSE)),"",IF(VLOOKUP(R1472&amp;"_"&amp;S1472&amp;"_"&amp;T1472,[1]挑战模式!$A:$AS,14+U1472,FALSE)="","",INT(VLOOKUP(R1472&amp;"_"&amp;S1472&amp;"_"&amp;T1472,[1]挑战模式!$A:$AS,20+U1472,FALSE))))</f>
        <v>11</v>
      </c>
      <c r="L1472" s="10">
        <f ca="1">IF(ISNA(VLOOKUP(R1472&amp;"_"&amp;S1472&amp;"_"&amp;T1472,[1]挑战模式!$A:$AS,1,FALSE)),"",IF(VLOOKUP(R1472&amp;"_"&amp;S1472&amp;"_"&amp;T1472,[1]挑战模式!$A:$AS,14+U1472,FALSE)="","",ROUND(VLOOKUP(R1472&amp;"_"&amp;S1472&amp;"_"&amp;T1472,[1]挑战模式!$A:$AS,5,FALSE)/K1472,2)))</f>
        <v>2.73</v>
      </c>
      <c r="M1472" s="10">
        <f t="shared" ca="1" si="146"/>
        <v>1</v>
      </c>
      <c r="N1472" s="10" t="str">
        <f t="shared" ca="1" si="147"/>
        <v>Monster_Season3_Challenge1_6_1</v>
      </c>
      <c r="O1472" s="10">
        <f t="shared" ca="1" si="148"/>
        <v>1</v>
      </c>
      <c r="Q1472" s="10">
        <f ca="1">IF(L1472="","",VLOOKUP(R1472&amp;"_"&amp;S1472&amp;"_"&amp;T1472,[1]挑战模式!$A:$AS,38+U1472,FALSE))</f>
        <v>6</v>
      </c>
      <c r="R1472" s="10">
        <v>3</v>
      </c>
      <c r="S1472" s="10">
        <v>1</v>
      </c>
      <c r="T1472" s="10">
        <v>6</v>
      </c>
      <c r="U1472" s="10">
        <v>1</v>
      </c>
    </row>
    <row r="1473" spans="2:21" x14ac:dyDescent="0.2">
      <c r="B1473" s="10" t="str">
        <f t="shared" si="143"/>
        <v/>
      </c>
      <c r="C1473" s="10" t="str">
        <f>IF(ISNA(VLOOKUP(R1473&amp;"_"&amp;S1473&amp;"_"&amp;T1473,[1]挑战模式!$A:$AS,1,FALSE)),"",IF(T1473-T1472=0,"",T1473))</f>
        <v/>
      </c>
      <c r="D1473" s="10" t="str">
        <f t="shared" si="144"/>
        <v/>
      </c>
      <c r="E1473" s="10" t="str">
        <f>""</f>
        <v/>
      </c>
      <c r="F1473" s="10" t="str">
        <f>IF(C1473="","",VLOOKUP(R1473&amp;"_"&amp;S1473&amp;"_"&amp;T1473,[1]挑战模式!$A:$AS,13,FALSE)-VLOOKUP(R1473&amp;"_"&amp;S1473&amp;"_"&amp;T1473,[1]挑战模式!$A:$AS,14,FALSE))</f>
        <v/>
      </c>
      <c r="G1473" s="10" t="str">
        <f t="shared" si="145"/>
        <v/>
      </c>
      <c r="H1473" s="10" t="str">
        <f>IF(C1473="","",VLOOKUP(R1473&amp;"_"&amp;S1473&amp;"_"&amp;T1473,[1]挑战模式!$A:$BG,58,FALSE))</f>
        <v/>
      </c>
      <c r="I1473" s="10" t="str">
        <f>IF(C1473="","",VLOOKUP(R1473&amp;"_"&amp;S1473&amp;"_"&amp;T1473,[1]挑战模式!$A:$BG,59,FALSE))</f>
        <v/>
      </c>
      <c r="J1473" s="10" t="str">
        <f t="shared" si="142"/>
        <v/>
      </c>
      <c r="K1473" s="10">
        <f ca="1">IF(ISNA(VLOOKUP(R1473&amp;"_"&amp;S1473&amp;"_"&amp;T1473,[1]挑战模式!$A:$AS,1,FALSE)),"",IF(VLOOKUP(R1473&amp;"_"&amp;S1473&amp;"_"&amp;T1473,[1]挑战模式!$A:$AS,14+U1473,FALSE)="","",INT(VLOOKUP(R1473&amp;"_"&amp;S1473&amp;"_"&amp;T1473,[1]挑战模式!$A:$AS,20+U1473,FALSE))))</f>
        <v>8</v>
      </c>
      <c r="L1473" s="10">
        <f ca="1">IF(ISNA(VLOOKUP(R1473&amp;"_"&amp;S1473&amp;"_"&amp;T1473,[1]挑战模式!$A:$AS,1,FALSE)),"",IF(VLOOKUP(R1473&amp;"_"&amp;S1473&amp;"_"&amp;T1473,[1]挑战模式!$A:$AS,14+U1473,FALSE)="","",ROUND(VLOOKUP(R1473&amp;"_"&amp;S1473&amp;"_"&amp;T1473,[1]挑战模式!$A:$AS,5,FALSE)/K1473,2)))</f>
        <v>3.75</v>
      </c>
      <c r="M1473" s="10">
        <f t="shared" ca="1" si="146"/>
        <v>1</v>
      </c>
      <c r="N1473" s="10" t="str">
        <f t="shared" ca="1" si="147"/>
        <v>Monster_Season3_Challenge1_6_2</v>
      </c>
      <c r="O1473" s="10">
        <f t="shared" ca="1" si="148"/>
        <v>1</v>
      </c>
      <c r="Q1473" s="10">
        <f ca="1">IF(L1473="","",VLOOKUP(R1473&amp;"_"&amp;S1473&amp;"_"&amp;T1473,[1]挑战模式!$A:$AS,38+U1473,FALSE))</f>
        <v>6</v>
      </c>
      <c r="R1473" s="10">
        <v>3</v>
      </c>
      <c r="S1473" s="10">
        <v>1</v>
      </c>
      <c r="T1473" s="10">
        <v>6</v>
      </c>
      <c r="U1473" s="10">
        <v>2</v>
      </c>
    </row>
    <row r="1474" spans="2:21" x14ac:dyDescent="0.2">
      <c r="B1474" s="10" t="str">
        <f t="shared" si="143"/>
        <v/>
      </c>
      <c r="C1474" s="10" t="str">
        <f>IF(ISNA(VLOOKUP(R1474&amp;"_"&amp;S1474&amp;"_"&amp;T1474,[1]挑战模式!$A:$AS,1,FALSE)),"",IF(T1474-T1473=0,"",T1474))</f>
        <v/>
      </c>
      <c r="D1474" s="10" t="str">
        <f t="shared" si="144"/>
        <v/>
      </c>
      <c r="E1474" s="10" t="str">
        <f>""</f>
        <v/>
      </c>
      <c r="F1474" s="10" t="str">
        <f>IF(C1474="","",VLOOKUP(R1474&amp;"_"&amp;S1474&amp;"_"&amp;T1474,[1]挑战模式!$A:$AS,13,FALSE)-VLOOKUP(R1474&amp;"_"&amp;S1474&amp;"_"&amp;T1474,[1]挑战模式!$A:$AS,14,FALSE))</f>
        <v/>
      </c>
      <c r="G1474" s="10" t="str">
        <f t="shared" si="145"/>
        <v/>
      </c>
      <c r="H1474" s="10" t="str">
        <f>IF(C1474="","",VLOOKUP(R1474&amp;"_"&amp;S1474&amp;"_"&amp;T1474,[1]挑战模式!$A:$BG,58,FALSE))</f>
        <v/>
      </c>
      <c r="I1474" s="10" t="str">
        <f>IF(C1474="","",VLOOKUP(R1474&amp;"_"&amp;S1474&amp;"_"&amp;T1474,[1]挑战模式!$A:$BG,59,FALSE))</f>
        <v/>
      </c>
      <c r="J1474" s="10" t="str">
        <f t="shared" si="142"/>
        <v/>
      </c>
      <c r="K1474" s="10">
        <f ca="1">IF(ISNA(VLOOKUP(R1474&amp;"_"&amp;S1474&amp;"_"&amp;T1474,[1]挑战模式!$A:$AS,1,FALSE)),"",IF(VLOOKUP(R1474&amp;"_"&amp;S1474&amp;"_"&amp;T1474,[1]挑战模式!$A:$AS,14+U1474,FALSE)="","",INT(VLOOKUP(R1474&amp;"_"&amp;S1474&amp;"_"&amp;T1474,[1]挑战模式!$A:$AS,20+U1474,FALSE))))</f>
        <v>8</v>
      </c>
      <c r="L1474" s="10">
        <f ca="1">IF(ISNA(VLOOKUP(R1474&amp;"_"&amp;S1474&amp;"_"&amp;T1474,[1]挑战模式!$A:$AS,1,FALSE)),"",IF(VLOOKUP(R1474&amp;"_"&amp;S1474&amp;"_"&amp;T1474,[1]挑战模式!$A:$AS,14+U1474,FALSE)="","",ROUND(VLOOKUP(R1474&amp;"_"&amp;S1474&amp;"_"&amp;T1474,[1]挑战模式!$A:$AS,5,FALSE)/K1474,2)))</f>
        <v>3.75</v>
      </c>
      <c r="M1474" s="10">
        <f t="shared" ca="1" si="146"/>
        <v>1</v>
      </c>
      <c r="N1474" s="10" t="str">
        <f t="shared" ca="1" si="147"/>
        <v>Monster_Season3_Challenge1_6_3</v>
      </c>
      <c r="O1474" s="10">
        <f t="shared" ca="1" si="148"/>
        <v>1</v>
      </c>
      <c r="Q1474" s="10">
        <f ca="1">IF(L1474="","",VLOOKUP(R1474&amp;"_"&amp;S1474&amp;"_"&amp;T1474,[1]挑战模式!$A:$AS,38+U1474,FALSE))</f>
        <v>6</v>
      </c>
      <c r="R1474" s="10">
        <v>3</v>
      </c>
      <c r="S1474" s="10">
        <v>1</v>
      </c>
      <c r="T1474" s="10">
        <v>6</v>
      </c>
      <c r="U1474" s="10">
        <v>3</v>
      </c>
    </row>
    <row r="1475" spans="2:21" x14ac:dyDescent="0.2">
      <c r="B1475" s="10" t="str">
        <f t="shared" si="143"/>
        <v/>
      </c>
      <c r="C1475" s="10" t="str">
        <f>IF(ISNA(VLOOKUP(R1475&amp;"_"&amp;S1475&amp;"_"&amp;T1475,[1]挑战模式!$A:$AS,1,FALSE)),"",IF(T1475-T1474=0,"",T1475))</f>
        <v/>
      </c>
      <c r="D1475" s="10" t="str">
        <f t="shared" si="144"/>
        <v/>
      </c>
      <c r="E1475" s="10" t="str">
        <f>""</f>
        <v/>
      </c>
      <c r="F1475" s="10" t="str">
        <f>IF(C1475="","",VLOOKUP(R1475&amp;"_"&amp;S1475&amp;"_"&amp;T1475,[1]挑战模式!$A:$AS,13,FALSE)-VLOOKUP(R1475&amp;"_"&amp;S1475&amp;"_"&amp;T1475,[1]挑战模式!$A:$AS,14,FALSE))</f>
        <v/>
      </c>
      <c r="G1475" s="10" t="str">
        <f t="shared" si="145"/>
        <v/>
      </c>
      <c r="H1475" s="10" t="str">
        <f>IF(C1475="","",VLOOKUP(R1475&amp;"_"&amp;S1475&amp;"_"&amp;T1475,[1]挑战模式!$A:$BG,58,FALSE))</f>
        <v/>
      </c>
      <c r="I1475" s="10" t="str">
        <f>IF(C1475="","",VLOOKUP(R1475&amp;"_"&amp;S1475&amp;"_"&amp;T1475,[1]挑战模式!$A:$BG,59,FALSE))</f>
        <v/>
      </c>
      <c r="J1475" s="10" t="str">
        <f t="shared" si="142"/>
        <v/>
      </c>
      <c r="K1475" s="10">
        <f ca="1">IF(ISNA(VLOOKUP(R1475&amp;"_"&amp;S1475&amp;"_"&amp;T1475,[1]挑战模式!$A:$AS,1,FALSE)),"",IF(VLOOKUP(R1475&amp;"_"&amp;S1475&amp;"_"&amp;T1475,[1]挑战模式!$A:$AS,14+U1475,FALSE)="","",INT(VLOOKUP(R1475&amp;"_"&amp;S1475&amp;"_"&amp;T1475,[1]挑战模式!$A:$AS,20+U1475,FALSE))))</f>
        <v>5</v>
      </c>
      <c r="L1475" s="10">
        <f ca="1">IF(ISNA(VLOOKUP(R1475&amp;"_"&amp;S1475&amp;"_"&amp;T1475,[1]挑战模式!$A:$AS,1,FALSE)),"",IF(VLOOKUP(R1475&amp;"_"&amp;S1475&amp;"_"&amp;T1475,[1]挑战模式!$A:$AS,14+U1475,FALSE)="","",ROUND(VLOOKUP(R1475&amp;"_"&amp;S1475&amp;"_"&amp;T1475,[1]挑战模式!$A:$AS,5,FALSE)/K1475,2)))</f>
        <v>6</v>
      </c>
      <c r="M1475" s="10">
        <f t="shared" ca="1" si="146"/>
        <v>1</v>
      </c>
      <c r="N1475" s="10" t="str">
        <f t="shared" ca="1" si="147"/>
        <v>Monster_Season3_Challenge1_6_4</v>
      </c>
      <c r="O1475" s="10">
        <f t="shared" ca="1" si="148"/>
        <v>1</v>
      </c>
      <c r="Q1475" s="10">
        <f ca="1">IF(L1475="","",VLOOKUP(R1475&amp;"_"&amp;S1475&amp;"_"&amp;T1475,[1]挑战模式!$A:$AS,38+U1475,FALSE))</f>
        <v>6</v>
      </c>
      <c r="R1475" s="10">
        <v>3</v>
      </c>
      <c r="S1475" s="10">
        <v>1</v>
      </c>
      <c r="T1475" s="10">
        <v>6</v>
      </c>
      <c r="U1475" s="10">
        <v>4</v>
      </c>
    </row>
    <row r="1476" spans="2:21" x14ac:dyDescent="0.2">
      <c r="B1476" s="10" t="str">
        <f t="shared" si="143"/>
        <v/>
      </c>
      <c r="C1476" s="10" t="str">
        <f>IF(ISNA(VLOOKUP(R1476&amp;"_"&amp;S1476&amp;"_"&amp;T1476,[1]挑战模式!$A:$AS,1,FALSE)),"",IF(T1476-T1475=0,"",T1476))</f>
        <v/>
      </c>
      <c r="D1476" s="10" t="str">
        <f t="shared" si="144"/>
        <v/>
      </c>
      <c r="E1476" s="10" t="str">
        <f>""</f>
        <v/>
      </c>
      <c r="F1476" s="10" t="str">
        <f>IF(C1476="","",VLOOKUP(R1476&amp;"_"&amp;S1476&amp;"_"&amp;T1476,[1]挑战模式!$A:$AS,13,FALSE)-VLOOKUP(R1476&amp;"_"&amp;S1476&amp;"_"&amp;T1476,[1]挑战模式!$A:$AS,14,FALSE))</f>
        <v/>
      </c>
      <c r="G1476" s="10" t="str">
        <f t="shared" si="145"/>
        <v/>
      </c>
      <c r="H1476" s="10" t="str">
        <f>IF(C1476="","",VLOOKUP(R1476&amp;"_"&amp;S1476&amp;"_"&amp;T1476,[1]挑战模式!$A:$BG,58,FALSE))</f>
        <v/>
      </c>
      <c r="I1476" s="10" t="str">
        <f>IF(C1476="","",VLOOKUP(R1476&amp;"_"&amp;S1476&amp;"_"&amp;T1476,[1]挑战模式!$A:$BG,59,FALSE))</f>
        <v/>
      </c>
      <c r="J1476" s="10" t="str">
        <f t="shared" si="142"/>
        <v/>
      </c>
      <c r="K1476" s="10" t="str">
        <f ca="1">IF(ISNA(VLOOKUP(R1476&amp;"_"&amp;S1476&amp;"_"&amp;T1476,[1]挑战模式!$A:$AS,1,FALSE)),"",IF(VLOOKUP(R1476&amp;"_"&amp;S1476&amp;"_"&amp;T1476,[1]挑战模式!$A:$AS,14+U1476,FALSE)="","",INT(VLOOKUP(R1476&amp;"_"&amp;S1476&amp;"_"&amp;T1476,[1]挑战模式!$A:$AS,20+U1476,FALSE))))</f>
        <v/>
      </c>
      <c r="L1476" s="10" t="str">
        <f ca="1">IF(ISNA(VLOOKUP(R1476&amp;"_"&amp;S1476&amp;"_"&amp;T1476,[1]挑战模式!$A:$AS,1,FALSE)),"",IF(VLOOKUP(R1476&amp;"_"&amp;S1476&amp;"_"&amp;T1476,[1]挑战模式!$A:$AS,14+U1476,FALSE)="","",ROUND(VLOOKUP(R1476&amp;"_"&amp;S1476&amp;"_"&amp;T1476,[1]挑战模式!$A:$AS,5,FALSE)/K1476,2)))</f>
        <v/>
      </c>
      <c r="M1476" s="10" t="str">
        <f t="shared" ca="1" si="146"/>
        <v/>
      </c>
      <c r="N1476" s="10" t="str">
        <f t="shared" ca="1" si="147"/>
        <v/>
      </c>
      <c r="O1476" s="10" t="str">
        <f t="shared" ca="1" si="148"/>
        <v/>
      </c>
      <c r="Q1476" s="10" t="str">
        <f ca="1">IF(L1476="","",VLOOKUP(R1476&amp;"_"&amp;S1476&amp;"_"&amp;T1476,[1]挑战模式!$A:$AS,38+U1476,FALSE))</f>
        <v/>
      </c>
      <c r="R1476" s="10">
        <v>3</v>
      </c>
      <c r="S1476" s="10">
        <v>1</v>
      </c>
      <c r="T1476" s="10">
        <v>6</v>
      </c>
      <c r="U1476" s="10">
        <v>5</v>
      </c>
    </row>
    <row r="1477" spans="2:21" x14ac:dyDescent="0.2">
      <c r="B1477" s="10" t="str">
        <f t="shared" si="143"/>
        <v/>
      </c>
      <c r="C1477" s="10" t="str">
        <f>IF(ISNA(VLOOKUP(R1477&amp;"_"&amp;S1477&amp;"_"&amp;T1477,[1]挑战模式!$A:$AS,1,FALSE)),"",IF(T1477-T1476=0,"",T1477))</f>
        <v/>
      </c>
      <c r="D1477" s="10" t="str">
        <f t="shared" si="144"/>
        <v/>
      </c>
      <c r="E1477" s="10" t="str">
        <f>""</f>
        <v/>
      </c>
      <c r="F1477" s="10" t="str">
        <f>IF(C1477="","",VLOOKUP(R1477&amp;"_"&amp;S1477&amp;"_"&amp;T1477,[1]挑战模式!$A:$AS,13,FALSE)-VLOOKUP(R1477&amp;"_"&amp;S1477&amp;"_"&amp;T1477,[1]挑战模式!$A:$AS,14,FALSE))</f>
        <v/>
      </c>
      <c r="G1477" s="10" t="str">
        <f t="shared" si="145"/>
        <v/>
      </c>
      <c r="H1477" s="10" t="str">
        <f>IF(C1477="","",VLOOKUP(R1477&amp;"_"&amp;S1477&amp;"_"&amp;T1477,[1]挑战模式!$A:$BG,58,FALSE))</f>
        <v/>
      </c>
      <c r="I1477" s="10" t="str">
        <f>IF(C1477="","",VLOOKUP(R1477&amp;"_"&amp;S1477&amp;"_"&amp;T1477,[1]挑战模式!$A:$BG,59,FALSE))</f>
        <v/>
      </c>
      <c r="J1477" s="10" t="str">
        <f t="shared" si="142"/>
        <v/>
      </c>
      <c r="K1477" s="10" t="str">
        <f ca="1">IF(ISNA(VLOOKUP(R1477&amp;"_"&amp;S1477&amp;"_"&amp;T1477,[1]挑战模式!$A:$AS,1,FALSE)),"",IF(VLOOKUP(R1477&amp;"_"&amp;S1477&amp;"_"&amp;T1477,[1]挑战模式!$A:$AS,14+U1477,FALSE)="","",INT(VLOOKUP(R1477&amp;"_"&amp;S1477&amp;"_"&amp;T1477,[1]挑战模式!$A:$AS,20+U1477,FALSE))))</f>
        <v/>
      </c>
      <c r="L1477" s="10" t="str">
        <f ca="1">IF(ISNA(VLOOKUP(R1477&amp;"_"&amp;S1477&amp;"_"&amp;T1477,[1]挑战模式!$A:$AS,1,FALSE)),"",IF(VLOOKUP(R1477&amp;"_"&amp;S1477&amp;"_"&amp;T1477,[1]挑战模式!$A:$AS,14+U1477,FALSE)="","",ROUND(VLOOKUP(R1477&amp;"_"&amp;S1477&amp;"_"&amp;T1477,[1]挑战模式!$A:$AS,5,FALSE)/K1477,2)))</f>
        <v/>
      </c>
      <c r="M1477" s="10" t="str">
        <f t="shared" ca="1" si="146"/>
        <v/>
      </c>
      <c r="N1477" s="10" t="str">
        <f t="shared" ca="1" si="147"/>
        <v/>
      </c>
      <c r="O1477" s="10" t="str">
        <f t="shared" ca="1" si="148"/>
        <v/>
      </c>
      <c r="Q1477" s="10" t="str">
        <f ca="1">IF(L1477="","",VLOOKUP(R1477&amp;"_"&amp;S1477&amp;"_"&amp;T1477,[1]挑战模式!$A:$AS,38+U1477,FALSE))</f>
        <v/>
      </c>
      <c r="R1477" s="10">
        <v>3</v>
      </c>
      <c r="S1477" s="10">
        <v>1</v>
      </c>
      <c r="T1477" s="10">
        <v>6</v>
      </c>
      <c r="U1477" s="10">
        <v>6</v>
      </c>
    </row>
    <row r="1478" spans="2:21" x14ac:dyDescent="0.2">
      <c r="B1478" s="10" t="str">
        <f t="shared" si="143"/>
        <v/>
      </c>
      <c r="C1478" s="10" t="str">
        <f>IF(ISNA(VLOOKUP(R1478&amp;"_"&amp;S1478&amp;"_"&amp;T1478,[1]挑战模式!$A:$AS,1,FALSE)),"",IF(T1478-T1477=0,"",T1478))</f>
        <v/>
      </c>
      <c r="D1478" s="10" t="str">
        <f t="shared" si="144"/>
        <v/>
      </c>
      <c r="E1478" s="10" t="str">
        <f>""</f>
        <v/>
      </c>
      <c r="F1478" s="10" t="str">
        <f>IF(C1478="","",VLOOKUP(R1478&amp;"_"&amp;S1478&amp;"_"&amp;T1478,[1]挑战模式!$A:$AS,13,FALSE)-VLOOKUP(R1478&amp;"_"&amp;S1478&amp;"_"&amp;T1478,[1]挑战模式!$A:$AS,14,FALSE))</f>
        <v/>
      </c>
      <c r="G1478" s="10" t="str">
        <f t="shared" si="145"/>
        <v/>
      </c>
      <c r="H1478" s="10" t="str">
        <f>IF(C1478="","",VLOOKUP(R1478&amp;"_"&amp;S1478&amp;"_"&amp;T1478,[1]挑战模式!$A:$BG,58,FALSE))</f>
        <v/>
      </c>
      <c r="I1478" s="10" t="str">
        <f>IF(C1478="","",VLOOKUP(R1478&amp;"_"&amp;S1478&amp;"_"&amp;T1478,[1]挑战模式!$A:$BG,59,FALSE))</f>
        <v/>
      </c>
      <c r="J1478" s="10" t="str">
        <f t="shared" si="142"/>
        <v/>
      </c>
      <c r="K1478" s="10" t="str">
        <f>IF(ISNA(VLOOKUP(R1478&amp;"_"&amp;S1478&amp;"_"&amp;T1478,[1]挑战模式!$A:$AS,1,FALSE)),"",IF(VLOOKUP(R1478&amp;"_"&amp;S1478&amp;"_"&amp;T1478,[1]挑战模式!$A:$AS,14+U1478,FALSE)="","",INT(VLOOKUP(R1478&amp;"_"&amp;S1478&amp;"_"&amp;T1478,[1]挑战模式!$A:$AS,20+U1478,FALSE))))</f>
        <v/>
      </c>
      <c r="L1478" s="10" t="str">
        <f>IF(ISNA(VLOOKUP(R1478&amp;"_"&amp;S1478&amp;"_"&amp;T1478,[1]挑战模式!$A:$AS,1,FALSE)),"",IF(VLOOKUP(R1478&amp;"_"&amp;S1478&amp;"_"&amp;T1478,[1]挑战模式!$A:$AS,14+U1478,FALSE)="","",ROUND(VLOOKUP(R1478&amp;"_"&amp;S1478&amp;"_"&amp;T1478,[1]挑战模式!$A:$AS,5,FALSE)/K1478,2)))</f>
        <v/>
      </c>
      <c r="M1478" s="10" t="str">
        <f t="shared" si="146"/>
        <v/>
      </c>
      <c r="N1478" s="10" t="str">
        <f t="shared" si="147"/>
        <v/>
      </c>
      <c r="O1478" s="10" t="str">
        <f t="shared" si="148"/>
        <v/>
      </c>
      <c r="Q1478" s="10" t="str">
        <f>IF(L1478="","",VLOOKUP(R1478&amp;"_"&amp;S1478&amp;"_"&amp;T1478,[1]挑战模式!$A:$AS,38+U1478,FALSE))</f>
        <v/>
      </c>
      <c r="R1478" s="10">
        <v>3</v>
      </c>
      <c r="S1478" s="10">
        <v>1</v>
      </c>
      <c r="T1478" s="10">
        <v>7</v>
      </c>
      <c r="U1478" s="10">
        <v>1</v>
      </c>
    </row>
    <row r="1479" spans="2:21" x14ac:dyDescent="0.2">
      <c r="B1479" s="10" t="str">
        <f t="shared" si="143"/>
        <v/>
      </c>
      <c r="C1479" s="10" t="str">
        <f>IF(ISNA(VLOOKUP(R1479&amp;"_"&amp;S1479&amp;"_"&amp;T1479,[1]挑战模式!$A:$AS,1,FALSE)),"",IF(T1479-T1478=0,"",T1479))</f>
        <v/>
      </c>
      <c r="D1479" s="10" t="str">
        <f t="shared" si="144"/>
        <v/>
      </c>
      <c r="E1479" s="10" t="str">
        <f>""</f>
        <v/>
      </c>
      <c r="F1479" s="10" t="str">
        <f>IF(C1479="","",VLOOKUP(R1479&amp;"_"&amp;S1479&amp;"_"&amp;T1479,[1]挑战模式!$A:$AS,13,FALSE)-VLOOKUP(R1479&amp;"_"&amp;S1479&amp;"_"&amp;T1479,[1]挑战模式!$A:$AS,14,FALSE))</f>
        <v/>
      </c>
      <c r="G1479" s="10" t="str">
        <f t="shared" si="145"/>
        <v/>
      </c>
      <c r="H1479" s="10" t="str">
        <f>IF(C1479="","",VLOOKUP(R1479&amp;"_"&amp;S1479&amp;"_"&amp;T1479,[1]挑战模式!$A:$BG,58,FALSE))</f>
        <v/>
      </c>
      <c r="I1479" s="10" t="str">
        <f>IF(C1479="","",VLOOKUP(R1479&amp;"_"&amp;S1479&amp;"_"&amp;T1479,[1]挑战模式!$A:$BG,59,FALSE))</f>
        <v/>
      </c>
      <c r="J1479" s="10" t="str">
        <f t="shared" si="142"/>
        <v/>
      </c>
      <c r="K1479" s="10" t="str">
        <f>IF(ISNA(VLOOKUP(R1479&amp;"_"&amp;S1479&amp;"_"&amp;T1479,[1]挑战模式!$A:$AS,1,FALSE)),"",IF(VLOOKUP(R1479&amp;"_"&amp;S1479&amp;"_"&amp;T1479,[1]挑战模式!$A:$AS,14+U1479,FALSE)="","",INT(VLOOKUP(R1479&amp;"_"&amp;S1479&amp;"_"&amp;T1479,[1]挑战模式!$A:$AS,20+U1479,FALSE))))</f>
        <v/>
      </c>
      <c r="L1479" s="10" t="str">
        <f>IF(ISNA(VLOOKUP(R1479&amp;"_"&amp;S1479&amp;"_"&amp;T1479,[1]挑战模式!$A:$AS,1,FALSE)),"",IF(VLOOKUP(R1479&amp;"_"&amp;S1479&amp;"_"&amp;T1479,[1]挑战模式!$A:$AS,14+U1479,FALSE)="","",ROUND(VLOOKUP(R1479&amp;"_"&amp;S1479&amp;"_"&amp;T1479,[1]挑战模式!$A:$AS,5,FALSE)/K1479,2)))</f>
        <v/>
      </c>
      <c r="M1479" s="10" t="str">
        <f t="shared" si="146"/>
        <v/>
      </c>
      <c r="N1479" s="10" t="str">
        <f t="shared" si="147"/>
        <v/>
      </c>
      <c r="O1479" s="10" t="str">
        <f t="shared" si="148"/>
        <v/>
      </c>
      <c r="Q1479" s="10" t="str">
        <f>IF(L1479="","",VLOOKUP(R1479&amp;"_"&amp;S1479&amp;"_"&amp;T1479,[1]挑战模式!$A:$AS,38+U1479,FALSE))</f>
        <v/>
      </c>
      <c r="R1479" s="10">
        <v>3</v>
      </c>
      <c r="S1479" s="10">
        <v>1</v>
      </c>
      <c r="T1479" s="10">
        <v>7</v>
      </c>
      <c r="U1479" s="10">
        <v>2</v>
      </c>
    </row>
    <row r="1480" spans="2:21" x14ac:dyDescent="0.2">
      <c r="B1480" s="10" t="str">
        <f t="shared" si="143"/>
        <v/>
      </c>
      <c r="C1480" s="10" t="str">
        <f>IF(ISNA(VLOOKUP(R1480&amp;"_"&amp;S1480&amp;"_"&amp;T1480,[1]挑战模式!$A:$AS,1,FALSE)),"",IF(T1480-T1479=0,"",T1480))</f>
        <v/>
      </c>
      <c r="D1480" s="10" t="str">
        <f t="shared" si="144"/>
        <v/>
      </c>
      <c r="E1480" s="10" t="str">
        <f>""</f>
        <v/>
      </c>
      <c r="F1480" s="10" t="str">
        <f>IF(C1480="","",VLOOKUP(R1480&amp;"_"&amp;S1480&amp;"_"&amp;T1480,[1]挑战模式!$A:$AS,13,FALSE)-VLOOKUP(R1480&amp;"_"&amp;S1480&amp;"_"&amp;T1480,[1]挑战模式!$A:$AS,14,FALSE))</f>
        <v/>
      </c>
      <c r="G1480" s="10" t="str">
        <f t="shared" si="145"/>
        <v/>
      </c>
      <c r="H1480" s="10" t="str">
        <f>IF(C1480="","",VLOOKUP(R1480&amp;"_"&amp;S1480&amp;"_"&amp;T1480,[1]挑战模式!$A:$BG,58,FALSE))</f>
        <v/>
      </c>
      <c r="I1480" s="10" t="str">
        <f>IF(C1480="","",VLOOKUP(R1480&amp;"_"&amp;S1480&amp;"_"&amp;T1480,[1]挑战模式!$A:$BG,59,FALSE))</f>
        <v/>
      </c>
      <c r="J1480" s="10" t="str">
        <f t="shared" si="142"/>
        <v/>
      </c>
      <c r="K1480" s="10" t="str">
        <f>IF(ISNA(VLOOKUP(R1480&amp;"_"&amp;S1480&amp;"_"&amp;T1480,[1]挑战模式!$A:$AS,1,FALSE)),"",IF(VLOOKUP(R1480&amp;"_"&amp;S1480&amp;"_"&amp;T1480,[1]挑战模式!$A:$AS,14+U1480,FALSE)="","",INT(VLOOKUP(R1480&amp;"_"&amp;S1480&amp;"_"&amp;T1480,[1]挑战模式!$A:$AS,20+U1480,FALSE))))</f>
        <v/>
      </c>
      <c r="L1480" s="10" t="str">
        <f>IF(ISNA(VLOOKUP(R1480&amp;"_"&amp;S1480&amp;"_"&amp;T1480,[1]挑战模式!$A:$AS,1,FALSE)),"",IF(VLOOKUP(R1480&amp;"_"&amp;S1480&amp;"_"&amp;T1480,[1]挑战模式!$A:$AS,14+U1480,FALSE)="","",ROUND(VLOOKUP(R1480&amp;"_"&amp;S1480&amp;"_"&amp;T1480,[1]挑战模式!$A:$AS,5,FALSE)/K1480,2)))</f>
        <v/>
      </c>
      <c r="M1480" s="10" t="str">
        <f t="shared" si="146"/>
        <v/>
      </c>
      <c r="N1480" s="10" t="str">
        <f t="shared" si="147"/>
        <v/>
      </c>
      <c r="O1480" s="10" t="str">
        <f t="shared" si="148"/>
        <v/>
      </c>
      <c r="Q1480" s="10" t="str">
        <f>IF(L1480="","",VLOOKUP(R1480&amp;"_"&amp;S1480&amp;"_"&amp;T1480,[1]挑战模式!$A:$AS,38+U1480,FALSE))</f>
        <v/>
      </c>
      <c r="R1480" s="10">
        <v>3</v>
      </c>
      <c r="S1480" s="10">
        <v>1</v>
      </c>
      <c r="T1480" s="10">
        <v>7</v>
      </c>
      <c r="U1480" s="10">
        <v>3</v>
      </c>
    </row>
    <row r="1481" spans="2:21" x14ac:dyDescent="0.2">
      <c r="B1481" s="10" t="str">
        <f t="shared" si="143"/>
        <v/>
      </c>
      <c r="C1481" s="10" t="str">
        <f>IF(ISNA(VLOOKUP(R1481&amp;"_"&amp;S1481&amp;"_"&amp;T1481,[1]挑战模式!$A:$AS,1,FALSE)),"",IF(T1481-T1480=0,"",T1481))</f>
        <v/>
      </c>
      <c r="D1481" s="10" t="str">
        <f t="shared" si="144"/>
        <v/>
      </c>
      <c r="E1481" s="10" t="str">
        <f>""</f>
        <v/>
      </c>
      <c r="F1481" s="10" t="str">
        <f>IF(C1481="","",VLOOKUP(R1481&amp;"_"&amp;S1481&amp;"_"&amp;T1481,[1]挑战模式!$A:$AS,13,FALSE)-VLOOKUP(R1481&amp;"_"&amp;S1481&amp;"_"&amp;T1481,[1]挑战模式!$A:$AS,14,FALSE))</f>
        <v/>
      </c>
      <c r="G1481" s="10" t="str">
        <f t="shared" si="145"/>
        <v/>
      </c>
      <c r="H1481" s="10" t="str">
        <f>IF(C1481="","",VLOOKUP(R1481&amp;"_"&amp;S1481&amp;"_"&amp;T1481,[1]挑战模式!$A:$BG,58,FALSE))</f>
        <v/>
      </c>
      <c r="I1481" s="10" t="str">
        <f>IF(C1481="","",VLOOKUP(R1481&amp;"_"&amp;S1481&amp;"_"&amp;T1481,[1]挑战模式!$A:$BG,59,FALSE))</f>
        <v/>
      </c>
      <c r="J1481" s="10" t="str">
        <f t="shared" si="142"/>
        <v/>
      </c>
      <c r="K1481" s="10" t="str">
        <f>IF(ISNA(VLOOKUP(R1481&amp;"_"&amp;S1481&amp;"_"&amp;T1481,[1]挑战模式!$A:$AS,1,FALSE)),"",IF(VLOOKUP(R1481&amp;"_"&amp;S1481&amp;"_"&amp;T1481,[1]挑战模式!$A:$AS,14+U1481,FALSE)="","",INT(VLOOKUP(R1481&amp;"_"&amp;S1481&amp;"_"&amp;T1481,[1]挑战模式!$A:$AS,20+U1481,FALSE))))</f>
        <v/>
      </c>
      <c r="L1481" s="10" t="str">
        <f>IF(ISNA(VLOOKUP(R1481&amp;"_"&amp;S1481&amp;"_"&amp;T1481,[1]挑战模式!$A:$AS,1,FALSE)),"",IF(VLOOKUP(R1481&amp;"_"&amp;S1481&amp;"_"&amp;T1481,[1]挑战模式!$A:$AS,14+U1481,FALSE)="","",ROUND(VLOOKUP(R1481&amp;"_"&amp;S1481&amp;"_"&amp;T1481,[1]挑战模式!$A:$AS,5,FALSE)/K1481,2)))</f>
        <v/>
      </c>
      <c r="M1481" s="10" t="str">
        <f t="shared" si="146"/>
        <v/>
      </c>
      <c r="N1481" s="10" t="str">
        <f t="shared" si="147"/>
        <v/>
      </c>
      <c r="O1481" s="10" t="str">
        <f t="shared" si="148"/>
        <v/>
      </c>
      <c r="Q1481" s="10" t="str">
        <f>IF(L1481="","",VLOOKUP(R1481&amp;"_"&amp;S1481&amp;"_"&amp;T1481,[1]挑战模式!$A:$AS,38+U1481,FALSE))</f>
        <v/>
      </c>
      <c r="R1481" s="10">
        <v>3</v>
      </c>
      <c r="S1481" s="10">
        <v>1</v>
      </c>
      <c r="T1481" s="10">
        <v>7</v>
      </c>
      <c r="U1481" s="10">
        <v>4</v>
      </c>
    </row>
    <row r="1482" spans="2:21" x14ac:dyDescent="0.2">
      <c r="B1482" s="10" t="str">
        <f t="shared" si="143"/>
        <v/>
      </c>
      <c r="C1482" s="10" t="str">
        <f>IF(ISNA(VLOOKUP(R1482&amp;"_"&amp;S1482&amp;"_"&amp;T1482,[1]挑战模式!$A:$AS,1,FALSE)),"",IF(T1482-T1481=0,"",T1482))</f>
        <v/>
      </c>
      <c r="D1482" s="10" t="str">
        <f t="shared" si="144"/>
        <v/>
      </c>
      <c r="E1482" s="10" t="str">
        <f>""</f>
        <v/>
      </c>
      <c r="F1482" s="10" t="str">
        <f>IF(C1482="","",VLOOKUP(R1482&amp;"_"&amp;S1482&amp;"_"&amp;T1482,[1]挑战模式!$A:$AS,13,FALSE)-VLOOKUP(R1482&amp;"_"&amp;S1482&amp;"_"&amp;T1482,[1]挑战模式!$A:$AS,14,FALSE))</f>
        <v/>
      </c>
      <c r="G1482" s="10" t="str">
        <f t="shared" si="145"/>
        <v/>
      </c>
      <c r="H1482" s="10" t="str">
        <f>IF(C1482="","",VLOOKUP(R1482&amp;"_"&amp;S1482&amp;"_"&amp;T1482,[1]挑战模式!$A:$BG,58,FALSE))</f>
        <v/>
      </c>
      <c r="I1482" s="10" t="str">
        <f>IF(C1482="","",VLOOKUP(R1482&amp;"_"&amp;S1482&amp;"_"&amp;T1482,[1]挑战模式!$A:$BG,59,FALSE))</f>
        <v/>
      </c>
      <c r="J1482" s="10" t="str">
        <f t="shared" si="142"/>
        <v/>
      </c>
      <c r="K1482" s="10" t="str">
        <f>IF(ISNA(VLOOKUP(R1482&amp;"_"&amp;S1482&amp;"_"&amp;T1482,[1]挑战模式!$A:$AS,1,FALSE)),"",IF(VLOOKUP(R1482&amp;"_"&amp;S1482&amp;"_"&amp;T1482,[1]挑战模式!$A:$AS,14+U1482,FALSE)="","",INT(VLOOKUP(R1482&amp;"_"&amp;S1482&amp;"_"&amp;T1482,[1]挑战模式!$A:$AS,20+U1482,FALSE))))</f>
        <v/>
      </c>
      <c r="L1482" s="10" t="str">
        <f>IF(ISNA(VLOOKUP(R1482&amp;"_"&amp;S1482&amp;"_"&amp;T1482,[1]挑战模式!$A:$AS,1,FALSE)),"",IF(VLOOKUP(R1482&amp;"_"&amp;S1482&amp;"_"&amp;T1482,[1]挑战模式!$A:$AS,14+U1482,FALSE)="","",ROUND(VLOOKUP(R1482&amp;"_"&amp;S1482&amp;"_"&amp;T1482,[1]挑战模式!$A:$AS,5,FALSE)/K1482,2)))</f>
        <v/>
      </c>
      <c r="M1482" s="10" t="str">
        <f t="shared" si="146"/>
        <v/>
      </c>
      <c r="N1482" s="10" t="str">
        <f t="shared" si="147"/>
        <v/>
      </c>
      <c r="O1482" s="10" t="str">
        <f t="shared" si="148"/>
        <v/>
      </c>
      <c r="Q1482" s="10" t="str">
        <f>IF(L1482="","",VLOOKUP(R1482&amp;"_"&amp;S1482&amp;"_"&amp;T1482,[1]挑战模式!$A:$AS,38+U1482,FALSE))</f>
        <v/>
      </c>
      <c r="R1482" s="10">
        <v>3</v>
      </c>
      <c r="S1482" s="10">
        <v>1</v>
      </c>
      <c r="T1482" s="10">
        <v>7</v>
      </c>
      <c r="U1482" s="10">
        <v>5</v>
      </c>
    </row>
    <row r="1483" spans="2:21" x14ac:dyDescent="0.2">
      <c r="B1483" s="10" t="str">
        <f t="shared" si="143"/>
        <v/>
      </c>
      <c r="C1483" s="10" t="str">
        <f>IF(ISNA(VLOOKUP(R1483&amp;"_"&amp;S1483&amp;"_"&amp;T1483,[1]挑战模式!$A:$AS,1,FALSE)),"",IF(T1483-T1482=0,"",T1483))</f>
        <v/>
      </c>
      <c r="D1483" s="10" t="str">
        <f t="shared" si="144"/>
        <v/>
      </c>
      <c r="E1483" s="10" t="str">
        <f>""</f>
        <v/>
      </c>
      <c r="F1483" s="10" t="str">
        <f>IF(C1483="","",VLOOKUP(R1483&amp;"_"&amp;S1483&amp;"_"&amp;T1483,[1]挑战模式!$A:$AS,13,FALSE)-VLOOKUP(R1483&amp;"_"&amp;S1483&amp;"_"&amp;T1483,[1]挑战模式!$A:$AS,14,FALSE))</f>
        <v/>
      </c>
      <c r="G1483" s="10" t="str">
        <f t="shared" si="145"/>
        <v/>
      </c>
      <c r="H1483" s="10" t="str">
        <f>IF(C1483="","",VLOOKUP(R1483&amp;"_"&amp;S1483&amp;"_"&amp;T1483,[1]挑战模式!$A:$BG,58,FALSE))</f>
        <v/>
      </c>
      <c r="I1483" s="10" t="str">
        <f>IF(C1483="","",VLOOKUP(R1483&amp;"_"&amp;S1483&amp;"_"&amp;T1483,[1]挑战模式!$A:$BG,59,FALSE))</f>
        <v/>
      </c>
      <c r="J1483" s="10" t="str">
        <f t="shared" si="142"/>
        <v/>
      </c>
      <c r="K1483" s="10" t="str">
        <f>IF(ISNA(VLOOKUP(R1483&amp;"_"&amp;S1483&amp;"_"&amp;T1483,[1]挑战模式!$A:$AS,1,FALSE)),"",IF(VLOOKUP(R1483&amp;"_"&amp;S1483&amp;"_"&amp;T1483,[1]挑战模式!$A:$AS,14+U1483,FALSE)="","",INT(VLOOKUP(R1483&amp;"_"&amp;S1483&amp;"_"&amp;T1483,[1]挑战模式!$A:$AS,20+U1483,FALSE))))</f>
        <v/>
      </c>
      <c r="L1483" s="10" t="str">
        <f>IF(ISNA(VLOOKUP(R1483&amp;"_"&amp;S1483&amp;"_"&amp;T1483,[1]挑战模式!$A:$AS,1,FALSE)),"",IF(VLOOKUP(R1483&amp;"_"&amp;S1483&amp;"_"&amp;T1483,[1]挑战模式!$A:$AS,14+U1483,FALSE)="","",ROUND(VLOOKUP(R1483&amp;"_"&amp;S1483&amp;"_"&amp;T1483,[1]挑战模式!$A:$AS,5,FALSE)/K1483,2)))</f>
        <v/>
      </c>
      <c r="M1483" s="10" t="str">
        <f t="shared" si="146"/>
        <v/>
      </c>
      <c r="N1483" s="10" t="str">
        <f t="shared" si="147"/>
        <v/>
      </c>
      <c r="O1483" s="10" t="str">
        <f t="shared" si="148"/>
        <v/>
      </c>
      <c r="Q1483" s="10" t="str">
        <f>IF(L1483="","",VLOOKUP(R1483&amp;"_"&amp;S1483&amp;"_"&amp;T1483,[1]挑战模式!$A:$AS,38+U1483,FALSE))</f>
        <v/>
      </c>
      <c r="R1483" s="10">
        <v>3</v>
      </c>
      <c r="S1483" s="10">
        <v>1</v>
      </c>
      <c r="T1483" s="10">
        <v>7</v>
      </c>
      <c r="U1483" s="10">
        <v>6</v>
      </c>
    </row>
    <row r="1484" spans="2:21" x14ac:dyDescent="0.2">
      <c r="B1484" s="10" t="str">
        <f t="shared" si="143"/>
        <v/>
      </c>
      <c r="C1484" s="10" t="str">
        <f>IF(ISNA(VLOOKUP(R1484&amp;"_"&amp;S1484&amp;"_"&amp;T1484,[1]挑战模式!$A:$AS,1,FALSE)),"",IF(T1484-T1483=0,"",T1484))</f>
        <v/>
      </c>
      <c r="D1484" s="10" t="str">
        <f t="shared" si="144"/>
        <v/>
      </c>
      <c r="E1484" s="10" t="str">
        <f>""</f>
        <v/>
      </c>
      <c r="F1484" s="10" t="str">
        <f>IF(C1484="","",VLOOKUP(R1484&amp;"_"&amp;S1484&amp;"_"&amp;T1484,[1]挑战模式!$A:$AS,13,FALSE)-VLOOKUP(R1484&amp;"_"&amp;S1484&amp;"_"&amp;T1484,[1]挑战模式!$A:$AS,14,FALSE))</f>
        <v/>
      </c>
      <c r="G1484" s="10" t="str">
        <f t="shared" si="145"/>
        <v/>
      </c>
      <c r="H1484" s="10" t="str">
        <f>IF(C1484="","",VLOOKUP(R1484&amp;"_"&amp;S1484&amp;"_"&amp;T1484,[1]挑战模式!$A:$BG,58,FALSE))</f>
        <v/>
      </c>
      <c r="I1484" s="10" t="str">
        <f>IF(C1484="","",VLOOKUP(R1484&amp;"_"&amp;S1484&amp;"_"&amp;T1484,[1]挑战模式!$A:$BG,59,FALSE))</f>
        <v/>
      </c>
      <c r="J1484" s="10" t="str">
        <f t="shared" si="142"/>
        <v/>
      </c>
      <c r="K1484" s="10" t="str">
        <f>IF(ISNA(VLOOKUP(R1484&amp;"_"&amp;S1484&amp;"_"&amp;T1484,[1]挑战模式!$A:$AS,1,FALSE)),"",IF(VLOOKUP(R1484&amp;"_"&amp;S1484&amp;"_"&amp;T1484,[1]挑战模式!$A:$AS,14+U1484,FALSE)="","",INT(VLOOKUP(R1484&amp;"_"&amp;S1484&amp;"_"&amp;T1484,[1]挑战模式!$A:$AS,20+U1484,FALSE))))</f>
        <v/>
      </c>
      <c r="L1484" s="10" t="str">
        <f>IF(ISNA(VLOOKUP(R1484&amp;"_"&amp;S1484&amp;"_"&amp;T1484,[1]挑战模式!$A:$AS,1,FALSE)),"",IF(VLOOKUP(R1484&amp;"_"&amp;S1484&amp;"_"&amp;T1484,[1]挑战模式!$A:$AS,14+U1484,FALSE)="","",ROUND(VLOOKUP(R1484&amp;"_"&amp;S1484&amp;"_"&amp;T1484,[1]挑战模式!$A:$AS,5,FALSE)/K1484,2)))</f>
        <v/>
      </c>
      <c r="M1484" s="10" t="str">
        <f t="shared" si="146"/>
        <v/>
      </c>
      <c r="N1484" s="10" t="str">
        <f t="shared" si="147"/>
        <v/>
      </c>
      <c r="O1484" s="10" t="str">
        <f t="shared" si="148"/>
        <v/>
      </c>
      <c r="Q1484" s="10" t="str">
        <f>IF(L1484="","",VLOOKUP(R1484&amp;"_"&amp;S1484&amp;"_"&amp;T1484,[1]挑战模式!$A:$AS,38+U1484,FALSE))</f>
        <v/>
      </c>
      <c r="R1484" s="10">
        <v>3</v>
      </c>
      <c r="S1484" s="10">
        <v>1</v>
      </c>
      <c r="T1484" s="10">
        <v>8</v>
      </c>
      <c r="U1484" s="10">
        <v>1</v>
      </c>
    </row>
    <row r="1485" spans="2:21" x14ac:dyDescent="0.2">
      <c r="B1485" s="10" t="str">
        <f t="shared" si="143"/>
        <v/>
      </c>
      <c r="C1485" s="10" t="str">
        <f>IF(ISNA(VLOOKUP(R1485&amp;"_"&amp;S1485&amp;"_"&amp;T1485,[1]挑战模式!$A:$AS,1,FALSE)),"",IF(T1485-T1484=0,"",T1485))</f>
        <v/>
      </c>
      <c r="D1485" s="10" t="str">
        <f t="shared" si="144"/>
        <v/>
      </c>
      <c r="E1485" s="10" t="str">
        <f>""</f>
        <v/>
      </c>
      <c r="F1485" s="10" t="str">
        <f>IF(C1485="","",VLOOKUP(R1485&amp;"_"&amp;S1485&amp;"_"&amp;T1485,[1]挑战模式!$A:$AS,13,FALSE)-VLOOKUP(R1485&amp;"_"&amp;S1485&amp;"_"&amp;T1485,[1]挑战模式!$A:$AS,14,FALSE))</f>
        <v/>
      </c>
      <c r="G1485" s="10" t="str">
        <f t="shared" si="145"/>
        <v/>
      </c>
      <c r="H1485" s="10" t="str">
        <f>IF(C1485="","",VLOOKUP(R1485&amp;"_"&amp;S1485&amp;"_"&amp;T1485,[1]挑战模式!$A:$BG,58,FALSE))</f>
        <v/>
      </c>
      <c r="I1485" s="10" t="str">
        <f>IF(C1485="","",VLOOKUP(R1485&amp;"_"&amp;S1485&amp;"_"&amp;T1485,[1]挑战模式!$A:$BG,59,FALSE))</f>
        <v/>
      </c>
      <c r="J1485" s="10" t="str">
        <f t="shared" si="142"/>
        <v/>
      </c>
      <c r="K1485" s="10" t="str">
        <f>IF(ISNA(VLOOKUP(R1485&amp;"_"&amp;S1485&amp;"_"&amp;T1485,[1]挑战模式!$A:$AS,1,FALSE)),"",IF(VLOOKUP(R1485&amp;"_"&amp;S1485&amp;"_"&amp;T1485,[1]挑战模式!$A:$AS,14+U1485,FALSE)="","",INT(VLOOKUP(R1485&amp;"_"&amp;S1485&amp;"_"&amp;T1485,[1]挑战模式!$A:$AS,20+U1485,FALSE))))</f>
        <v/>
      </c>
      <c r="L1485" s="10" t="str">
        <f>IF(ISNA(VLOOKUP(R1485&amp;"_"&amp;S1485&amp;"_"&amp;T1485,[1]挑战模式!$A:$AS,1,FALSE)),"",IF(VLOOKUP(R1485&amp;"_"&amp;S1485&amp;"_"&amp;T1485,[1]挑战模式!$A:$AS,14+U1485,FALSE)="","",ROUND(VLOOKUP(R1485&amp;"_"&amp;S1485&amp;"_"&amp;T1485,[1]挑战模式!$A:$AS,5,FALSE)/K1485,2)))</f>
        <v/>
      </c>
      <c r="M1485" s="10" t="str">
        <f t="shared" si="146"/>
        <v/>
      </c>
      <c r="N1485" s="10" t="str">
        <f t="shared" si="147"/>
        <v/>
      </c>
      <c r="O1485" s="10" t="str">
        <f t="shared" si="148"/>
        <v/>
      </c>
      <c r="Q1485" s="10" t="str">
        <f>IF(L1485="","",VLOOKUP(R1485&amp;"_"&amp;S1485&amp;"_"&amp;T1485,[1]挑战模式!$A:$AS,38+U1485,FALSE))</f>
        <v/>
      </c>
      <c r="R1485" s="10">
        <v>3</v>
      </c>
      <c r="S1485" s="10">
        <v>1</v>
      </c>
      <c r="T1485" s="10">
        <v>8</v>
      </c>
      <c r="U1485" s="10">
        <v>2</v>
      </c>
    </row>
    <row r="1486" spans="2:21" x14ac:dyDescent="0.2">
      <c r="B1486" s="10" t="str">
        <f t="shared" si="143"/>
        <v/>
      </c>
      <c r="C1486" s="10" t="str">
        <f>IF(ISNA(VLOOKUP(R1486&amp;"_"&amp;S1486&amp;"_"&amp;T1486,[1]挑战模式!$A:$AS,1,FALSE)),"",IF(T1486-T1485=0,"",T1486))</f>
        <v/>
      </c>
      <c r="D1486" s="10" t="str">
        <f t="shared" si="144"/>
        <v/>
      </c>
      <c r="E1486" s="10" t="str">
        <f>""</f>
        <v/>
      </c>
      <c r="F1486" s="10" t="str">
        <f>IF(C1486="","",VLOOKUP(R1486&amp;"_"&amp;S1486&amp;"_"&amp;T1486,[1]挑战模式!$A:$AS,13,FALSE)-VLOOKUP(R1486&amp;"_"&amp;S1486&amp;"_"&amp;T1486,[1]挑战模式!$A:$AS,14,FALSE))</f>
        <v/>
      </c>
      <c r="G1486" s="10" t="str">
        <f t="shared" si="145"/>
        <v/>
      </c>
      <c r="H1486" s="10" t="str">
        <f>IF(C1486="","",VLOOKUP(R1486&amp;"_"&amp;S1486&amp;"_"&amp;T1486,[1]挑战模式!$A:$BG,58,FALSE))</f>
        <v/>
      </c>
      <c r="I1486" s="10" t="str">
        <f>IF(C1486="","",VLOOKUP(R1486&amp;"_"&amp;S1486&amp;"_"&amp;T1486,[1]挑战模式!$A:$BG,59,FALSE))</f>
        <v/>
      </c>
      <c r="J1486" s="10" t="str">
        <f t="shared" si="142"/>
        <v/>
      </c>
      <c r="K1486" s="10" t="str">
        <f>IF(ISNA(VLOOKUP(R1486&amp;"_"&amp;S1486&amp;"_"&amp;T1486,[1]挑战模式!$A:$AS,1,FALSE)),"",IF(VLOOKUP(R1486&amp;"_"&amp;S1486&amp;"_"&amp;T1486,[1]挑战模式!$A:$AS,14+U1486,FALSE)="","",INT(VLOOKUP(R1486&amp;"_"&amp;S1486&amp;"_"&amp;T1486,[1]挑战模式!$A:$AS,20+U1486,FALSE))))</f>
        <v/>
      </c>
      <c r="L1486" s="10" t="str">
        <f>IF(ISNA(VLOOKUP(R1486&amp;"_"&amp;S1486&amp;"_"&amp;T1486,[1]挑战模式!$A:$AS,1,FALSE)),"",IF(VLOOKUP(R1486&amp;"_"&amp;S1486&amp;"_"&amp;T1486,[1]挑战模式!$A:$AS,14+U1486,FALSE)="","",ROUND(VLOOKUP(R1486&amp;"_"&amp;S1486&amp;"_"&amp;T1486,[1]挑战模式!$A:$AS,5,FALSE)/K1486,2)))</f>
        <v/>
      </c>
      <c r="M1486" s="10" t="str">
        <f t="shared" si="146"/>
        <v/>
      </c>
      <c r="N1486" s="10" t="str">
        <f t="shared" si="147"/>
        <v/>
      </c>
      <c r="O1486" s="10" t="str">
        <f t="shared" si="148"/>
        <v/>
      </c>
      <c r="Q1486" s="10" t="str">
        <f>IF(L1486="","",VLOOKUP(R1486&amp;"_"&amp;S1486&amp;"_"&amp;T1486,[1]挑战模式!$A:$AS,38+U1486,FALSE))</f>
        <v/>
      </c>
      <c r="R1486" s="10">
        <v>3</v>
      </c>
      <c r="S1486" s="10">
        <v>1</v>
      </c>
      <c r="T1486" s="10">
        <v>8</v>
      </c>
      <c r="U1486" s="10">
        <v>3</v>
      </c>
    </row>
    <row r="1487" spans="2:21" x14ac:dyDescent="0.2">
      <c r="B1487" s="10" t="str">
        <f t="shared" si="143"/>
        <v/>
      </c>
      <c r="C1487" s="10" t="str">
        <f>IF(ISNA(VLOOKUP(R1487&amp;"_"&amp;S1487&amp;"_"&amp;T1487,[1]挑战模式!$A:$AS,1,FALSE)),"",IF(T1487-T1486=0,"",T1487))</f>
        <v/>
      </c>
      <c r="D1487" s="10" t="str">
        <f t="shared" si="144"/>
        <v/>
      </c>
      <c r="E1487" s="10" t="str">
        <f>""</f>
        <v/>
      </c>
      <c r="F1487" s="10" t="str">
        <f>IF(C1487="","",VLOOKUP(R1487&amp;"_"&amp;S1487&amp;"_"&amp;T1487,[1]挑战模式!$A:$AS,13,FALSE)-VLOOKUP(R1487&amp;"_"&amp;S1487&amp;"_"&amp;T1487,[1]挑战模式!$A:$AS,14,FALSE))</f>
        <v/>
      </c>
      <c r="G1487" s="10" t="str">
        <f t="shared" si="145"/>
        <v/>
      </c>
      <c r="H1487" s="10" t="str">
        <f>IF(C1487="","",VLOOKUP(R1487&amp;"_"&amp;S1487&amp;"_"&amp;T1487,[1]挑战模式!$A:$BG,58,FALSE))</f>
        <v/>
      </c>
      <c r="I1487" s="10" t="str">
        <f>IF(C1487="","",VLOOKUP(R1487&amp;"_"&amp;S1487&amp;"_"&amp;T1487,[1]挑战模式!$A:$BG,59,FALSE))</f>
        <v/>
      </c>
      <c r="J1487" s="10" t="str">
        <f t="shared" si="142"/>
        <v/>
      </c>
      <c r="K1487" s="10" t="str">
        <f>IF(ISNA(VLOOKUP(R1487&amp;"_"&amp;S1487&amp;"_"&amp;T1487,[1]挑战模式!$A:$AS,1,FALSE)),"",IF(VLOOKUP(R1487&amp;"_"&amp;S1487&amp;"_"&amp;T1487,[1]挑战模式!$A:$AS,14+U1487,FALSE)="","",INT(VLOOKUP(R1487&amp;"_"&amp;S1487&amp;"_"&amp;T1487,[1]挑战模式!$A:$AS,20+U1487,FALSE))))</f>
        <v/>
      </c>
      <c r="L1487" s="10" t="str">
        <f>IF(ISNA(VLOOKUP(R1487&amp;"_"&amp;S1487&amp;"_"&amp;T1487,[1]挑战模式!$A:$AS,1,FALSE)),"",IF(VLOOKUP(R1487&amp;"_"&amp;S1487&amp;"_"&amp;T1487,[1]挑战模式!$A:$AS,14+U1487,FALSE)="","",ROUND(VLOOKUP(R1487&amp;"_"&amp;S1487&amp;"_"&amp;T1487,[1]挑战模式!$A:$AS,5,FALSE)/K1487,2)))</f>
        <v/>
      </c>
      <c r="M1487" s="10" t="str">
        <f t="shared" si="146"/>
        <v/>
      </c>
      <c r="N1487" s="10" t="str">
        <f t="shared" si="147"/>
        <v/>
      </c>
      <c r="O1487" s="10" t="str">
        <f t="shared" si="148"/>
        <v/>
      </c>
      <c r="Q1487" s="10" t="str">
        <f>IF(L1487="","",VLOOKUP(R1487&amp;"_"&amp;S1487&amp;"_"&amp;T1487,[1]挑战模式!$A:$AS,38+U1487,FALSE))</f>
        <v/>
      </c>
      <c r="R1487" s="10">
        <v>3</v>
      </c>
      <c r="S1487" s="10">
        <v>1</v>
      </c>
      <c r="T1487" s="10">
        <v>8</v>
      </c>
      <c r="U1487" s="10">
        <v>4</v>
      </c>
    </row>
    <row r="1488" spans="2:21" x14ac:dyDescent="0.2">
      <c r="B1488" s="10" t="str">
        <f t="shared" si="143"/>
        <v/>
      </c>
      <c r="C1488" s="10" t="str">
        <f>IF(ISNA(VLOOKUP(R1488&amp;"_"&amp;S1488&amp;"_"&amp;T1488,[1]挑战模式!$A:$AS,1,FALSE)),"",IF(T1488-T1487=0,"",T1488))</f>
        <v/>
      </c>
      <c r="D1488" s="10" t="str">
        <f t="shared" si="144"/>
        <v/>
      </c>
      <c r="E1488" s="10" t="str">
        <f>""</f>
        <v/>
      </c>
      <c r="F1488" s="10" t="str">
        <f>IF(C1488="","",VLOOKUP(R1488&amp;"_"&amp;S1488&amp;"_"&amp;T1488,[1]挑战模式!$A:$AS,13,FALSE)-VLOOKUP(R1488&amp;"_"&amp;S1488&amp;"_"&amp;T1488,[1]挑战模式!$A:$AS,14,FALSE))</f>
        <v/>
      </c>
      <c r="G1488" s="10" t="str">
        <f t="shared" si="145"/>
        <v/>
      </c>
      <c r="H1488" s="10" t="str">
        <f>IF(C1488="","",VLOOKUP(R1488&amp;"_"&amp;S1488&amp;"_"&amp;T1488,[1]挑战模式!$A:$BG,58,FALSE))</f>
        <v/>
      </c>
      <c r="I1488" s="10" t="str">
        <f>IF(C1488="","",VLOOKUP(R1488&amp;"_"&amp;S1488&amp;"_"&amp;T1488,[1]挑战模式!$A:$BG,59,FALSE))</f>
        <v/>
      </c>
      <c r="J1488" s="10" t="str">
        <f t="shared" si="142"/>
        <v/>
      </c>
      <c r="K1488" s="10" t="str">
        <f>IF(ISNA(VLOOKUP(R1488&amp;"_"&amp;S1488&amp;"_"&amp;T1488,[1]挑战模式!$A:$AS,1,FALSE)),"",IF(VLOOKUP(R1488&amp;"_"&amp;S1488&amp;"_"&amp;T1488,[1]挑战模式!$A:$AS,14+U1488,FALSE)="","",INT(VLOOKUP(R1488&amp;"_"&amp;S1488&amp;"_"&amp;T1488,[1]挑战模式!$A:$AS,20+U1488,FALSE))))</f>
        <v/>
      </c>
      <c r="L1488" s="10" t="str">
        <f>IF(ISNA(VLOOKUP(R1488&amp;"_"&amp;S1488&amp;"_"&amp;T1488,[1]挑战模式!$A:$AS,1,FALSE)),"",IF(VLOOKUP(R1488&amp;"_"&amp;S1488&amp;"_"&amp;T1488,[1]挑战模式!$A:$AS,14+U1488,FALSE)="","",ROUND(VLOOKUP(R1488&amp;"_"&amp;S1488&amp;"_"&amp;T1488,[1]挑战模式!$A:$AS,5,FALSE)/K1488,2)))</f>
        <v/>
      </c>
      <c r="M1488" s="10" t="str">
        <f t="shared" si="146"/>
        <v/>
      </c>
      <c r="N1488" s="10" t="str">
        <f t="shared" si="147"/>
        <v/>
      </c>
      <c r="O1488" s="10" t="str">
        <f t="shared" si="148"/>
        <v/>
      </c>
      <c r="Q1488" s="10" t="str">
        <f>IF(L1488="","",VLOOKUP(R1488&amp;"_"&amp;S1488&amp;"_"&amp;T1488,[1]挑战模式!$A:$AS,38+U1488,FALSE))</f>
        <v/>
      </c>
      <c r="R1488" s="10">
        <v>3</v>
      </c>
      <c r="S1488" s="10">
        <v>1</v>
      </c>
      <c r="T1488" s="10">
        <v>8</v>
      </c>
      <c r="U1488" s="10">
        <v>5</v>
      </c>
    </row>
    <row r="1489" spans="2:21" x14ac:dyDescent="0.2">
      <c r="B1489" s="10" t="str">
        <f t="shared" si="143"/>
        <v/>
      </c>
      <c r="C1489" s="10" t="str">
        <f>IF(ISNA(VLOOKUP(R1489&amp;"_"&amp;S1489&amp;"_"&amp;T1489,[1]挑战模式!$A:$AS,1,FALSE)),"",IF(T1489-T1488=0,"",T1489))</f>
        <v/>
      </c>
      <c r="D1489" s="10" t="str">
        <f t="shared" si="144"/>
        <v/>
      </c>
      <c r="E1489" s="10" t="str">
        <f>""</f>
        <v/>
      </c>
      <c r="F1489" s="10" t="str">
        <f>IF(C1489="","",VLOOKUP(R1489&amp;"_"&amp;S1489&amp;"_"&amp;T1489,[1]挑战模式!$A:$AS,13,FALSE)-VLOOKUP(R1489&amp;"_"&amp;S1489&amp;"_"&amp;T1489,[1]挑战模式!$A:$AS,14,FALSE))</f>
        <v/>
      </c>
      <c r="G1489" s="10" t="str">
        <f t="shared" si="145"/>
        <v/>
      </c>
      <c r="H1489" s="10" t="str">
        <f>IF(C1489="","",VLOOKUP(R1489&amp;"_"&amp;S1489&amp;"_"&amp;T1489,[1]挑战模式!$A:$BG,58,FALSE))</f>
        <v/>
      </c>
      <c r="I1489" s="10" t="str">
        <f>IF(C1489="","",VLOOKUP(R1489&amp;"_"&amp;S1489&amp;"_"&amp;T1489,[1]挑战模式!$A:$BG,59,FALSE))</f>
        <v/>
      </c>
      <c r="J1489" s="10" t="str">
        <f t="shared" si="142"/>
        <v/>
      </c>
      <c r="K1489" s="10" t="str">
        <f>IF(ISNA(VLOOKUP(R1489&amp;"_"&amp;S1489&amp;"_"&amp;T1489,[1]挑战模式!$A:$AS,1,FALSE)),"",IF(VLOOKUP(R1489&amp;"_"&amp;S1489&amp;"_"&amp;T1489,[1]挑战模式!$A:$AS,14+U1489,FALSE)="","",INT(VLOOKUP(R1489&amp;"_"&amp;S1489&amp;"_"&amp;T1489,[1]挑战模式!$A:$AS,20+U1489,FALSE))))</f>
        <v/>
      </c>
      <c r="L1489" s="10" t="str">
        <f>IF(ISNA(VLOOKUP(R1489&amp;"_"&amp;S1489&amp;"_"&amp;T1489,[1]挑战模式!$A:$AS,1,FALSE)),"",IF(VLOOKUP(R1489&amp;"_"&amp;S1489&amp;"_"&amp;T1489,[1]挑战模式!$A:$AS,14+U1489,FALSE)="","",ROUND(VLOOKUP(R1489&amp;"_"&amp;S1489&amp;"_"&amp;T1489,[1]挑战模式!$A:$AS,5,FALSE)/K1489,2)))</f>
        <v/>
      </c>
      <c r="M1489" s="10" t="str">
        <f t="shared" si="146"/>
        <v/>
      </c>
      <c r="N1489" s="10" t="str">
        <f t="shared" si="147"/>
        <v/>
      </c>
      <c r="O1489" s="10" t="str">
        <f t="shared" si="148"/>
        <v/>
      </c>
      <c r="Q1489" s="10" t="str">
        <f>IF(L1489="","",VLOOKUP(R1489&amp;"_"&amp;S1489&amp;"_"&amp;T1489,[1]挑战模式!$A:$AS,38+U1489,FALSE))</f>
        <v/>
      </c>
      <c r="R1489" s="10">
        <v>3</v>
      </c>
      <c r="S1489" s="10">
        <v>1</v>
      </c>
      <c r="T1489" s="10">
        <v>8</v>
      </c>
      <c r="U1489" s="10">
        <v>6</v>
      </c>
    </row>
    <row r="1490" spans="2:21" x14ac:dyDescent="0.2">
      <c r="B1490" s="10" t="str">
        <f t="shared" si="143"/>
        <v>MonsterWaveCallRule_Season3_Challenge2</v>
      </c>
      <c r="C1490" s="10">
        <f>IF(ISNA(VLOOKUP(R1490&amp;"_"&amp;S1490&amp;"_"&amp;T1490,[1]挑战模式!$A:$AS,1,FALSE)),"",IF(T1490-T1489=0,"",T1490))</f>
        <v>1</v>
      </c>
      <c r="D1490" s="10" t="str">
        <f t="shared" si="144"/>
        <v>赛季3挑战关卡2波次1</v>
      </c>
      <c r="E1490" s="10" t="str">
        <f>""</f>
        <v/>
      </c>
      <c r="F1490" s="10">
        <f>IF(C1490="","",VLOOKUP(R1490&amp;"_"&amp;S1490&amp;"_"&amp;T1490,[1]挑战模式!$A:$AS,13,FALSE)-VLOOKUP(R1490&amp;"_"&amp;S1490&amp;"_"&amp;T1490,[1]挑战模式!$A:$AS,14,FALSE))</f>
        <v>100</v>
      </c>
      <c r="G1490" s="10">
        <f t="shared" si="145"/>
        <v>180</v>
      </c>
      <c r="H1490" s="10" t="str">
        <f>IF(C1490="","",VLOOKUP(R1490&amp;"_"&amp;S1490&amp;"_"&amp;T1490,[1]挑战模式!$A:$BG,58,FALSE))</f>
        <v>ResAudio_Music_game1;0.9</v>
      </c>
      <c r="I1490" s="10" t="str">
        <f>IF(C1490="","",VLOOKUP(R1490&amp;"_"&amp;S1490&amp;"_"&amp;T1490,[1]挑战模式!$A:$BG,59,FALSE))</f>
        <v>ResAudio_Music_game1;1.2</v>
      </c>
      <c r="J1490" s="10">
        <f t="shared" si="142"/>
        <v>0</v>
      </c>
      <c r="K1490" s="10">
        <f ca="1">IF(ISNA(VLOOKUP(R1490&amp;"_"&amp;S1490&amp;"_"&amp;T1490,[1]挑战模式!$A:$AS,1,FALSE)),"",IF(VLOOKUP(R1490&amp;"_"&amp;S1490&amp;"_"&amp;T1490,[1]挑战模式!$A:$AS,14+U1490,FALSE)="","",INT(VLOOKUP(R1490&amp;"_"&amp;S1490&amp;"_"&amp;T1490,[1]挑战模式!$A:$AS,20+U1490,FALSE))))</f>
        <v>5</v>
      </c>
      <c r="L1490" s="10">
        <f ca="1">IF(ISNA(VLOOKUP(R1490&amp;"_"&amp;S1490&amp;"_"&amp;T1490,[1]挑战模式!$A:$AS,1,FALSE)),"",IF(VLOOKUP(R1490&amp;"_"&amp;S1490&amp;"_"&amp;T1490,[1]挑战模式!$A:$AS,14+U1490,FALSE)="","",ROUND(VLOOKUP(R1490&amp;"_"&amp;S1490&amp;"_"&amp;T1490,[1]挑战模式!$A:$AS,5,FALSE)/K1490,2)))</f>
        <v>2</v>
      </c>
      <c r="M1490" s="10">
        <f t="shared" ca="1" si="146"/>
        <v>1</v>
      </c>
      <c r="N1490" s="10" t="str">
        <f t="shared" ca="1" si="147"/>
        <v>Monster_Season3_Challenge2_1_1</v>
      </c>
      <c r="O1490" s="10">
        <f t="shared" ca="1" si="148"/>
        <v>1</v>
      </c>
      <c r="Q1490" s="10">
        <f ca="1">IF(L1490="","",VLOOKUP(R1490&amp;"_"&amp;S1490&amp;"_"&amp;T1490,[1]挑战模式!$A:$AS,38+U1490,FALSE))</f>
        <v>40</v>
      </c>
      <c r="R1490" s="10">
        <v>3</v>
      </c>
      <c r="S1490" s="10">
        <v>2</v>
      </c>
      <c r="T1490" s="10">
        <v>1</v>
      </c>
      <c r="U1490" s="10">
        <v>1</v>
      </c>
    </row>
    <row r="1491" spans="2:21" x14ac:dyDescent="0.2">
      <c r="B1491" s="10" t="str">
        <f t="shared" si="143"/>
        <v/>
      </c>
      <c r="C1491" s="10" t="str">
        <f>IF(ISNA(VLOOKUP(R1491&amp;"_"&amp;S1491&amp;"_"&amp;T1491,[1]挑战模式!$A:$AS,1,FALSE)),"",IF(T1491-T1490=0,"",T1491))</f>
        <v/>
      </c>
      <c r="D1491" s="10" t="str">
        <f t="shared" si="144"/>
        <v/>
      </c>
      <c r="E1491" s="10" t="str">
        <f>""</f>
        <v/>
      </c>
      <c r="F1491" s="10" t="str">
        <f>IF(C1491="","",VLOOKUP(R1491&amp;"_"&amp;S1491&amp;"_"&amp;T1491,[1]挑战模式!$A:$AS,13,FALSE)-VLOOKUP(R1491&amp;"_"&amp;S1491&amp;"_"&amp;T1491,[1]挑战模式!$A:$AS,14,FALSE))</f>
        <v/>
      </c>
      <c r="G1491" s="10" t="str">
        <f t="shared" si="145"/>
        <v/>
      </c>
      <c r="H1491" s="10" t="str">
        <f>IF(C1491="","",VLOOKUP(R1491&amp;"_"&amp;S1491&amp;"_"&amp;T1491,[1]挑战模式!$A:$BG,58,FALSE))</f>
        <v/>
      </c>
      <c r="I1491" s="10" t="str">
        <f>IF(C1491="","",VLOOKUP(R1491&amp;"_"&amp;S1491&amp;"_"&amp;T1491,[1]挑战模式!$A:$BG,59,FALSE))</f>
        <v/>
      </c>
      <c r="J1491" s="10" t="str">
        <f t="shared" si="142"/>
        <v/>
      </c>
      <c r="K1491" s="10" t="str">
        <f ca="1">IF(ISNA(VLOOKUP(R1491&amp;"_"&amp;S1491&amp;"_"&amp;T1491,[1]挑战模式!$A:$AS,1,FALSE)),"",IF(VLOOKUP(R1491&amp;"_"&amp;S1491&amp;"_"&amp;T1491,[1]挑战模式!$A:$AS,14+U1491,FALSE)="","",INT(VLOOKUP(R1491&amp;"_"&amp;S1491&amp;"_"&amp;T1491,[1]挑战模式!$A:$AS,20+U1491,FALSE))))</f>
        <v/>
      </c>
      <c r="L1491" s="10" t="str">
        <f ca="1">IF(ISNA(VLOOKUP(R1491&amp;"_"&amp;S1491&amp;"_"&amp;T1491,[1]挑战模式!$A:$AS,1,FALSE)),"",IF(VLOOKUP(R1491&amp;"_"&amp;S1491&amp;"_"&amp;T1491,[1]挑战模式!$A:$AS,14+U1491,FALSE)="","",ROUND(VLOOKUP(R1491&amp;"_"&amp;S1491&amp;"_"&amp;T1491,[1]挑战模式!$A:$AS,5,FALSE)/K1491,2)))</f>
        <v/>
      </c>
      <c r="M1491" s="10" t="str">
        <f t="shared" ca="1" si="146"/>
        <v/>
      </c>
      <c r="N1491" s="10" t="str">
        <f t="shared" ca="1" si="147"/>
        <v/>
      </c>
      <c r="O1491" s="10" t="str">
        <f t="shared" ca="1" si="148"/>
        <v/>
      </c>
      <c r="Q1491" s="10" t="str">
        <f ca="1">IF(L1491="","",VLOOKUP(R1491&amp;"_"&amp;S1491&amp;"_"&amp;T1491,[1]挑战模式!$A:$AS,38+U1491,FALSE))</f>
        <v/>
      </c>
      <c r="R1491" s="10">
        <v>3</v>
      </c>
      <c r="S1491" s="10">
        <v>2</v>
      </c>
      <c r="T1491" s="10">
        <v>1</v>
      </c>
      <c r="U1491" s="10">
        <v>2</v>
      </c>
    </row>
    <row r="1492" spans="2:21" x14ac:dyDescent="0.2">
      <c r="B1492" s="10" t="str">
        <f t="shared" si="143"/>
        <v/>
      </c>
      <c r="C1492" s="10" t="str">
        <f>IF(ISNA(VLOOKUP(R1492&amp;"_"&amp;S1492&amp;"_"&amp;T1492,[1]挑战模式!$A:$AS,1,FALSE)),"",IF(T1492-T1491=0,"",T1492))</f>
        <v/>
      </c>
      <c r="D1492" s="10" t="str">
        <f t="shared" si="144"/>
        <v/>
      </c>
      <c r="E1492" s="10" t="str">
        <f>""</f>
        <v/>
      </c>
      <c r="F1492" s="10" t="str">
        <f>IF(C1492="","",VLOOKUP(R1492&amp;"_"&amp;S1492&amp;"_"&amp;T1492,[1]挑战模式!$A:$AS,13,FALSE)-VLOOKUP(R1492&amp;"_"&amp;S1492&amp;"_"&amp;T1492,[1]挑战模式!$A:$AS,14,FALSE))</f>
        <v/>
      </c>
      <c r="G1492" s="10" t="str">
        <f t="shared" si="145"/>
        <v/>
      </c>
      <c r="H1492" s="10" t="str">
        <f>IF(C1492="","",VLOOKUP(R1492&amp;"_"&amp;S1492&amp;"_"&amp;T1492,[1]挑战模式!$A:$BG,58,FALSE))</f>
        <v/>
      </c>
      <c r="I1492" s="10" t="str">
        <f>IF(C1492="","",VLOOKUP(R1492&amp;"_"&amp;S1492&amp;"_"&amp;T1492,[1]挑战模式!$A:$BG,59,FALSE))</f>
        <v/>
      </c>
      <c r="J1492" s="10" t="str">
        <f t="shared" si="142"/>
        <v/>
      </c>
      <c r="K1492" s="10" t="str">
        <f ca="1">IF(ISNA(VLOOKUP(R1492&amp;"_"&amp;S1492&amp;"_"&amp;T1492,[1]挑战模式!$A:$AS,1,FALSE)),"",IF(VLOOKUP(R1492&amp;"_"&amp;S1492&amp;"_"&amp;T1492,[1]挑战模式!$A:$AS,14+U1492,FALSE)="","",INT(VLOOKUP(R1492&amp;"_"&amp;S1492&amp;"_"&amp;T1492,[1]挑战模式!$A:$AS,20+U1492,FALSE))))</f>
        <v/>
      </c>
      <c r="L1492" s="10" t="str">
        <f ca="1">IF(ISNA(VLOOKUP(R1492&amp;"_"&amp;S1492&amp;"_"&amp;T1492,[1]挑战模式!$A:$AS,1,FALSE)),"",IF(VLOOKUP(R1492&amp;"_"&amp;S1492&amp;"_"&amp;T1492,[1]挑战模式!$A:$AS,14+U1492,FALSE)="","",ROUND(VLOOKUP(R1492&amp;"_"&amp;S1492&amp;"_"&amp;T1492,[1]挑战模式!$A:$AS,5,FALSE)/K1492,2)))</f>
        <v/>
      </c>
      <c r="M1492" s="10" t="str">
        <f t="shared" ca="1" si="146"/>
        <v/>
      </c>
      <c r="N1492" s="10" t="str">
        <f t="shared" ca="1" si="147"/>
        <v/>
      </c>
      <c r="O1492" s="10" t="str">
        <f t="shared" ca="1" si="148"/>
        <v/>
      </c>
      <c r="Q1492" s="10" t="str">
        <f ca="1">IF(L1492="","",VLOOKUP(R1492&amp;"_"&amp;S1492&amp;"_"&amp;T1492,[1]挑战模式!$A:$AS,38+U1492,FALSE))</f>
        <v/>
      </c>
      <c r="R1492" s="10">
        <v>3</v>
      </c>
      <c r="S1492" s="10">
        <v>2</v>
      </c>
      <c r="T1492" s="10">
        <v>1</v>
      </c>
      <c r="U1492" s="10">
        <v>3</v>
      </c>
    </row>
    <row r="1493" spans="2:21" x14ac:dyDescent="0.2">
      <c r="B1493" s="10" t="str">
        <f t="shared" si="143"/>
        <v/>
      </c>
      <c r="C1493" s="10" t="str">
        <f>IF(ISNA(VLOOKUP(R1493&amp;"_"&amp;S1493&amp;"_"&amp;T1493,[1]挑战模式!$A:$AS,1,FALSE)),"",IF(T1493-T1492=0,"",T1493))</f>
        <v/>
      </c>
      <c r="D1493" s="10" t="str">
        <f t="shared" si="144"/>
        <v/>
      </c>
      <c r="E1493" s="10" t="str">
        <f>""</f>
        <v/>
      </c>
      <c r="F1493" s="10" t="str">
        <f>IF(C1493="","",VLOOKUP(R1493&amp;"_"&amp;S1493&amp;"_"&amp;T1493,[1]挑战模式!$A:$AS,13,FALSE)-VLOOKUP(R1493&amp;"_"&amp;S1493&amp;"_"&amp;T1493,[1]挑战模式!$A:$AS,14,FALSE))</f>
        <v/>
      </c>
      <c r="G1493" s="10" t="str">
        <f t="shared" si="145"/>
        <v/>
      </c>
      <c r="H1493" s="10" t="str">
        <f>IF(C1493="","",VLOOKUP(R1493&amp;"_"&amp;S1493&amp;"_"&amp;T1493,[1]挑战模式!$A:$BG,58,FALSE))</f>
        <v/>
      </c>
      <c r="I1493" s="10" t="str">
        <f>IF(C1493="","",VLOOKUP(R1493&amp;"_"&amp;S1493&amp;"_"&amp;T1493,[1]挑战模式!$A:$BG,59,FALSE))</f>
        <v/>
      </c>
      <c r="J1493" s="10" t="str">
        <f t="shared" si="142"/>
        <v/>
      </c>
      <c r="K1493" s="10" t="str">
        <f ca="1">IF(ISNA(VLOOKUP(R1493&amp;"_"&amp;S1493&amp;"_"&amp;T1493,[1]挑战模式!$A:$AS,1,FALSE)),"",IF(VLOOKUP(R1493&amp;"_"&amp;S1493&amp;"_"&amp;T1493,[1]挑战模式!$A:$AS,14+U1493,FALSE)="","",INT(VLOOKUP(R1493&amp;"_"&amp;S1493&amp;"_"&amp;T1493,[1]挑战模式!$A:$AS,20+U1493,FALSE))))</f>
        <v/>
      </c>
      <c r="L1493" s="10" t="str">
        <f ca="1">IF(ISNA(VLOOKUP(R1493&amp;"_"&amp;S1493&amp;"_"&amp;T1493,[1]挑战模式!$A:$AS,1,FALSE)),"",IF(VLOOKUP(R1493&amp;"_"&amp;S1493&amp;"_"&amp;T1493,[1]挑战模式!$A:$AS,14+U1493,FALSE)="","",ROUND(VLOOKUP(R1493&amp;"_"&amp;S1493&amp;"_"&amp;T1493,[1]挑战模式!$A:$AS,5,FALSE)/K1493,2)))</f>
        <v/>
      </c>
      <c r="M1493" s="10" t="str">
        <f t="shared" ca="1" si="146"/>
        <v/>
      </c>
      <c r="N1493" s="10" t="str">
        <f t="shared" ca="1" si="147"/>
        <v/>
      </c>
      <c r="O1493" s="10" t="str">
        <f t="shared" ca="1" si="148"/>
        <v/>
      </c>
      <c r="Q1493" s="10" t="str">
        <f ca="1">IF(L1493="","",VLOOKUP(R1493&amp;"_"&amp;S1493&amp;"_"&amp;T1493,[1]挑战模式!$A:$AS,38+U1493,FALSE))</f>
        <v/>
      </c>
      <c r="R1493" s="10">
        <v>3</v>
      </c>
      <c r="S1493" s="10">
        <v>2</v>
      </c>
      <c r="T1493" s="10">
        <v>1</v>
      </c>
      <c r="U1493" s="10">
        <v>4</v>
      </c>
    </row>
    <row r="1494" spans="2:21" x14ac:dyDescent="0.2">
      <c r="B1494" s="10" t="str">
        <f t="shared" si="143"/>
        <v/>
      </c>
      <c r="C1494" s="10" t="str">
        <f>IF(ISNA(VLOOKUP(R1494&amp;"_"&amp;S1494&amp;"_"&amp;T1494,[1]挑战模式!$A:$AS,1,FALSE)),"",IF(T1494-T1493=0,"",T1494))</f>
        <v/>
      </c>
      <c r="D1494" s="10" t="str">
        <f t="shared" si="144"/>
        <v/>
      </c>
      <c r="E1494" s="10" t="str">
        <f>""</f>
        <v/>
      </c>
      <c r="F1494" s="10" t="str">
        <f>IF(C1494="","",VLOOKUP(R1494&amp;"_"&amp;S1494&amp;"_"&amp;T1494,[1]挑战模式!$A:$AS,13,FALSE)-VLOOKUP(R1494&amp;"_"&amp;S1494&amp;"_"&amp;T1494,[1]挑战模式!$A:$AS,14,FALSE))</f>
        <v/>
      </c>
      <c r="G1494" s="10" t="str">
        <f t="shared" si="145"/>
        <v/>
      </c>
      <c r="H1494" s="10" t="str">
        <f>IF(C1494="","",VLOOKUP(R1494&amp;"_"&amp;S1494&amp;"_"&amp;T1494,[1]挑战模式!$A:$BG,58,FALSE))</f>
        <v/>
      </c>
      <c r="I1494" s="10" t="str">
        <f>IF(C1494="","",VLOOKUP(R1494&amp;"_"&amp;S1494&amp;"_"&amp;T1494,[1]挑战模式!$A:$BG,59,FALSE))</f>
        <v/>
      </c>
      <c r="J1494" s="10" t="str">
        <f t="shared" si="142"/>
        <v/>
      </c>
      <c r="K1494" s="10" t="str">
        <f ca="1">IF(ISNA(VLOOKUP(R1494&amp;"_"&amp;S1494&amp;"_"&amp;T1494,[1]挑战模式!$A:$AS,1,FALSE)),"",IF(VLOOKUP(R1494&amp;"_"&amp;S1494&amp;"_"&amp;T1494,[1]挑战模式!$A:$AS,14+U1494,FALSE)="","",INT(VLOOKUP(R1494&amp;"_"&amp;S1494&amp;"_"&amp;T1494,[1]挑战模式!$A:$AS,20+U1494,FALSE))))</f>
        <v/>
      </c>
      <c r="L1494" s="10" t="str">
        <f ca="1">IF(ISNA(VLOOKUP(R1494&amp;"_"&amp;S1494&amp;"_"&amp;T1494,[1]挑战模式!$A:$AS,1,FALSE)),"",IF(VLOOKUP(R1494&amp;"_"&amp;S1494&amp;"_"&amp;T1494,[1]挑战模式!$A:$AS,14+U1494,FALSE)="","",ROUND(VLOOKUP(R1494&amp;"_"&amp;S1494&amp;"_"&amp;T1494,[1]挑战模式!$A:$AS,5,FALSE)/K1494,2)))</f>
        <v/>
      </c>
      <c r="M1494" s="10" t="str">
        <f t="shared" ca="1" si="146"/>
        <v/>
      </c>
      <c r="N1494" s="10" t="str">
        <f t="shared" ca="1" si="147"/>
        <v/>
      </c>
      <c r="O1494" s="10" t="str">
        <f t="shared" ca="1" si="148"/>
        <v/>
      </c>
      <c r="Q1494" s="10" t="str">
        <f ca="1">IF(L1494="","",VLOOKUP(R1494&amp;"_"&amp;S1494&amp;"_"&amp;T1494,[1]挑战模式!$A:$AS,38+U1494,FALSE))</f>
        <v/>
      </c>
      <c r="R1494" s="10">
        <v>3</v>
      </c>
      <c r="S1494" s="10">
        <v>2</v>
      </c>
      <c r="T1494" s="10">
        <v>1</v>
      </c>
      <c r="U1494" s="10">
        <v>5</v>
      </c>
    </row>
    <row r="1495" spans="2:21" x14ac:dyDescent="0.2">
      <c r="B1495" s="10" t="str">
        <f t="shared" si="143"/>
        <v/>
      </c>
      <c r="C1495" s="10" t="str">
        <f>IF(ISNA(VLOOKUP(R1495&amp;"_"&amp;S1495&amp;"_"&amp;T1495,[1]挑战模式!$A:$AS,1,FALSE)),"",IF(T1495-T1494=0,"",T1495))</f>
        <v/>
      </c>
      <c r="D1495" s="10" t="str">
        <f t="shared" si="144"/>
        <v/>
      </c>
      <c r="E1495" s="10" t="str">
        <f>""</f>
        <v/>
      </c>
      <c r="F1495" s="10" t="str">
        <f>IF(C1495="","",VLOOKUP(R1495&amp;"_"&amp;S1495&amp;"_"&amp;T1495,[1]挑战模式!$A:$AS,13,FALSE)-VLOOKUP(R1495&amp;"_"&amp;S1495&amp;"_"&amp;T1495,[1]挑战模式!$A:$AS,14,FALSE))</f>
        <v/>
      </c>
      <c r="G1495" s="10" t="str">
        <f t="shared" si="145"/>
        <v/>
      </c>
      <c r="H1495" s="10" t="str">
        <f>IF(C1495="","",VLOOKUP(R1495&amp;"_"&amp;S1495&amp;"_"&amp;T1495,[1]挑战模式!$A:$BG,58,FALSE))</f>
        <v/>
      </c>
      <c r="I1495" s="10" t="str">
        <f>IF(C1495="","",VLOOKUP(R1495&amp;"_"&amp;S1495&amp;"_"&amp;T1495,[1]挑战模式!$A:$BG,59,FALSE))</f>
        <v/>
      </c>
      <c r="J1495" s="10" t="str">
        <f t="shared" ref="J1495:J1558" si="149">IF(C1495="","",0)</f>
        <v/>
      </c>
      <c r="K1495" s="10" t="str">
        <f ca="1">IF(ISNA(VLOOKUP(R1495&amp;"_"&amp;S1495&amp;"_"&amp;T1495,[1]挑战模式!$A:$AS,1,FALSE)),"",IF(VLOOKUP(R1495&amp;"_"&amp;S1495&amp;"_"&amp;T1495,[1]挑战模式!$A:$AS,14+U1495,FALSE)="","",INT(VLOOKUP(R1495&amp;"_"&amp;S1495&amp;"_"&amp;T1495,[1]挑战模式!$A:$AS,20+U1495,FALSE))))</f>
        <v/>
      </c>
      <c r="L1495" s="10" t="str">
        <f ca="1">IF(ISNA(VLOOKUP(R1495&amp;"_"&amp;S1495&amp;"_"&amp;T1495,[1]挑战模式!$A:$AS,1,FALSE)),"",IF(VLOOKUP(R1495&amp;"_"&amp;S1495&amp;"_"&amp;T1495,[1]挑战模式!$A:$AS,14+U1495,FALSE)="","",ROUND(VLOOKUP(R1495&amp;"_"&amp;S1495&amp;"_"&amp;T1495,[1]挑战模式!$A:$AS,5,FALSE)/K1495,2)))</f>
        <v/>
      </c>
      <c r="M1495" s="10" t="str">
        <f t="shared" ca="1" si="146"/>
        <v/>
      </c>
      <c r="N1495" s="10" t="str">
        <f t="shared" ca="1" si="147"/>
        <v/>
      </c>
      <c r="O1495" s="10" t="str">
        <f t="shared" ca="1" si="148"/>
        <v/>
      </c>
      <c r="Q1495" s="10" t="str">
        <f ca="1">IF(L1495="","",VLOOKUP(R1495&amp;"_"&amp;S1495&amp;"_"&amp;T1495,[1]挑战模式!$A:$AS,38+U1495,FALSE))</f>
        <v/>
      </c>
      <c r="R1495" s="10">
        <v>3</v>
      </c>
      <c r="S1495" s="10">
        <v>2</v>
      </c>
      <c r="T1495" s="10">
        <v>1</v>
      </c>
      <c r="U1495" s="10">
        <v>6</v>
      </c>
    </row>
    <row r="1496" spans="2:21" x14ac:dyDescent="0.2">
      <c r="B1496" s="10" t="str">
        <f t="shared" si="143"/>
        <v>MonsterWaveCallRule_Season3_Challenge2</v>
      </c>
      <c r="C1496" s="10">
        <f>IF(ISNA(VLOOKUP(R1496&amp;"_"&amp;S1496&amp;"_"&amp;T1496,[1]挑战模式!$A:$AS,1,FALSE)),"",IF(T1496-T1495=0,"",T1496))</f>
        <v>2</v>
      </c>
      <c r="D1496" s="10" t="str">
        <f t="shared" si="144"/>
        <v>赛季3挑战关卡2波次2</v>
      </c>
      <c r="E1496" s="10" t="str">
        <f>""</f>
        <v/>
      </c>
      <c r="F1496" s="10">
        <f>IF(C1496="","",VLOOKUP(R1496&amp;"_"&amp;S1496&amp;"_"&amp;T1496,[1]挑战模式!$A:$AS,13,FALSE)-VLOOKUP(R1496&amp;"_"&amp;S1496&amp;"_"&amp;T1496,[1]挑战模式!$A:$AS,14,FALSE))</f>
        <v>100</v>
      </c>
      <c r="G1496" s="10">
        <f t="shared" si="145"/>
        <v>180</v>
      </c>
      <c r="H1496" s="10" t="str">
        <f>IF(C1496="","",VLOOKUP(R1496&amp;"_"&amp;S1496&amp;"_"&amp;T1496,[1]挑战模式!$A:$BG,58,FALSE))</f>
        <v>ResAudio_Music_game1;0.9</v>
      </c>
      <c r="I1496" s="10" t="str">
        <f>IF(C1496="","",VLOOKUP(R1496&amp;"_"&amp;S1496&amp;"_"&amp;T1496,[1]挑战模式!$A:$BG,59,FALSE))</f>
        <v>ResAudio_Music_game1;1.2</v>
      </c>
      <c r="J1496" s="10">
        <f t="shared" si="149"/>
        <v>0</v>
      </c>
      <c r="K1496" s="10">
        <f ca="1">IF(ISNA(VLOOKUP(R1496&amp;"_"&amp;S1496&amp;"_"&amp;T1496,[1]挑战模式!$A:$AS,1,FALSE)),"",IF(VLOOKUP(R1496&amp;"_"&amp;S1496&amp;"_"&amp;T1496,[1]挑战模式!$A:$AS,14+U1496,FALSE)="","",INT(VLOOKUP(R1496&amp;"_"&amp;S1496&amp;"_"&amp;T1496,[1]挑战模式!$A:$AS,20+U1496,FALSE))))</f>
        <v>4</v>
      </c>
      <c r="L1496" s="10">
        <f ca="1">IF(ISNA(VLOOKUP(R1496&amp;"_"&amp;S1496&amp;"_"&amp;T1496,[1]挑战模式!$A:$AS,1,FALSE)),"",IF(VLOOKUP(R1496&amp;"_"&amp;S1496&amp;"_"&amp;T1496,[1]挑战模式!$A:$AS,14+U1496,FALSE)="","",ROUND(VLOOKUP(R1496&amp;"_"&amp;S1496&amp;"_"&amp;T1496,[1]挑战模式!$A:$AS,5,FALSE)/K1496,2)))</f>
        <v>3.75</v>
      </c>
      <c r="M1496" s="10">
        <f t="shared" ca="1" si="146"/>
        <v>1</v>
      </c>
      <c r="N1496" s="10" t="str">
        <f t="shared" ca="1" si="147"/>
        <v>Monster_Season3_Challenge2_2_1</v>
      </c>
      <c r="O1496" s="10">
        <f t="shared" ca="1" si="148"/>
        <v>1</v>
      </c>
      <c r="Q1496" s="10">
        <f ca="1">IF(L1496="","",VLOOKUP(R1496&amp;"_"&amp;S1496&amp;"_"&amp;T1496,[1]挑战模式!$A:$AS,38+U1496,FALSE))</f>
        <v>33</v>
      </c>
      <c r="R1496" s="10">
        <v>3</v>
      </c>
      <c r="S1496" s="10">
        <v>2</v>
      </c>
      <c r="T1496" s="10">
        <v>2</v>
      </c>
      <c r="U1496" s="10">
        <v>1</v>
      </c>
    </row>
    <row r="1497" spans="2:21" x14ac:dyDescent="0.2">
      <c r="B1497" s="10" t="str">
        <f t="shared" si="143"/>
        <v/>
      </c>
      <c r="C1497" s="10" t="str">
        <f>IF(ISNA(VLOOKUP(R1497&amp;"_"&amp;S1497&amp;"_"&amp;T1497,[1]挑战模式!$A:$AS,1,FALSE)),"",IF(T1497-T1496=0,"",T1497))</f>
        <v/>
      </c>
      <c r="D1497" s="10" t="str">
        <f t="shared" si="144"/>
        <v/>
      </c>
      <c r="E1497" s="10" t="str">
        <f>""</f>
        <v/>
      </c>
      <c r="F1497" s="10" t="str">
        <f>IF(C1497="","",VLOOKUP(R1497&amp;"_"&amp;S1497&amp;"_"&amp;T1497,[1]挑战模式!$A:$AS,13,FALSE)-VLOOKUP(R1497&amp;"_"&amp;S1497&amp;"_"&amp;T1497,[1]挑战模式!$A:$AS,14,FALSE))</f>
        <v/>
      </c>
      <c r="G1497" s="10" t="str">
        <f t="shared" si="145"/>
        <v/>
      </c>
      <c r="H1497" s="10" t="str">
        <f>IF(C1497="","",VLOOKUP(R1497&amp;"_"&amp;S1497&amp;"_"&amp;T1497,[1]挑战模式!$A:$BG,58,FALSE))</f>
        <v/>
      </c>
      <c r="I1497" s="10" t="str">
        <f>IF(C1497="","",VLOOKUP(R1497&amp;"_"&amp;S1497&amp;"_"&amp;T1497,[1]挑战模式!$A:$BG,59,FALSE))</f>
        <v/>
      </c>
      <c r="J1497" s="10" t="str">
        <f t="shared" si="149"/>
        <v/>
      </c>
      <c r="K1497" s="10">
        <f ca="1">IF(ISNA(VLOOKUP(R1497&amp;"_"&amp;S1497&amp;"_"&amp;T1497,[1]挑战模式!$A:$AS,1,FALSE)),"",IF(VLOOKUP(R1497&amp;"_"&amp;S1497&amp;"_"&amp;T1497,[1]挑战模式!$A:$AS,14+U1497,FALSE)="","",INT(VLOOKUP(R1497&amp;"_"&amp;S1497&amp;"_"&amp;T1497,[1]挑战模式!$A:$AS,20+U1497,FALSE))))</f>
        <v>4</v>
      </c>
      <c r="L1497" s="10">
        <f ca="1">IF(ISNA(VLOOKUP(R1497&amp;"_"&amp;S1497&amp;"_"&amp;T1497,[1]挑战模式!$A:$AS,1,FALSE)),"",IF(VLOOKUP(R1497&amp;"_"&amp;S1497&amp;"_"&amp;T1497,[1]挑战模式!$A:$AS,14+U1497,FALSE)="","",ROUND(VLOOKUP(R1497&amp;"_"&amp;S1497&amp;"_"&amp;T1497,[1]挑战模式!$A:$AS,5,FALSE)/K1497,2)))</f>
        <v>3.75</v>
      </c>
      <c r="M1497" s="10">
        <f t="shared" ca="1" si="146"/>
        <v>1</v>
      </c>
      <c r="N1497" s="10" t="str">
        <f t="shared" ca="1" si="147"/>
        <v>Monster_Season3_Challenge2_2_2</v>
      </c>
      <c r="O1497" s="10">
        <f t="shared" ca="1" si="148"/>
        <v>1</v>
      </c>
      <c r="Q1497" s="10">
        <f ca="1">IF(L1497="","",VLOOKUP(R1497&amp;"_"&amp;S1497&amp;"_"&amp;T1497,[1]挑战模式!$A:$AS,38+U1497,FALSE))</f>
        <v>17</v>
      </c>
      <c r="R1497" s="10">
        <v>3</v>
      </c>
      <c r="S1497" s="10">
        <v>2</v>
      </c>
      <c r="T1497" s="10">
        <v>2</v>
      </c>
      <c r="U1497" s="10">
        <v>2</v>
      </c>
    </row>
    <row r="1498" spans="2:21" x14ac:dyDescent="0.2">
      <c r="B1498" s="10" t="str">
        <f t="shared" si="143"/>
        <v/>
      </c>
      <c r="C1498" s="10" t="str">
        <f>IF(ISNA(VLOOKUP(R1498&amp;"_"&amp;S1498&amp;"_"&amp;T1498,[1]挑战模式!$A:$AS,1,FALSE)),"",IF(T1498-T1497=0,"",T1498))</f>
        <v/>
      </c>
      <c r="D1498" s="10" t="str">
        <f t="shared" si="144"/>
        <v/>
      </c>
      <c r="E1498" s="10" t="str">
        <f>""</f>
        <v/>
      </c>
      <c r="F1498" s="10" t="str">
        <f>IF(C1498="","",VLOOKUP(R1498&amp;"_"&amp;S1498&amp;"_"&amp;T1498,[1]挑战模式!$A:$AS,13,FALSE)-VLOOKUP(R1498&amp;"_"&amp;S1498&amp;"_"&amp;T1498,[1]挑战模式!$A:$AS,14,FALSE))</f>
        <v/>
      </c>
      <c r="G1498" s="10" t="str">
        <f t="shared" si="145"/>
        <v/>
      </c>
      <c r="H1498" s="10" t="str">
        <f>IF(C1498="","",VLOOKUP(R1498&amp;"_"&amp;S1498&amp;"_"&amp;T1498,[1]挑战模式!$A:$BG,58,FALSE))</f>
        <v/>
      </c>
      <c r="I1498" s="10" t="str">
        <f>IF(C1498="","",VLOOKUP(R1498&amp;"_"&amp;S1498&amp;"_"&amp;T1498,[1]挑战模式!$A:$BG,59,FALSE))</f>
        <v/>
      </c>
      <c r="J1498" s="10" t="str">
        <f t="shared" si="149"/>
        <v/>
      </c>
      <c r="K1498" s="10" t="str">
        <f ca="1">IF(ISNA(VLOOKUP(R1498&amp;"_"&amp;S1498&amp;"_"&amp;T1498,[1]挑战模式!$A:$AS,1,FALSE)),"",IF(VLOOKUP(R1498&amp;"_"&amp;S1498&amp;"_"&amp;T1498,[1]挑战模式!$A:$AS,14+U1498,FALSE)="","",INT(VLOOKUP(R1498&amp;"_"&amp;S1498&amp;"_"&amp;T1498,[1]挑战模式!$A:$AS,20+U1498,FALSE))))</f>
        <v/>
      </c>
      <c r="L1498" s="10" t="str">
        <f ca="1">IF(ISNA(VLOOKUP(R1498&amp;"_"&amp;S1498&amp;"_"&amp;T1498,[1]挑战模式!$A:$AS,1,FALSE)),"",IF(VLOOKUP(R1498&amp;"_"&amp;S1498&amp;"_"&amp;T1498,[1]挑战模式!$A:$AS,14+U1498,FALSE)="","",ROUND(VLOOKUP(R1498&amp;"_"&amp;S1498&amp;"_"&amp;T1498,[1]挑战模式!$A:$AS,5,FALSE)/K1498,2)))</f>
        <v/>
      </c>
      <c r="M1498" s="10" t="str">
        <f t="shared" ca="1" si="146"/>
        <v/>
      </c>
      <c r="N1498" s="10" t="str">
        <f t="shared" ca="1" si="147"/>
        <v/>
      </c>
      <c r="O1498" s="10" t="str">
        <f t="shared" ca="1" si="148"/>
        <v/>
      </c>
      <c r="Q1498" s="10" t="str">
        <f ca="1">IF(L1498="","",VLOOKUP(R1498&amp;"_"&amp;S1498&amp;"_"&amp;T1498,[1]挑战模式!$A:$AS,38+U1498,FALSE))</f>
        <v/>
      </c>
      <c r="R1498" s="10">
        <v>3</v>
      </c>
      <c r="S1498" s="10">
        <v>2</v>
      </c>
      <c r="T1498" s="10">
        <v>2</v>
      </c>
      <c r="U1498" s="10">
        <v>3</v>
      </c>
    </row>
    <row r="1499" spans="2:21" x14ac:dyDescent="0.2">
      <c r="B1499" s="10" t="str">
        <f t="shared" si="143"/>
        <v/>
      </c>
      <c r="C1499" s="10" t="str">
        <f>IF(ISNA(VLOOKUP(R1499&amp;"_"&amp;S1499&amp;"_"&amp;T1499,[1]挑战模式!$A:$AS,1,FALSE)),"",IF(T1499-T1498=0,"",T1499))</f>
        <v/>
      </c>
      <c r="D1499" s="10" t="str">
        <f t="shared" si="144"/>
        <v/>
      </c>
      <c r="E1499" s="10" t="str">
        <f>""</f>
        <v/>
      </c>
      <c r="F1499" s="10" t="str">
        <f>IF(C1499="","",VLOOKUP(R1499&amp;"_"&amp;S1499&amp;"_"&amp;T1499,[1]挑战模式!$A:$AS,13,FALSE)-VLOOKUP(R1499&amp;"_"&amp;S1499&amp;"_"&amp;T1499,[1]挑战模式!$A:$AS,14,FALSE))</f>
        <v/>
      </c>
      <c r="G1499" s="10" t="str">
        <f t="shared" si="145"/>
        <v/>
      </c>
      <c r="H1499" s="10" t="str">
        <f>IF(C1499="","",VLOOKUP(R1499&amp;"_"&amp;S1499&amp;"_"&amp;T1499,[1]挑战模式!$A:$BG,58,FALSE))</f>
        <v/>
      </c>
      <c r="I1499" s="10" t="str">
        <f>IF(C1499="","",VLOOKUP(R1499&amp;"_"&amp;S1499&amp;"_"&amp;T1499,[1]挑战模式!$A:$BG,59,FALSE))</f>
        <v/>
      </c>
      <c r="J1499" s="10" t="str">
        <f t="shared" si="149"/>
        <v/>
      </c>
      <c r="K1499" s="10" t="str">
        <f ca="1">IF(ISNA(VLOOKUP(R1499&amp;"_"&amp;S1499&amp;"_"&amp;T1499,[1]挑战模式!$A:$AS,1,FALSE)),"",IF(VLOOKUP(R1499&amp;"_"&amp;S1499&amp;"_"&amp;T1499,[1]挑战模式!$A:$AS,14+U1499,FALSE)="","",INT(VLOOKUP(R1499&amp;"_"&amp;S1499&amp;"_"&amp;T1499,[1]挑战模式!$A:$AS,20+U1499,FALSE))))</f>
        <v/>
      </c>
      <c r="L1499" s="10" t="str">
        <f ca="1">IF(ISNA(VLOOKUP(R1499&amp;"_"&amp;S1499&amp;"_"&amp;T1499,[1]挑战模式!$A:$AS,1,FALSE)),"",IF(VLOOKUP(R1499&amp;"_"&amp;S1499&amp;"_"&amp;T1499,[1]挑战模式!$A:$AS,14+U1499,FALSE)="","",ROUND(VLOOKUP(R1499&amp;"_"&amp;S1499&amp;"_"&amp;T1499,[1]挑战模式!$A:$AS,5,FALSE)/K1499,2)))</f>
        <v/>
      </c>
      <c r="M1499" s="10" t="str">
        <f t="shared" ca="1" si="146"/>
        <v/>
      </c>
      <c r="N1499" s="10" t="str">
        <f t="shared" ca="1" si="147"/>
        <v/>
      </c>
      <c r="O1499" s="10" t="str">
        <f t="shared" ca="1" si="148"/>
        <v/>
      </c>
      <c r="Q1499" s="10" t="str">
        <f ca="1">IF(L1499="","",VLOOKUP(R1499&amp;"_"&amp;S1499&amp;"_"&amp;T1499,[1]挑战模式!$A:$AS,38+U1499,FALSE))</f>
        <v/>
      </c>
      <c r="R1499" s="10">
        <v>3</v>
      </c>
      <c r="S1499" s="10">
        <v>2</v>
      </c>
      <c r="T1499" s="10">
        <v>2</v>
      </c>
      <c r="U1499" s="10">
        <v>4</v>
      </c>
    </row>
    <row r="1500" spans="2:21" x14ac:dyDescent="0.2">
      <c r="B1500" s="10" t="str">
        <f t="shared" si="143"/>
        <v/>
      </c>
      <c r="C1500" s="10" t="str">
        <f>IF(ISNA(VLOOKUP(R1500&amp;"_"&amp;S1500&amp;"_"&amp;T1500,[1]挑战模式!$A:$AS,1,FALSE)),"",IF(T1500-T1499=0,"",T1500))</f>
        <v/>
      </c>
      <c r="D1500" s="10" t="str">
        <f t="shared" si="144"/>
        <v/>
      </c>
      <c r="E1500" s="10" t="str">
        <f>""</f>
        <v/>
      </c>
      <c r="F1500" s="10" t="str">
        <f>IF(C1500="","",VLOOKUP(R1500&amp;"_"&amp;S1500&amp;"_"&amp;T1500,[1]挑战模式!$A:$AS,13,FALSE)-VLOOKUP(R1500&amp;"_"&amp;S1500&amp;"_"&amp;T1500,[1]挑战模式!$A:$AS,14,FALSE))</f>
        <v/>
      </c>
      <c r="G1500" s="10" t="str">
        <f t="shared" si="145"/>
        <v/>
      </c>
      <c r="H1500" s="10" t="str">
        <f>IF(C1500="","",VLOOKUP(R1500&amp;"_"&amp;S1500&amp;"_"&amp;T1500,[1]挑战模式!$A:$BG,58,FALSE))</f>
        <v/>
      </c>
      <c r="I1500" s="10" t="str">
        <f>IF(C1500="","",VLOOKUP(R1500&amp;"_"&amp;S1500&amp;"_"&amp;T1500,[1]挑战模式!$A:$BG,59,FALSE))</f>
        <v/>
      </c>
      <c r="J1500" s="10" t="str">
        <f t="shared" si="149"/>
        <v/>
      </c>
      <c r="K1500" s="10" t="str">
        <f ca="1">IF(ISNA(VLOOKUP(R1500&amp;"_"&amp;S1500&amp;"_"&amp;T1500,[1]挑战模式!$A:$AS,1,FALSE)),"",IF(VLOOKUP(R1500&amp;"_"&amp;S1500&amp;"_"&amp;T1500,[1]挑战模式!$A:$AS,14+U1500,FALSE)="","",INT(VLOOKUP(R1500&amp;"_"&amp;S1500&amp;"_"&amp;T1500,[1]挑战模式!$A:$AS,20+U1500,FALSE))))</f>
        <v/>
      </c>
      <c r="L1500" s="10" t="str">
        <f ca="1">IF(ISNA(VLOOKUP(R1500&amp;"_"&amp;S1500&amp;"_"&amp;T1500,[1]挑战模式!$A:$AS,1,FALSE)),"",IF(VLOOKUP(R1500&amp;"_"&amp;S1500&amp;"_"&amp;T1500,[1]挑战模式!$A:$AS,14+U1500,FALSE)="","",ROUND(VLOOKUP(R1500&amp;"_"&amp;S1500&amp;"_"&amp;T1500,[1]挑战模式!$A:$AS,5,FALSE)/K1500,2)))</f>
        <v/>
      </c>
      <c r="M1500" s="10" t="str">
        <f t="shared" ca="1" si="146"/>
        <v/>
      </c>
      <c r="N1500" s="10" t="str">
        <f t="shared" ca="1" si="147"/>
        <v/>
      </c>
      <c r="O1500" s="10" t="str">
        <f t="shared" ca="1" si="148"/>
        <v/>
      </c>
      <c r="Q1500" s="10" t="str">
        <f ca="1">IF(L1500="","",VLOOKUP(R1500&amp;"_"&amp;S1500&amp;"_"&amp;T1500,[1]挑战模式!$A:$AS,38+U1500,FALSE))</f>
        <v/>
      </c>
      <c r="R1500" s="10">
        <v>3</v>
      </c>
      <c r="S1500" s="10">
        <v>2</v>
      </c>
      <c r="T1500" s="10">
        <v>2</v>
      </c>
      <c r="U1500" s="10">
        <v>5</v>
      </c>
    </row>
    <row r="1501" spans="2:21" x14ac:dyDescent="0.2">
      <c r="B1501" s="10" t="str">
        <f t="shared" si="143"/>
        <v/>
      </c>
      <c r="C1501" s="10" t="str">
        <f>IF(ISNA(VLOOKUP(R1501&amp;"_"&amp;S1501&amp;"_"&amp;T1501,[1]挑战模式!$A:$AS,1,FALSE)),"",IF(T1501-T1500=0,"",T1501))</f>
        <v/>
      </c>
      <c r="D1501" s="10" t="str">
        <f t="shared" si="144"/>
        <v/>
      </c>
      <c r="E1501" s="10" t="str">
        <f>""</f>
        <v/>
      </c>
      <c r="F1501" s="10" t="str">
        <f>IF(C1501="","",VLOOKUP(R1501&amp;"_"&amp;S1501&amp;"_"&amp;T1501,[1]挑战模式!$A:$AS,13,FALSE)-VLOOKUP(R1501&amp;"_"&amp;S1501&amp;"_"&amp;T1501,[1]挑战模式!$A:$AS,14,FALSE))</f>
        <v/>
      </c>
      <c r="G1501" s="10" t="str">
        <f t="shared" si="145"/>
        <v/>
      </c>
      <c r="H1501" s="10" t="str">
        <f>IF(C1501="","",VLOOKUP(R1501&amp;"_"&amp;S1501&amp;"_"&amp;T1501,[1]挑战模式!$A:$BG,58,FALSE))</f>
        <v/>
      </c>
      <c r="I1501" s="10" t="str">
        <f>IF(C1501="","",VLOOKUP(R1501&amp;"_"&amp;S1501&amp;"_"&amp;T1501,[1]挑战模式!$A:$BG,59,FALSE))</f>
        <v/>
      </c>
      <c r="J1501" s="10" t="str">
        <f t="shared" si="149"/>
        <v/>
      </c>
      <c r="K1501" s="10" t="str">
        <f ca="1">IF(ISNA(VLOOKUP(R1501&amp;"_"&amp;S1501&amp;"_"&amp;T1501,[1]挑战模式!$A:$AS,1,FALSE)),"",IF(VLOOKUP(R1501&amp;"_"&amp;S1501&amp;"_"&amp;T1501,[1]挑战模式!$A:$AS,14+U1501,FALSE)="","",INT(VLOOKUP(R1501&amp;"_"&amp;S1501&amp;"_"&amp;T1501,[1]挑战模式!$A:$AS,20+U1501,FALSE))))</f>
        <v/>
      </c>
      <c r="L1501" s="10" t="str">
        <f ca="1">IF(ISNA(VLOOKUP(R1501&amp;"_"&amp;S1501&amp;"_"&amp;T1501,[1]挑战模式!$A:$AS,1,FALSE)),"",IF(VLOOKUP(R1501&amp;"_"&amp;S1501&amp;"_"&amp;T1501,[1]挑战模式!$A:$AS,14+U1501,FALSE)="","",ROUND(VLOOKUP(R1501&amp;"_"&amp;S1501&amp;"_"&amp;T1501,[1]挑战模式!$A:$AS,5,FALSE)/K1501,2)))</f>
        <v/>
      </c>
      <c r="M1501" s="10" t="str">
        <f t="shared" ca="1" si="146"/>
        <v/>
      </c>
      <c r="N1501" s="10" t="str">
        <f t="shared" ca="1" si="147"/>
        <v/>
      </c>
      <c r="O1501" s="10" t="str">
        <f t="shared" ca="1" si="148"/>
        <v/>
      </c>
      <c r="Q1501" s="10" t="str">
        <f ca="1">IF(L1501="","",VLOOKUP(R1501&amp;"_"&amp;S1501&amp;"_"&amp;T1501,[1]挑战模式!$A:$AS,38+U1501,FALSE))</f>
        <v/>
      </c>
      <c r="R1501" s="10">
        <v>3</v>
      </c>
      <c r="S1501" s="10">
        <v>2</v>
      </c>
      <c r="T1501" s="10">
        <v>2</v>
      </c>
      <c r="U1501" s="10">
        <v>6</v>
      </c>
    </row>
    <row r="1502" spans="2:21" x14ac:dyDescent="0.2">
      <c r="B1502" s="10" t="str">
        <f t="shared" si="143"/>
        <v>MonsterWaveCallRule_Season3_Challenge2</v>
      </c>
      <c r="C1502" s="10">
        <f>IF(ISNA(VLOOKUP(R1502&amp;"_"&amp;S1502&amp;"_"&amp;T1502,[1]挑战模式!$A:$AS,1,FALSE)),"",IF(T1502-T1501=0,"",T1502))</f>
        <v>3</v>
      </c>
      <c r="D1502" s="10" t="str">
        <f t="shared" si="144"/>
        <v>赛季3挑战关卡2波次3</v>
      </c>
      <c r="E1502" s="10" t="str">
        <f>""</f>
        <v/>
      </c>
      <c r="F1502" s="10">
        <f>IF(C1502="","",VLOOKUP(R1502&amp;"_"&amp;S1502&amp;"_"&amp;T1502,[1]挑战模式!$A:$AS,13,FALSE)-VLOOKUP(R1502&amp;"_"&amp;S1502&amp;"_"&amp;T1502,[1]挑战模式!$A:$AS,14,FALSE))</f>
        <v>100</v>
      </c>
      <c r="G1502" s="10">
        <f t="shared" si="145"/>
        <v>180</v>
      </c>
      <c r="H1502" s="10" t="str">
        <f>IF(C1502="","",VLOOKUP(R1502&amp;"_"&amp;S1502&amp;"_"&amp;T1502,[1]挑战模式!$A:$BG,58,FALSE))</f>
        <v>ResAudio_Music_game1;0.9</v>
      </c>
      <c r="I1502" s="10" t="str">
        <f>IF(C1502="","",VLOOKUP(R1502&amp;"_"&amp;S1502&amp;"_"&amp;T1502,[1]挑战模式!$A:$BG,59,FALSE))</f>
        <v>ResAudio_Music_game1;1.2</v>
      </c>
      <c r="J1502" s="10">
        <f t="shared" si="149"/>
        <v>0</v>
      </c>
      <c r="K1502" s="10">
        <f ca="1">IF(ISNA(VLOOKUP(R1502&amp;"_"&amp;S1502&amp;"_"&amp;T1502,[1]挑战模式!$A:$AS,1,FALSE)),"",IF(VLOOKUP(R1502&amp;"_"&amp;S1502&amp;"_"&amp;T1502,[1]挑战模式!$A:$AS,14+U1502,FALSE)="","",INT(VLOOKUP(R1502&amp;"_"&amp;S1502&amp;"_"&amp;T1502,[1]挑战模式!$A:$AS,20+U1502,FALSE))))</f>
        <v>7</v>
      </c>
      <c r="L1502" s="10">
        <f ca="1">IF(ISNA(VLOOKUP(R1502&amp;"_"&amp;S1502&amp;"_"&amp;T1502,[1]挑战模式!$A:$AS,1,FALSE)),"",IF(VLOOKUP(R1502&amp;"_"&amp;S1502&amp;"_"&amp;T1502,[1]挑战模式!$A:$AS,14+U1502,FALSE)="","",ROUND(VLOOKUP(R1502&amp;"_"&amp;S1502&amp;"_"&amp;T1502,[1]挑战模式!$A:$AS,5,FALSE)/K1502,2)))</f>
        <v>2.86</v>
      </c>
      <c r="M1502" s="10">
        <f t="shared" ca="1" si="146"/>
        <v>1</v>
      </c>
      <c r="N1502" s="10" t="str">
        <f t="shared" ca="1" si="147"/>
        <v>Monster_Season3_Challenge2_3_1</v>
      </c>
      <c r="O1502" s="10">
        <f t="shared" ca="1" si="148"/>
        <v>1</v>
      </c>
      <c r="Q1502" s="10">
        <f ca="1">IF(L1502="","",VLOOKUP(R1502&amp;"_"&amp;S1502&amp;"_"&amp;T1502,[1]挑战模式!$A:$AS,38+U1502,FALSE))</f>
        <v>14</v>
      </c>
      <c r="R1502" s="10">
        <v>3</v>
      </c>
      <c r="S1502" s="10">
        <v>2</v>
      </c>
      <c r="T1502" s="10">
        <v>3</v>
      </c>
      <c r="U1502" s="10">
        <v>1</v>
      </c>
    </row>
    <row r="1503" spans="2:21" x14ac:dyDescent="0.2">
      <c r="B1503" s="10" t="str">
        <f t="shared" si="143"/>
        <v/>
      </c>
      <c r="C1503" s="10" t="str">
        <f>IF(ISNA(VLOOKUP(R1503&amp;"_"&amp;S1503&amp;"_"&amp;T1503,[1]挑战模式!$A:$AS,1,FALSE)),"",IF(T1503-T1502=0,"",T1503))</f>
        <v/>
      </c>
      <c r="D1503" s="10" t="str">
        <f t="shared" si="144"/>
        <v/>
      </c>
      <c r="E1503" s="10" t="str">
        <f>""</f>
        <v/>
      </c>
      <c r="F1503" s="10" t="str">
        <f>IF(C1503="","",VLOOKUP(R1503&amp;"_"&amp;S1503&amp;"_"&amp;T1503,[1]挑战模式!$A:$AS,13,FALSE)-VLOOKUP(R1503&amp;"_"&amp;S1503&amp;"_"&amp;T1503,[1]挑战模式!$A:$AS,14,FALSE))</f>
        <v/>
      </c>
      <c r="G1503" s="10" t="str">
        <f t="shared" si="145"/>
        <v/>
      </c>
      <c r="H1503" s="10" t="str">
        <f>IF(C1503="","",VLOOKUP(R1503&amp;"_"&amp;S1503&amp;"_"&amp;T1503,[1]挑战模式!$A:$BG,58,FALSE))</f>
        <v/>
      </c>
      <c r="I1503" s="10" t="str">
        <f>IF(C1503="","",VLOOKUP(R1503&amp;"_"&amp;S1503&amp;"_"&amp;T1503,[1]挑战模式!$A:$BG,59,FALSE))</f>
        <v/>
      </c>
      <c r="J1503" s="10" t="str">
        <f t="shared" si="149"/>
        <v/>
      </c>
      <c r="K1503" s="10">
        <f ca="1">IF(ISNA(VLOOKUP(R1503&amp;"_"&amp;S1503&amp;"_"&amp;T1503,[1]挑战模式!$A:$AS,1,FALSE)),"",IF(VLOOKUP(R1503&amp;"_"&amp;S1503&amp;"_"&amp;T1503,[1]挑战模式!$A:$AS,14+U1503,FALSE)="","",INT(VLOOKUP(R1503&amp;"_"&amp;S1503&amp;"_"&amp;T1503,[1]挑战模式!$A:$AS,20+U1503,FALSE))))</f>
        <v>7</v>
      </c>
      <c r="L1503" s="10">
        <f ca="1">IF(ISNA(VLOOKUP(R1503&amp;"_"&amp;S1503&amp;"_"&amp;T1503,[1]挑战模式!$A:$AS,1,FALSE)),"",IF(VLOOKUP(R1503&amp;"_"&amp;S1503&amp;"_"&amp;T1503,[1]挑战模式!$A:$AS,14+U1503,FALSE)="","",ROUND(VLOOKUP(R1503&amp;"_"&amp;S1503&amp;"_"&amp;T1503,[1]挑战模式!$A:$AS,5,FALSE)/K1503,2)))</f>
        <v>2.86</v>
      </c>
      <c r="M1503" s="10">
        <f t="shared" ca="1" si="146"/>
        <v>1</v>
      </c>
      <c r="N1503" s="10" t="str">
        <f t="shared" ca="1" si="147"/>
        <v>Monster_Season3_Challenge2_3_2</v>
      </c>
      <c r="O1503" s="10">
        <f t="shared" ca="1" si="148"/>
        <v>1</v>
      </c>
      <c r="Q1503" s="10">
        <f ca="1">IF(L1503="","",VLOOKUP(R1503&amp;"_"&amp;S1503&amp;"_"&amp;T1503,[1]挑战模式!$A:$AS,38+U1503,FALSE))</f>
        <v>14</v>
      </c>
      <c r="R1503" s="10">
        <v>3</v>
      </c>
      <c r="S1503" s="10">
        <v>2</v>
      </c>
      <c r="T1503" s="10">
        <v>3</v>
      </c>
      <c r="U1503" s="10">
        <v>2</v>
      </c>
    </row>
    <row r="1504" spans="2:21" x14ac:dyDescent="0.2">
      <c r="B1504" s="10" t="str">
        <f t="shared" si="143"/>
        <v/>
      </c>
      <c r="C1504" s="10" t="str">
        <f>IF(ISNA(VLOOKUP(R1504&amp;"_"&amp;S1504&amp;"_"&amp;T1504,[1]挑战模式!$A:$AS,1,FALSE)),"",IF(T1504-T1503=0,"",T1504))</f>
        <v/>
      </c>
      <c r="D1504" s="10" t="str">
        <f t="shared" si="144"/>
        <v/>
      </c>
      <c r="E1504" s="10" t="str">
        <f>""</f>
        <v/>
      </c>
      <c r="F1504" s="10" t="str">
        <f>IF(C1504="","",VLOOKUP(R1504&amp;"_"&amp;S1504&amp;"_"&amp;T1504,[1]挑战模式!$A:$AS,13,FALSE)-VLOOKUP(R1504&amp;"_"&amp;S1504&amp;"_"&amp;T1504,[1]挑战模式!$A:$AS,14,FALSE))</f>
        <v/>
      </c>
      <c r="G1504" s="10" t="str">
        <f t="shared" si="145"/>
        <v/>
      </c>
      <c r="H1504" s="10" t="str">
        <f>IF(C1504="","",VLOOKUP(R1504&amp;"_"&amp;S1504&amp;"_"&amp;T1504,[1]挑战模式!$A:$BG,58,FALSE))</f>
        <v/>
      </c>
      <c r="I1504" s="10" t="str">
        <f>IF(C1504="","",VLOOKUP(R1504&amp;"_"&amp;S1504&amp;"_"&amp;T1504,[1]挑战模式!$A:$BG,59,FALSE))</f>
        <v/>
      </c>
      <c r="J1504" s="10" t="str">
        <f t="shared" si="149"/>
        <v/>
      </c>
      <c r="K1504" s="10" t="str">
        <f ca="1">IF(ISNA(VLOOKUP(R1504&amp;"_"&amp;S1504&amp;"_"&amp;T1504,[1]挑战模式!$A:$AS,1,FALSE)),"",IF(VLOOKUP(R1504&amp;"_"&amp;S1504&amp;"_"&amp;T1504,[1]挑战模式!$A:$AS,14+U1504,FALSE)="","",INT(VLOOKUP(R1504&amp;"_"&amp;S1504&amp;"_"&amp;T1504,[1]挑战模式!$A:$AS,20+U1504,FALSE))))</f>
        <v/>
      </c>
      <c r="L1504" s="10" t="str">
        <f ca="1">IF(ISNA(VLOOKUP(R1504&amp;"_"&amp;S1504&amp;"_"&amp;T1504,[1]挑战模式!$A:$AS,1,FALSE)),"",IF(VLOOKUP(R1504&amp;"_"&amp;S1504&amp;"_"&amp;T1504,[1]挑战模式!$A:$AS,14+U1504,FALSE)="","",ROUND(VLOOKUP(R1504&amp;"_"&amp;S1504&amp;"_"&amp;T1504,[1]挑战模式!$A:$AS,5,FALSE)/K1504,2)))</f>
        <v/>
      </c>
      <c r="M1504" s="10" t="str">
        <f t="shared" ca="1" si="146"/>
        <v/>
      </c>
      <c r="N1504" s="10" t="str">
        <f t="shared" ca="1" si="147"/>
        <v/>
      </c>
      <c r="O1504" s="10" t="str">
        <f t="shared" ca="1" si="148"/>
        <v/>
      </c>
      <c r="Q1504" s="10" t="str">
        <f ca="1">IF(L1504="","",VLOOKUP(R1504&amp;"_"&amp;S1504&amp;"_"&amp;T1504,[1]挑战模式!$A:$AS,38+U1504,FALSE))</f>
        <v/>
      </c>
      <c r="R1504" s="10">
        <v>3</v>
      </c>
      <c r="S1504" s="10">
        <v>2</v>
      </c>
      <c r="T1504" s="10">
        <v>3</v>
      </c>
      <c r="U1504" s="10">
        <v>3</v>
      </c>
    </row>
    <row r="1505" spans="2:21" x14ac:dyDescent="0.2">
      <c r="B1505" s="10" t="str">
        <f t="shared" si="143"/>
        <v/>
      </c>
      <c r="C1505" s="10" t="str">
        <f>IF(ISNA(VLOOKUP(R1505&amp;"_"&amp;S1505&amp;"_"&amp;T1505,[1]挑战模式!$A:$AS,1,FALSE)),"",IF(T1505-T1504=0,"",T1505))</f>
        <v/>
      </c>
      <c r="D1505" s="10" t="str">
        <f t="shared" si="144"/>
        <v/>
      </c>
      <c r="E1505" s="10" t="str">
        <f>""</f>
        <v/>
      </c>
      <c r="F1505" s="10" t="str">
        <f>IF(C1505="","",VLOOKUP(R1505&amp;"_"&amp;S1505&amp;"_"&amp;T1505,[1]挑战模式!$A:$AS,13,FALSE)-VLOOKUP(R1505&amp;"_"&amp;S1505&amp;"_"&amp;T1505,[1]挑战模式!$A:$AS,14,FALSE))</f>
        <v/>
      </c>
      <c r="G1505" s="10" t="str">
        <f t="shared" si="145"/>
        <v/>
      </c>
      <c r="H1505" s="10" t="str">
        <f>IF(C1505="","",VLOOKUP(R1505&amp;"_"&amp;S1505&amp;"_"&amp;T1505,[1]挑战模式!$A:$BG,58,FALSE))</f>
        <v/>
      </c>
      <c r="I1505" s="10" t="str">
        <f>IF(C1505="","",VLOOKUP(R1505&amp;"_"&amp;S1505&amp;"_"&amp;T1505,[1]挑战模式!$A:$BG,59,FALSE))</f>
        <v/>
      </c>
      <c r="J1505" s="10" t="str">
        <f t="shared" si="149"/>
        <v/>
      </c>
      <c r="K1505" s="10" t="str">
        <f ca="1">IF(ISNA(VLOOKUP(R1505&amp;"_"&amp;S1505&amp;"_"&amp;T1505,[1]挑战模式!$A:$AS,1,FALSE)),"",IF(VLOOKUP(R1505&amp;"_"&amp;S1505&amp;"_"&amp;T1505,[1]挑战模式!$A:$AS,14+U1505,FALSE)="","",INT(VLOOKUP(R1505&amp;"_"&amp;S1505&amp;"_"&amp;T1505,[1]挑战模式!$A:$AS,20+U1505,FALSE))))</f>
        <v/>
      </c>
      <c r="L1505" s="10" t="str">
        <f ca="1">IF(ISNA(VLOOKUP(R1505&amp;"_"&amp;S1505&amp;"_"&amp;T1505,[1]挑战模式!$A:$AS,1,FALSE)),"",IF(VLOOKUP(R1505&amp;"_"&amp;S1505&amp;"_"&amp;T1505,[1]挑战模式!$A:$AS,14+U1505,FALSE)="","",ROUND(VLOOKUP(R1505&amp;"_"&amp;S1505&amp;"_"&amp;T1505,[1]挑战模式!$A:$AS,5,FALSE)/K1505,2)))</f>
        <v/>
      </c>
      <c r="M1505" s="10" t="str">
        <f t="shared" ca="1" si="146"/>
        <v/>
      </c>
      <c r="N1505" s="10" t="str">
        <f t="shared" ca="1" si="147"/>
        <v/>
      </c>
      <c r="O1505" s="10" t="str">
        <f t="shared" ca="1" si="148"/>
        <v/>
      </c>
      <c r="Q1505" s="10" t="str">
        <f ca="1">IF(L1505="","",VLOOKUP(R1505&amp;"_"&amp;S1505&amp;"_"&amp;T1505,[1]挑战模式!$A:$AS,38+U1505,FALSE))</f>
        <v/>
      </c>
      <c r="R1505" s="10">
        <v>3</v>
      </c>
      <c r="S1505" s="10">
        <v>2</v>
      </c>
      <c r="T1505" s="10">
        <v>3</v>
      </c>
      <c r="U1505" s="10">
        <v>4</v>
      </c>
    </row>
    <row r="1506" spans="2:21" x14ac:dyDescent="0.2">
      <c r="B1506" s="10" t="str">
        <f t="shared" si="143"/>
        <v/>
      </c>
      <c r="C1506" s="10" t="str">
        <f>IF(ISNA(VLOOKUP(R1506&amp;"_"&amp;S1506&amp;"_"&amp;T1506,[1]挑战模式!$A:$AS,1,FALSE)),"",IF(T1506-T1505=0,"",T1506))</f>
        <v/>
      </c>
      <c r="D1506" s="10" t="str">
        <f t="shared" si="144"/>
        <v/>
      </c>
      <c r="E1506" s="10" t="str">
        <f>""</f>
        <v/>
      </c>
      <c r="F1506" s="10" t="str">
        <f>IF(C1506="","",VLOOKUP(R1506&amp;"_"&amp;S1506&amp;"_"&amp;T1506,[1]挑战模式!$A:$AS,13,FALSE)-VLOOKUP(R1506&amp;"_"&amp;S1506&amp;"_"&amp;T1506,[1]挑战模式!$A:$AS,14,FALSE))</f>
        <v/>
      </c>
      <c r="G1506" s="10" t="str">
        <f t="shared" si="145"/>
        <v/>
      </c>
      <c r="H1506" s="10" t="str">
        <f>IF(C1506="","",VLOOKUP(R1506&amp;"_"&amp;S1506&amp;"_"&amp;T1506,[1]挑战模式!$A:$BG,58,FALSE))</f>
        <v/>
      </c>
      <c r="I1506" s="10" t="str">
        <f>IF(C1506="","",VLOOKUP(R1506&amp;"_"&amp;S1506&amp;"_"&amp;T1506,[1]挑战模式!$A:$BG,59,FALSE))</f>
        <v/>
      </c>
      <c r="J1506" s="10" t="str">
        <f t="shared" si="149"/>
        <v/>
      </c>
      <c r="K1506" s="10" t="str">
        <f ca="1">IF(ISNA(VLOOKUP(R1506&amp;"_"&amp;S1506&amp;"_"&amp;T1506,[1]挑战模式!$A:$AS,1,FALSE)),"",IF(VLOOKUP(R1506&amp;"_"&amp;S1506&amp;"_"&amp;T1506,[1]挑战模式!$A:$AS,14+U1506,FALSE)="","",INT(VLOOKUP(R1506&amp;"_"&amp;S1506&amp;"_"&amp;T1506,[1]挑战模式!$A:$AS,20+U1506,FALSE))))</f>
        <v/>
      </c>
      <c r="L1506" s="10" t="str">
        <f ca="1">IF(ISNA(VLOOKUP(R1506&amp;"_"&amp;S1506&amp;"_"&amp;T1506,[1]挑战模式!$A:$AS,1,FALSE)),"",IF(VLOOKUP(R1506&amp;"_"&amp;S1506&amp;"_"&amp;T1506,[1]挑战模式!$A:$AS,14+U1506,FALSE)="","",ROUND(VLOOKUP(R1506&amp;"_"&amp;S1506&amp;"_"&amp;T1506,[1]挑战模式!$A:$AS,5,FALSE)/K1506,2)))</f>
        <v/>
      </c>
      <c r="M1506" s="10" t="str">
        <f t="shared" ca="1" si="146"/>
        <v/>
      </c>
      <c r="N1506" s="10" t="str">
        <f t="shared" ca="1" si="147"/>
        <v/>
      </c>
      <c r="O1506" s="10" t="str">
        <f t="shared" ca="1" si="148"/>
        <v/>
      </c>
      <c r="Q1506" s="10" t="str">
        <f ca="1">IF(L1506="","",VLOOKUP(R1506&amp;"_"&amp;S1506&amp;"_"&amp;T1506,[1]挑战模式!$A:$AS,38+U1506,FALSE))</f>
        <v/>
      </c>
      <c r="R1506" s="10">
        <v>3</v>
      </c>
      <c r="S1506" s="10">
        <v>2</v>
      </c>
      <c r="T1506" s="10">
        <v>3</v>
      </c>
      <c r="U1506" s="10">
        <v>5</v>
      </c>
    </row>
    <row r="1507" spans="2:21" x14ac:dyDescent="0.2">
      <c r="B1507" s="10" t="str">
        <f t="shared" ref="B1507:B1570" si="150">IF(C1507="","","MonsterWaveCallRule_Season"&amp;R1507&amp;"_Challenge"&amp;S1507)</f>
        <v/>
      </c>
      <c r="C1507" s="10" t="str">
        <f>IF(ISNA(VLOOKUP(R1507&amp;"_"&amp;S1507&amp;"_"&amp;T1507,[1]挑战模式!$A:$AS,1,FALSE)),"",IF(T1507-T1506=0,"",T1507))</f>
        <v/>
      </c>
      <c r="D1507" s="10" t="str">
        <f t="shared" ref="D1507:D1570" si="151">IF(C1507="","","赛季"&amp;R1507&amp;"挑战关卡"&amp;S1507&amp;"波次"&amp;T1507)</f>
        <v/>
      </c>
      <c r="E1507" s="10" t="str">
        <f>""</f>
        <v/>
      </c>
      <c r="F1507" s="10" t="str">
        <f>IF(C1507="","",VLOOKUP(R1507&amp;"_"&amp;S1507&amp;"_"&amp;T1507,[1]挑战模式!$A:$AS,13,FALSE)-VLOOKUP(R1507&amp;"_"&amp;S1507&amp;"_"&amp;T1507,[1]挑战模式!$A:$AS,14,FALSE))</f>
        <v/>
      </c>
      <c r="G1507" s="10" t="str">
        <f t="shared" ref="G1507:G1570" si="152">IF(C1507="","",180)</f>
        <v/>
      </c>
      <c r="H1507" s="10" t="str">
        <f>IF(C1507="","",VLOOKUP(R1507&amp;"_"&amp;S1507&amp;"_"&amp;T1507,[1]挑战模式!$A:$BG,58,FALSE))</f>
        <v/>
      </c>
      <c r="I1507" s="10" t="str">
        <f>IF(C1507="","",VLOOKUP(R1507&amp;"_"&amp;S1507&amp;"_"&amp;T1507,[1]挑战模式!$A:$BG,59,FALSE))</f>
        <v/>
      </c>
      <c r="J1507" s="10" t="str">
        <f t="shared" si="149"/>
        <v/>
      </c>
      <c r="K1507" s="10" t="str">
        <f ca="1">IF(ISNA(VLOOKUP(R1507&amp;"_"&amp;S1507&amp;"_"&amp;T1507,[1]挑战模式!$A:$AS,1,FALSE)),"",IF(VLOOKUP(R1507&amp;"_"&amp;S1507&amp;"_"&amp;T1507,[1]挑战模式!$A:$AS,14+U1507,FALSE)="","",INT(VLOOKUP(R1507&amp;"_"&amp;S1507&amp;"_"&amp;T1507,[1]挑战模式!$A:$AS,20+U1507,FALSE))))</f>
        <v/>
      </c>
      <c r="L1507" s="10" t="str">
        <f ca="1">IF(ISNA(VLOOKUP(R1507&amp;"_"&amp;S1507&amp;"_"&amp;T1507,[1]挑战模式!$A:$AS,1,FALSE)),"",IF(VLOOKUP(R1507&amp;"_"&amp;S1507&amp;"_"&amp;T1507,[1]挑战模式!$A:$AS,14+U1507,FALSE)="","",ROUND(VLOOKUP(R1507&amp;"_"&amp;S1507&amp;"_"&amp;T1507,[1]挑战模式!$A:$AS,5,FALSE)/K1507,2)))</f>
        <v/>
      </c>
      <c r="M1507" s="10" t="str">
        <f t="shared" ref="M1507:M1570" ca="1" si="153">IF(L1507="","",1)</f>
        <v/>
      </c>
      <c r="N1507" s="10" t="str">
        <f t="shared" ref="N1507:N1570" ca="1" si="154">IF(L1507="","","Monster_Season"&amp;R1507&amp;"_Challenge"&amp;S1507&amp;"_"&amp;T1507&amp;"_"&amp;U1507)</f>
        <v/>
      </c>
      <c r="O1507" s="10" t="str">
        <f t="shared" ref="O1507:O1570" ca="1" si="155">IF(L1507="","",1)</f>
        <v/>
      </c>
      <c r="Q1507" s="10" t="str">
        <f ca="1">IF(L1507="","",VLOOKUP(R1507&amp;"_"&amp;S1507&amp;"_"&amp;T1507,[1]挑战模式!$A:$AS,38+U1507,FALSE))</f>
        <v/>
      </c>
      <c r="R1507" s="10">
        <v>3</v>
      </c>
      <c r="S1507" s="10">
        <v>2</v>
      </c>
      <c r="T1507" s="10">
        <v>3</v>
      </c>
      <c r="U1507" s="10">
        <v>6</v>
      </c>
    </row>
    <row r="1508" spans="2:21" x14ac:dyDescent="0.2">
      <c r="B1508" s="10" t="str">
        <f t="shared" si="150"/>
        <v>MonsterWaveCallRule_Season3_Challenge2</v>
      </c>
      <c r="C1508" s="10">
        <f>IF(ISNA(VLOOKUP(R1508&amp;"_"&amp;S1508&amp;"_"&amp;T1508,[1]挑战模式!$A:$AS,1,FALSE)),"",IF(T1508-T1507=0,"",T1508))</f>
        <v>4</v>
      </c>
      <c r="D1508" s="10" t="str">
        <f t="shared" si="151"/>
        <v>赛季3挑战关卡2波次4</v>
      </c>
      <c r="E1508" s="10" t="str">
        <f>""</f>
        <v/>
      </c>
      <c r="F1508" s="10">
        <f>IF(C1508="","",VLOOKUP(R1508&amp;"_"&amp;S1508&amp;"_"&amp;T1508,[1]挑战模式!$A:$AS,13,FALSE)-VLOOKUP(R1508&amp;"_"&amp;S1508&amp;"_"&amp;T1508,[1]挑战模式!$A:$AS,14,FALSE))</f>
        <v>100</v>
      </c>
      <c r="G1508" s="10">
        <f t="shared" si="152"/>
        <v>180</v>
      </c>
      <c r="H1508" s="10" t="str">
        <f>IF(C1508="","",VLOOKUP(R1508&amp;"_"&amp;S1508&amp;"_"&amp;T1508,[1]挑战模式!$A:$BG,58,FALSE))</f>
        <v>ResAudio_Music_game1;0.9</v>
      </c>
      <c r="I1508" s="10" t="str">
        <f>IF(C1508="","",VLOOKUP(R1508&amp;"_"&amp;S1508&amp;"_"&amp;T1508,[1]挑战模式!$A:$BG,59,FALSE))</f>
        <v>ResAudio_Music_game1;1.2</v>
      </c>
      <c r="J1508" s="10">
        <f t="shared" si="149"/>
        <v>0</v>
      </c>
      <c r="K1508" s="10">
        <f ca="1">IF(ISNA(VLOOKUP(R1508&amp;"_"&amp;S1508&amp;"_"&amp;T1508,[1]挑战模式!$A:$AS,1,FALSE)),"",IF(VLOOKUP(R1508&amp;"_"&amp;S1508&amp;"_"&amp;T1508,[1]挑战模式!$A:$AS,14+U1508,FALSE)="","",INT(VLOOKUP(R1508&amp;"_"&amp;S1508&amp;"_"&amp;T1508,[1]挑战模式!$A:$AS,20+U1508,FALSE))))</f>
        <v>8</v>
      </c>
      <c r="L1508" s="10">
        <f ca="1">IF(ISNA(VLOOKUP(R1508&amp;"_"&amp;S1508&amp;"_"&amp;T1508,[1]挑战模式!$A:$AS,1,FALSE)),"",IF(VLOOKUP(R1508&amp;"_"&amp;S1508&amp;"_"&amp;T1508,[1]挑战模式!$A:$AS,14+U1508,FALSE)="","",ROUND(VLOOKUP(R1508&amp;"_"&amp;S1508&amp;"_"&amp;T1508,[1]挑战模式!$A:$AS,5,FALSE)/K1508,2)))</f>
        <v>3.13</v>
      </c>
      <c r="M1508" s="10">
        <f t="shared" ca="1" si="153"/>
        <v>1</v>
      </c>
      <c r="N1508" s="10" t="str">
        <f t="shared" ca="1" si="154"/>
        <v>Monster_Season3_Challenge2_4_1</v>
      </c>
      <c r="O1508" s="10">
        <f t="shared" ca="1" si="155"/>
        <v>1</v>
      </c>
      <c r="Q1508" s="10">
        <f ca="1">IF(L1508="","",VLOOKUP(R1508&amp;"_"&amp;S1508&amp;"_"&amp;T1508,[1]挑战模式!$A:$AS,38+U1508,FALSE))</f>
        <v>10</v>
      </c>
      <c r="R1508" s="10">
        <v>3</v>
      </c>
      <c r="S1508" s="10">
        <v>2</v>
      </c>
      <c r="T1508" s="10">
        <v>4</v>
      </c>
      <c r="U1508" s="10">
        <v>1</v>
      </c>
    </row>
    <row r="1509" spans="2:21" x14ac:dyDescent="0.2">
      <c r="B1509" s="10" t="str">
        <f t="shared" si="150"/>
        <v/>
      </c>
      <c r="C1509" s="10" t="str">
        <f>IF(ISNA(VLOOKUP(R1509&amp;"_"&amp;S1509&amp;"_"&amp;T1509,[1]挑战模式!$A:$AS,1,FALSE)),"",IF(T1509-T1508=0,"",T1509))</f>
        <v/>
      </c>
      <c r="D1509" s="10" t="str">
        <f t="shared" si="151"/>
        <v/>
      </c>
      <c r="E1509" s="10" t="str">
        <f>""</f>
        <v/>
      </c>
      <c r="F1509" s="10" t="str">
        <f>IF(C1509="","",VLOOKUP(R1509&amp;"_"&amp;S1509&amp;"_"&amp;T1509,[1]挑战模式!$A:$AS,13,FALSE)-VLOOKUP(R1509&amp;"_"&amp;S1509&amp;"_"&amp;T1509,[1]挑战模式!$A:$AS,14,FALSE))</f>
        <v/>
      </c>
      <c r="G1509" s="10" t="str">
        <f t="shared" si="152"/>
        <v/>
      </c>
      <c r="H1509" s="10" t="str">
        <f>IF(C1509="","",VLOOKUP(R1509&amp;"_"&amp;S1509&amp;"_"&amp;T1509,[1]挑战模式!$A:$BG,58,FALSE))</f>
        <v/>
      </c>
      <c r="I1509" s="10" t="str">
        <f>IF(C1509="","",VLOOKUP(R1509&amp;"_"&amp;S1509&amp;"_"&amp;T1509,[1]挑战模式!$A:$BG,59,FALSE))</f>
        <v/>
      </c>
      <c r="J1509" s="10" t="str">
        <f t="shared" si="149"/>
        <v/>
      </c>
      <c r="K1509" s="10">
        <f ca="1">IF(ISNA(VLOOKUP(R1509&amp;"_"&amp;S1509&amp;"_"&amp;T1509,[1]挑战模式!$A:$AS,1,FALSE)),"",IF(VLOOKUP(R1509&amp;"_"&amp;S1509&amp;"_"&amp;T1509,[1]挑战模式!$A:$AS,14+U1509,FALSE)="","",INT(VLOOKUP(R1509&amp;"_"&amp;S1509&amp;"_"&amp;T1509,[1]挑战模式!$A:$AS,20+U1509,FALSE))))</f>
        <v>8</v>
      </c>
      <c r="L1509" s="10">
        <f ca="1">IF(ISNA(VLOOKUP(R1509&amp;"_"&amp;S1509&amp;"_"&amp;T1509,[1]挑战模式!$A:$AS,1,FALSE)),"",IF(VLOOKUP(R1509&amp;"_"&amp;S1509&amp;"_"&amp;T1509,[1]挑战模式!$A:$AS,14+U1509,FALSE)="","",ROUND(VLOOKUP(R1509&amp;"_"&amp;S1509&amp;"_"&amp;T1509,[1]挑战模式!$A:$AS,5,FALSE)/K1509,2)))</f>
        <v>3.13</v>
      </c>
      <c r="M1509" s="10">
        <f t="shared" ca="1" si="153"/>
        <v>1</v>
      </c>
      <c r="N1509" s="10" t="str">
        <f t="shared" ca="1" si="154"/>
        <v>Monster_Season3_Challenge2_4_2</v>
      </c>
      <c r="O1509" s="10">
        <f t="shared" ca="1" si="155"/>
        <v>1</v>
      </c>
      <c r="Q1509" s="10">
        <f ca="1">IF(L1509="","",VLOOKUP(R1509&amp;"_"&amp;S1509&amp;"_"&amp;T1509,[1]挑战模式!$A:$AS,38+U1509,FALSE))</f>
        <v>10</v>
      </c>
      <c r="R1509" s="10">
        <v>3</v>
      </c>
      <c r="S1509" s="10">
        <v>2</v>
      </c>
      <c r="T1509" s="10">
        <v>4</v>
      </c>
      <c r="U1509" s="10">
        <v>2</v>
      </c>
    </row>
    <row r="1510" spans="2:21" x14ac:dyDescent="0.2">
      <c r="B1510" s="10" t="str">
        <f t="shared" si="150"/>
        <v/>
      </c>
      <c r="C1510" s="10" t="str">
        <f>IF(ISNA(VLOOKUP(R1510&amp;"_"&amp;S1510&amp;"_"&amp;T1510,[1]挑战模式!$A:$AS,1,FALSE)),"",IF(T1510-T1509=0,"",T1510))</f>
        <v/>
      </c>
      <c r="D1510" s="10" t="str">
        <f t="shared" si="151"/>
        <v/>
      </c>
      <c r="E1510" s="10" t="str">
        <f>""</f>
        <v/>
      </c>
      <c r="F1510" s="10" t="str">
        <f>IF(C1510="","",VLOOKUP(R1510&amp;"_"&amp;S1510&amp;"_"&amp;T1510,[1]挑战模式!$A:$AS,13,FALSE)-VLOOKUP(R1510&amp;"_"&amp;S1510&amp;"_"&amp;T1510,[1]挑战模式!$A:$AS,14,FALSE))</f>
        <v/>
      </c>
      <c r="G1510" s="10" t="str">
        <f t="shared" si="152"/>
        <v/>
      </c>
      <c r="H1510" s="10" t="str">
        <f>IF(C1510="","",VLOOKUP(R1510&amp;"_"&amp;S1510&amp;"_"&amp;T1510,[1]挑战模式!$A:$BG,58,FALSE))</f>
        <v/>
      </c>
      <c r="I1510" s="10" t="str">
        <f>IF(C1510="","",VLOOKUP(R1510&amp;"_"&amp;S1510&amp;"_"&amp;T1510,[1]挑战模式!$A:$BG,59,FALSE))</f>
        <v/>
      </c>
      <c r="J1510" s="10" t="str">
        <f t="shared" si="149"/>
        <v/>
      </c>
      <c r="K1510" s="10">
        <f ca="1">IF(ISNA(VLOOKUP(R1510&amp;"_"&amp;S1510&amp;"_"&amp;T1510,[1]挑战模式!$A:$AS,1,FALSE)),"",IF(VLOOKUP(R1510&amp;"_"&amp;S1510&amp;"_"&amp;T1510,[1]挑战模式!$A:$AS,14+U1510,FALSE)="","",INT(VLOOKUP(R1510&amp;"_"&amp;S1510&amp;"_"&amp;T1510,[1]挑战模式!$A:$AS,20+U1510,FALSE))))</f>
        <v>4</v>
      </c>
      <c r="L1510" s="10">
        <f ca="1">IF(ISNA(VLOOKUP(R1510&amp;"_"&amp;S1510&amp;"_"&amp;T1510,[1]挑战模式!$A:$AS,1,FALSE)),"",IF(VLOOKUP(R1510&amp;"_"&amp;S1510&amp;"_"&amp;T1510,[1]挑战模式!$A:$AS,14+U1510,FALSE)="","",ROUND(VLOOKUP(R1510&amp;"_"&amp;S1510&amp;"_"&amp;T1510,[1]挑战模式!$A:$AS,5,FALSE)/K1510,2)))</f>
        <v>6.25</v>
      </c>
      <c r="M1510" s="10">
        <f t="shared" ca="1" si="153"/>
        <v>1</v>
      </c>
      <c r="N1510" s="10" t="str">
        <f t="shared" ca="1" si="154"/>
        <v>Monster_Season3_Challenge2_4_3</v>
      </c>
      <c r="O1510" s="10">
        <f t="shared" ca="1" si="155"/>
        <v>1</v>
      </c>
      <c r="Q1510" s="10">
        <f ca="1">IF(L1510="","",VLOOKUP(R1510&amp;"_"&amp;S1510&amp;"_"&amp;T1510,[1]挑战模式!$A:$AS,38+U1510,FALSE))</f>
        <v>10</v>
      </c>
      <c r="R1510" s="10">
        <v>3</v>
      </c>
      <c r="S1510" s="10">
        <v>2</v>
      </c>
      <c r="T1510" s="10">
        <v>4</v>
      </c>
      <c r="U1510" s="10">
        <v>3</v>
      </c>
    </row>
    <row r="1511" spans="2:21" x14ac:dyDescent="0.2">
      <c r="B1511" s="10" t="str">
        <f t="shared" si="150"/>
        <v/>
      </c>
      <c r="C1511" s="10" t="str">
        <f>IF(ISNA(VLOOKUP(R1511&amp;"_"&amp;S1511&amp;"_"&amp;T1511,[1]挑战模式!$A:$AS,1,FALSE)),"",IF(T1511-T1510=0,"",T1511))</f>
        <v/>
      </c>
      <c r="D1511" s="10" t="str">
        <f t="shared" si="151"/>
        <v/>
      </c>
      <c r="E1511" s="10" t="str">
        <f>""</f>
        <v/>
      </c>
      <c r="F1511" s="10" t="str">
        <f>IF(C1511="","",VLOOKUP(R1511&amp;"_"&amp;S1511&amp;"_"&amp;T1511,[1]挑战模式!$A:$AS,13,FALSE)-VLOOKUP(R1511&amp;"_"&amp;S1511&amp;"_"&amp;T1511,[1]挑战模式!$A:$AS,14,FALSE))</f>
        <v/>
      </c>
      <c r="G1511" s="10" t="str">
        <f t="shared" si="152"/>
        <v/>
      </c>
      <c r="H1511" s="10" t="str">
        <f>IF(C1511="","",VLOOKUP(R1511&amp;"_"&amp;S1511&amp;"_"&amp;T1511,[1]挑战模式!$A:$BG,58,FALSE))</f>
        <v/>
      </c>
      <c r="I1511" s="10" t="str">
        <f>IF(C1511="","",VLOOKUP(R1511&amp;"_"&amp;S1511&amp;"_"&amp;T1511,[1]挑战模式!$A:$BG,59,FALSE))</f>
        <v/>
      </c>
      <c r="J1511" s="10" t="str">
        <f t="shared" si="149"/>
        <v/>
      </c>
      <c r="K1511" s="10" t="str">
        <f ca="1">IF(ISNA(VLOOKUP(R1511&amp;"_"&amp;S1511&amp;"_"&amp;T1511,[1]挑战模式!$A:$AS,1,FALSE)),"",IF(VLOOKUP(R1511&amp;"_"&amp;S1511&amp;"_"&amp;T1511,[1]挑战模式!$A:$AS,14+U1511,FALSE)="","",INT(VLOOKUP(R1511&amp;"_"&amp;S1511&amp;"_"&amp;T1511,[1]挑战模式!$A:$AS,20+U1511,FALSE))))</f>
        <v/>
      </c>
      <c r="L1511" s="10" t="str">
        <f ca="1">IF(ISNA(VLOOKUP(R1511&amp;"_"&amp;S1511&amp;"_"&amp;T1511,[1]挑战模式!$A:$AS,1,FALSE)),"",IF(VLOOKUP(R1511&amp;"_"&amp;S1511&amp;"_"&amp;T1511,[1]挑战模式!$A:$AS,14+U1511,FALSE)="","",ROUND(VLOOKUP(R1511&amp;"_"&amp;S1511&amp;"_"&amp;T1511,[1]挑战模式!$A:$AS,5,FALSE)/K1511,2)))</f>
        <v/>
      </c>
      <c r="M1511" s="10" t="str">
        <f t="shared" ca="1" si="153"/>
        <v/>
      </c>
      <c r="N1511" s="10" t="str">
        <f t="shared" ca="1" si="154"/>
        <v/>
      </c>
      <c r="O1511" s="10" t="str">
        <f t="shared" ca="1" si="155"/>
        <v/>
      </c>
      <c r="Q1511" s="10" t="str">
        <f ca="1">IF(L1511="","",VLOOKUP(R1511&amp;"_"&amp;S1511&amp;"_"&amp;T1511,[1]挑战模式!$A:$AS,38+U1511,FALSE))</f>
        <v/>
      </c>
      <c r="R1511" s="10">
        <v>3</v>
      </c>
      <c r="S1511" s="10">
        <v>2</v>
      </c>
      <c r="T1511" s="10">
        <v>4</v>
      </c>
      <c r="U1511" s="10">
        <v>4</v>
      </c>
    </row>
    <row r="1512" spans="2:21" x14ac:dyDescent="0.2">
      <c r="B1512" s="10" t="str">
        <f t="shared" si="150"/>
        <v/>
      </c>
      <c r="C1512" s="10" t="str">
        <f>IF(ISNA(VLOOKUP(R1512&amp;"_"&amp;S1512&amp;"_"&amp;T1512,[1]挑战模式!$A:$AS,1,FALSE)),"",IF(T1512-T1511=0,"",T1512))</f>
        <v/>
      </c>
      <c r="D1512" s="10" t="str">
        <f t="shared" si="151"/>
        <v/>
      </c>
      <c r="E1512" s="10" t="str">
        <f>""</f>
        <v/>
      </c>
      <c r="F1512" s="10" t="str">
        <f>IF(C1512="","",VLOOKUP(R1512&amp;"_"&amp;S1512&amp;"_"&amp;T1512,[1]挑战模式!$A:$AS,13,FALSE)-VLOOKUP(R1512&amp;"_"&amp;S1512&amp;"_"&amp;T1512,[1]挑战模式!$A:$AS,14,FALSE))</f>
        <v/>
      </c>
      <c r="G1512" s="10" t="str">
        <f t="shared" si="152"/>
        <v/>
      </c>
      <c r="H1512" s="10" t="str">
        <f>IF(C1512="","",VLOOKUP(R1512&amp;"_"&amp;S1512&amp;"_"&amp;T1512,[1]挑战模式!$A:$BG,58,FALSE))</f>
        <v/>
      </c>
      <c r="I1512" s="10" t="str">
        <f>IF(C1512="","",VLOOKUP(R1512&amp;"_"&amp;S1512&amp;"_"&amp;T1512,[1]挑战模式!$A:$BG,59,FALSE))</f>
        <v/>
      </c>
      <c r="J1512" s="10" t="str">
        <f t="shared" si="149"/>
        <v/>
      </c>
      <c r="K1512" s="10" t="str">
        <f ca="1">IF(ISNA(VLOOKUP(R1512&amp;"_"&amp;S1512&amp;"_"&amp;T1512,[1]挑战模式!$A:$AS,1,FALSE)),"",IF(VLOOKUP(R1512&amp;"_"&amp;S1512&amp;"_"&amp;T1512,[1]挑战模式!$A:$AS,14+U1512,FALSE)="","",INT(VLOOKUP(R1512&amp;"_"&amp;S1512&amp;"_"&amp;T1512,[1]挑战模式!$A:$AS,20+U1512,FALSE))))</f>
        <v/>
      </c>
      <c r="L1512" s="10" t="str">
        <f ca="1">IF(ISNA(VLOOKUP(R1512&amp;"_"&amp;S1512&amp;"_"&amp;T1512,[1]挑战模式!$A:$AS,1,FALSE)),"",IF(VLOOKUP(R1512&amp;"_"&amp;S1512&amp;"_"&amp;T1512,[1]挑战模式!$A:$AS,14+U1512,FALSE)="","",ROUND(VLOOKUP(R1512&amp;"_"&amp;S1512&amp;"_"&amp;T1512,[1]挑战模式!$A:$AS,5,FALSE)/K1512,2)))</f>
        <v/>
      </c>
      <c r="M1512" s="10" t="str">
        <f t="shared" ca="1" si="153"/>
        <v/>
      </c>
      <c r="N1512" s="10" t="str">
        <f t="shared" ca="1" si="154"/>
        <v/>
      </c>
      <c r="O1512" s="10" t="str">
        <f t="shared" ca="1" si="155"/>
        <v/>
      </c>
      <c r="Q1512" s="10" t="str">
        <f ca="1">IF(L1512="","",VLOOKUP(R1512&amp;"_"&amp;S1512&amp;"_"&amp;T1512,[1]挑战模式!$A:$AS,38+U1512,FALSE))</f>
        <v/>
      </c>
      <c r="R1512" s="10">
        <v>3</v>
      </c>
      <c r="S1512" s="10">
        <v>2</v>
      </c>
      <c r="T1512" s="10">
        <v>4</v>
      </c>
      <c r="U1512" s="10">
        <v>5</v>
      </c>
    </row>
    <row r="1513" spans="2:21" x14ac:dyDescent="0.2">
      <c r="B1513" s="10" t="str">
        <f t="shared" si="150"/>
        <v/>
      </c>
      <c r="C1513" s="10" t="str">
        <f>IF(ISNA(VLOOKUP(R1513&amp;"_"&amp;S1513&amp;"_"&amp;T1513,[1]挑战模式!$A:$AS,1,FALSE)),"",IF(T1513-T1512=0,"",T1513))</f>
        <v/>
      </c>
      <c r="D1513" s="10" t="str">
        <f t="shared" si="151"/>
        <v/>
      </c>
      <c r="E1513" s="10" t="str">
        <f>""</f>
        <v/>
      </c>
      <c r="F1513" s="10" t="str">
        <f>IF(C1513="","",VLOOKUP(R1513&amp;"_"&amp;S1513&amp;"_"&amp;T1513,[1]挑战模式!$A:$AS,13,FALSE)-VLOOKUP(R1513&amp;"_"&amp;S1513&amp;"_"&amp;T1513,[1]挑战模式!$A:$AS,14,FALSE))</f>
        <v/>
      </c>
      <c r="G1513" s="10" t="str">
        <f t="shared" si="152"/>
        <v/>
      </c>
      <c r="H1513" s="10" t="str">
        <f>IF(C1513="","",VLOOKUP(R1513&amp;"_"&amp;S1513&amp;"_"&amp;T1513,[1]挑战模式!$A:$BG,58,FALSE))</f>
        <v/>
      </c>
      <c r="I1513" s="10" t="str">
        <f>IF(C1513="","",VLOOKUP(R1513&amp;"_"&amp;S1513&amp;"_"&amp;T1513,[1]挑战模式!$A:$BG,59,FALSE))</f>
        <v/>
      </c>
      <c r="J1513" s="10" t="str">
        <f t="shared" si="149"/>
        <v/>
      </c>
      <c r="K1513" s="10" t="str">
        <f ca="1">IF(ISNA(VLOOKUP(R1513&amp;"_"&amp;S1513&amp;"_"&amp;T1513,[1]挑战模式!$A:$AS,1,FALSE)),"",IF(VLOOKUP(R1513&amp;"_"&amp;S1513&amp;"_"&amp;T1513,[1]挑战模式!$A:$AS,14+U1513,FALSE)="","",INT(VLOOKUP(R1513&amp;"_"&amp;S1513&amp;"_"&amp;T1513,[1]挑战模式!$A:$AS,20+U1513,FALSE))))</f>
        <v/>
      </c>
      <c r="L1513" s="10" t="str">
        <f ca="1">IF(ISNA(VLOOKUP(R1513&amp;"_"&amp;S1513&amp;"_"&amp;T1513,[1]挑战模式!$A:$AS,1,FALSE)),"",IF(VLOOKUP(R1513&amp;"_"&amp;S1513&amp;"_"&amp;T1513,[1]挑战模式!$A:$AS,14+U1513,FALSE)="","",ROUND(VLOOKUP(R1513&amp;"_"&amp;S1513&amp;"_"&amp;T1513,[1]挑战模式!$A:$AS,5,FALSE)/K1513,2)))</f>
        <v/>
      </c>
      <c r="M1513" s="10" t="str">
        <f t="shared" ca="1" si="153"/>
        <v/>
      </c>
      <c r="N1513" s="10" t="str">
        <f t="shared" ca="1" si="154"/>
        <v/>
      </c>
      <c r="O1513" s="10" t="str">
        <f t="shared" ca="1" si="155"/>
        <v/>
      </c>
      <c r="Q1513" s="10" t="str">
        <f ca="1">IF(L1513="","",VLOOKUP(R1513&amp;"_"&amp;S1513&amp;"_"&amp;T1513,[1]挑战模式!$A:$AS,38+U1513,FALSE))</f>
        <v/>
      </c>
      <c r="R1513" s="10">
        <v>3</v>
      </c>
      <c r="S1513" s="10">
        <v>2</v>
      </c>
      <c r="T1513" s="10">
        <v>4</v>
      </c>
      <c r="U1513" s="10">
        <v>6</v>
      </c>
    </row>
    <row r="1514" spans="2:21" x14ac:dyDescent="0.2">
      <c r="B1514" s="10" t="str">
        <f t="shared" si="150"/>
        <v>MonsterWaveCallRule_Season3_Challenge2</v>
      </c>
      <c r="C1514" s="10">
        <f>IF(ISNA(VLOOKUP(R1514&amp;"_"&amp;S1514&amp;"_"&amp;T1514,[1]挑战模式!$A:$AS,1,FALSE)),"",IF(T1514-T1513=0,"",T1514))</f>
        <v>5</v>
      </c>
      <c r="D1514" s="10" t="str">
        <f t="shared" si="151"/>
        <v>赛季3挑战关卡2波次5</v>
      </c>
      <c r="E1514" s="10" t="str">
        <f>""</f>
        <v/>
      </c>
      <c r="F1514" s="10">
        <f>IF(C1514="","",VLOOKUP(R1514&amp;"_"&amp;S1514&amp;"_"&amp;T1514,[1]挑战模式!$A:$AS,13,FALSE)-VLOOKUP(R1514&amp;"_"&amp;S1514&amp;"_"&amp;T1514,[1]挑战模式!$A:$AS,14,FALSE))</f>
        <v>100</v>
      </c>
      <c r="G1514" s="10">
        <f t="shared" si="152"/>
        <v>180</v>
      </c>
      <c r="H1514" s="10" t="str">
        <f>IF(C1514="","",VLOOKUP(R1514&amp;"_"&amp;S1514&amp;"_"&amp;T1514,[1]挑战模式!$A:$BG,58,FALSE))</f>
        <v>ResAudio_Music_game1;0.9</v>
      </c>
      <c r="I1514" s="10" t="str">
        <f>IF(C1514="","",VLOOKUP(R1514&amp;"_"&amp;S1514&amp;"_"&amp;T1514,[1]挑战模式!$A:$BG,59,FALSE))</f>
        <v>ResAudio_Music_game1;1.2</v>
      </c>
      <c r="J1514" s="10">
        <f t="shared" si="149"/>
        <v>0</v>
      </c>
      <c r="K1514" s="10">
        <f ca="1">IF(ISNA(VLOOKUP(R1514&amp;"_"&amp;S1514&amp;"_"&amp;T1514,[1]挑战模式!$A:$AS,1,FALSE)),"",IF(VLOOKUP(R1514&amp;"_"&amp;S1514&amp;"_"&amp;T1514,[1]挑战模式!$A:$AS,14+U1514,FALSE)="","",INT(VLOOKUP(R1514&amp;"_"&amp;S1514&amp;"_"&amp;T1514,[1]挑战模式!$A:$AS,20+U1514,FALSE))))</f>
        <v>12</v>
      </c>
      <c r="L1514" s="10">
        <f ca="1">IF(ISNA(VLOOKUP(R1514&amp;"_"&amp;S1514&amp;"_"&amp;T1514,[1]挑战模式!$A:$AS,1,FALSE)),"",IF(VLOOKUP(R1514&amp;"_"&amp;S1514&amp;"_"&amp;T1514,[1]挑战模式!$A:$AS,14+U1514,FALSE)="","",ROUND(VLOOKUP(R1514&amp;"_"&amp;S1514&amp;"_"&amp;T1514,[1]挑战模式!$A:$AS,5,FALSE)/K1514,2)))</f>
        <v>2.5</v>
      </c>
      <c r="M1514" s="10">
        <f t="shared" ca="1" si="153"/>
        <v>1</v>
      </c>
      <c r="N1514" s="10" t="str">
        <f t="shared" ca="1" si="154"/>
        <v>Monster_Season3_Challenge2_5_1</v>
      </c>
      <c r="O1514" s="10">
        <f t="shared" ca="1" si="155"/>
        <v>1</v>
      </c>
      <c r="Q1514" s="10">
        <f ca="1">IF(L1514="","",VLOOKUP(R1514&amp;"_"&amp;S1514&amp;"_"&amp;T1514,[1]挑战模式!$A:$AS,38+U1514,FALSE))</f>
        <v>6</v>
      </c>
      <c r="R1514" s="10">
        <v>3</v>
      </c>
      <c r="S1514" s="10">
        <v>2</v>
      </c>
      <c r="T1514" s="10">
        <v>5</v>
      </c>
      <c r="U1514" s="10">
        <v>1</v>
      </c>
    </row>
    <row r="1515" spans="2:21" x14ac:dyDescent="0.2">
      <c r="B1515" s="10" t="str">
        <f t="shared" si="150"/>
        <v/>
      </c>
      <c r="C1515" s="10" t="str">
        <f>IF(ISNA(VLOOKUP(R1515&amp;"_"&amp;S1515&amp;"_"&amp;T1515,[1]挑战模式!$A:$AS,1,FALSE)),"",IF(T1515-T1514=0,"",T1515))</f>
        <v/>
      </c>
      <c r="D1515" s="10" t="str">
        <f t="shared" si="151"/>
        <v/>
      </c>
      <c r="E1515" s="10" t="str">
        <f>""</f>
        <v/>
      </c>
      <c r="F1515" s="10" t="str">
        <f>IF(C1515="","",VLOOKUP(R1515&amp;"_"&amp;S1515&amp;"_"&amp;T1515,[1]挑战模式!$A:$AS,13,FALSE)-VLOOKUP(R1515&amp;"_"&amp;S1515&amp;"_"&amp;T1515,[1]挑战模式!$A:$AS,14,FALSE))</f>
        <v/>
      </c>
      <c r="G1515" s="10" t="str">
        <f t="shared" si="152"/>
        <v/>
      </c>
      <c r="H1515" s="10" t="str">
        <f>IF(C1515="","",VLOOKUP(R1515&amp;"_"&amp;S1515&amp;"_"&amp;T1515,[1]挑战模式!$A:$BG,58,FALSE))</f>
        <v/>
      </c>
      <c r="I1515" s="10" t="str">
        <f>IF(C1515="","",VLOOKUP(R1515&amp;"_"&amp;S1515&amp;"_"&amp;T1515,[1]挑战模式!$A:$BG,59,FALSE))</f>
        <v/>
      </c>
      <c r="J1515" s="10" t="str">
        <f t="shared" si="149"/>
        <v/>
      </c>
      <c r="K1515" s="10">
        <f ca="1">IF(ISNA(VLOOKUP(R1515&amp;"_"&amp;S1515&amp;"_"&amp;T1515,[1]挑战模式!$A:$AS,1,FALSE)),"",IF(VLOOKUP(R1515&amp;"_"&amp;S1515&amp;"_"&amp;T1515,[1]挑战模式!$A:$AS,14+U1515,FALSE)="","",INT(VLOOKUP(R1515&amp;"_"&amp;S1515&amp;"_"&amp;T1515,[1]挑战模式!$A:$AS,20+U1515,FALSE))))</f>
        <v>12</v>
      </c>
      <c r="L1515" s="10">
        <f ca="1">IF(ISNA(VLOOKUP(R1515&amp;"_"&amp;S1515&amp;"_"&amp;T1515,[1]挑战模式!$A:$AS,1,FALSE)),"",IF(VLOOKUP(R1515&amp;"_"&amp;S1515&amp;"_"&amp;T1515,[1]挑战模式!$A:$AS,14+U1515,FALSE)="","",ROUND(VLOOKUP(R1515&amp;"_"&amp;S1515&amp;"_"&amp;T1515,[1]挑战模式!$A:$AS,5,FALSE)/K1515,2)))</f>
        <v>2.5</v>
      </c>
      <c r="M1515" s="10">
        <f t="shared" ca="1" si="153"/>
        <v>1</v>
      </c>
      <c r="N1515" s="10" t="str">
        <f t="shared" ca="1" si="154"/>
        <v>Monster_Season3_Challenge2_5_2</v>
      </c>
      <c r="O1515" s="10">
        <f t="shared" ca="1" si="155"/>
        <v>1</v>
      </c>
      <c r="Q1515" s="10">
        <f ca="1">IF(L1515="","",VLOOKUP(R1515&amp;"_"&amp;S1515&amp;"_"&amp;T1515,[1]挑战模式!$A:$AS,38+U1515,FALSE))</f>
        <v>6</v>
      </c>
      <c r="R1515" s="10">
        <v>3</v>
      </c>
      <c r="S1515" s="10">
        <v>2</v>
      </c>
      <c r="T1515" s="10">
        <v>5</v>
      </c>
      <c r="U1515" s="10">
        <v>2</v>
      </c>
    </row>
    <row r="1516" spans="2:21" x14ac:dyDescent="0.2">
      <c r="B1516" s="10" t="str">
        <f t="shared" si="150"/>
        <v/>
      </c>
      <c r="C1516" s="10" t="str">
        <f>IF(ISNA(VLOOKUP(R1516&amp;"_"&amp;S1516&amp;"_"&amp;T1516,[1]挑战模式!$A:$AS,1,FALSE)),"",IF(T1516-T1515=0,"",T1516))</f>
        <v/>
      </c>
      <c r="D1516" s="10" t="str">
        <f t="shared" si="151"/>
        <v/>
      </c>
      <c r="E1516" s="10" t="str">
        <f>""</f>
        <v/>
      </c>
      <c r="F1516" s="10" t="str">
        <f>IF(C1516="","",VLOOKUP(R1516&amp;"_"&amp;S1516&amp;"_"&amp;T1516,[1]挑战模式!$A:$AS,13,FALSE)-VLOOKUP(R1516&amp;"_"&amp;S1516&amp;"_"&amp;T1516,[1]挑战模式!$A:$AS,14,FALSE))</f>
        <v/>
      </c>
      <c r="G1516" s="10" t="str">
        <f t="shared" si="152"/>
        <v/>
      </c>
      <c r="H1516" s="10" t="str">
        <f>IF(C1516="","",VLOOKUP(R1516&amp;"_"&amp;S1516&amp;"_"&amp;T1516,[1]挑战模式!$A:$BG,58,FALSE))</f>
        <v/>
      </c>
      <c r="I1516" s="10" t="str">
        <f>IF(C1516="","",VLOOKUP(R1516&amp;"_"&amp;S1516&amp;"_"&amp;T1516,[1]挑战模式!$A:$BG,59,FALSE))</f>
        <v/>
      </c>
      <c r="J1516" s="10" t="str">
        <f t="shared" si="149"/>
        <v/>
      </c>
      <c r="K1516" s="10">
        <f ca="1">IF(ISNA(VLOOKUP(R1516&amp;"_"&amp;S1516&amp;"_"&amp;T1516,[1]挑战模式!$A:$AS,1,FALSE)),"",IF(VLOOKUP(R1516&amp;"_"&amp;S1516&amp;"_"&amp;T1516,[1]挑战模式!$A:$AS,14+U1516,FALSE)="","",INT(VLOOKUP(R1516&amp;"_"&amp;S1516&amp;"_"&amp;T1516,[1]挑战模式!$A:$AS,20+U1516,FALSE))))</f>
        <v>6</v>
      </c>
      <c r="L1516" s="10">
        <f ca="1">IF(ISNA(VLOOKUP(R1516&amp;"_"&amp;S1516&amp;"_"&amp;T1516,[1]挑战模式!$A:$AS,1,FALSE)),"",IF(VLOOKUP(R1516&amp;"_"&amp;S1516&amp;"_"&amp;T1516,[1]挑战模式!$A:$AS,14+U1516,FALSE)="","",ROUND(VLOOKUP(R1516&amp;"_"&amp;S1516&amp;"_"&amp;T1516,[1]挑战模式!$A:$AS,5,FALSE)/K1516,2)))</f>
        <v>5</v>
      </c>
      <c r="M1516" s="10">
        <f t="shared" ca="1" si="153"/>
        <v>1</v>
      </c>
      <c r="N1516" s="10" t="str">
        <f t="shared" ca="1" si="154"/>
        <v>Monster_Season3_Challenge2_5_3</v>
      </c>
      <c r="O1516" s="10">
        <f t="shared" ca="1" si="155"/>
        <v>1</v>
      </c>
      <c r="Q1516" s="10">
        <f ca="1">IF(L1516="","",VLOOKUP(R1516&amp;"_"&amp;S1516&amp;"_"&amp;T1516,[1]挑战模式!$A:$AS,38+U1516,FALSE))</f>
        <v>11</v>
      </c>
      <c r="R1516" s="10">
        <v>3</v>
      </c>
      <c r="S1516" s="10">
        <v>2</v>
      </c>
      <c r="T1516" s="10">
        <v>5</v>
      </c>
      <c r="U1516" s="10">
        <v>3</v>
      </c>
    </row>
    <row r="1517" spans="2:21" x14ac:dyDescent="0.2">
      <c r="B1517" s="10" t="str">
        <f t="shared" si="150"/>
        <v/>
      </c>
      <c r="C1517" s="10" t="str">
        <f>IF(ISNA(VLOOKUP(R1517&amp;"_"&amp;S1517&amp;"_"&amp;T1517,[1]挑战模式!$A:$AS,1,FALSE)),"",IF(T1517-T1516=0,"",T1517))</f>
        <v/>
      </c>
      <c r="D1517" s="10" t="str">
        <f t="shared" si="151"/>
        <v/>
      </c>
      <c r="E1517" s="10" t="str">
        <f>""</f>
        <v/>
      </c>
      <c r="F1517" s="10" t="str">
        <f>IF(C1517="","",VLOOKUP(R1517&amp;"_"&amp;S1517&amp;"_"&amp;T1517,[1]挑战模式!$A:$AS,13,FALSE)-VLOOKUP(R1517&amp;"_"&amp;S1517&amp;"_"&amp;T1517,[1]挑战模式!$A:$AS,14,FALSE))</f>
        <v/>
      </c>
      <c r="G1517" s="10" t="str">
        <f t="shared" si="152"/>
        <v/>
      </c>
      <c r="H1517" s="10" t="str">
        <f>IF(C1517="","",VLOOKUP(R1517&amp;"_"&amp;S1517&amp;"_"&amp;T1517,[1]挑战模式!$A:$BG,58,FALSE))</f>
        <v/>
      </c>
      <c r="I1517" s="10" t="str">
        <f>IF(C1517="","",VLOOKUP(R1517&amp;"_"&amp;S1517&amp;"_"&amp;T1517,[1]挑战模式!$A:$BG,59,FALSE))</f>
        <v/>
      </c>
      <c r="J1517" s="10" t="str">
        <f t="shared" si="149"/>
        <v/>
      </c>
      <c r="K1517" s="10" t="str">
        <f ca="1">IF(ISNA(VLOOKUP(R1517&amp;"_"&amp;S1517&amp;"_"&amp;T1517,[1]挑战模式!$A:$AS,1,FALSE)),"",IF(VLOOKUP(R1517&amp;"_"&amp;S1517&amp;"_"&amp;T1517,[1]挑战模式!$A:$AS,14+U1517,FALSE)="","",INT(VLOOKUP(R1517&amp;"_"&amp;S1517&amp;"_"&amp;T1517,[1]挑战模式!$A:$AS,20+U1517,FALSE))))</f>
        <v/>
      </c>
      <c r="L1517" s="10" t="str">
        <f ca="1">IF(ISNA(VLOOKUP(R1517&amp;"_"&amp;S1517&amp;"_"&amp;T1517,[1]挑战模式!$A:$AS,1,FALSE)),"",IF(VLOOKUP(R1517&amp;"_"&amp;S1517&amp;"_"&amp;T1517,[1]挑战模式!$A:$AS,14+U1517,FALSE)="","",ROUND(VLOOKUP(R1517&amp;"_"&amp;S1517&amp;"_"&amp;T1517,[1]挑战模式!$A:$AS,5,FALSE)/K1517,2)))</f>
        <v/>
      </c>
      <c r="M1517" s="10" t="str">
        <f t="shared" ca="1" si="153"/>
        <v/>
      </c>
      <c r="N1517" s="10" t="str">
        <f t="shared" ca="1" si="154"/>
        <v/>
      </c>
      <c r="O1517" s="10" t="str">
        <f t="shared" ca="1" si="155"/>
        <v/>
      </c>
      <c r="Q1517" s="10" t="str">
        <f ca="1">IF(L1517="","",VLOOKUP(R1517&amp;"_"&amp;S1517&amp;"_"&amp;T1517,[1]挑战模式!$A:$AS,38+U1517,FALSE))</f>
        <v/>
      </c>
      <c r="R1517" s="10">
        <v>3</v>
      </c>
      <c r="S1517" s="10">
        <v>2</v>
      </c>
      <c r="T1517" s="10">
        <v>5</v>
      </c>
      <c r="U1517" s="10">
        <v>4</v>
      </c>
    </row>
    <row r="1518" spans="2:21" x14ac:dyDescent="0.2">
      <c r="B1518" s="10" t="str">
        <f t="shared" si="150"/>
        <v/>
      </c>
      <c r="C1518" s="10" t="str">
        <f>IF(ISNA(VLOOKUP(R1518&amp;"_"&amp;S1518&amp;"_"&amp;T1518,[1]挑战模式!$A:$AS,1,FALSE)),"",IF(T1518-T1517=0,"",T1518))</f>
        <v/>
      </c>
      <c r="D1518" s="10" t="str">
        <f t="shared" si="151"/>
        <v/>
      </c>
      <c r="E1518" s="10" t="str">
        <f>""</f>
        <v/>
      </c>
      <c r="F1518" s="10" t="str">
        <f>IF(C1518="","",VLOOKUP(R1518&amp;"_"&amp;S1518&amp;"_"&amp;T1518,[1]挑战模式!$A:$AS,13,FALSE)-VLOOKUP(R1518&amp;"_"&amp;S1518&amp;"_"&amp;T1518,[1]挑战模式!$A:$AS,14,FALSE))</f>
        <v/>
      </c>
      <c r="G1518" s="10" t="str">
        <f t="shared" si="152"/>
        <v/>
      </c>
      <c r="H1518" s="10" t="str">
        <f>IF(C1518="","",VLOOKUP(R1518&amp;"_"&amp;S1518&amp;"_"&amp;T1518,[1]挑战模式!$A:$BG,58,FALSE))</f>
        <v/>
      </c>
      <c r="I1518" s="10" t="str">
        <f>IF(C1518="","",VLOOKUP(R1518&amp;"_"&amp;S1518&amp;"_"&amp;T1518,[1]挑战模式!$A:$BG,59,FALSE))</f>
        <v/>
      </c>
      <c r="J1518" s="10" t="str">
        <f t="shared" si="149"/>
        <v/>
      </c>
      <c r="K1518" s="10" t="str">
        <f ca="1">IF(ISNA(VLOOKUP(R1518&amp;"_"&amp;S1518&amp;"_"&amp;T1518,[1]挑战模式!$A:$AS,1,FALSE)),"",IF(VLOOKUP(R1518&amp;"_"&amp;S1518&amp;"_"&amp;T1518,[1]挑战模式!$A:$AS,14+U1518,FALSE)="","",INT(VLOOKUP(R1518&amp;"_"&amp;S1518&amp;"_"&amp;T1518,[1]挑战模式!$A:$AS,20+U1518,FALSE))))</f>
        <v/>
      </c>
      <c r="L1518" s="10" t="str">
        <f ca="1">IF(ISNA(VLOOKUP(R1518&amp;"_"&amp;S1518&amp;"_"&amp;T1518,[1]挑战模式!$A:$AS,1,FALSE)),"",IF(VLOOKUP(R1518&amp;"_"&amp;S1518&amp;"_"&amp;T1518,[1]挑战模式!$A:$AS,14+U1518,FALSE)="","",ROUND(VLOOKUP(R1518&amp;"_"&amp;S1518&amp;"_"&amp;T1518,[1]挑战模式!$A:$AS,5,FALSE)/K1518,2)))</f>
        <v/>
      </c>
      <c r="M1518" s="10" t="str">
        <f t="shared" ca="1" si="153"/>
        <v/>
      </c>
      <c r="N1518" s="10" t="str">
        <f t="shared" ca="1" si="154"/>
        <v/>
      </c>
      <c r="O1518" s="10" t="str">
        <f t="shared" ca="1" si="155"/>
        <v/>
      </c>
      <c r="Q1518" s="10" t="str">
        <f ca="1">IF(L1518="","",VLOOKUP(R1518&amp;"_"&amp;S1518&amp;"_"&amp;T1518,[1]挑战模式!$A:$AS,38+U1518,FALSE))</f>
        <v/>
      </c>
      <c r="R1518" s="10">
        <v>3</v>
      </c>
      <c r="S1518" s="10">
        <v>2</v>
      </c>
      <c r="T1518" s="10">
        <v>5</v>
      </c>
      <c r="U1518" s="10">
        <v>5</v>
      </c>
    </row>
    <row r="1519" spans="2:21" x14ac:dyDescent="0.2">
      <c r="B1519" s="10" t="str">
        <f t="shared" si="150"/>
        <v/>
      </c>
      <c r="C1519" s="10" t="str">
        <f>IF(ISNA(VLOOKUP(R1519&amp;"_"&amp;S1519&amp;"_"&amp;T1519,[1]挑战模式!$A:$AS,1,FALSE)),"",IF(T1519-T1518=0,"",T1519))</f>
        <v/>
      </c>
      <c r="D1519" s="10" t="str">
        <f t="shared" si="151"/>
        <v/>
      </c>
      <c r="E1519" s="10" t="str">
        <f>""</f>
        <v/>
      </c>
      <c r="F1519" s="10" t="str">
        <f>IF(C1519="","",VLOOKUP(R1519&amp;"_"&amp;S1519&amp;"_"&amp;T1519,[1]挑战模式!$A:$AS,13,FALSE)-VLOOKUP(R1519&amp;"_"&amp;S1519&amp;"_"&amp;T1519,[1]挑战模式!$A:$AS,14,FALSE))</f>
        <v/>
      </c>
      <c r="G1519" s="10" t="str">
        <f t="shared" si="152"/>
        <v/>
      </c>
      <c r="H1519" s="10" t="str">
        <f>IF(C1519="","",VLOOKUP(R1519&amp;"_"&amp;S1519&amp;"_"&amp;T1519,[1]挑战模式!$A:$BG,58,FALSE))</f>
        <v/>
      </c>
      <c r="I1519" s="10" t="str">
        <f>IF(C1519="","",VLOOKUP(R1519&amp;"_"&amp;S1519&amp;"_"&amp;T1519,[1]挑战模式!$A:$BG,59,FALSE))</f>
        <v/>
      </c>
      <c r="J1519" s="10" t="str">
        <f t="shared" si="149"/>
        <v/>
      </c>
      <c r="K1519" s="10" t="str">
        <f ca="1">IF(ISNA(VLOOKUP(R1519&amp;"_"&amp;S1519&amp;"_"&amp;T1519,[1]挑战模式!$A:$AS,1,FALSE)),"",IF(VLOOKUP(R1519&amp;"_"&amp;S1519&amp;"_"&amp;T1519,[1]挑战模式!$A:$AS,14+U1519,FALSE)="","",INT(VLOOKUP(R1519&amp;"_"&amp;S1519&amp;"_"&amp;T1519,[1]挑战模式!$A:$AS,20+U1519,FALSE))))</f>
        <v/>
      </c>
      <c r="L1519" s="10" t="str">
        <f ca="1">IF(ISNA(VLOOKUP(R1519&amp;"_"&amp;S1519&amp;"_"&amp;T1519,[1]挑战模式!$A:$AS,1,FALSE)),"",IF(VLOOKUP(R1519&amp;"_"&amp;S1519&amp;"_"&amp;T1519,[1]挑战模式!$A:$AS,14+U1519,FALSE)="","",ROUND(VLOOKUP(R1519&amp;"_"&amp;S1519&amp;"_"&amp;T1519,[1]挑战模式!$A:$AS,5,FALSE)/K1519,2)))</f>
        <v/>
      </c>
      <c r="M1519" s="10" t="str">
        <f t="shared" ca="1" si="153"/>
        <v/>
      </c>
      <c r="N1519" s="10" t="str">
        <f t="shared" ca="1" si="154"/>
        <v/>
      </c>
      <c r="O1519" s="10" t="str">
        <f t="shared" ca="1" si="155"/>
        <v/>
      </c>
      <c r="Q1519" s="10" t="str">
        <f ca="1">IF(L1519="","",VLOOKUP(R1519&amp;"_"&amp;S1519&amp;"_"&amp;T1519,[1]挑战模式!$A:$AS,38+U1519,FALSE))</f>
        <v/>
      </c>
      <c r="R1519" s="10">
        <v>3</v>
      </c>
      <c r="S1519" s="10">
        <v>2</v>
      </c>
      <c r="T1519" s="10">
        <v>5</v>
      </c>
      <c r="U1519" s="10">
        <v>6</v>
      </c>
    </row>
    <row r="1520" spans="2:21" x14ac:dyDescent="0.2">
      <c r="B1520" s="10" t="str">
        <f t="shared" si="150"/>
        <v>MonsterWaveCallRule_Season3_Challenge2</v>
      </c>
      <c r="C1520" s="10">
        <f>IF(ISNA(VLOOKUP(R1520&amp;"_"&amp;S1520&amp;"_"&amp;T1520,[1]挑战模式!$A:$AS,1,FALSE)),"",IF(T1520-T1519=0,"",T1520))</f>
        <v>6</v>
      </c>
      <c r="D1520" s="10" t="str">
        <f t="shared" si="151"/>
        <v>赛季3挑战关卡2波次6</v>
      </c>
      <c r="E1520" s="10" t="str">
        <f>""</f>
        <v/>
      </c>
      <c r="F1520" s="10">
        <f>IF(C1520="","",VLOOKUP(R1520&amp;"_"&amp;S1520&amp;"_"&amp;T1520,[1]挑战模式!$A:$AS,13,FALSE)-VLOOKUP(R1520&amp;"_"&amp;S1520&amp;"_"&amp;T1520,[1]挑战模式!$A:$AS,14,FALSE))</f>
        <v>100</v>
      </c>
      <c r="G1520" s="10">
        <f t="shared" si="152"/>
        <v>180</v>
      </c>
      <c r="H1520" s="10" t="str">
        <f>IF(C1520="","",VLOOKUP(R1520&amp;"_"&amp;S1520&amp;"_"&amp;T1520,[1]挑战模式!$A:$BG,58,FALSE))</f>
        <v>ResAudio_Music_game1;0.9</v>
      </c>
      <c r="I1520" s="10" t="str">
        <f>IF(C1520="","",VLOOKUP(R1520&amp;"_"&amp;S1520&amp;"_"&amp;T1520,[1]挑战模式!$A:$BG,59,FALSE))</f>
        <v>ResAudio_Music_battle_danger1;1</v>
      </c>
      <c r="J1520" s="10">
        <f t="shared" si="149"/>
        <v>0</v>
      </c>
      <c r="K1520" s="10">
        <f ca="1">IF(ISNA(VLOOKUP(R1520&amp;"_"&amp;S1520&amp;"_"&amp;T1520,[1]挑战模式!$A:$AS,1,FALSE)),"",IF(VLOOKUP(R1520&amp;"_"&amp;S1520&amp;"_"&amp;T1520,[1]挑战模式!$A:$AS,14+U1520,FALSE)="","",INT(VLOOKUP(R1520&amp;"_"&amp;S1520&amp;"_"&amp;T1520,[1]挑战模式!$A:$AS,20+U1520,FALSE))))</f>
        <v>11</v>
      </c>
      <c r="L1520" s="10">
        <f ca="1">IF(ISNA(VLOOKUP(R1520&amp;"_"&amp;S1520&amp;"_"&amp;T1520,[1]挑战模式!$A:$AS,1,FALSE)),"",IF(VLOOKUP(R1520&amp;"_"&amp;S1520&amp;"_"&amp;T1520,[1]挑战模式!$A:$AS,14+U1520,FALSE)="","",ROUND(VLOOKUP(R1520&amp;"_"&amp;S1520&amp;"_"&amp;T1520,[1]挑战模式!$A:$AS,5,FALSE)/K1520,2)))</f>
        <v>2.73</v>
      </c>
      <c r="M1520" s="10">
        <f t="shared" ca="1" si="153"/>
        <v>1</v>
      </c>
      <c r="N1520" s="10" t="str">
        <f t="shared" ca="1" si="154"/>
        <v>Monster_Season3_Challenge2_6_1</v>
      </c>
      <c r="O1520" s="10">
        <f t="shared" ca="1" si="155"/>
        <v>1</v>
      </c>
      <c r="Q1520" s="10">
        <f ca="1">IF(L1520="","",VLOOKUP(R1520&amp;"_"&amp;S1520&amp;"_"&amp;T1520,[1]挑战模式!$A:$AS,38+U1520,FALSE))</f>
        <v>5</v>
      </c>
      <c r="R1520" s="10">
        <v>3</v>
      </c>
      <c r="S1520" s="10">
        <v>2</v>
      </c>
      <c r="T1520" s="10">
        <v>6</v>
      </c>
      <c r="U1520" s="10">
        <v>1</v>
      </c>
    </row>
    <row r="1521" spans="2:21" x14ac:dyDescent="0.2">
      <c r="B1521" s="10" t="str">
        <f t="shared" si="150"/>
        <v/>
      </c>
      <c r="C1521" s="10" t="str">
        <f>IF(ISNA(VLOOKUP(R1521&amp;"_"&amp;S1521&amp;"_"&amp;T1521,[1]挑战模式!$A:$AS,1,FALSE)),"",IF(T1521-T1520=0,"",T1521))</f>
        <v/>
      </c>
      <c r="D1521" s="10" t="str">
        <f t="shared" si="151"/>
        <v/>
      </c>
      <c r="E1521" s="10" t="str">
        <f>""</f>
        <v/>
      </c>
      <c r="F1521" s="10" t="str">
        <f>IF(C1521="","",VLOOKUP(R1521&amp;"_"&amp;S1521&amp;"_"&amp;T1521,[1]挑战模式!$A:$AS,13,FALSE)-VLOOKUP(R1521&amp;"_"&amp;S1521&amp;"_"&amp;T1521,[1]挑战模式!$A:$AS,14,FALSE))</f>
        <v/>
      </c>
      <c r="G1521" s="10" t="str">
        <f t="shared" si="152"/>
        <v/>
      </c>
      <c r="H1521" s="10" t="str">
        <f>IF(C1521="","",VLOOKUP(R1521&amp;"_"&amp;S1521&amp;"_"&amp;T1521,[1]挑战模式!$A:$BG,58,FALSE))</f>
        <v/>
      </c>
      <c r="I1521" s="10" t="str">
        <f>IF(C1521="","",VLOOKUP(R1521&amp;"_"&amp;S1521&amp;"_"&amp;T1521,[1]挑战模式!$A:$BG,59,FALSE))</f>
        <v/>
      </c>
      <c r="J1521" s="10" t="str">
        <f t="shared" si="149"/>
        <v/>
      </c>
      <c r="K1521" s="10">
        <f ca="1">IF(ISNA(VLOOKUP(R1521&amp;"_"&amp;S1521&amp;"_"&amp;T1521,[1]挑战模式!$A:$AS,1,FALSE)),"",IF(VLOOKUP(R1521&amp;"_"&amp;S1521&amp;"_"&amp;T1521,[1]挑战模式!$A:$AS,14+U1521,FALSE)="","",INT(VLOOKUP(R1521&amp;"_"&amp;S1521&amp;"_"&amp;T1521,[1]挑战模式!$A:$AS,20+U1521,FALSE))))</f>
        <v>8</v>
      </c>
      <c r="L1521" s="10">
        <f ca="1">IF(ISNA(VLOOKUP(R1521&amp;"_"&amp;S1521&amp;"_"&amp;T1521,[1]挑战模式!$A:$AS,1,FALSE)),"",IF(VLOOKUP(R1521&amp;"_"&amp;S1521&amp;"_"&amp;T1521,[1]挑战模式!$A:$AS,14+U1521,FALSE)="","",ROUND(VLOOKUP(R1521&amp;"_"&amp;S1521&amp;"_"&amp;T1521,[1]挑战模式!$A:$AS,5,FALSE)/K1521,2)))</f>
        <v>3.75</v>
      </c>
      <c r="M1521" s="10">
        <f t="shared" ca="1" si="153"/>
        <v>1</v>
      </c>
      <c r="N1521" s="10" t="str">
        <f t="shared" ca="1" si="154"/>
        <v>Monster_Season3_Challenge2_6_2</v>
      </c>
      <c r="O1521" s="10">
        <f t="shared" ca="1" si="155"/>
        <v>1</v>
      </c>
      <c r="Q1521" s="10">
        <f ca="1">IF(L1521="","",VLOOKUP(R1521&amp;"_"&amp;S1521&amp;"_"&amp;T1521,[1]挑战模式!$A:$AS,38+U1521,FALSE))</f>
        <v>5</v>
      </c>
      <c r="R1521" s="10">
        <v>3</v>
      </c>
      <c r="S1521" s="10">
        <v>2</v>
      </c>
      <c r="T1521" s="10">
        <v>6</v>
      </c>
      <c r="U1521" s="10">
        <v>2</v>
      </c>
    </row>
    <row r="1522" spans="2:21" x14ac:dyDescent="0.2">
      <c r="B1522" s="10" t="str">
        <f t="shared" si="150"/>
        <v/>
      </c>
      <c r="C1522" s="10" t="str">
        <f>IF(ISNA(VLOOKUP(R1522&amp;"_"&amp;S1522&amp;"_"&amp;T1522,[1]挑战模式!$A:$AS,1,FALSE)),"",IF(T1522-T1521=0,"",T1522))</f>
        <v/>
      </c>
      <c r="D1522" s="10" t="str">
        <f t="shared" si="151"/>
        <v/>
      </c>
      <c r="E1522" s="10" t="str">
        <f>""</f>
        <v/>
      </c>
      <c r="F1522" s="10" t="str">
        <f>IF(C1522="","",VLOOKUP(R1522&amp;"_"&amp;S1522&amp;"_"&amp;T1522,[1]挑战模式!$A:$AS,13,FALSE)-VLOOKUP(R1522&amp;"_"&amp;S1522&amp;"_"&amp;T1522,[1]挑战模式!$A:$AS,14,FALSE))</f>
        <v/>
      </c>
      <c r="G1522" s="10" t="str">
        <f t="shared" si="152"/>
        <v/>
      </c>
      <c r="H1522" s="10" t="str">
        <f>IF(C1522="","",VLOOKUP(R1522&amp;"_"&amp;S1522&amp;"_"&amp;T1522,[1]挑战模式!$A:$BG,58,FALSE))</f>
        <v/>
      </c>
      <c r="I1522" s="10" t="str">
        <f>IF(C1522="","",VLOOKUP(R1522&amp;"_"&amp;S1522&amp;"_"&amp;T1522,[1]挑战模式!$A:$BG,59,FALSE))</f>
        <v/>
      </c>
      <c r="J1522" s="10" t="str">
        <f t="shared" si="149"/>
        <v/>
      </c>
      <c r="K1522" s="10">
        <f ca="1">IF(ISNA(VLOOKUP(R1522&amp;"_"&amp;S1522&amp;"_"&amp;T1522,[1]挑战模式!$A:$AS,1,FALSE)),"",IF(VLOOKUP(R1522&amp;"_"&amp;S1522&amp;"_"&amp;T1522,[1]挑战模式!$A:$AS,14+U1522,FALSE)="","",INT(VLOOKUP(R1522&amp;"_"&amp;S1522&amp;"_"&amp;T1522,[1]挑战模式!$A:$AS,20+U1522,FALSE))))</f>
        <v>8</v>
      </c>
      <c r="L1522" s="10">
        <f ca="1">IF(ISNA(VLOOKUP(R1522&amp;"_"&amp;S1522&amp;"_"&amp;T1522,[1]挑战模式!$A:$AS,1,FALSE)),"",IF(VLOOKUP(R1522&amp;"_"&amp;S1522&amp;"_"&amp;T1522,[1]挑战模式!$A:$AS,14+U1522,FALSE)="","",ROUND(VLOOKUP(R1522&amp;"_"&amp;S1522&amp;"_"&amp;T1522,[1]挑战模式!$A:$AS,5,FALSE)/K1522,2)))</f>
        <v>3.75</v>
      </c>
      <c r="M1522" s="10">
        <f t="shared" ca="1" si="153"/>
        <v>1</v>
      </c>
      <c r="N1522" s="10" t="str">
        <f t="shared" ca="1" si="154"/>
        <v>Monster_Season3_Challenge2_6_3</v>
      </c>
      <c r="O1522" s="10">
        <f t="shared" ca="1" si="155"/>
        <v>1</v>
      </c>
      <c r="Q1522" s="10">
        <f ca="1">IF(L1522="","",VLOOKUP(R1522&amp;"_"&amp;S1522&amp;"_"&amp;T1522,[1]挑战模式!$A:$AS,38+U1522,FALSE))</f>
        <v>5</v>
      </c>
      <c r="R1522" s="10">
        <v>3</v>
      </c>
      <c r="S1522" s="10">
        <v>2</v>
      </c>
      <c r="T1522" s="10">
        <v>6</v>
      </c>
      <c r="U1522" s="10">
        <v>3</v>
      </c>
    </row>
    <row r="1523" spans="2:21" x14ac:dyDescent="0.2">
      <c r="B1523" s="10" t="str">
        <f t="shared" si="150"/>
        <v/>
      </c>
      <c r="C1523" s="10" t="str">
        <f>IF(ISNA(VLOOKUP(R1523&amp;"_"&amp;S1523&amp;"_"&amp;T1523,[1]挑战模式!$A:$AS,1,FALSE)),"",IF(T1523-T1522=0,"",T1523))</f>
        <v/>
      </c>
      <c r="D1523" s="10" t="str">
        <f t="shared" si="151"/>
        <v/>
      </c>
      <c r="E1523" s="10" t="str">
        <f>""</f>
        <v/>
      </c>
      <c r="F1523" s="10" t="str">
        <f>IF(C1523="","",VLOOKUP(R1523&amp;"_"&amp;S1523&amp;"_"&amp;T1523,[1]挑战模式!$A:$AS,13,FALSE)-VLOOKUP(R1523&amp;"_"&amp;S1523&amp;"_"&amp;T1523,[1]挑战模式!$A:$AS,14,FALSE))</f>
        <v/>
      </c>
      <c r="G1523" s="10" t="str">
        <f t="shared" si="152"/>
        <v/>
      </c>
      <c r="H1523" s="10" t="str">
        <f>IF(C1523="","",VLOOKUP(R1523&amp;"_"&amp;S1523&amp;"_"&amp;T1523,[1]挑战模式!$A:$BG,58,FALSE))</f>
        <v/>
      </c>
      <c r="I1523" s="10" t="str">
        <f>IF(C1523="","",VLOOKUP(R1523&amp;"_"&amp;S1523&amp;"_"&amp;T1523,[1]挑战模式!$A:$BG,59,FALSE))</f>
        <v/>
      </c>
      <c r="J1523" s="10" t="str">
        <f t="shared" si="149"/>
        <v/>
      </c>
      <c r="K1523" s="10">
        <f ca="1">IF(ISNA(VLOOKUP(R1523&amp;"_"&amp;S1523&amp;"_"&amp;T1523,[1]挑战模式!$A:$AS,1,FALSE)),"",IF(VLOOKUP(R1523&amp;"_"&amp;S1523&amp;"_"&amp;T1523,[1]挑战模式!$A:$AS,14+U1523,FALSE)="","",INT(VLOOKUP(R1523&amp;"_"&amp;S1523&amp;"_"&amp;T1523,[1]挑战模式!$A:$AS,20+U1523,FALSE))))</f>
        <v>5</v>
      </c>
      <c r="L1523" s="10">
        <f ca="1">IF(ISNA(VLOOKUP(R1523&amp;"_"&amp;S1523&amp;"_"&amp;T1523,[1]挑战模式!$A:$AS,1,FALSE)),"",IF(VLOOKUP(R1523&amp;"_"&amp;S1523&amp;"_"&amp;T1523,[1]挑战模式!$A:$AS,14+U1523,FALSE)="","",ROUND(VLOOKUP(R1523&amp;"_"&amp;S1523&amp;"_"&amp;T1523,[1]挑战模式!$A:$AS,5,FALSE)/K1523,2)))</f>
        <v>6</v>
      </c>
      <c r="M1523" s="10">
        <f t="shared" ca="1" si="153"/>
        <v>1</v>
      </c>
      <c r="N1523" s="10" t="str">
        <f t="shared" ca="1" si="154"/>
        <v>Monster_Season3_Challenge2_6_4</v>
      </c>
      <c r="O1523" s="10">
        <f t="shared" ca="1" si="155"/>
        <v>1</v>
      </c>
      <c r="Q1523" s="10">
        <f ca="1">IF(L1523="","",VLOOKUP(R1523&amp;"_"&amp;S1523&amp;"_"&amp;T1523,[1]挑战模式!$A:$AS,38+U1523,FALSE))</f>
        <v>11</v>
      </c>
      <c r="R1523" s="10">
        <v>3</v>
      </c>
      <c r="S1523" s="10">
        <v>2</v>
      </c>
      <c r="T1523" s="10">
        <v>6</v>
      </c>
      <c r="U1523" s="10">
        <v>4</v>
      </c>
    </row>
    <row r="1524" spans="2:21" x14ac:dyDescent="0.2">
      <c r="B1524" s="10" t="str">
        <f t="shared" si="150"/>
        <v/>
      </c>
      <c r="C1524" s="10" t="str">
        <f>IF(ISNA(VLOOKUP(R1524&amp;"_"&amp;S1524&amp;"_"&amp;T1524,[1]挑战模式!$A:$AS,1,FALSE)),"",IF(T1524-T1523=0,"",T1524))</f>
        <v/>
      </c>
      <c r="D1524" s="10" t="str">
        <f t="shared" si="151"/>
        <v/>
      </c>
      <c r="E1524" s="10" t="str">
        <f>""</f>
        <v/>
      </c>
      <c r="F1524" s="10" t="str">
        <f>IF(C1524="","",VLOOKUP(R1524&amp;"_"&amp;S1524&amp;"_"&amp;T1524,[1]挑战模式!$A:$AS,13,FALSE)-VLOOKUP(R1524&amp;"_"&amp;S1524&amp;"_"&amp;T1524,[1]挑战模式!$A:$AS,14,FALSE))</f>
        <v/>
      </c>
      <c r="G1524" s="10" t="str">
        <f t="shared" si="152"/>
        <v/>
      </c>
      <c r="H1524" s="10" t="str">
        <f>IF(C1524="","",VLOOKUP(R1524&amp;"_"&amp;S1524&amp;"_"&amp;T1524,[1]挑战模式!$A:$BG,58,FALSE))</f>
        <v/>
      </c>
      <c r="I1524" s="10" t="str">
        <f>IF(C1524="","",VLOOKUP(R1524&amp;"_"&amp;S1524&amp;"_"&amp;T1524,[1]挑战模式!$A:$BG,59,FALSE))</f>
        <v/>
      </c>
      <c r="J1524" s="10" t="str">
        <f t="shared" si="149"/>
        <v/>
      </c>
      <c r="K1524" s="10" t="str">
        <f ca="1">IF(ISNA(VLOOKUP(R1524&amp;"_"&amp;S1524&amp;"_"&amp;T1524,[1]挑战模式!$A:$AS,1,FALSE)),"",IF(VLOOKUP(R1524&amp;"_"&amp;S1524&amp;"_"&amp;T1524,[1]挑战模式!$A:$AS,14+U1524,FALSE)="","",INT(VLOOKUP(R1524&amp;"_"&amp;S1524&amp;"_"&amp;T1524,[1]挑战模式!$A:$AS,20+U1524,FALSE))))</f>
        <v/>
      </c>
      <c r="L1524" s="10" t="str">
        <f ca="1">IF(ISNA(VLOOKUP(R1524&amp;"_"&amp;S1524&amp;"_"&amp;T1524,[1]挑战模式!$A:$AS,1,FALSE)),"",IF(VLOOKUP(R1524&amp;"_"&amp;S1524&amp;"_"&amp;T1524,[1]挑战模式!$A:$AS,14+U1524,FALSE)="","",ROUND(VLOOKUP(R1524&amp;"_"&amp;S1524&amp;"_"&amp;T1524,[1]挑战模式!$A:$AS,5,FALSE)/K1524,2)))</f>
        <v/>
      </c>
      <c r="M1524" s="10" t="str">
        <f t="shared" ca="1" si="153"/>
        <v/>
      </c>
      <c r="N1524" s="10" t="str">
        <f t="shared" ca="1" si="154"/>
        <v/>
      </c>
      <c r="O1524" s="10" t="str">
        <f t="shared" ca="1" si="155"/>
        <v/>
      </c>
      <c r="Q1524" s="10" t="str">
        <f ca="1">IF(L1524="","",VLOOKUP(R1524&amp;"_"&amp;S1524&amp;"_"&amp;T1524,[1]挑战模式!$A:$AS,38+U1524,FALSE))</f>
        <v/>
      </c>
      <c r="R1524" s="10">
        <v>3</v>
      </c>
      <c r="S1524" s="10">
        <v>2</v>
      </c>
      <c r="T1524" s="10">
        <v>6</v>
      </c>
      <c r="U1524" s="10">
        <v>5</v>
      </c>
    </row>
    <row r="1525" spans="2:21" x14ac:dyDescent="0.2">
      <c r="B1525" s="10" t="str">
        <f t="shared" si="150"/>
        <v/>
      </c>
      <c r="C1525" s="10" t="str">
        <f>IF(ISNA(VLOOKUP(R1525&amp;"_"&amp;S1525&amp;"_"&amp;T1525,[1]挑战模式!$A:$AS,1,FALSE)),"",IF(T1525-T1524=0,"",T1525))</f>
        <v/>
      </c>
      <c r="D1525" s="10" t="str">
        <f t="shared" si="151"/>
        <v/>
      </c>
      <c r="E1525" s="10" t="str">
        <f>""</f>
        <v/>
      </c>
      <c r="F1525" s="10" t="str">
        <f>IF(C1525="","",VLOOKUP(R1525&amp;"_"&amp;S1525&amp;"_"&amp;T1525,[1]挑战模式!$A:$AS,13,FALSE)-VLOOKUP(R1525&amp;"_"&amp;S1525&amp;"_"&amp;T1525,[1]挑战模式!$A:$AS,14,FALSE))</f>
        <v/>
      </c>
      <c r="G1525" s="10" t="str">
        <f t="shared" si="152"/>
        <v/>
      </c>
      <c r="H1525" s="10" t="str">
        <f>IF(C1525="","",VLOOKUP(R1525&amp;"_"&amp;S1525&amp;"_"&amp;T1525,[1]挑战模式!$A:$BG,58,FALSE))</f>
        <v/>
      </c>
      <c r="I1525" s="10" t="str">
        <f>IF(C1525="","",VLOOKUP(R1525&amp;"_"&amp;S1525&amp;"_"&amp;T1525,[1]挑战模式!$A:$BG,59,FALSE))</f>
        <v/>
      </c>
      <c r="J1525" s="10" t="str">
        <f t="shared" si="149"/>
        <v/>
      </c>
      <c r="K1525" s="10" t="str">
        <f ca="1">IF(ISNA(VLOOKUP(R1525&amp;"_"&amp;S1525&amp;"_"&amp;T1525,[1]挑战模式!$A:$AS,1,FALSE)),"",IF(VLOOKUP(R1525&amp;"_"&amp;S1525&amp;"_"&amp;T1525,[1]挑战模式!$A:$AS,14+U1525,FALSE)="","",INT(VLOOKUP(R1525&amp;"_"&amp;S1525&amp;"_"&amp;T1525,[1]挑战模式!$A:$AS,20+U1525,FALSE))))</f>
        <v/>
      </c>
      <c r="L1525" s="10" t="str">
        <f ca="1">IF(ISNA(VLOOKUP(R1525&amp;"_"&amp;S1525&amp;"_"&amp;T1525,[1]挑战模式!$A:$AS,1,FALSE)),"",IF(VLOOKUP(R1525&amp;"_"&amp;S1525&amp;"_"&amp;T1525,[1]挑战模式!$A:$AS,14+U1525,FALSE)="","",ROUND(VLOOKUP(R1525&amp;"_"&amp;S1525&amp;"_"&amp;T1525,[1]挑战模式!$A:$AS,5,FALSE)/K1525,2)))</f>
        <v/>
      </c>
      <c r="M1525" s="10" t="str">
        <f t="shared" ca="1" si="153"/>
        <v/>
      </c>
      <c r="N1525" s="10" t="str">
        <f t="shared" ca="1" si="154"/>
        <v/>
      </c>
      <c r="O1525" s="10" t="str">
        <f t="shared" ca="1" si="155"/>
        <v/>
      </c>
      <c r="Q1525" s="10" t="str">
        <f ca="1">IF(L1525="","",VLOOKUP(R1525&amp;"_"&amp;S1525&amp;"_"&amp;T1525,[1]挑战模式!$A:$AS,38+U1525,FALSE))</f>
        <v/>
      </c>
      <c r="R1525" s="10">
        <v>3</v>
      </c>
      <c r="S1525" s="10">
        <v>2</v>
      </c>
      <c r="T1525" s="10">
        <v>6</v>
      </c>
      <c r="U1525" s="10">
        <v>6</v>
      </c>
    </row>
    <row r="1526" spans="2:21" x14ac:dyDescent="0.2">
      <c r="B1526" s="10" t="str">
        <f t="shared" si="150"/>
        <v/>
      </c>
      <c r="C1526" s="10" t="str">
        <f>IF(ISNA(VLOOKUP(R1526&amp;"_"&amp;S1526&amp;"_"&amp;T1526,[1]挑战模式!$A:$AS,1,FALSE)),"",IF(T1526-T1525=0,"",T1526))</f>
        <v/>
      </c>
      <c r="D1526" s="10" t="str">
        <f t="shared" si="151"/>
        <v/>
      </c>
      <c r="E1526" s="10" t="str">
        <f>""</f>
        <v/>
      </c>
      <c r="F1526" s="10" t="str">
        <f>IF(C1526="","",VLOOKUP(R1526&amp;"_"&amp;S1526&amp;"_"&amp;T1526,[1]挑战模式!$A:$AS,13,FALSE)-VLOOKUP(R1526&amp;"_"&amp;S1526&amp;"_"&amp;T1526,[1]挑战模式!$A:$AS,14,FALSE))</f>
        <v/>
      </c>
      <c r="G1526" s="10" t="str">
        <f t="shared" si="152"/>
        <v/>
      </c>
      <c r="H1526" s="10" t="str">
        <f>IF(C1526="","",VLOOKUP(R1526&amp;"_"&amp;S1526&amp;"_"&amp;T1526,[1]挑战模式!$A:$BG,58,FALSE))</f>
        <v/>
      </c>
      <c r="I1526" s="10" t="str">
        <f>IF(C1526="","",VLOOKUP(R1526&amp;"_"&amp;S1526&amp;"_"&amp;T1526,[1]挑战模式!$A:$BG,59,FALSE))</f>
        <v/>
      </c>
      <c r="J1526" s="10" t="str">
        <f t="shared" si="149"/>
        <v/>
      </c>
      <c r="K1526" s="10" t="str">
        <f>IF(ISNA(VLOOKUP(R1526&amp;"_"&amp;S1526&amp;"_"&amp;T1526,[1]挑战模式!$A:$AS,1,FALSE)),"",IF(VLOOKUP(R1526&amp;"_"&amp;S1526&amp;"_"&amp;T1526,[1]挑战模式!$A:$AS,14+U1526,FALSE)="","",INT(VLOOKUP(R1526&amp;"_"&amp;S1526&amp;"_"&amp;T1526,[1]挑战模式!$A:$AS,20+U1526,FALSE))))</f>
        <v/>
      </c>
      <c r="L1526" s="10" t="str">
        <f>IF(ISNA(VLOOKUP(R1526&amp;"_"&amp;S1526&amp;"_"&amp;T1526,[1]挑战模式!$A:$AS,1,FALSE)),"",IF(VLOOKUP(R1526&amp;"_"&amp;S1526&amp;"_"&amp;T1526,[1]挑战模式!$A:$AS,14+U1526,FALSE)="","",ROUND(VLOOKUP(R1526&amp;"_"&amp;S1526&amp;"_"&amp;T1526,[1]挑战模式!$A:$AS,5,FALSE)/K1526,2)))</f>
        <v/>
      </c>
      <c r="M1526" s="10" t="str">
        <f t="shared" si="153"/>
        <v/>
      </c>
      <c r="N1526" s="10" t="str">
        <f t="shared" si="154"/>
        <v/>
      </c>
      <c r="O1526" s="10" t="str">
        <f t="shared" si="155"/>
        <v/>
      </c>
      <c r="Q1526" s="10" t="str">
        <f>IF(L1526="","",VLOOKUP(R1526&amp;"_"&amp;S1526&amp;"_"&amp;T1526,[1]挑战模式!$A:$AS,38+U1526,FALSE))</f>
        <v/>
      </c>
      <c r="R1526" s="10">
        <v>3</v>
      </c>
      <c r="S1526" s="10">
        <v>2</v>
      </c>
      <c r="T1526" s="10">
        <v>7</v>
      </c>
      <c r="U1526" s="10">
        <v>1</v>
      </c>
    </row>
    <row r="1527" spans="2:21" x14ac:dyDescent="0.2">
      <c r="B1527" s="10" t="str">
        <f t="shared" si="150"/>
        <v/>
      </c>
      <c r="C1527" s="10" t="str">
        <f>IF(ISNA(VLOOKUP(R1527&amp;"_"&amp;S1527&amp;"_"&amp;T1527,[1]挑战模式!$A:$AS,1,FALSE)),"",IF(T1527-T1526=0,"",T1527))</f>
        <v/>
      </c>
      <c r="D1527" s="10" t="str">
        <f t="shared" si="151"/>
        <v/>
      </c>
      <c r="E1527" s="10" t="str">
        <f>""</f>
        <v/>
      </c>
      <c r="F1527" s="10" t="str">
        <f>IF(C1527="","",VLOOKUP(R1527&amp;"_"&amp;S1527&amp;"_"&amp;T1527,[1]挑战模式!$A:$AS,13,FALSE)-VLOOKUP(R1527&amp;"_"&amp;S1527&amp;"_"&amp;T1527,[1]挑战模式!$A:$AS,14,FALSE))</f>
        <v/>
      </c>
      <c r="G1527" s="10" t="str">
        <f t="shared" si="152"/>
        <v/>
      </c>
      <c r="H1527" s="10" t="str">
        <f>IF(C1527="","",VLOOKUP(R1527&amp;"_"&amp;S1527&amp;"_"&amp;T1527,[1]挑战模式!$A:$BG,58,FALSE))</f>
        <v/>
      </c>
      <c r="I1527" s="10" t="str">
        <f>IF(C1527="","",VLOOKUP(R1527&amp;"_"&amp;S1527&amp;"_"&amp;T1527,[1]挑战模式!$A:$BG,59,FALSE))</f>
        <v/>
      </c>
      <c r="J1527" s="10" t="str">
        <f t="shared" si="149"/>
        <v/>
      </c>
      <c r="K1527" s="10" t="str">
        <f>IF(ISNA(VLOOKUP(R1527&amp;"_"&amp;S1527&amp;"_"&amp;T1527,[1]挑战模式!$A:$AS,1,FALSE)),"",IF(VLOOKUP(R1527&amp;"_"&amp;S1527&amp;"_"&amp;T1527,[1]挑战模式!$A:$AS,14+U1527,FALSE)="","",INT(VLOOKUP(R1527&amp;"_"&amp;S1527&amp;"_"&amp;T1527,[1]挑战模式!$A:$AS,20+U1527,FALSE))))</f>
        <v/>
      </c>
      <c r="L1527" s="10" t="str">
        <f>IF(ISNA(VLOOKUP(R1527&amp;"_"&amp;S1527&amp;"_"&amp;T1527,[1]挑战模式!$A:$AS,1,FALSE)),"",IF(VLOOKUP(R1527&amp;"_"&amp;S1527&amp;"_"&amp;T1527,[1]挑战模式!$A:$AS,14+U1527,FALSE)="","",ROUND(VLOOKUP(R1527&amp;"_"&amp;S1527&amp;"_"&amp;T1527,[1]挑战模式!$A:$AS,5,FALSE)/K1527,2)))</f>
        <v/>
      </c>
      <c r="M1527" s="10" t="str">
        <f t="shared" si="153"/>
        <v/>
      </c>
      <c r="N1527" s="10" t="str">
        <f t="shared" si="154"/>
        <v/>
      </c>
      <c r="O1527" s="10" t="str">
        <f t="shared" si="155"/>
        <v/>
      </c>
      <c r="Q1527" s="10" t="str">
        <f>IF(L1527="","",VLOOKUP(R1527&amp;"_"&amp;S1527&amp;"_"&amp;T1527,[1]挑战模式!$A:$AS,38+U1527,FALSE))</f>
        <v/>
      </c>
      <c r="R1527" s="10">
        <v>3</v>
      </c>
      <c r="S1527" s="10">
        <v>2</v>
      </c>
      <c r="T1527" s="10">
        <v>7</v>
      </c>
      <c r="U1527" s="10">
        <v>2</v>
      </c>
    </row>
    <row r="1528" spans="2:21" x14ac:dyDescent="0.2">
      <c r="B1528" s="10" t="str">
        <f t="shared" si="150"/>
        <v/>
      </c>
      <c r="C1528" s="10" t="str">
        <f>IF(ISNA(VLOOKUP(R1528&amp;"_"&amp;S1528&amp;"_"&amp;T1528,[1]挑战模式!$A:$AS,1,FALSE)),"",IF(T1528-T1527=0,"",T1528))</f>
        <v/>
      </c>
      <c r="D1528" s="10" t="str">
        <f t="shared" si="151"/>
        <v/>
      </c>
      <c r="E1528" s="10" t="str">
        <f>""</f>
        <v/>
      </c>
      <c r="F1528" s="10" t="str">
        <f>IF(C1528="","",VLOOKUP(R1528&amp;"_"&amp;S1528&amp;"_"&amp;T1528,[1]挑战模式!$A:$AS,13,FALSE)-VLOOKUP(R1528&amp;"_"&amp;S1528&amp;"_"&amp;T1528,[1]挑战模式!$A:$AS,14,FALSE))</f>
        <v/>
      </c>
      <c r="G1528" s="10" t="str">
        <f t="shared" si="152"/>
        <v/>
      </c>
      <c r="H1528" s="10" t="str">
        <f>IF(C1528="","",VLOOKUP(R1528&amp;"_"&amp;S1528&amp;"_"&amp;T1528,[1]挑战模式!$A:$BG,58,FALSE))</f>
        <v/>
      </c>
      <c r="I1528" s="10" t="str">
        <f>IF(C1528="","",VLOOKUP(R1528&amp;"_"&amp;S1528&amp;"_"&amp;T1528,[1]挑战模式!$A:$BG,59,FALSE))</f>
        <v/>
      </c>
      <c r="J1528" s="10" t="str">
        <f t="shared" si="149"/>
        <v/>
      </c>
      <c r="K1528" s="10" t="str">
        <f>IF(ISNA(VLOOKUP(R1528&amp;"_"&amp;S1528&amp;"_"&amp;T1528,[1]挑战模式!$A:$AS,1,FALSE)),"",IF(VLOOKUP(R1528&amp;"_"&amp;S1528&amp;"_"&amp;T1528,[1]挑战模式!$A:$AS,14+U1528,FALSE)="","",INT(VLOOKUP(R1528&amp;"_"&amp;S1528&amp;"_"&amp;T1528,[1]挑战模式!$A:$AS,20+U1528,FALSE))))</f>
        <v/>
      </c>
      <c r="L1528" s="10" t="str">
        <f>IF(ISNA(VLOOKUP(R1528&amp;"_"&amp;S1528&amp;"_"&amp;T1528,[1]挑战模式!$A:$AS,1,FALSE)),"",IF(VLOOKUP(R1528&amp;"_"&amp;S1528&amp;"_"&amp;T1528,[1]挑战模式!$A:$AS,14+U1528,FALSE)="","",ROUND(VLOOKUP(R1528&amp;"_"&amp;S1528&amp;"_"&amp;T1528,[1]挑战模式!$A:$AS,5,FALSE)/K1528,2)))</f>
        <v/>
      </c>
      <c r="M1528" s="10" t="str">
        <f t="shared" si="153"/>
        <v/>
      </c>
      <c r="N1528" s="10" t="str">
        <f t="shared" si="154"/>
        <v/>
      </c>
      <c r="O1528" s="10" t="str">
        <f t="shared" si="155"/>
        <v/>
      </c>
      <c r="Q1528" s="10" t="str">
        <f>IF(L1528="","",VLOOKUP(R1528&amp;"_"&amp;S1528&amp;"_"&amp;T1528,[1]挑战模式!$A:$AS,38+U1528,FALSE))</f>
        <v/>
      </c>
      <c r="R1528" s="10">
        <v>3</v>
      </c>
      <c r="S1528" s="10">
        <v>2</v>
      </c>
      <c r="T1528" s="10">
        <v>7</v>
      </c>
      <c r="U1528" s="10">
        <v>3</v>
      </c>
    </row>
    <row r="1529" spans="2:21" x14ac:dyDescent="0.2">
      <c r="B1529" s="10" t="str">
        <f t="shared" si="150"/>
        <v/>
      </c>
      <c r="C1529" s="10" t="str">
        <f>IF(ISNA(VLOOKUP(R1529&amp;"_"&amp;S1529&amp;"_"&amp;T1529,[1]挑战模式!$A:$AS,1,FALSE)),"",IF(T1529-T1528=0,"",T1529))</f>
        <v/>
      </c>
      <c r="D1529" s="10" t="str">
        <f t="shared" si="151"/>
        <v/>
      </c>
      <c r="E1529" s="10" t="str">
        <f>""</f>
        <v/>
      </c>
      <c r="F1529" s="10" t="str">
        <f>IF(C1529="","",VLOOKUP(R1529&amp;"_"&amp;S1529&amp;"_"&amp;T1529,[1]挑战模式!$A:$AS,13,FALSE)-VLOOKUP(R1529&amp;"_"&amp;S1529&amp;"_"&amp;T1529,[1]挑战模式!$A:$AS,14,FALSE))</f>
        <v/>
      </c>
      <c r="G1529" s="10" t="str">
        <f t="shared" si="152"/>
        <v/>
      </c>
      <c r="H1529" s="10" t="str">
        <f>IF(C1529="","",VLOOKUP(R1529&amp;"_"&amp;S1529&amp;"_"&amp;T1529,[1]挑战模式!$A:$BG,58,FALSE))</f>
        <v/>
      </c>
      <c r="I1529" s="10" t="str">
        <f>IF(C1529="","",VLOOKUP(R1529&amp;"_"&amp;S1529&amp;"_"&amp;T1529,[1]挑战模式!$A:$BG,59,FALSE))</f>
        <v/>
      </c>
      <c r="J1529" s="10" t="str">
        <f t="shared" si="149"/>
        <v/>
      </c>
      <c r="K1529" s="10" t="str">
        <f>IF(ISNA(VLOOKUP(R1529&amp;"_"&amp;S1529&amp;"_"&amp;T1529,[1]挑战模式!$A:$AS,1,FALSE)),"",IF(VLOOKUP(R1529&amp;"_"&amp;S1529&amp;"_"&amp;T1529,[1]挑战模式!$A:$AS,14+U1529,FALSE)="","",INT(VLOOKUP(R1529&amp;"_"&amp;S1529&amp;"_"&amp;T1529,[1]挑战模式!$A:$AS,20+U1529,FALSE))))</f>
        <v/>
      </c>
      <c r="L1529" s="10" t="str">
        <f>IF(ISNA(VLOOKUP(R1529&amp;"_"&amp;S1529&amp;"_"&amp;T1529,[1]挑战模式!$A:$AS,1,FALSE)),"",IF(VLOOKUP(R1529&amp;"_"&amp;S1529&amp;"_"&amp;T1529,[1]挑战模式!$A:$AS,14+U1529,FALSE)="","",ROUND(VLOOKUP(R1529&amp;"_"&amp;S1529&amp;"_"&amp;T1529,[1]挑战模式!$A:$AS,5,FALSE)/K1529,2)))</f>
        <v/>
      </c>
      <c r="M1529" s="10" t="str">
        <f t="shared" si="153"/>
        <v/>
      </c>
      <c r="N1529" s="10" t="str">
        <f t="shared" si="154"/>
        <v/>
      </c>
      <c r="O1529" s="10" t="str">
        <f t="shared" si="155"/>
        <v/>
      </c>
      <c r="Q1529" s="10" t="str">
        <f>IF(L1529="","",VLOOKUP(R1529&amp;"_"&amp;S1529&amp;"_"&amp;T1529,[1]挑战模式!$A:$AS,38+U1529,FALSE))</f>
        <v/>
      </c>
      <c r="R1529" s="10">
        <v>3</v>
      </c>
      <c r="S1529" s="10">
        <v>2</v>
      </c>
      <c r="T1529" s="10">
        <v>7</v>
      </c>
      <c r="U1529" s="10">
        <v>4</v>
      </c>
    </row>
    <row r="1530" spans="2:21" x14ac:dyDescent="0.2">
      <c r="B1530" s="10" t="str">
        <f t="shared" si="150"/>
        <v/>
      </c>
      <c r="C1530" s="10" t="str">
        <f>IF(ISNA(VLOOKUP(R1530&amp;"_"&amp;S1530&amp;"_"&amp;T1530,[1]挑战模式!$A:$AS,1,FALSE)),"",IF(T1530-T1529=0,"",T1530))</f>
        <v/>
      </c>
      <c r="D1530" s="10" t="str">
        <f t="shared" si="151"/>
        <v/>
      </c>
      <c r="E1530" s="10" t="str">
        <f>""</f>
        <v/>
      </c>
      <c r="F1530" s="10" t="str">
        <f>IF(C1530="","",VLOOKUP(R1530&amp;"_"&amp;S1530&amp;"_"&amp;T1530,[1]挑战模式!$A:$AS,13,FALSE)-VLOOKUP(R1530&amp;"_"&amp;S1530&amp;"_"&amp;T1530,[1]挑战模式!$A:$AS,14,FALSE))</f>
        <v/>
      </c>
      <c r="G1530" s="10" t="str">
        <f t="shared" si="152"/>
        <v/>
      </c>
      <c r="H1530" s="10" t="str">
        <f>IF(C1530="","",VLOOKUP(R1530&amp;"_"&amp;S1530&amp;"_"&amp;T1530,[1]挑战模式!$A:$BG,58,FALSE))</f>
        <v/>
      </c>
      <c r="I1530" s="10" t="str">
        <f>IF(C1530="","",VLOOKUP(R1530&amp;"_"&amp;S1530&amp;"_"&amp;T1530,[1]挑战模式!$A:$BG,59,FALSE))</f>
        <v/>
      </c>
      <c r="J1530" s="10" t="str">
        <f t="shared" si="149"/>
        <v/>
      </c>
      <c r="K1530" s="10" t="str">
        <f>IF(ISNA(VLOOKUP(R1530&amp;"_"&amp;S1530&amp;"_"&amp;T1530,[1]挑战模式!$A:$AS,1,FALSE)),"",IF(VLOOKUP(R1530&amp;"_"&amp;S1530&amp;"_"&amp;T1530,[1]挑战模式!$A:$AS,14+U1530,FALSE)="","",INT(VLOOKUP(R1530&amp;"_"&amp;S1530&amp;"_"&amp;T1530,[1]挑战模式!$A:$AS,20+U1530,FALSE))))</f>
        <v/>
      </c>
      <c r="L1530" s="10" t="str">
        <f>IF(ISNA(VLOOKUP(R1530&amp;"_"&amp;S1530&amp;"_"&amp;T1530,[1]挑战模式!$A:$AS,1,FALSE)),"",IF(VLOOKUP(R1530&amp;"_"&amp;S1530&amp;"_"&amp;T1530,[1]挑战模式!$A:$AS,14+U1530,FALSE)="","",ROUND(VLOOKUP(R1530&amp;"_"&amp;S1530&amp;"_"&amp;T1530,[1]挑战模式!$A:$AS,5,FALSE)/K1530,2)))</f>
        <v/>
      </c>
      <c r="M1530" s="10" t="str">
        <f t="shared" si="153"/>
        <v/>
      </c>
      <c r="N1530" s="10" t="str">
        <f t="shared" si="154"/>
        <v/>
      </c>
      <c r="O1530" s="10" t="str">
        <f t="shared" si="155"/>
        <v/>
      </c>
      <c r="Q1530" s="10" t="str">
        <f>IF(L1530="","",VLOOKUP(R1530&amp;"_"&amp;S1530&amp;"_"&amp;T1530,[1]挑战模式!$A:$AS,38+U1530,FALSE))</f>
        <v/>
      </c>
      <c r="R1530" s="10">
        <v>3</v>
      </c>
      <c r="S1530" s="10">
        <v>2</v>
      </c>
      <c r="T1530" s="10">
        <v>7</v>
      </c>
      <c r="U1530" s="10">
        <v>5</v>
      </c>
    </row>
    <row r="1531" spans="2:21" x14ac:dyDescent="0.2">
      <c r="B1531" s="10" t="str">
        <f t="shared" si="150"/>
        <v/>
      </c>
      <c r="C1531" s="10" t="str">
        <f>IF(ISNA(VLOOKUP(R1531&amp;"_"&amp;S1531&amp;"_"&amp;T1531,[1]挑战模式!$A:$AS,1,FALSE)),"",IF(T1531-T1530=0,"",T1531))</f>
        <v/>
      </c>
      <c r="D1531" s="10" t="str">
        <f t="shared" si="151"/>
        <v/>
      </c>
      <c r="E1531" s="10" t="str">
        <f>""</f>
        <v/>
      </c>
      <c r="F1531" s="10" t="str">
        <f>IF(C1531="","",VLOOKUP(R1531&amp;"_"&amp;S1531&amp;"_"&amp;T1531,[1]挑战模式!$A:$AS,13,FALSE)-VLOOKUP(R1531&amp;"_"&amp;S1531&amp;"_"&amp;T1531,[1]挑战模式!$A:$AS,14,FALSE))</f>
        <v/>
      </c>
      <c r="G1531" s="10" t="str">
        <f t="shared" si="152"/>
        <v/>
      </c>
      <c r="H1531" s="10" t="str">
        <f>IF(C1531="","",VLOOKUP(R1531&amp;"_"&amp;S1531&amp;"_"&amp;T1531,[1]挑战模式!$A:$BG,58,FALSE))</f>
        <v/>
      </c>
      <c r="I1531" s="10" t="str">
        <f>IF(C1531="","",VLOOKUP(R1531&amp;"_"&amp;S1531&amp;"_"&amp;T1531,[1]挑战模式!$A:$BG,59,FALSE))</f>
        <v/>
      </c>
      <c r="J1531" s="10" t="str">
        <f t="shared" si="149"/>
        <v/>
      </c>
      <c r="K1531" s="10" t="str">
        <f>IF(ISNA(VLOOKUP(R1531&amp;"_"&amp;S1531&amp;"_"&amp;T1531,[1]挑战模式!$A:$AS,1,FALSE)),"",IF(VLOOKUP(R1531&amp;"_"&amp;S1531&amp;"_"&amp;T1531,[1]挑战模式!$A:$AS,14+U1531,FALSE)="","",INT(VLOOKUP(R1531&amp;"_"&amp;S1531&amp;"_"&amp;T1531,[1]挑战模式!$A:$AS,20+U1531,FALSE))))</f>
        <v/>
      </c>
      <c r="L1531" s="10" t="str">
        <f>IF(ISNA(VLOOKUP(R1531&amp;"_"&amp;S1531&amp;"_"&amp;T1531,[1]挑战模式!$A:$AS,1,FALSE)),"",IF(VLOOKUP(R1531&amp;"_"&amp;S1531&amp;"_"&amp;T1531,[1]挑战模式!$A:$AS,14+U1531,FALSE)="","",ROUND(VLOOKUP(R1531&amp;"_"&amp;S1531&amp;"_"&amp;T1531,[1]挑战模式!$A:$AS,5,FALSE)/K1531,2)))</f>
        <v/>
      </c>
      <c r="M1531" s="10" t="str">
        <f t="shared" si="153"/>
        <v/>
      </c>
      <c r="N1531" s="10" t="str">
        <f t="shared" si="154"/>
        <v/>
      </c>
      <c r="O1531" s="10" t="str">
        <f t="shared" si="155"/>
        <v/>
      </c>
      <c r="Q1531" s="10" t="str">
        <f>IF(L1531="","",VLOOKUP(R1531&amp;"_"&amp;S1531&amp;"_"&amp;T1531,[1]挑战模式!$A:$AS,38+U1531,FALSE))</f>
        <v/>
      </c>
      <c r="R1531" s="10">
        <v>3</v>
      </c>
      <c r="S1531" s="10">
        <v>2</v>
      </c>
      <c r="T1531" s="10">
        <v>7</v>
      </c>
      <c r="U1531" s="10">
        <v>6</v>
      </c>
    </row>
    <row r="1532" spans="2:21" x14ac:dyDescent="0.2">
      <c r="B1532" s="10" t="str">
        <f t="shared" si="150"/>
        <v/>
      </c>
      <c r="C1532" s="10" t="str">
        <f>IF(ISNA(VLOOKUP(R1532&amp;"_"&amp;S1532&amp;"_"&amp;T1532,[1]挑战模式!$A:$AS,1,FALSE)),"",IF(T1532-T1531=0,"",T1532))</f>
        <v/>
      </c>
      <c r="D1532" s="10" t="str">
        <f t="shared" si="151"/>
        <v/>
      </c>
      <c r="E1532" s="10" t="str">
        <f>""</f>
        <v/>
      </c>
      <c r="F1532" s="10" t="str">
        <f>IF(C1532="","",VLOOKUP(R1532&amp;"_"&amp;S1532&amp;"_"&amp;T1532,[1]挑战模式!$A:$AS,13,FALSE)-VLOOKUP(R1532&amp;"_"&amp;S1532&amp;"_"&amp;T1532,[1]挑战模式!$A:$AS,14,FALSE))</f>
        <v/>
      </c>
      <c r="G1532" s="10" t="str">
        <f t="shared" si="152"/>
        <v/>
      </c>
      <c r="H1532" s="10" t="str">
        <f>IF(C1532="","",VLOOKUP(R1532&amp;"_"&amp;S1532&amp;"_"&amp;T1532,[1]挑战模式!$A:$BG,58,FALSE))</f>
        <v/>
      </c>
      <c r="I1532" s="10" t="str">
        <f>IF(C1532="","",VLOOKUP(R1532&amp;"_"&amp;S1532&amp;"_"&amp;T1532,[1]挑战模式!$A:$BG,59,FALSE))</f>
        <v/>
      </c>
      <c r="J1532" s="10" t="str">
        <f t="shared" si="149"/>
        <v/>
      </c>
      <c r="K1532" s="10" t="str">
        <f>IF(ISNA(VLOOKUP(R1532&amp;"_"&amp;S1532&amp;"_"&amp;T1532,[1]挑战模式!$A:$AS,1,FALSE)),"",IF(VLOOKUP(R1532&amp;"_"&amp;S1532&amp;"_"&amp;T1532,[1]挑战模式!$A:$AS,14+U1532,FALSE)="","",INT(VLOOKUP(R1532&amp;"_"&amp;S1532&amp;"_"&amp;T1532,[1]挑战模式!$A:$AS,20+U1532,FALSE))))</f>
        <v/>
      </c>
      <c r="L1532" s="10" t="str">
        <f>IF(ISNA(VLOOKUP(R1532&amp;"_"&amp;S1532&amp;"_"&amp;T1532,[1]挑战模式!$A:$AS,1,FALSE)),"",IF(VLOOKUP(R1532&amp;"_"&amp;S1532&amp;"_"&amp;T1532,[1]挑战模式!$A:$AS,14+U1532,FALSE)="","",ROUND(VLOOKUP(R1532&amp;"_"&amp;S1532&amp;"_"&amp;T1532,[1]挑战模式!$A:$AS,5,FALSE)/K1532,2)))</f>
        <v/>
      </c>
      <c r="M1532" s="10" t="str">
        <f t="shared" si="153"/>
        <v/>
      </c>
      <c r="N1532" s="10" t="str">
        <f t="shared" si="154"/>
        <v/>
      </c>
      <c r="O1532" s="10" t="str">
        <f t="shared" si="155"/>
        <v/>
      </c>
      <c r="Q1532" s="10" t="str">
        <f>IF(L1532="","",VLOOKUP(R1532&amp;"_"&amp;S1532&amp;"_"&amp;T1532,[1]挑战模式!$A:$AS,38+U1532,FALSE))</f>
        <v/>
      </c>
      <c r="R1532" s="10">
        <v>3</v>
      </c>
      <c r="S1532" s="10">
        <v>2</v>
      </c>
      <c r="T1532" s="10">
        <v>8</v>
      </c>
      <c r="U1532" s="10">
        <v>1</v>
      </c>
    </row>
    <row r="1533" spans="2:21" x14ac:dyDescent="0.2">
      <c r="B1533" s="10" t="str">
        <f t="shared" si="150"/>
        <v/>
      </c>
      <c r="C1533" s="10" t="str">
        <f>IF(ISNA(VLOOKUP(R1533&amp;"_"&amp;S1533&amp;"_"&amp;T1533,[1]挑战模式!$A:$AS,1,FALSE)),"",IF(T1533-T1532=0,"",T1533))</f>
        <v/>
      </c>
      <c r="D1533" s="10" t="str">
        <f t="shared" si="151"/>
        <v/>
      </c>
      <c r="E1533" s="10" t="str">
        <f>""</f>
        <v/>
      </c>
      <c r="F1533" s="10" t="str">
        <f>IF(C1533="","",VLOOKUP(R1533&amp;"_"&amp;S1533&amp;"_"&amp;T1533,[1]挑战模式!$A:$AS,13,FALSE)-VLOOKUP(R1533&amp;"_"&amp;S1533&amp;"_"&amp;T1533,[1]挑战模式!$A:$AS,14,FALSE))</f>
        <v/>
      </c>
      <c r="G1533" s="10" t="str">
        <f t="shared" si="152"/>
        <v/>
      </c>
      <c r="H1533" s="10" t="str">
        <f>IF(C1533="","",VLOOKUP(R1533&amp;"_"&amp;S1533&amp;"_"&amp;T1533,[1]挑战模式!$A:$BG,58,FALSE))</f>
        <v/>
      </c>
      <c r="I1533" s="10" t="str">
        <f>IF(C1533="","",VLOOKUP(R1533&amp;"_"&amp;S1533&amp;"_"&amp;T1533,[1]挑战模式!$A:$BG,59,FALSE))</f>
        <v/>
      </c>
      <c r="J1533" s="10" t="str">
        <f t="shared" si="149"/>
        <v/>
      </c>
      <c r="K1533" s="10" t="str">
        <f>IF(ISNA(VLOOKUP(R1533&amp;"_"&amp;S1533&amp;"_"&amp;T1533,[1]挑战模式!$A:$AS,1,FALSE)),"",IF(VLOOKUP(R1533&amp;"_"&amp;S1533&amp;"_"&amp;T1533,[1]挑战模式!$A:$AS,14+U1533,FALSE)="","",INT(VLOOKUP(R1533&amp;"_"&amp;S1533&amp;"_"&amp;T1533,[1]挑战模式!$A:$AS,20+U1533,FALSE))))</f>
        <v/>
      </c>
      <c r="L1533" s="10" t="str">
        <f>IF(ISNA(VLOOKUP(R1533&amp;"_"&amp;S1533&amp;"_"&amp;T1533,[1]挑战模式!$A:$AS,1,FALSE)),"",IF(VLOOKUP(R1533&amp;"_"&amp;S1533&amp;"_"&amp;T1533,[1]挑战模式!$A:$AS,14+U1533,FALSE)="","",ROUND(VLOOKUP(R1533&amp;"_"&amp;S1533&amp;"_"&amp;T1533,[1]挑战模式!$A:$AS,5,FALSE)/K1533,2)))</f>
        <v/>
      </c>
      <c r="M1533" s="10" t="str">
        <f t="shared" si="153"/>
        <v/>
      </c>
      <c r="N1533" s="10" t="str">
        <f t="shared" si="154"/>
        <v/>
      </c>
      <c r="O1533" s="10" t="str">
        <f t="shared" si="155"/>
        <v/>
      </c>
      <c r="Q1533" s="10" t="str">
        <f>IF(L1533="","",VLOOKUP(R1533&amp;"_"&amp;S1533&amp;"_"&amp;T1533,[1]挑战模式!$A:$AS,38+U1533,FALSE))</f>
        <v/>
      </c>
      <c r="R1533" s="10">
        <v>3</v>
      </c>
      <c r="S1533" s="10">
        <v>2</v>
      </c>
      <c r="T1533" s="10">
        <v>8</v>
      </c>
      <c r="U1533" s="10">
        <v>2</v>
      </c>
    </row>
    <row r="1534" spans="2:21" x14ac:dyDescent="0.2">
      <c r="B1534" s="10" t="str">
        <f t="shared" si="150"/>
        <v/>
      </c>
      <c r="C1534" s="10" t="str">
        <f>IF(ISNA(VLOOKUP(R1534&amp;"_"&amp;S1534&amp;"_"&amp;T1534,[1]挑战模式!$A:$AS,1,FALSE)),"",IF(T1534-T1533=0,"",T1534))</f>
        <v/>
      </c>
      <c r="D1534" s="10" t="str">
        <f t="shared" si="151"/>
        <v/>
      </c>
      <c r="E1534" s="10" t="str">
        <f>""</f>
        <v/>
      </c>
      <c r="F1534" s="10" t="str">
        <f>IF(C1534="","",VLOOKUP(R1534&amp;"_"&amp;S1534&amp;"_"&amp;T1534,[1]挑战模式!$A:$AS,13,FALSE)-VLOOKUP(R1534&amp;"_"&amp;S1534&amp;"_"&amp;T1534,[1]挑战模式!$A:$AS,14,FALSE))</f>
        <v/>
      </c>
      <c r="G1534" s="10" t="str">
        <f t="shared" si="152"/>
        <v/>
      </c>
      <c r="H1534" s="10" t="str">
        <f>IF(C1534="","",VLOOKUP(R1534&amp;"_"&amp;S1534&amp;"_"&amp;T1534,[1]挑战模式!$A:$BG,58,FALSE))</f>
        <v/>
      </c>
      <c r="I1534" s="10" t="str">
        <f>IF(C1534="","",VLOOKUP(R1534&amp;"_"&amp;S1534&amp;"_"&amp;T1534,[1]挑战模式!$A:$BG,59,FALSE))</f>
        <v/>
      </c>
      <c r="J1534" s="10" t="str">
        <f t="shared" si="149"/>
        <v/>
      </c>
      <c r="K1534" s="10" t="str">
        <f>IF(ISNA(VLOOKUP(R1534&amp;"_"&amp;S1534&amp;"_"&amp;T1534,[1]挑战模式!$A:$AS,1,FALSE)),"",IF(VLOOKUP(R1534&amp;"_"&amp;S1534&amp;"_"&amp;T1534,[1]挑战模式!$A:$AS,14+U1534,FALSE)="","",INT(VLOOKUP(R1534&amp;"_"&amp;S1534&amp;"_"&amp;T1534,[1]挑战模式!$A:$AS,20+U1534,FALSE))))</f>
        <v/>
      </c>
      <c r="L1534" s="10" t="str">
        <f>IF(ISNA(VLOOKUP(R1534&amp;"_"&amp;S1534&amp;"_"&amp;T1534,[1]挑战模式!$A:$AS,1,FALSE)),"",IF(VLOOKUP(R1534&amp;"_"&amp;S1534&amp;"_"&amp;T1534,[1]挑战模式!$A:$AS,14+U1534,FALSE)="","",ROUND(VLOOKUP(R1534&amp;"_"&amp;S1534&amp;"_"&amp;T1534,[1]挑战模式!$A:$AS,5,FALSE)/K1534,2)))</f>
        <v/>
      </c>
      <c r="M1534" s="10" t="str">
        <f t="shared" si="153"/>
        <v/>
      </c>
      <c r="N1534" s="10" t="str">
        <f t="shared" si="154"/>
        <v/>
      </c>
      <c r="O1534" s="10" t="str">
        <f t="shared" si="155"/>
        <v/>
      </c>
      <c r="Q1534" s="10" t="str">
        <f>IF(L1534="","",VLOOKUP(R1534&amp;"_"&amp;S1534&amp;"_"&amp;T1534,[1]挑战模式!$A:$AS,38+U1534,FALSE))</f>
        <v/>
      </c>
      <c r="R1534" s="10">
        <v>3</v>
      </c>
      <c r="S1534" s="10">
        <v>2</v>
      </c>
      <c r="T1534" s="10">
        <v>8</v>
      </c>
      <c r="U1534" s="10">
        <v>3</v>
      </c>
    </row>
    <row r="1535" spans="2:21" x14ac:dyDescent="0.2">
      <c r="B1535" s="10" t="str">
        <f t="shared" si="150"/>
        <v/>
      </c>
      <c r="C1535" s="10" t="str">
        <f>IF(ISNA(VLOOKUP(R1535&amp;"_"&amp;S1535&amp;"_"&amp;T1535,[1]挑战模式!$A:$AS,1,FALSE)),"",IF(T1535-T1534=0,"",T1535))</f>
        <v/>
      </c>
      <c r="D1535" s="10" t="str">
        <f t="shared" si="151"/>
        <v/>
      </c>
      <c r="E1535" s="10" t="str">
        <f>""</f>
        <v/>
      </c>
      <c r="F1535" s="10" t="str">
        <f>IF(C1535="","",VLOOKUP(R1535&amp;"_"&amp;S1535&amp;"_"&amp;T1535,[1]挑战模式!$A:$AS,13,FALSE)-VLOOKUP(R1535&amp;"_"&amp;S1535&amp;"_"&amp;T1535,[1]挑战模式!$A:$AS,14,FALSE))</f>
        <v/>
      </c>
      <c r="G1535" s="10" t="str">
        <f t="shared" si="152"/>
        <v/>
      </c>
      <c r="H1535" s="10" t="str">
        <f>IF(C1535="","",VLOOKUP(R1535&amp;"_"&amp;S1535&amp;"_"&amp;T1535,[1]挑战模式!$A:$BG,58,FALSE))</f>
        <v/>
      </c>
      <c r="I1535" s="10" t="str">
        <f>IF(C1535="","",VLOOKUP(R1535&amp;"_"&amp;S1535&amp;"_"&amp;T1535,[1]挑战模式!$A:$BG,59,FALSE))</f>
        <v/>
      </c>
      <c r="J1535" s="10" t="str">
        <f t="shared" si="149"/>
        <v/>
      </c>
      <c r="K1535" s="10" t="str">
        <f>IF(ISNA(VLOOKUP(R1535&amp;"_"&amp;S1535&amp;"_"&amp;T1535,[1]挑战模式!$A:$AS,1,FALSE)),"",IF(VLOOKUP(R1535&amp;"_"&amp;S1535&amp;"_"&amp;T1535,[1]挑战模式!$A:$AS,14+U1535,FALSE)="","",INT(VLOOKUP(R1535&amp;"_"&amp;S1535&amp;"_"&amp;T1535,[1]挑战模式!$A:$AS,20+U1535,FALSE))))</f>
        <v/>
      </c>
      <c r="L1535" s="10" t="str">
        <f>IF(ISNA(VLOOKUP(R1535&amp;"_"&amp;S1535&amp;"_"&amp;T1535,[1]挑战模式!$A:$AS,1,FALSE)),"",IF(VLOOKUP(R1535&amp;"_"&amp;S1535&amp;"_"&amp;T1535,[1]挑战模式!$A:$AS,14+U1535,FALSE)="","",ROUND(VLOOKUP(R1535&amp;"_"&amp;S1535&amp;"_"&amp;T1535,[1]挑战模式!$A:$AS,5,FALSE)/K1535,2)))</f>
        <v/>
      </c>
      <c r="M1535" s="10" t="str">
        <f t="shared" si="153"/>
        <v/>
      </c>
      <c r="N1535" s="10" t="str">
        <f t="shared" si="154"/>
        <v/>
      </c>
      <c r="O1535" s="10" t="str">
        <f t="shared" si="155"/>
        <v/>
      </c>
      <c r="Q1535" s="10" t="str">
        <f>IF(L1535="","",VLOOKUP(R1535&amp;"_"&amp;S1535&amp;"_"&amp;T1535,[1]挑战模式!$A:$AS,38+U1535,FALSE))</f>
        <v/>
      </c>
      <c r="R1535" s="10">
        <v>3</v>
      </c>
      <c r="S1535" s="10">
        <v>2</v>
      </c>
      <c r="T1535" s="10">
        <v>8</v>
      </c>
      <c r="U1535" s="10">
        <v>4</v>
      </c>
    </row>
    <row r="1536" spans="2:21" x14ac:dyDescent="0.2">
      <c r="B1536" s="10" t="str">
        <f t="shared" si="150"/>
        <v/>
      </c>
      <c r="C1536" s="10" t="str">
        <f>IF(ISNA(VLOOKUP(R1536&amp;"_"&amp;S1536&amp;"_"&amp;T1536,[1]挑战模式!$A:$AS,1,FALSE)),"",IF(T1536-T1535=0,"",T1536))</f>
        <v/>
      </c>
      <c r="D1536" s="10" t="str">
        <f t="shared" si="151"/>
        <v/>
      </c>
      <c r="E1536" s="10" t="str">
        <f>""</f>
        <v/>
      </c>
      <c r="F1536" s="10" t="str">
        <f>IF(C1536="","",VLOOKUP(R1536&amp;"_"&amp;S1536&amp;"_"&amp;T1536,[1]挑战模式!$A:$AS,13,FALSE)-VLOOKUP(R1536&amp;"_"&amp;S1536&amp;"_"&amp;T1536,[1]挑战模式!$A:$AS,14,FALSE))</f>
        <v/>
      </c>
      <c r="G1536" s="10" t="str">
        <f t="shared" si="152"/>
        <v/>
      </c>
      <c r="H1536" s="10" t="str">
        <f>IF(C1536="","",VLOOKUP(R1536&amp;"_"&amp;S1536&amp;"_"&amp;T1536,[1]挑战模式!$A:$BG,58,FALSE))</f>
        <v/>
      </c>
      <c r="I1536" s="10" t="str">
        <f>IF(C1536="","",VLOOKUP(R1536&amp;"_"&amp;S1536&amp;"_"&amp;T1536,[1]挑战模式!$A:$BG,59,FALSE))</f>
        <v/>
      </c>
      <c r="J1536" s="10" t="str">
        <f t="shared" si="149"/>
        <v/>
      </c>
      <c r="K1536" s="10" t="str">
        <f>IF(ISNA(VLOOKUP(R1536&amp;"_"&amp;S1536&amp;"_"&amp;T1536,[1]挑战模式!$A:$AS,1,FALSE)),"",IF(VLOOKUP(R1536&amp;"_"&amp;S1536&amp;"_"&amp;T1536,[1]挑战模式!$A:$AS,14+U1536,FALSE)="","",INT(VLOOKUP(R1536&amp;"_"&amp;S1536&amp;"_"&amp;T1536,[1]挑战模式!$A:$AS,20+U1536,FALSE))))</f>
        <v/>
      </c>
      <c r="L1536" s="10" t="str">
        <f>IF(ISNA(VLOOKUP(R1536&amp;"_"&amp;S1536&amp;"_"&amp;T1536,[1]挑战模式!$A:$AS,1,FALSE)),"",IF(VLOOKUP(R1536&amp;"_"&amp;S1536&amp;"_"&amp;T1536,[1]挑战模式!$A:$AS,14+U1536,FALSE)="","",ROUND(VLOOKUP(R1536&amp;"_"&amp;S1536&amp;"_"&amp;T1536,[1]挑战模式!$A:$AS,5,FALSE)/K1536,2)))</f>
        <v/>
      </c>
      <c r="M1536" s="10" t="str">
        <f t="shared" si="153"/>
        <v/>
      </c>
      <c r="N1536" s="10" t="str">
        <f t="shared" si="154"/>
        <v/>
      </c>
      <c r="O1536" s="10" t="str">
        <f t="shared" si="155"/>
        <v/>
      </c>
      <c r="Q1536" s="10" t="str">
        <f>IF(L1536="","",VLOOKUP(R1536&amp;"_"&amp;S1536&amp;"_"&amp;T1536,[1]挑战模式!$A:$AS,38+U1536,FALSE))</f>
        <v/>
      </c>
      <c r="R1536" s="10">
        <v>3</v>
      </c>
      <c r="S1536" s="10">
        <v>2</v>
      </c>
      <c r="T1536" s="10">
        <v>8</v>
      </c>
      <c r="U1536" s="10">
        <v>5</v>
      </c>
    </row>
    <row r="1537" spans="2:21" x14ac:dyDescent="0.2">
      <c r="B1537" s="10" t="str">
        <f t="shared" si="150"/>
        <v/>
      </c>
      <c r="C1537" s="10" t="str">
        <f>IF(ISNA(VLOOKUP(R1537&amp;"_"&amp;S1537&amp;"_"&amp;T1537,[1]挑战模式!$A:$AS,1,FALSE)),"",IF(T1537-T1536=0,"",T1537))</f>
        <v/>
      </c>
      <c r="D1537" s="10" t="str">
        <f t="shared" si="151"/>
        <v/>
      </c>
      <c r="E1537" s="10" t="str">
        <f>""</f>
        <v/>
      </c>
      <c r="F1537" s="10" t="str">
        <f>IF(C1537="","",VLOOKUP(R1537&amp;"_"&amp;S1537&amp;"_"&amp;T1537,[1]挑战模式!$A:$AS,13,FALSE)-VLOOKUP(R1537&amp;"_"&amp;S1537&amp;"_"&amp;T1537,[1]挑战模式!$A:$AS,14,FALSE))</f>
        <v/>
      </c>
      <c r="G1537" s="10" t="str">
        <f t="shared" si="152"/>
        <v/>
      </c>
      <c r="H1537" s="10" t="str">
        <f>IF(C1537="","",VLOOKUP(R1537&amp;"_"&amp;S1537&amp;"_"&amp;T1537,[1]挑战模式!$A:$BG,58,FALSE))</f>
        <v/>
      </c>
      <c r="I1537" s="10" t="str">
        <f>IF(C1537="","",VLOOKUP(R1537&amp;"_"&amp;S1537&amp;"_"&amp;T1537,[1]挑战模式!$A:$BG,59,FALSE))</f>
        <v/>
      </c>
      <c r="J1537" s="10" t="str">
        <f t="shared" si="149"/>
        <v/>
      </c>
      <c r="K1537" s="10" t="str">
        <f>IF(ISNA(VLOOKUP(R1537&amp;"_"&amp;S1537&amp;"_"&amp;T1537,[1]挑战模式!$A:$AS,1,FALSE)),"",IF(VLOOKUP(R1537&amp;"_"&amp;S1537&amp;"_"&amp;T1537,[1]挑战模式!$A:$AS,14+U1537,FALSE)="","",INT(VLOOKUP(R1537&amp;"_"&amp;S1537&amp;"_"&amp;T1537,[1]挑战模式!$A:$AS,20+U1537,FALSE))))</f>
        <v/>
      </c>
      <c r="L1537" s="10" t="str">
        <f>IF(ISNA(VLOOKUP(R1537&amp;"_"&amp;S1537&amp;"_"&amp;T1537,[1]挑战模式!$A:$AS,1,FALSE)),"",IF(VLOOKUP(R1537&amp;"_"&amp;S1537&amp;"_"&amp;T1537,[1]挑战模式!$A:$AS,14+U1537,FALSE)="","",ROUND(VLOOKUP(R1537&amp;"_"&amp;S1537&amp;"_"&amp;T1537,[1]挑战模式!$A:$AS,5,FALSE)/K1537,2)))</f>
        <v/>
      </c>
      <c r="M1537" s="10" t="str">
        <f t="shared" si="153"/>
        <v/>
      </c>
      <c r="N1537" s="10" t="str">
        <f t="shared" si="154"/>
        <v/>
      </c>
      <c r="O1537" s="10" t="str">
        <f t="shared" si="155"/>
        <v/>
      </c>
      <c r="Q1537" s="10" t="str">
        <f>IF(L1537="","",VLOOKUP(R1537&amp;"_"&amp;S1537&amp;"_"&amp;T1537,[1]挑战模式!$A:$AS,38+U1537,FALSE))</f>
        <v/>
      </c>
      <c r="R1537" s="10">
        <v>3</v>
      </c>
      <c r="S1537" s="10">
        <v>2</v>
      </c>
      <c r="T1537" s="10">
        <v>8</v>
      </c>
      <c r="U1537" s="10">
        <v>6</v>
      </c>
    </row>
    <row r="1538" spans="2:21" x14ac:dyDescent="0.2">
      <c r="B1538" s="10" t="str">
        <f t="shared" si="150"/>
        <v>MonsterWaveCallRule_Season3_Challenge3</v>
      </c>
      <c r="C1538" s="10">
        <f>IF(ISNA(VLOOKUP(R1538&amp;"_"&amp;S1538&amp;"_"&amp;T1538,[1]挑战模式!$A:$AS,1,FALSE)),"",IF(T1538-T1537=0,"",T1538))</f>
        <v>1</v>
      </c>
      <c r="D1538" s="10" t="str">
        <f t="shared" si="151"/>
        <v>赛季3挑战关卡3波次1</v>
      </c>
      <c r="E1538" s="10" t="str">
        <f>""</f>
        <v/>
      </c>
      <c r="F1538" s="10">
        <f>IF(C1538="","",VLOOKUP(R1538&amp;"_"&amp;S1538&amp;"_"&amp;T1538,[1]挑战模式!$A:$AS,13,FALSE)-VLOOKUP(R1538&amp;"_"&amp;S1538&amp;"_"&amp;T1538,[1]挑战模式!$A:$AS,14,FALSE))</f>
        <v>100</v>
      </c>
      <c r="G1538" s="10">
        <f t="shared" si="152"/>
        <v>180</v>
      </c>
      <c r="H1538" s="10" t="str">
        <f>IF(C1538="","",VLOOKUP(R1538&amp;"_"&amp;S1538&amp;"_"&amp;T1538,[1]挑战模式!$A:$BG,58,FALSE))</f>
        <v>ResAudio_Music_game2;0.9</v>
      </c>
      <c r="I1538" s="10" t="str">
        <f>IF(C1538="","",VLOOKUP(R1538&amp;"_"&amp;S1538&amp;"_"&amp;T1538,[1]挑战模式!$A:$BG,59,FALSE))</f>
        <v>ResAudio_Music_game2;1.2</v>
      </c>
      <c r="J1538" s="10">
        <f t="shared" si="149"/>
        <v>0</v>
      </c>
      <c r="K1538" s="10">
        <f ca="1">IF(ISNA(VLOOKUP(R1538&amp;"_"&amp;S1538&amp;"_"&amp;T1538,[1]挑战模式!$A:$AS,1,FALSE)),"",IF(VLOOKUP(R1538&amp;"_"&amp;S1538&amp;"_"&amp;T1538,[1]挑战模式!$A:$AS,14+U1538,FALSE)="","",INT(VLOOKUP(R1538&amp;"_"&amp;S1538&amp;"_"&amp;T1538,[1]挑战模式!$A:$AS,20+U1538,FALSE))))</f>
        <v>5</v>
      </c>
      <c r="L1538" s="10">
        <f ca="1">IF(ISNA(VLOOKUP(R1538&amp;"_"&amp;S1538&amp;"_"&amp;T1538,[1]挑战模式!$A:$AS,1,FALSE)),"",IF(VLOOKUP(R1538&amp;"_"&amp;S1538&amp;"_"&amp;T1538,[1]挑战模式!$A:$AS,14+U1538,FALSE)="","",ROUND(VLOOKUP(R1538&amp;"_"&amp;S1538&amp;"_"&amp;T1538,[1]挑战模式!$A:$AS,5,FALSE)/K1538,2)))</f>
        <v>2</v>
      </c>
      <c r="M1538" s="10">
        <f t="shared" ca="1" si="153"/>
        <v>1</v>
      </c>
      <c r="N1538" s="10" t="str">
        <f t="shared" ca="1" si="154"/>
        <v>Monster_Season3_Challenge3_1_1</v>
      </c>
      <c r="O1538" s="10">
        <f t="shared" ca="1" si="155"/>
        <v>1</v>
      </c>
      <c r="Q1538" s="10">
        <f ca="1">IF(L1538="","",VLOOKUP(R1538&amp;"_"&amp;S1538&amp;"_"&amp;T1538,[1]挑战模式!$A:$AS,38+U1538,FALSE))</f>
        <v>40</v>
      </c>
      <c r="R1538" s="10">
        <v>3</v>
      </c>
      <c r="S1538" s="10">
        <v>3</v>
      </c>
      <c r="T1538" s="10">
        <v>1</v>
      </c>
      <c r="U1538" s="10">
        <v>1</v>
      </c>
    </row>
    <row r="1539" spans="2:21" x14ac:dyDescent="0.2">
      <c r="B1539" s="10" t="str">
        <f t="shared" si="150"/>
        <v/>
      </c>
      <c r="C1539" s="10" t="str">
        <f>IF(ISNA(VLOOKUP(R1539&amp;"_"&amp;S1539&amp;"_"&amp;T1539,[1]挑战模式!$A:$AS,1,FALSE)),"",IF(T1539-T1538=0,"",T1539))</f>
        <v/>
      </c>
      <c r="D1539" s="10" t="str">
        <f t="shared" si="151"/>
        <v/>
      </c>
      <c r="E1539" s="10" t="str">
        <f>""</f>
        <v/>
      </c>
      <c r="F1539" s="10" t="str">
        <f>IF(C1539="","",VLOOKUP(R1539&amp;"_"&amp;S1539&amp;"_"&amp;T1539,[1]挑战模式!$A:$AS,13,FALSE)-VLOOKUP(R1539&amp;"_"&amp;S1539&amp;"_"&amp;T1539,[1]挑战模式!$A:$AS,14,FALSE))</f>
        <v/>
      </c>
      <c r="G1539" s="10" t="str">
        <f t="shared" si="152"/>
        <v/>
      </c>
      <c r="H1539" s="10" t="str">
        <f>IF(C1539="","",VLOOKUP(R1539&amp;"_"&amp;S1539&amp;"_"&amp;T1539,[1]挑战模式!$A:$BG,58,FALSE))</f>
        <v/>
      </c>
      <c r="I1539" s="10" t="str">
        <f>IF(C1539="","",VLOOKUP(R1539&amp;"_"&amp;S1539&amp;"_"&amp;T1539,[1]挑战模式!$A:$BG,59,FALSE))</f>
        <v/>
      </c>
      <c r="J1539" s="10" t="str">
        <f t="shared" si="149"/>
        <v/>
      </c>
      <c r="K1539" s="10" t="str">
        <f ca="1">IF(ISNA(VLOOKUP(R1539&amp;"_"&amp;S1539&amp;"_"&amp;T1539,[1]挑战模式!$A:$AS,1,FALSE)),"",IF(VLOOKUP(R1539&amp;"_"&amp;S1539&amp;"_"&amp;T1539,[1]挑战模式!$A:$AS,14+U1539,FALSE)="","",INT(VLOOKUP(R1539&amp;"_"&amp;S1539&amp;"_"&amp;T1539,[1]挑战模式!$A:$AS,20+U1539,FALSE))))</f>
        <v/>
      </c>
      <c r="L1539" s="10" t="str">
        <f ca="1">IF(ISNA(VLOOKUP(R1539&amp;"_"&amp;S1539&amp;"_"&amp;T1539,[1]挑战模式!$A:$AS,1,FALSE)),"",IF(VLOOKUP(R1539&amp;"_"&amp;S1539&amp;"_"&amp;T1539,[1]挑战模式!$A:$AS,14+U1539,FALSE)="","",ROUND(VLOOKUP(R1539&amp;"_"&amp;S1539&amp;"_"&amp;T1539,[1]挑战模式!$A:$AS,5,FALSE)/K1539,2)))</f>
        <v/>
      </c>
      <c r="M1539" s="10" t="str">
        <f t="shared" ca="1" si="153"/>
        <v/>
      </c>
      <c r="N1539" s="10" t="str">
        <f t="shared" ca="1" si="154"/>
        <v/>
      </c>
      <c r="O1539" s="10" t="str">
        <f t="shared" ca="1" si="155"/>
        <v/>
      </c>
      <c r="Q1539" s="10" t="str">
        <f ca="1">IF(L1539="","",VLOOKUP(R1539&amp;"_"&amp;S1539&amp;"_"&amp;T1539,[1]挑战模式!$A:$AS,38+U1539,FALSE))</f>
        <v/>
      </c>
      <c r="R1539" s="10">
        <v>3</v>
      </c>
      <c r="S1539" s="10">
        <v>3</v>
      </c>
      <c r="T1539" s="10">
        <v>1</v>
      </c>
      <c r="U1539" s="10">
        <v>2</v>
      </c>
    </row>
    <row r="1540" spans="2:21" x14ac:dyDescent="0.2">
      <c r="B1540" s="10" t="str">
        <f t="shared" si="150"/>
        <v/>
      </c>
      <c r="C1540" s="10" t="str">
        <f>IF(ISNA(VLOOKUP(R1540&amp;"_"&amp;S1540&amp;"_"&amp;T1540,[1]挑战模式!$A:$AS,1,FALSE)),"",IF(T1540-T1539=0,"",T1540))</f>
        <v/>
      </c>
      <c r="D1540" s="10" t="str">
        <f t="shared" si="151"/>
        <v/>
      </c>
      <c r="E1540" s="10" t="str">
        <f>""</f>
        <v/>
      </c>
      <c r="F1540" s="10" t="str">
        <f>IF(C1540="","",VLOOKUP(R1540&amp;"_"&amp;S1540&amp;"_"&amp;T1540,[1]挑战模式!$A:$AS,13,FALSE)-VLOOKUP(R1540&amp;"_"&amp;S1540&amp;"_"&amp;T1540,[1]挑战模式!$A:$AS,14,FALSE))</f>
        <v/>
      </c>
      <c r="G1540" s="10" t="str">
        <f t="shared" si="152"/>
        <v/>
      </c>
      <c r="H1540" s="10" t="str">
        <f>IF(C1540="","",VLOOKUP(R1540&amp;"_"&amp;S1540&amp;"_"&amp;T1540,[1]挑战模式!$A:$BG,58,FALSE))</f>
        <v/>
      </c>
      <c r="I1540" s="10" t="str">
        <f>IF(C1540="","",VLOOKUP(R1540&amp;"_"&amp;S1540&amp;"_"&amp;T1540,[1]挑战模式!$A:$BG,59,FALSE))</f>
        <v/>
      </c>
      <c r="J1540" s="10" t="str">
        <f t="shared" si="149"/>
        <v/>
      </c>
      <c r="K1540" s="10" t="str">
        <f ca="1">IF(ISNA(VLOOKUP(R1540&amp;"_"&amp;S1540&amp;"_"&amp;T1540,[1]挑战模式!$A:$AS,1,FALSE)),"",IF(VLOOKUP(R1540&amp;"_"&amp;S1540&amp;"_"&amp;T1540,[1]挑战模式!$A:$AS,14+U1540,FALSE)="","",INT(VLOOKUP(R1540&amp;"_"&amp;S1540&amp;"_"&amp;T1540,[1]挑战模式!$A:$AS,20+U1540,FALSE))))</f>
        <v/>
      </c>
      <c r="L1540" s="10" t="str">
        <f ca="1">IF(ISNA(VLOOKUP(R1540&amp;"_"&amp;S1540&amp;"_"&amp;T1540,[1]挑战模式!$A:$AS,1,FALSE)),"",IF(VLOOKUP(R1540&amp;"_"&amp;S1540&amp;"_"&amp;T1540,[1]挑战模式!$A:$AS,14+U1540,FALSE)="","",ROUND(VLOOKUP(R1540&amp;"_"&amp;S1540&amp;"_"&amp;T1540,[1]挑战模式!$A:$AS,5,FALSE)/K1540,2)))</f>
        <v/>
      </c>
      <c r="M1540" s="10" t="str">
        <f t="shared" ca="1" si="153"/>
        <v/>
      </c>
      <c r="N1540" s="10" t="str">
        <f t="shared" ca="1" si="154"/>
        <v/>
      </c>
      <c r="O1540" s="10" t="str">
        <f t="shared" ca="1" si="155"/>
        <v/>
      </c>
      <c r="Q1540" s="10" t="str">
        <f ca="1">IF(L1540="","",VLOOKUP(R1540&amp;"_"&amp;S1540&amp;"_"&amp;T1540,[1]挑战模式!$A:$AS,38+U1540,FALSE))</f>
        <v/>
      </c>
      <c r="R1540" s="10">
        <v>3</v>
      </c>
      <c r="S1540" s="10">
        <v>3</v>
      </c>
      <c r="T1540" s="10">
        <v>1</v>
      </c>
      <c r="U1540" s="10">
        <v>3</v>
      </c>
    </row>
    <row r="1541" spans="2:21" x14ac:dyDescent="0.2">
      <c r="B1541" s="10" t="str">
        <f t="shared" si="150"/>
        <v/>
      </c>
      <c r="C1541" s="10" t="str">
        <f>IF(ISNA(VLOOKUP(R1541&amp;"_"&amp;S1541&amp;"_"&amp;T1541,[1]挑战模式!$A:$AS,1,FALSE)),"",IF(T1541-T1540=0,"",T1541))</f>
        <v/>
      </c>
      <c r="D1541" s="10" t="str">
        <f t="shared" si="151"/>
        <v/>
      </c>
      <c r="E1541" s="10" t="str">
        <f>""</f>
        <v/>
      </c>
      <c r="F1541" s="10" t="str">
        <f>IF(C1541="","",VLOOKUP(R1541&amp;"_"&amp;S1541&amp;"_"&amp;T1541,[1]挑战模式!$A:$AS,13,FALSE)-VLOOKUP(R1541&amp;"_"&amp;S1541&amp;"_"&amp;T1541,[1]挑战模式!$A:$AS,14,FALSE))</f>
        <v/>
      </c>
      <c r="G1541" s="10" t="str">
        <f t="shared" si="152"/>
        <v/>
      </c>
      <c r="H1541" s="10" t="str">
        <f>IF(C1541="","",VLOOKUP(R1541&amp;"_"&amp;S1541&amp;"_"&amp;T1541,[1]挑战模式!$A:$BG,58,FALSE))</f>
        <v/>
      </c>
      <c r="I1541" s="10" t="str">
        <f>IF(C1541="","",VLOOKUP(R1541&amp;"_"&amp;S1541&amp;"_"&amp;T1541,[1]挑战模式!$A:$BG,59,FALSE))</f>
        <v/>
      </c>
      <c r="J1541" s="10" t="str">
        <f t="shared" si="149"/>
        <v/>
      </c>
      <c r="K1541" s="10" t="str">
        <f ca="1">IF(ISNA(VLOOKUP(R1541&amp;"_"&amp;S1541&amp;"_"&amp;T1541,[1]挑战模式!$A:$AS,1,FALSE)),"",IF(VLOOKUP(R1541&amp;"_"&amp;S1541&amp;"_"&amp;T1541,[1]挑战模式!$A:$AS,14+U1541,FALSE)="","",INT(VLOOKUP(R1541&amp;"_"&amp;S1541&amp;"_"&amp;T1541,[1]挑战模式!$A:$AS,20+U1541,FALSE))))</f>
        <v/>
      </c>
      <c r="L1541" s="10" t="str">
        <f ca="1">IF(ISNA(VLOOKUP(R1541&amp;"_"&amp;S1541&amp;"_"&amp;T1541,[1]挑战模式!$A:$AS,1,FALSE)),"",IF(VLOOKUP(R1541&amp;"_"&amp;S1541&amp;"_"&amp;T1541,[1]挑战模式!$A:$AS,14+U1541,FALSE)="","",ROUND(VLOOKUP(R1541&amp;"_"&amp;S1541&amp;"_"&amp;T1541,[1]挑战模式!$A:$AS,5,FALSE)/K1541,2)))</f>
        <v/>
      </c>
      <c r="M1541" s="10" t="str">
        <f t="shared" ca="1" si="153"/>
        <v/>
      </c>
      <c r="N1541" s="10" t="str">
        <f t="shared" ca="1" si="154"/>
        <v/>
      </c>
      <c r="O1541" s="10" t="str">
        <f t="shared" ca="1" si="155"/>
        <v/>
      </c>
      <c r="Q1541" s="10" t="str">
        <f ca="1">IF(L1541="","",VLOOKUP(R1541&amp;"_"&amp;S1541&amp;"_"&amp;T1541,[1]挑战模式!$A:$AS,38+U1541,FALSE))</f>
        <v/>
      </c>
      <c r="R1541" s="10">
        <v>3</v>
      </c>
      <c r="S1541" s="10">
        <v>3</v>
      </c>
      <c r="T1541" s="10">
        <v>1</v>
      </c>
      <c r="U1541" s="10">
        <v>4</v>
      </c>
    </row>
    <row r="1542" spans="2:21" x14ac:dyDescent="0.2">
      <c r="B1542" s="10" t="str">
        <f t="shared" si="150"/>
        <v/>
      </c>
      <c r="C1542" s="10" t="str">
        <f>IF(ISNA(VLOOKUP(R1542&amp;"_"&amp;S1542&amp;"_"&amp;T1542,[1]挑战模式!$A:$AS,1,FALSE)),"",IF(T1542-T1541=0,"",T1542))</f>
        <v/>
      </c>
      <c r="D1542" s="10" t="str">
        <f t="shared" si="151"/>
        <v/>
      </c>
      <c r="E1542" s="10" t="str">
        <f>""</f>
        <v/>
      </c>
      <c r="F1542" s="10" t="str">
        <f>IF(C1542="","",VLOOKUP(R1542&amp;"_"&amp;S1542&amp;"_"&amp;T1542,[1]挑战模式!$A:$AS,13,FALSE)-VLOOKUP(R1542&amp;"_"&amp;S1542&amp;"_"&amp;T1542,[1]挑战模式!$A:$AS,14,FALSE))</f>
        <v/>
      </c>
      <c r="G1542" s="10" t="str">
        <f t="shared" si="152"/>
        <v/>
      </c>
      <c r="H1542" s="10" t="str">
        <f>IF(C1542="","",VLOOKUP(R1542&amp;"_"&amp;S1542&amp;"_"&amp;T1542,[1]挑战模式!$A:$BG,58,FALSE))</f>
        <v/>
      </c>
      <c r="I1542" s="10" t="str">
        <f>IF(C1542="","",VLOOKUP(R1542&amp;"_"&amp;S1542&amp;"_"&amp;T1542,[1]挑战模式!$A:$BG,59,FALSE))</f>
        <v/>
      </c>
      <c r="J1542" s="10" t="str">
        <f t="shared" si="149"/>
        <v/>
      </c>
      <c r="K1542" s="10" t="str">
        <f ca="1">IF(ISNA(VLOOKUP(R1542&amp;"_"&amp;S1542&amp;"_"&amp;T1542,[1]挑战模式!$A:$AS,1,FALSE)),"",IF(VLOOKUP(R1542&amp;"_"&amp;S1542&amp;"_"&amp;T1542,[1]挑战模式!$A:$AS,14+U1542,FALSE)="","",INT(VLOOKUP(R1542&amp;"_"&amp;S1542&amp;"_"&amp;T1542,[1]挑战模式!$A:$AS,20+U1542,FALSE))))</f>
        <v/>
      </c>
      <c r="L1542" s="10" t="str">
        <f ca="1">IF(ISNA(VLOOKUP(R1542&amp;"_"&amp;S1542&amp;"_"&amp;T1542,[1]挑战模式!$A:$AS,1,FALSE)),"",IF(VLOOKUP(R1542&amp;"_"&amp;S1542&amp;"_"&amp;T1542,[1]挑战模式!$A:$AS,14+U1542,FALSE)="","",ROUND(VLOOKUP(R1542&amp;"_"&amp;S1542&amp;"_"&amp;T1542,[1]挑战模式!$A:$AS,5,FALSE)/K1542,2)))</f>
        <v/>
      </c>
      <c r="M1542" s="10" t="str">
        <f t="shared" ca="1" si="153"/>
        <v/>
      </c>
      <c r="N1542" s="10" t="str">
        <f t="shared" ca="1" si="154"/>
        <v/>
      </c>
      <c r="O1542" s="10" t="str">
        <f t="shared" ca="1" si="155"/>
        <v/>
      </c>
      <c r="Q1542" s="10" t="str">
        <f ca="1">IF(L1542="","",VLOOKUP(R1542&amp;"_"&amp;S1542&amp;"_"&amp;T1542,[1]挑战模式!$A:$AS,38+U1542,FALSE))</f>
        <v/>
      </c>
      <c r="R1542" s="10">
        <v>3</v>
      </c>
      <c r="S1542" s="10">
        <v>3</v>
      </c>
      <c r="T1542" s="10">
        <v>1</v>
      </c>
      <c r="U1542" s="10">
        <v>5</v>
      </c>
    </row>
    <row r="1543" spans="2:21" x14ac:dyDescent="0.2">
      <c r="B1543" s="10" t="str">
        <f t="shared" si="150"/>
        <v/>
      </c>
      <c r="C1543" s="10" t="str">
        <f>IF(ISNA(VLOOKUP(R1543&amp;"_"&amp;S1543&amp;"_"&amp;T1543,[1]挑战模式!$A:$AS,1,FALSE)),"",IF(T1543-T1542=0,"",T1543))</f>
        <v/>
      </c>
      <c r="D1543" s="10" t="str">
        <f t="shared" si="151"/>
        <v/>
      </c>
      <c r="E1543" s="10" t="str">
        <f>""</f>
        <v/>
      </c>
      <c r="F1543" s="10" t="str">
        <f>IF(C1543="","",VLOOKUP(R1543&amp;"_"&amp;S1543&amp;"_"&amp;T1543,[1]挑战模式!$A:$AS,13,FALSE)-VLOOKUP(R1543&amp;"_"&amp;S1543&amp;"_"&amp;T1543,[1]挑战模式!$A:$AS,14,FALSE))</f>
        <v/>
      </c>
      <c r="G1543" s="10" t="str">
        <f t="shared" si="152"/>
        <v/>
      </c>
      <c r="H1543" s="10" t="str">
        <f>IF(C1543="","",VLOOKUP(R1543&amp;"_"&amp;S1543&amp;"_"&amp;T1543,[1]挑战模式!$A:$BG,58,FALSE))</f>
        <v/>
      </c>
      <c r="I1543" s="10" t="str">
        <f>IF(C1543="","",VLOOKUP(R1543&amp;"_"&amp;S1543&amp;"_"&amp;T1543,[1]挑战模式!$A:$BG,59,FALSE))</f>
        <v/>
      </c>
      <c r="J1543" s="10" t="str">
        <f t="shared" si="149"/>
        <v/>
      </c>
      <c r="K1543" s="10" t="str">
        <f ca="1">IF(ISNA(VLOOKUP(R1543&amp;"_"&amp;S1543&amp;"_"&amp;T1543,[1]挑战模式!$A:$AS,1,FALSE)),"",IF(VLOOKUP(R1543&amp;"_"&amp;S1543&amp;"_"&amp;T1543,[1]挑战模式!$A:$AS,14+U1543,FALSE)="","",INT(VLOOKUP(R1543&amp;"_"&amp;S1543&amp;"_"&amp;T1543,[1]挑战模式!$A:$AS,20+U1543,FALSE))))</f>
        <v/>
      </c>
      <c r="L1543" s="10" t="str">
        <f ca="1">IF(ISNA(VLOOKUP(R1543&amp;"_"&amp;S1543&amp;"_"&amp;T1543,[1]挑战模式!$A:$AS,1,FALSE)),"",IF(VLOOKUP(R1543&amp;"_"&amp;S1543&amp;"_"&amp;T1543,[1]挑战模式!$A:$AS,14+U1543,FALSE)="","",ROUND(VLOOKUP(R1543&amp;"_"&amp;S1543&amp;"_"&amp;T1543,[1]挑战模式!$A:$AS,5,FALSE)/K1543,2)))</f>
        <v/>
      </c>
      <c r="M1543" s="10" t="str">
        <f t="shared" ca="1" si="153"/>
        <v/>
      </c>
      <c r="N1543" s="10" t="str">
        <f t="shared" ca="1" si="154"/>
        <v/>
      </c>
      <c r="O1543" s="10" t="str">
        <f t="shared" ca="1" si="155"/>
        <v/>
      </c>
      <c r="Q1543" s="10" t="str">
        <f ca="1">IF(L1543="","",VLOOKUP(R1543&amp;"_"&amp;S1543&amp;"_"&amp;T1543,[1]挑战模式!$A:$AS,38+U1543,FALSE))</f>
        <v/>
      </c>
      <c r="R1543" s="10">
        <v>3</v>
      </c>
      <c r="S1543" s="10">
        <v>3</v>
      </c>
      <c r="T1543" s="10">
        <v>1</v>
      </c>
      <c r="U1543" s="10">
        <v>6</v>
      </c>
    </row>
    <row r="1544" spans="2:21" x14ac:dyDescent="0.2">
      <c r="B1544" s="10" t="str">
        <f t="shared" si="150"/>
        <v>MonsterWaveCallRule_Season3_Challenge3</v>
      </c>
      <c r="C1544" s="10">
        <f>IF(ISNA(VLOOKUP(R1544&amp;"_"&amp;S1544&amp;"_"&amp;T1544,[1]挑战模式!$A:$AS,1,FALSE)),"",IF(T1544-T1543=0,"",T1544))</f>
        <v>2</v>
      </c>
      <c r="D1544" s="10" t="str">
        <f t="shared" si="151"/>
        <v>赛季3挑战关卡3波次2</v>
      </c>
      <c r="E1544" s="10" t="str">
        <f>""</f>
        <v/>
      </c>
      <c r="F1544" s="10">
        <f>IF(C1544="","",VLOOKUP(R1544&amp;"_"&amp;S1544&amp;"_"&amp;T1544,[1]挑战模式!$A:$AS,13,FALSE)-VLOOKUP(R1544&amp;"_"&amp;S1544&amp;"_"&amp;T1544,[1]挑战模式!$A:$AS,14,FALSE))</f>
        <v>100</v>
      </c>
      <c r="G1544" s="10">
        <f t="shared" si="152"/>
        <v>180</v>
      </c>
      <c r="H1544" s="10" t="str">
        <f>IF(C1544="","",VLOOKUP(R1544&amp;"_"&amp;S1544&amp;"_"&amp;T1544,[1]挑战模式!$A:$BG,58,FALSE))</f>
        <v>ResAudio_Music_game2;0.9</v>
      </c>
      <c r="I1544" s="10" t="str">
        <f>IF(C1544="","",VLOOKUP(R1544&amp;"_"&amp;S1544&amp;"_"&amp;T1544,[1]挑战模式!$A:$BG,59,FALSE))</f>
        <v>ResAudio_Music_game2;1.2</v>
      </c>
      <c r="J1544" s="10">
        <f t="shared" si="149"/>
        <v>0</v>
      </c>
      <c r="K1544" s="10">
        <f ca="1">IF(ISNA(VLOOKUP(R1544&amp;"_"&amp;S1544&amp;"_"&amp;T1544,[1]挑战模式!$A:$AS,1,FALSE)),"",IF(VLOOKUP(R1544&amp;"_"&amp;S1544&amp;"_"&amp;T1544,[1]挑战模式!$A:$AS,14+U1544,FALSE)="","",INT(VLOOKUP(R1544&amp;"_"&amp;S1544&amp;"_"&amp;T1544,[1]挑战模式!$A:$AS,20+U1544,FALSE))))</f>
        <v>4</v>
      </c>
      <c r="L1544" s="10">
        <f ca="1">IF(ISNA(VLOOKUP(R1544&amp;"_"&amp;S1544&amp;"_"&amp;T1544,[1]挑战模式!$A:$AS,1,FALSE)),"",IF(VLOOKUP(R1544&amp;"_"&amp;S1544&amp;"_"&amp;T1544,[1]挑战模式!$A:$AS,14+U1544,FALSE)="","",ROUND(VLOOKUP(R1544&amp;"_"&amp;S1544&amp;"_"&amp;T1544,[1]挑战模式!$A:$AS,5,FALSE)/K1544,2)))</f>
        <v>3.75</v>
      </c>
      <c r="M1544" s="10">
        <f t="shared" ca="1" si="153"/>
        <v>1</v>
      </c>
      <c r="N1544" s="10" t="str">
        <f t="shared" ca="1" si="154"/>
        <v>Monster_Season3_Challenge3_2_1</v>
      </c>
      <c r="O1544" s="10">
        <f t="shared" ca="1" si="155"/>
        <v>1</v>
      </c>
      <c r="Q1544" s="10">
        <f ca="1">IF(L1544="","",VLOOKUP(R1544&amp;"_"&amp;S1544&amp;"_"&amp;T1544,[1]挑战模式!$A:$AS,38+U1544,FALSE))</f>
        <v>33</v>
      </c>
      <c r="R1544" s="10">
        <v>3</v>
      </c>
      <c r="S1544" s="10">
        <v>3</v>
      </c>
      <c r="T1544" s="10">
        <v>2</v>
      </c>
      <c r="U1544" s="10">
        <v>1</v>
      </c>
    </row>
    <row r="1545" spans="2:21" x14ac:dyDescent="0.2">
      <c r="B1545" s="10" t="str">
        <f t="shared" si="150"/>
        <v/>
      </c>
      <c r="C1545" s="10" t="str">
        <f>IF(ISNA(VLOOKUP(R1545&amp;"_"&amp;S1545&amp;"_"&amp;T1545,[1]挑战模式!$A:$AS,1,FALSE)),"",IF(T1545-T1544=0,"",T1545))</f>
        <v/>
      </c>
      <c r="D1545" s="10" t="str">
        <f t="shared" si="151"/>
        <v/>
      </c>
      <c r="E1545" s="10" t="str">
        <f>""</f>
        <v/>
      </c>
      <c r="F1545" s="10" t="str">
        <f>IF(C1545="","",VLOOKUP(R1545&amp;"_"&amp;S1545&amp;"_"&amp;T1545,[1]挑战模式!$A:$AS,13,FALSE)-VLOOKUP(R1545&amp;"_"&amp;S1545&amp;"_"&amp;T1545,[1]挑战模式!$A:$AS,14,FALSE))</f>
        <v/>
      </c>
      <c r="G1545" s="10" t="str">
        <f t="shared" si="152"/>
        <v/>
      </c>
      <c r="H1545" s="10" t="str">
        <f>IF(C1545="","",VLOOKUP(R1545&amp;"_"&amp;S1545&amp;"_"&amp;T1545,[1]挑战模式!$A:$BG,58,FALSE))</f>
        <v/>
      </c>
      <c r="I1545" s="10" t="str">
        <f>IF(C1545="","",VLOOKUP(R1545&amp;"_"&amp;S1545&amp;"_"&amp;T1545,[1]挑战模式!$A:$BG,59,FALSE))</f>
        <v/>
      </c>
      <c r="J1545" s="10" t="str">
        <f t="shared" si="149"/>
        <v/>
      </c>
      <c r="K1545" s="10">
        <f ca="1">IF(ISNA(VLOOKUP(R1545&amp;"_"&amp;S1545&amp;"_"&amp;T1545,[1]挑战模式!$A:$AS,1,FALSE)),"",IF(VLOOKUP(R1545&amp;"_"&amp;S1545&amp;"_"&amp;T1545,[1]挑战模式!$A:$AS,14+U1545,FALSE)="","",INT(VLOOKUP(R1545&amp;"_"&amp;S1545&amp;"_"&amp;T1545,[1]挑战模式!$A:$AS,20+U1545,FALSE))))</f>
        <v>4</v>
      </c>
      <c r="L1545" s="10">
        <f ca="1">IF(ISNA(VLOOKUP(R1545&amp;"_"&amp;S1545&amp;"_"&amp;T1545,[1]挑战模式!$A:$AS,1,FALSE)),"",IF(VLOOKUP(R1545&amp;"_"&amp;S1545&amp;"_"&amp;T1545,[1]挑战模式!$A:$AS,14+U1545,FALSE)="","",ROUND(VLOOKUP(R1545&amp;"_"&amp;S1545&amp;"_"&amp;T1545,[1]挑战模式!$A:$AS,5,FALSE)/K1545,2)))</f>
        <v>3.75</v>
      </c>
      <c r="M1545" s="10">
        <f t="shared" ca="1" si="153"/>
        <v>1</v>
      </c>
      <c r="N1545" s="10" t="str">
        <f t="shared" ca="1" si="154"/>
        <v>Monster_Season3_Challenge3_2_2</v>
      </c>
      <c r="O1545" s="10">
        <f t="shared" ca="1" si="155"/>
        <v>1</v>
      </c>
      <c r="Q1545" s="10">
        <f ca="1">IF(L1545="","",VLOOKUP(R1545&amp;"_"&amp;S1545&amp;"_"&amp;T1545,[1]挑战模式!$A:$AS,38+U1545,FALSE))</f>
        <v>17</v>
      </c>
      <c r="R1545" s="10">
        <v>3</v>
      </c>
      <c r="S1545" s="10">
        <v>3</v>
      </c>
      <c r="T1545" s="10">
        <v>2</v>
      </c>
      <c r="U1545" s="10">
        <v>2</v>
      </c>
    </row>
    <row r="1546" spans="2:21" x14ac:dyDescent="0.2">
      <c r="B1546" s="10" t="str">
        <f t="shared" si="150"/>
        <v/>
      </c>
      <c r="C1546" s="10" t="str">
        <f>IF(ISNA(VLOOKUP(R1546&amp;"_"&amp;S1546&amp;"_"&amp;T1546,[1]挑战模式!$A:$AS,1,FALSE)),"",IF(T1546-T1545=0,"",T1546))</f>
        <v/>
      </c>
      <c r="D1546" s="10" t="str">
        <f t="shared" si="151"/>
        <v/>
      </c>
      <c r="E1546" s="10" t="str">
        <f>""</f>
        <v/>
      </c>
      <c r="F1546" s="10" t="str">
        <f>IF(C1546="","",VLOOKUP(R1546&amp;"_"&amp;S1546&amp;"_"&amp;T1546,[1]挑战模式!$A:$AS,13,FALSE)-VLOOKUP(R1546&amp;"_"&amp;S1546&amp;"_"&amp;T1546,[1]挑战模式!$A:$AS,14,FALSE))</f>
        <v/>
      </c>
      <c r="G1546" s="10" t="str">
        <f t="shared" si="152"/>
        <v/>
      </c>
      <c r="H1546" s="10" t="str">
        <f>IF(C1546="","",VLOOKUP(R1546&amp;"_"&amp;S1546&amp;"_"&amp;T1546,[1]挑战模式!$A:$BG,58,FALSE))</f>
        <v/>
      </c>
      <c r="I1546" s="10" t="str">
        <f>IF(C1546="","",VLOOKUP(R1546&amp;"_"&amp;S1546&amp;"_"&amp;T1546,[1]挑战模式!$A:$BG,59,FALSE))</f>
        <v/>
      </c>
      <c r="J1546" s="10" t="str">
        <f t="shared" si="149"/>
        <v/>
      </c>
      <c r="K1546" s="10" t="str">
        <f ca="1">IF(ISNA(VLOOKUP(R1546&amp;"_"&amp;S1546&amp;"_"&amp;T1546,[1]挑战模式!$A:$AS,1,FALSE)),"",IF(VLOOKUP(R1546&amp;"_"&amp;S1546&amp;"_"&amp;T1546,[1]挑战模式!$A:$AS,14+U1546,FALSE)="","",INT(VLOOKUP(R1546&amp;"_"&amp;S1546&amp;"_"&amp;T1546,[1]挑战模式!$A:$AS,20+U1546,FALSE))))</f>
        <v/>
      </c>
      <c r="L1546" s="10" t="str">
        <f ca="1">IF(ISNA(VLOOKUP(R1546&amp;"_"&amp;S1546&amp;"_"&amp;T1546,[1]挑战模式!$A:$AS,1,FALSE)),"",IF(VLOOKUP(R1546&amp;"_"&amp;S1546&amp;"_"&amp;T1546,[1]挑战模式!$A:$AS,14+U1546,FALSE)="","",ROUND(VLOOKUP(R1546&amp;"_"&amp;S1546&amp;"_"&amp;T1546,[1]挑战模式!$A:$AS,5,FALSE)/K1546,2)))</f>
        <v/>
      </c>
      <c r="M1546" s="10" t="str">
        <f t="shared" ca="1" si="153"/>
        <v/>
      </c>
      <c r="N1546" s="10" t="str">
        <f t="shared" ca="1" si="154"/>
        <v/>
      </c>
      <c r="O1546" s="10" t="str">
        <f t="shared" ca="1" si="155"/>
        <v/>
      </c>
      <c r="Q1546" s="10" t="str">
        <f ca="1">IF(L1546="","",VLOOKUP(R1546&amp;"_"&amp;S1546&amp;"_"&amp;T1546,[1]挑战模式!$A:$AS,38+U1546,FALSE))</f>
        <v/>
      </c>
      <c r="R1546" s="10">
        <v>3</v>
      </c>
      <c r="S1546" s="10">
        <v>3</v>
      </c>
      <c r="T1546" s="10">
        <v>2</v>
      </c>
      <c r="U1546" s="10">
        <v>3</v>
      </c>
    </row>
    <row r="1547" spans="2:21" x14ac:dyDescent="0.2">
      <c r="B1547" s="10" t="str">
        <f t="shared" si="150"/>
        <v/>
      </c>
      <c r="C1547" s="10" t="str">
        <f>IF(ISNA(VLOOKUP(R1547&amp;"_"&amp;S1547&amp;"_"&amp;T1547,[1]挑战模式!$A:$AS,1,FALSE)),"",IF(T1547-T1546=0,"",T1547))</f>
        <v/>
      </c>
      <c r="D1547" s="10" t="str">
        <f t="shared" si="151"/>
        <v/>
      </c>
      <c r="E1547" s="10" t="str">
        <f>""</f>
        <v/>
      </c>
      <c r="F1547" s="10" t="str">
        <f>IF(C1547="","",VLOOKUP(R1547&amp;"_"&amp;S1547&amp;"_"&amp;T1547,[1]挑战模式!$A:$AS,13,FALSE)-VLOOKUP(R1547&amp;"_"&amp;S1547&amp;"_"&amp;T1547,[1]挑战模式!$A:$AS,14,FALSE))</f>
        <v/>
      </c>
      <c r="G1547" s="10" t="str">
        <f t="shared" si="152"/>
        <v/>
      </c>
      <c r="H1547" s="10" t="str">
        <f>IF(C1547="","",VLOOKUP(R1547&amp;"_"&amp;S1547&amp;"_"&amp;T1547,[1]挑战模式!$A:$BG,58,FALSE))</f>
        <v/>
      </c>
      <c r="I1547" s="10" t="str">
        <f>IF(C1547="","",VLOOKUP(R1547&amp;"_"&amp;S1547&amp;"_"&amp;T1547,[1]挑战模式!$A:$BG,59,FALSE))</f>
        <v/>
      </c>
      <c r="J1547" s="10" t="str">
        <f t="shared" si="149"/>
        <v/>
      </c>
      <c r="K1547" s="10" t="str">
        <f ca="1">IF(ISNA(VLOOKUP(R1547&amp;"_"&amp;S1547&amp;"_"&amp;T1547,[1]挑战模式!$A:$AS,1,FALSE)),"",IF(VLOOKUP(R1547&amp;"_"&amp;S1547&amp;"_"&amp;T1547,[1]挑战模式!$A:$AS,14+U1547,FALSE)="","",INT(VLOOKUP(R1547&amp;"_"&amp;S1547&amp;"_"&amp;T1547,[1]挑战模式!$A:$AS,20+U1547,FALSE))))</f>
        <v/>
      </c>
      <c r="L1547" s="10" t="str">
        <f ca="1">IF(ISNA(VLOOKUP(R1547&amp;"_"&amp;S1547&amp;"_"&amp;T1547,[1]挑战模式!$A:$AS,1,FALSE)),"",IF(VLOOKUP(R1547&amp;"_"&amp;S1547&amp;"_"&amp;T1547,[1]挑战模式!$A:$AS,14+U1547,FALSE)="","",ROUND(VLOOKUP(R1547&amp;"_"&amp;S1547&amp;"_"&amp;T1547,[1]挑战模式!$A:$AS,5,FALSE)/K1547,2)))</f>
        <v/>
      </c>
      <c r="M1547" s="10" t="str">
        <f t="shared" ca="1" si="153"/>
        <v/>
      </c>
      <c r="N1547" s="10" t="str">
        <f t="shared" ca="1" si="154"/>
        <v/>
      </c>
      <c r="O1547" s="10" t="str">
        <f t="shared" ca="1" si="155"/>
        <v/>
      </c>
      <c r="Q1547" s="10" t="str">
        <f ca="1">IF(L1547="","",VLOOKUP(R1547&amp;"_"&amp;S1547&amp;"_"&amp;T1547,[1]挑战模式!$A:$AS,38+U1547,FALSE))</f>
        <v/>
      </c>
      <c r="R1547" s="10">
        <v>3</v>
      </c>
      <c r="S1547" s="10">
        <v>3</v>
      </c>
      <c r="T1547" s="10">
        <v>2</v>
      </c>
      <c r="U1547" s="10">
        <v>4</v>
      </c>
    </row>
    <row r="1548" spans="2:21" x14ac:dyDescent="0.2">
      <c r="B1548" s="10" t="str">
        <f t="shared" si="150"/>
        <v/>
      </c>
      <c r="C1548" s="10" t="str">
        <f>IF(ISNA(VLOOKUP(R1548&amp;"_"&amp;S1548&amp;"_"&amp;T1548,[1]挑战模式!$A:$AS,1,FALSE)),"",IF(T1548-T1547=0,"",T1548))</f>
        <v/>
      </c>
      <c r="D1548" s="10" t="str">
        <f t="shared" si="151"/>
        <v/>
      </c>
      <c r="E1548" s="10" t="str">
        <f>""</f>
        <v/>
      </c>
      <c r="F1548" s="10" t="str">
        <f>IF(C1548="","",VLOOKUP(R1548&amp;"_"&amp;S1548&amp;"_"&amp;T1548,[1]挑战模式!$A:$AS,13,FALSE)-VLOOKUP(R1548&amp;"_"&amp;S1548&amp;"_"&amp;T1548,[1]挑战模式!$A:$AS,14,FALSE))</f>
        <v/>
      </c>
      <c r="G1548" s="10" t="str">
        <f t="shared" si="152"/>
        <v/>
      </c>
      <c r="H1548" s="10" t="str">
        <f>IF(C1548="","",VLOOKUP(R1548&amp;"_"&amp;S1548&amp;"_"&amp;T1548,[1]挑战模式!$A:$BG,58,FALSE))</f>
        <v/>
      </c>
      <c r="I1548" s="10" t="str">
        <f>IF(C1548="","",VLOOKUP(R1548&amp;"_"&amp;S1548&amp;"_"&amp;T1548,[1]挑战模式!$A:$BG,59,FALSE))</f>
        <v/>
      </c>
      <c r="J1548" s="10" t="str">
        <f t="shared" si="149"/>
        <v/>
      </c>
      <c r="K1548" s="10" t="str">
        <f ca="1">IF(ISNA(VLOOKUP(R1548&amp;"_"&amp;S1548&amp;"_"&amp;T1548,[1]挑战模式!$A:$AS,1,FALSE)),"",IF(VLOOKUP(R1548&amp;"_"&amp;S1548&amp;"_"&amp;T1548,[1]挑战模式!$A:$AS,14+U1548,FALSE)="","",INT(VLOOKUP(R1548&amp;"_"&amp;S1548&amp;"_"&amp;T1548,[1]挑战模式!$A:$AS,20+U1548,FALSE))))</f>
        <v/>
      </c>
      <c r="L1548" s="10" t="str">
        <f ca="1">IF(ISNA(VLOOKUP(R1548&amp;"_"&amp;S1548&amp;"_"&amp;T1548,[1]挑战模式!$A:$AS,1,FALSE)),"",IF(VLOOKUP(R1548&amp;"_"&amp;S1548&amp;"_"&amp;T1548,[1]挑战模式!$A:$AS,14+U1548,FALSE)="","",ROUND(VLOOKUP(R1548&amp;"_"&amp;S1548&amp;"_"&amp;T1548,[1]挑战模式!$A:$AS,5,FALSE)/K1548,2)))</f>
        <v/>
      </c>
      <c r="M1548" s="10" t="str">
        <f t="shared" ca="1" si="153"/>
        <v/>
      </c>
      <c r="N1548" s="10" t="str">
        <f t="shared" ca="1" si="154"/>
        <v/>
      </c>
      <c r="O1548" s="10" t="str">
        <f t="shared" ca="1" si="155"/>
        <v/>
      </c>
      <c r="Q1548" s="10" t="str">
        <f ca="1">IF(L1548="","",VLOOKUP(R1548&amp;"_"&amp;S1548&amp;"_"&amp;T1548,[1]挑战模式!$A:$AS,38+U1548,FALSE))</f>
        <v/>
      </c>
      <c r="R1548" s="10">
        <v>3</v>
      </c>
      <c r="S1548" s="10">
        <v>3</v>
      </c>
      <c r="T1548" s="10">
        <v>2</v>
      </c>
      <c r="U1548" s="10">
        <v>5</v>
      </c>
    </row>
    <row r="1549" spans="2:21" x14ac:dyDescent="0.2">
      <c r="B1549" s="10" t="str">
        <f t="shared" si="150"/>
        <v/>
      </c>
      <c r="C1549" s="10" t="str">
        <f>IF(ISNA(VLOOKUP(R1549&amp;"_"&amp;S1549&amp;"_"&amp;T1549,[1]挑战模式!$A:$AS,1,FALSE)),"",IF(T1549-T1548=0,"",T1549))</f>
        <v/>
      </c>
      <c r="D1549" s="10" t="str">
        <f t="shared" si="151"/>
        <v/>
      </c>
      <c r="E1549" s="10" t="str">
        <f>""</f>
        <v/>
      </c>
      <c r="F1549" s="10" t="str">
        <f>IF(C1549="","",VLOOKUP(R1549&amp;"_"&amp;S1549&amp;"_"&amp;T1549,[1]挑战模式!$A:$AS,13,FALSE)-VLOOKUP(R1549&amp;"_"&amp;S1549&amp;"_"&amp;T1549,[1]挑战模式!$A:$AS,14,FALSE))</f>
        <v/>
      </c>
      <c r="G1549" s="10" t="str">
        <f t="shared" si="152"/>
        <v/>
      </c>
      <c r="H1549" s="10" t="str">
        <f>IF(C1549="","",VLOOKUP(R1549&amp;"_"&amp;S1549&amp;"_"&amp;T1549,[1]挑战模式!$A:$BG,58,FALSE))</f>
        <v/>
      </c>
      <c r="I1549" s="10" t="str">
        <f>IF(C1549="","",VLOOKUP(R1549&amp;"_"&amp;S1549&amp;"_"&amp;T1549,[1]挑战模式!$A:$BG,59,FALSE))</f>
        <v/>
      </c>
      <c r="J1549" s="10" t="str">
        <f t="shared" si="149"/>
        <v/>
      </c>
      <c r="K1549" s="10" t="str">
        <f ca="1">IF(ISNA(VLOOKUP(R1549&amp;"_"&amp;S1549&amp;"_"&amp;T1549,[1]挑战模式!$A:$AS,1,FALSE)),"",IF(VLOOKUP(R1549&amp;"_"&amp;S1549&amp;"_"&amp;T1549,[1]挑战模式!$A:$AS,14+U1549,FALSE)="","",INT(VLOOKUP(R1549&amp;"_"&amp;S1549&amp;"_"&amp;T1549,[1]挑战模式!$A:$AS,20+U1549,FALSE))))</f>
        <v/>
      </c>
      <c r="L1549" s="10" t="str">
        <f ca="1">IF(ISNA(VLOOKUP(R1549&amp;"_"&amp;S1549&amp;"_"&amp;T1549,[1]挑战模式!$A:$AS,1,FALSE)),"",IF(VLOOKUP(R1549&amp;"_"&amp;S1549&amp;"_"&amp;T1549,[1]挑战模式!$A:$AS,14+U1549,FALSE)="","",ROUND(VLOOKUP(R1549&amp;"_"&amp;S1549&amp;"_"&amp;T1549,[1]挑战模式!$A:$AS,5,FALSE)/K1549,2)))</f>
        <v/>
      </c>
      <c r="M1549" s="10" t="str">
        <f t="shared" ca="1" si="153"/>
        <v/>
      </c>
      <c r="N1549" s="10" t="str">
        <f t="shared" ca="1" si="154"/>
        <v/>
      </c>
      <c r="O1549" s="10" t="str">
        <f t="shared" ca="1" si="155"/>
        <v/>
      </c>
      <c r="Q1549" s="10" t="str">
        <f ca="1">IF(L1549="","",VLOOKUP(R1549&amp;"_"&amp;S1549&amp;"_"&amp;T1549,[1]挑战模式!$A:$AS,38+U1549,FALSE))</f>
        <v/>
      </c>
      <c r="R1549" s="10">
        <v>3</v>
      </c>
      <c r="S1549" s="10">
        <v>3</v>
      </c>
      <c r="T1549" s="10">
        <v>2</v>
      </c>
      <c r="U1549" s="10">
        <v>6</v>
      </c>
    </row>
    <row r="1550" spans="2:21" x14ac:dyDescent="0.2">
      <c r="B1550" s="10" t="str">
        <f t="shared" si="150"/>
        <v>MonsterWaveCallRule_Season3_Challenge3</v>
      </c>
      <c r="C1550" s="10">
        <f>IF(ISNA(VLOOKUP(R1550&amp;"_"&amp;S1550&amp;"_"&amp;T1550,[1]挑战模式!$A:$AS,1,FALSE)),"",IF(T1550-T1549=0,"",T1550))</f>
        <v>3</v>
      </c>
      <c r="D1550" s="10" t="str">
        <f t="shared" si="151"/>
        <v>赛季3挑战关卡3波次3</v>
      </c>
      <c r="E1550" s="10" t="str">
        <f>""</f>
        <v/>
      </c>
      <c r="F1550" s="10">
        <f>IF(C1550="","",VLOOKUP(R1550&amp;"_"&amp;S1550&amp;"_"&amp;T1550,[1]挑战模式!$A:$AS,13,FALSE)-VLOOKUP(R1550&amp;"_"&amp;S1550&amp;"_"&amp;T1550,[1]挑战模式!$A:$AS,14,FALSE))</f>
        <v>100</v>
      </c>
      <c r="G1550" s="10">
        <f t="shared" si="152"/>
        <v>180</v>
      </c>
      <c r="H1550" s="10" t="str">
        <f>IF(C1550="","",VLOOKUP(R1550&amp;"_"&amp;S1550&amp;"_"&amp;T1550,[1]挑战模式!$A:$BG,58,FALSE))</f>
        <v>ResAudio_Music_game2;0.9</v>
      </c>
      <c r="I1550" s="10" t="str">
        <f>IF(C1550="","",VLOOKUP(R1550&amp;"_"&amp;S1550&amp;"_"&amp;T1550,[1]挑战模式!$A:$BG,59,FALSE))</f>
        <v>ResAudio_Music_game2;1.2</v>
      </c>
      <c r="J1550" s="10">
        <f t="shared" si="149"/>
        <v>0</v>
      </c>
      <c r="K1550" s="10">
        <f ca="1">IF(ISNA(VLOOKUP(R1550&amp;"_"&amp;S1550&amp;"_"&amp;T1550,[1]挑战模式!$A:$AS,1,FALSE)),"",IF(VLOOKUP(R1550&amp;"_"&amp;S1550&amp;"_"&amp;T1550,[1]挑战模式!$A:$AS,14+U1550,FALSE)="","",INT(VLOOKUP(R1550&amp;"_"&amp;S1550&amp;"_"&amp;T1550,[1]挑战模式!$A:$AS,20+U1550,FALSE))))</f>
        <v>7</v>
      </c>
      <c r="L1550" s="10">
        <f ca="1">IF(ISNA(VLOOKUP(R1550&amp;"_"&amp;S1550&amp;"_"&amp;T1550,[1]挑战模式!$A:$AS,1,FALSE)),"",IF(VLOOKUP(R1550&amp;"_"&amp;S1550&amp;"_"&amp;T1550,[1]挑战模式!$A:$AS,14+U1550,FALSE)="","",ROUND(VLOOKUP(R1550&amp;"_"&amp;S1550&amp;"_"&amp;T1550,[1]挑战模式!$A:$AS,5,FALSE)/K1550,2)))</f>
        <v>2.86</v>
      </c>
      <c r="M1550" s="10">
        <f t="shared" ca="1" si="153"/>
        <v>1</v>
      </c>
      <c r="N1550" s="10" t="str">
        <f t="shared" ca="1" si="154"/>
        <v>Monster_Season3_Challenge3_3_1</v>
      </c>
      <c r="O1550" s="10">
        <f t="shared" ca="1" si="155"/>
        <v>1</v>
      </c>
      <c r="Q1550" s="10">
        <f ca="1">IF(L1550="","",VLOOKUP(R1550&amp;"_"&amp;S1550&amp;"_"&amp;T1550,[1]挑战模式!$A:$AS,38+U1550,FALSE))</f>
        <v>14</v>
      </c>
      <c r="R1550" s="10">
        <v>3</v>
      </c>
      <c r="S1550" s="10">
        <v>3</v>
      </c>
      <c r="T1550" s="10">
        <v>3</v>
      </c>
      <c r="U1550" s="10">
        <v>1</v>
      </c>
    </row>
    <row r="1551" spans="2:21" x14ac:dyDescent="0.2">
      <c r="B1551" s="10" t="str">
        <f t="shared" si="150"/>
        <v/>
      </c>
      <c r="C1551" s="10" t="str">
        <f>IF(ISNA(VLOOKUP(R1551&amp;"_"&amp;S1551&amp;"_"&amp;T1551,[1]挑战模式!$A:$AS,1,FALSE)),"",IF(T1551-T1550=0,"",T1551))</f>
        <v/>
      </c>
      <c r="D1551" s="10" t="str">
        <f t="shared" si="151"/>
        <v/>
      </c>
      <c r="E1551" s="10" t="str">
        <f>""</f>
        <v/>
      </c>
      <c r="F1551" s="10" t="str">
        <f>IF(C1551="","",VLOOKUP(R1551&amp;"_"&amp;S1551&amp;"_"&amp;T1551,[1]挑战模式!$A:$AS,13,FALSE)-VLOOKUP(R1551&amp;"_"&amp;S1551&amp;"_"&amp;T1551,[1]挑战模式!$A:$AS,14,FALSE))</f>
        <v/>
      </c>
      <c r="G1551" s="10" t="str">
        <f t="shared" si="152"/>
        <v/>
      </c>
      <c r="H1551" s="10" t="str">
        <f>IF(C1551="","",VLOOKUP(R1551&amp;"_"&amp;S1551&amp;"_"&amp;T1551,[1]挑战模式!$A:$BG,58,FALSE))</f>
        <v/>
      </c>
      <c r="I1551" s="10" t="str">
        <f>IF(C1551="","",VLOOKUP(R1551&amp;"_"&amp;S1551&amp;"_"&amp;T1551,[1]挑战模式!$A:$BG,59,FALSE))</f>
        <v/>
      </c>
      <c r="J1551" s="10" t="str">
        <f t="shared" si="149"/>
        <v/>
      </c>
      <c r="K1551" s="10">
        <f ca="1">IF(ISNA(VLOOKUP(R1551&amp;"_"&amp;S1551&amp;"_"&amp;T1551,[1]挑战模式!$A:$AS,1,FALSE)),"",IF(VLOOKUP(R1551&amp;"_"&amp;S1551&amp;"_"&amp;T1551,[1]挑战模式!$A:$AS,14+U1551,FALSE)="","",INT(VLOOKUP(R1551&amp;"_"&amp;S1551&amp;"_"&amp;T1551,[1]挑战模式!$A:$AS,20+U1551,FALSE))))</f>
        <v>7</v>
      </c>
      <c r="L1551" s="10">
        <f ca="1">IF(ISNA(VLOOKUP(R1551&amp;"_"&amp;S1551&amp;"_"&amp;T1551,[1]挑战模式!$A:$AS,1,FALSE)),"",IF(VLOOKUP(R1551&amp;"_"&amp;S1551&amp;"_"&amp;T1551,[1]挑战模式!$A:$AS,14+U1551,FALSE)="","",ROUND(VLOOKUP(R1551&amp;"_"&amp;S1551&amp;"_"&amp;T1551,[1]挑战模式!$A:$AS,5,FALSE)/K1551,2)))</f>
        <v>2.86</v>
      </c>
      <c r="M1551" s="10">
        <f t="shared" ca="1" si="153"/>
        <v>1</v>
      </c>
      <c r="N1551" s="10" t="str">
        <f t="shared" ca="1" si="154"/>
        <v>Monster_Season3_Challenge3_3_2</v>
      </c>
      <c r="O1551" s="10">
        <f t="shared" ca="1" si="155"/>
        <v>1</v>
      </c>
      <c r="Q1551" s="10">
        <f ca="1">IF(L1551="","",VLOOKUP(R1551&amp;"_"&amp;S1551&amp;"_"&amp;T1551,[1]挑战模式!$A:$AS,38+U1551,FALSE))</f>
        <v>14</v>
      </c>
      <c r="R1551" s="10">
        <v>3</v>
      </c>
      <c r="S1551" s="10">
        <v>3</v>
      </c>
      <c r="T1551" s="10">
        <v>3</v>
      </c>
      <c r="U1551" s="10">
        <v>2</v>
      </c>
    </row>
    <row r="1552" spans="2:21" x14ac:dyDescent="0.2">
      <c r="B1552" s="10" t="str">
        <f t="shared" si="150"/>
        <v/>
      </c>
      <c r="C1552" s="10" t="str">
        <f>IF(ISNA(VLOOKUP(R1552&amp;"_"&amp;S1552&amp;"_"&amp;T1552,[1]挑战模式!$A:$AS,1,FALSE)),"",IF(T1552-T1551=0,"",T1552))</f>
        <v/>
      </c>
      <c r="D1552" s="10" t="str">
        <f t="shared" si="151"/>
        <v/>
      </c>
      <c r="E1552" s="10" t="str">
        <f>""</f>
        <v/>
      </c>
      <c r="F1552" s="10" t="str">
        <f>IF(C1552="","",VLOOKUP(R1552&amp;"_"&amp;S1552&amp;"_"&amp;T1552,[1]挑战模式!$A:$AS,13,FALSE)-VLOOKUP(R1552&amp;"_"&amp;S1552&amp;"_"&amp;T1552,[1]挑战模式!$A:$AS,14,FALSE))</f>
        <v/>
      </c>
      <c r="G1552" s="10" t="str">
        <f t="shared" si="152"/>
        <v/>
      </c>
      <c r="H1552" s="10" t="str">
        <f>IF(C1552="","",VLOOKUP(R1552&amp;"_"&amp;S1552&amp;"_"&amp;T1552,[1]挑战模式!$A:$BG,58,FALSE))</f>
        <v/>
      </c>
      <c r="I1552" s="10" t="str">
        <f>IF(C1552="","",VLOOKUP(R1552&amp;"_"&amp;S1552&amp;"_"&amp;T1552,[1]挑战模式!$A:$BG,59,FALSE))</f>
        <v/>
      </c>
      <c r="J1552" s="10" t="str">
        <f t="shared" si="149"/>
        <v/>
      </c>
      <c r="K1552" s="10" t="str">
        <f ca="1">IF(ISNA(VLOOKUP(R1552&amp;"_"&amp;S1552&amp;"_"&amp;T1552,[1]挑战模式!$A:$AS,1,FALSE)),"",IF(VLOOKUP(R1552&amp;"_"&amp;S1552&amp;"_"&amp;T1552,[1]挑战模式!$A:$AS,14+U1552,FALSE)="","",INT(VLOOKUP(R1552&amp;"_"&amp;S1552&amp;"_"&amp;T1552,[1]挑战模式!$A:$AS,20+U1552,FALSE))))</f>
        <v/>
      </c>
      <c r="L1552" s="10" t="str">
        <f ca="1">IF(ISNA(VLOOKUP(R1552&amp;"_"&amp;S1552&amp;"_"&amp;T1552,[1]挑战模式!$A:$AS,1,FALSE)),"",IF(VLOOKUP(R1552&amp;"_"&amp;S1552&amp;"_"&amp;T1552,[1]挑战模式!$A:$AS,14+U1552,FALSE)="","",ROUND(VLOOKUP(R1552&amp;"_"&amp;S1552&amp;"_"&amp;T1552,[1]挑战模式!$A:$AS,5,FALSE)/K1552,2)))</f>
        <v/>
      </c>
      <c r="M1552" s="10" t="str">
        <f t="shared" ca="1" si="153"/>
        <v/>
      </c>
      <c r="N1552" s="10" t="str">
        <f t="shared" ca="1" si="154"/>
        <v/>
      </c>
      <c r="O1552" s="10" t="str">
        <f t="shared" ca="1" si="155"/>
        <v/>
      </c>
      <c r="Q1552" s="10" t="str">
        <f ca="1">IF(L1552="","",VLOOKUP(R1552&amp;"_"&amp;S1552&amp;"_"&amp;T1552,[1]挑战模式!$A:$AS,38+U1552,FALSE))</f>
        <v/>
      </c>
      <c r="R1552" s="10">
        <v>3</v>
      </c>
      <c r="S1552" s="10">
        <v>3</v>
      </c>
      <c r="T1552" s="10">
        <v>3</v>
      </c>
      <c r="U1552" s="10">
        <v>3</v>
      </c>
    </row>
    <row r="1553" spans="2:21" x14ac:dyDescent="0.2">
      <c r="B1553" s="10" t="str">
        <f t="shared" si="150"/>
        <v/>
      </c>
      <c r="C1553" s="10" t="str">
        <f>IF(ISNA(VLOOKUP(R1553&amp;"_"&amp;S1553&amp;"_"&amp;T1553,[1]挑战模式!$A:$AS,1,FALSE)),"",IF(T1553-T1552=0,"",T1553))</f>
        <v/>
      </c>
      <c r="D1553" s="10" t="str">
        <f t="shared" si="151"/>
        <v/>
      </c>
      <c r="E1553" s="10" t="str">
        <f>""</f>
        <v/>
      </c>
      <c r="F1553" s="10" t="str">
        <f>IF(C1553="","",VLOOKUP(R1553&amp;"_"&amp;S1553&amp;"_"&amp;T1553,[1]挑战模式!$A:$AS,13,FALSE)-VLOOKUP(R1553&amp;"_"&amp;S1553&amp;"_"&amp;T1553,[1]挑战模式!$A:$AS,14,FALSE))</f>
        <v/>
      </c>
      <c r="G1553" s="10" t="str">
        <f t="shared" si="152"/>
        <v/>
      </c>
      <c r="H1553" s="10" t="str">
        <f>IF(C1553="","",VLOOKUP(R1553&amp;"_"&amp;S1553&amp;"_"&amp;T1553,[1]挑战模式!$A:$BG,58,FALSE))</f>
        <v/>
      </c>
      <c r="I1553" s="10" t="str">
        <f>IF(C1553="","",VLOOKUP(R1553&amp;"_"&amp;S1553&amp;"_"&amp;T1553,[1]挑战模式!$A:$BG,59,FALSE))</f>
        <v/>
      </c>
      <c r="J1553" s="10" t="str">
        <f t="shared" si="149"/>
        <v/>
      </c>
      <c r="K1553" s="10" t="str">
        <f ca="1">IF(ISNA(VLOOKUP(R1553&amp;"_"&amp;S1553&amp;"_"&amp;T1553,[1]挑战模式!$A:$AS,1,FALSE)),"",IF(VLOOKUP(R1553&amp;"_"&amp;S1553&amp;"_"&amp;T1553,[1]挑战模式!$A:$AS,14+U1553,FALSE)="","",INT(VLOOKUP(R1553&amp;"_"&amp;S1553&amp;"_"&amp;T1553,[1]挑战模式!$A:$AS,20+U1553,FALSE))))</f>
        <v/>
      </c>
      <c r="L1553" s="10" t="str">
        <f ca="1">IF(ISNA(VLOOKUP(R1553&amp;"_"&amp;S1553&amp;"_"&amp;T1553,[1]挑战模式!$A:$AS,1,FALSE)),"",IF(VLOOKUP(R1553&amp;"_"&amp;S1553&amp;"_"&amp;T1553,[1]挑战模式!$A:$AS,14+U1553,FALSE)="","",ROUND(VLOOKUP(R1553&amp;"_"&amp;S1553&amp;"_"&amp;T1553,[1]挑战模式!$A:$AS,5,FALSE)/K1553,2)))</f>
        <v/>
      </c>
      <c r="M1553" s="10" t="str">
        <f t="shared" ca="1" si="153"/>
        <v/>
      </c>
      <c r="N1553" s="10" t="str">
        <f t="shared" ca="1" si="154"/>
        <v/>
      </c>
      <c r="O1553" s="10" t="str">
        <f t="shared" ca="1" si="155"/>
        <v/>
      </c>
      <c r="Q1553" s="10" t="str">
        <f ca="1">IF(L1553="","",VLOOKUP(R1553&amp;"_"&amp;S1553&amp;"_"&amp;T1553,[1]挑战模式!$A:$AS,38+U1553,FALSE))</f>
        <v/>
      </c>
      <c r="R1553" s="10">
        <v>3</v>
      </c>
      <c r="S1553" s="10">
        <v>3</v>
      </c>
      <c r="T1553" s="10">
        <v>3</v>
      </c>
      <c r="U1553" s="10">
        <v>4</v>
      </c>
    </row>
    <row r="1554" spans="2:21" x14ac:dyDescent="0.2">
      <c r="B1554" s="10" t="str">
        <f t="shared" si="150"/>
        <v/>
      </c>
      <c r="C1554" s="10" t="str">
        <f>IF(ISNA(VLOOKUP(R1554&amp;"_"&amp;S1554&amp;"_"&amp;T1554,[1]挑战模式!$A:$AS,1,FALSE)),"",IF(T1554-T1553=0,"",T1554))</f>
        <v/>
      </c>
      <c r="D1554" s="10" t="str">
        <f t="shared" si="151"/>
        <v/>
      </c>
      <c r="E1554" s="10" t="str">
        <f>""</f>
        <v/>
      </c>
      <c r="F1554" s="10" t="str">
        <f>IF(C1554="","",VLOOKUP(R1554&amp;"_"&amp;S1554&amp;"_"&amp;T1554,[1]挑战模式!$A:$AS,13,FALSE)-VLOOKUP(R1554&amp;"_"&amp;S1554&amp;"_"&amp;T1554,[1]挑战模式!$A:$AS,14,FALSE))</f>
        <v/>
      </c>
      <c r="G1554" s="10" t="str">
        <f t="shared" si="152"/>
        <v/>
      </c>
      <c r="H1554" s="10" t="str">
        <f>IF(C1554="","",VLOOKUP(R1554&amp;"_"&amp;S1554&amp;"_"&amp;T1554,[1]挑战模式!$A:$BG,58,FALSE))</f>
        <v/>
      </c>
      <c r="I1554" s="10" t="str">
        <f>IF(C1554="","",VLOOKUP(R1554&amp;"_"&amp;S1554&amp;"_"&amp;T1554,[1]挑战模式!$A:$BG,59,FALSE))</f>
        <v/>
      </c>
      <c r="J1554" s="10" t="str">
        <f t="shared" si="149"/>
        <v/>
      </c>
      <c r="K1554" s="10" t="str">
        <f ca="1">IF(ISNA(VLOOKUP(R1554&amp;"_"&amp;S1554&amp;"_"&amp;T1554,[1]挑战模式!$A:$AS,1,FALSE)),"",IF(VLOOKUP(R1554&amp;"_"&amp;S1554&amp;"_"&amp;T1554,[1]挑战模式!$A:$AS,14+U1554,FALSE)="","",INT(VLOOKUP(R1554&amp;"_"&amp;S1554&amp;"_"&amp;T1554,[1]挑战模式!$A:$AS,20+U1554,FALSE))))</f>
        <v/>
      </c>
      <c r="L1554" s="10" t="str">
        <f ca="1">IF(ISNA(VLOOKUP(R1554&amp;"_"&amp;S1554&amp;"_"&amp;T1554,[1]挑战模式!$A:$AS,1,FALSE)),"",IF(VLOOKUP(R1554&amp;"_"&amp;S1554&amp;"_"&amp;T1554,[1]挑战模式!$A:$AS,14+U1554,FALSE)="","",ROUND(VLOOKUP(R1554&amp;"_"&amp;S1554&amp;"_"&amp;T1554,[1]挑战模式!$A:$AS,5,FALSE)/K1554,2)))</f>
        <v/>
      </c>
      <c r="M1554" s="10" t="str">
        <f t="shared" ca="1" si="153"/>
        <v/>
      </c>
      <c r="N1554" s="10" t="str">
        <f t="shared" ca="1" si="154"/>
        <v/>
      </c>
      <c r="O1554" s="10" t="str">
        <f t="shared" ca="1" si="155"/>
        <v/>
      </c>
      <c r="Q1554" s="10" t="str">
        <f ca="1">IF(L1554="","",VLOOKUP(R1554&amp;"_"&amp;S1554&amp;"_"&amp;T1554,[1]挑战模式!$A:$AS,38+U1554,FALSE))</f>
        <v/>
      </c>
      <c r="R1554" s="10">
        <v>3</v>
      </c>
      <c r="S1554" s="10">
        <v>3</v>
      </c>
      <c r="T1554" s="10">
        <v>3</v>
      </c>
      <c r="U1554" s="10">
        <v>5</v>
      </c>
    </row>
    <row r="1555" spans="2:21" x14ac:dyDescent="0.2">
      <c r="B1555" s="10" t="str">
        <f t="shared" si="150"/>
        <v/>
      </c>
      <c r="C1555" s="10" t="str">
        <f>IF(ISNA(VLOOKUP(R1555&amp;"_"&amp;S1555&amp;"_"&amp;T1555,[1]挑战模式!$A:$AS,1,FALSE)),"",IF(T1555-T1554=0,"",T1555))</f>
        <v/>
      </c>
      <c r="D1555" s="10" t="str">
        <f t="shared" si="151"/>
        <v/>
      </c>
      <c r="E1555" s="10" t="str">
        <f>""</f>
        <v/>
      </c>
      <c r="F1555" s="10" t="str">
        <f>IF(C1555="","",VLOOKUP(R1555&amp;"_"&amp;S1555&amp;"_"&amp;T1555,[1]挑战模式!$A:$AS,13,FALSE)-VLOOKUP(R1555&amp;"_"&amp;S1555&amp;"_"&amp;T1555,[1]挑战模式!$A:$AS,14,FALSE))</f>
        <v/>
      </c>
      <c r="G1555" s="10" t="str">
        <f t="shared" si="152"/>
        <v/>
      </c>
      <c r="H1555" s="10" t="str">
        <f>IF(C1555="","",VLOOKUP(R1555&amp;"_"&amp;S1555&amp;"_"&amp;T1555,[1]挑战模式!$A:$BG,58,FALSE))</f>
        <v/>
      </c>
      <c r="I1555" s="10" t="str">
        <f>IF(C1555="","",VLOOKUP(R1555&amp;"_"&amp;S1555&amp;"_"&amp;T1555,[1]挑战模式!$A:$BG,59,FALSE))</f>
        <v/>
      </c>
      <c r="J1555" s="10" t="str">
        <f t="shared" si="149"/>
        <v/>
      </c>
      <c r="K1555" s="10" t="str">
        <f ca="1">IF(ISNA(VLOOKUP(R1555&amp;"_"&amp;S1555&amp;"_"&amp;T1555,[1]挑战模式!$A:$AS,1,FALSE)),"",IF(VLOOKUP(R1555&amp;"_"&amp;S1555&amp;"_"&amp;T1555,[1]挑战模式!$A:$AS,14+U1555,FALSE)="","",INT(VLOOKUP(R1555&amp;"_"&amp;S1555&amp;"_"&amp;T1555,[1]挑战模式!$A:$AS,20+U1555,FALSE))))</f>
        <v/>
      </c>
      <c r="L1555" s="10" t="str">
        <f ca="1">IF(ISNA(VLOOKUP(R1555&amp;"_"&amp;S1555&amp;"_"&amp;T1555,[1]挑战模式!$A:$AS,1,FALSE)),"",IF(VLOOKUP(R1555&amp;"_"&amp;S1555&amp;"_"&amp;T1555,[1]挑战模式!$A:$AS,14+U1555,FALSE)="","",ROUND(VLOOKUP(R1555&amp;"_"&amp;S1555&amp;"_"&amp;T1555,[1]挑战模式!$A:$AS,5,FALSE)/K1555,2)))</f>
        <v/>
      </c>
      <c r="M1555" s="10" t="str">
        <f t="shared" ca="1" si="153"/>
        <v/>
      </c>
      <c r="N1555" s="10" t="str">
        <f t="shared" ca="1" si="154"/>
        <v/>
      </c>
      <c r="O1555" s="10" t="str">
        <f t="shared" ca="1" si="155"/>
        <v/>
      </c>
      <c r="Q1555" s="10" t="str">
        <f ca="1">IF(L1555="","",VLOOKUP(R1555&amp;"_"&amp;S1555&amp;"_"&amp;T1555,[1]挑战模式!$A:$AS,38+U1555,FALSE))</f>
        <v/>
      </c>
      <c r="R1555" s="10">
        <v>3</v>
      </c>
      <c r="S1555" s="10">
        <v>3</v>
      </c>
      <c r="T1555" s="10">
        <v>3</v>
      </c>
      <c r="U1555" s="10">
        <v>6</v>
      </c>
    </row>
    <row r="1556" spans="2:21" x14ac:dyDescent="0.2">
      <c r="B1556" s="10" t="str">
        <f t="shared" si="150"/>
        <v>MonsterWaveCallRule_Season3_Challenge3</v>
      </c>
      <c r="C1556" s="10">
        <f>IF(ISNA(VLOOKUP(R1556&amp;"_"&amp;S1556&amp;"_"&amp;T1556,[1]挑战模式!$A:$AS,1,FALSE)),"",IF(T1556-T1555=0,"",T1556))</f>
        <v>4</v>
      </c>
      <c r="D1556" s="10" t="str">
        <f t="shared" si="151"/>
        <v>赛季3挑战关卡3波次4</v>
      </c>
      <c r="E1556" s="10" t="str">
        <f>""</f>
        <v/>
      </c>
      <c r="F1556" s="10">
        <f>IF(C1556="","",VLOOKUP(R1556&amp;"_"&amp;S1556&amp;"_"&amp;T1556,[1]挑战模式!$A:$AS,13,FALSE)-VLOOKUP(R1556&amp;"_"&amp;S1556&amp;"_"&amp;T1556,[1]挑战模式!$A:$AS,14,FALSE))</f>
        <v>100</v>
      </c>
      <c r="G1556" s="10">
        <f t="shared" si="152"/>
        <v>180</v>
      </c>
      <c r="H1556" s="10" t="str">
        <f>IF(C1556="","",VLOOKUP(R1556&amp;"_"&amp;S1556&amp;"_"&amp;T1556,[1]挑战模式!$A:$BG,58,FALSE))</f>
        <v>ResAudio_Music_game2;0.9</v>
      </c>
      <c r="I1556" s="10" t="str">
        <f>IF(C1556="","",VLOOKUP(R1556&amp;"_"&amp;S1556&amp;"_"&amp;T1556,[1]挑战模式!$A:$BG,59,FALSE))</f>
        <v>ResAudio_Music_game2;1.2</v>
      </c>
      <c r="J1556" s="10">
        <f t="shared" si="149"/>
        <v>0</v>
      </c>
      <c r="K1556" s="10">
        <f ca="1">IF(ISNA(VLOOKUP(R1556&amp;"_"&amp;S1556&amp;"_"&amp;T1556,[1]挑战模式!$A:$AS,1,FALSE)),"",IF(VLOOKUP(R1556&amp;"_"&amp;S1556&amp;"_"&amp;T1556,[1]挑战模式!$A:$AS,14+U1556,FALSE)="","",INT(VLOOKUP(R1556&amp;"_"&amp;S1556&amp;"_"&amp;T1556,[1]挑战模式!$A:$AS,20+U1556,FALSE))))</f>
        <v>9</v>
      </c>
      <c r="L1556" s="10">
        <f ca="1">IF(ISNA(VLOOKUP(R1556&amp;"_"&amp;S1556&amp;"_"&amp;T1556,[1]挑战模式!$A:$AS,1,FALSE)),"",IF(VLOOKUP(R1556&amp;"_"&amp;S1556&amp;"_"&amp;T1556,[1]挑战模式!$A:$AS,14+U1556,FALSE)="","",ROUND(VLOOKUP(R1556&amp;"_"&amp;S1556&amp;"_"&amp;T1556,[1]挑战模式!$A:$AS,5,FALSE)/K1556,2)))</f>
        <v>2.78</v>
      </c>
      <c r="M1556" s="10">
        <f t="shared" ca="1" si="153"/>
        <v>1</v>
      </c>
      <c r="N1556" s="10" t="str">
        <f t="shared" ca="1" si="154"/>
        <v>Monster_Season3_Challenge3_4_1</v>
      </c>
      <c r="O1556" s="10">
        <f t="shared" ca="1" si="155"/>
        <v>1</v>
      </c>
      <c r="Q1556" s="10">
        <f ca="1">IF(L1556="","",VLOOKUP(R1556&amp;"_"&amp;S1556&amp;"_"&amp;T1556,[1]挑战模式!$A:$AS,38+U1556,FALSE))</f>
        <v>8</v>
      </c>
      <c r="R1556" s="10">
        <v>3</v>
      </c>
      <c r="S1556" s="10">
        <v>3</v>
      </c>
      <c r="T1556" s="10">
        <v>4</v>
      </c>
      <c r="U1556" s="10">
        <v>1</v>
      </c>
    </row>
    <row r="1557" spans="2:21" x14ac:dyDescent="0.2">
      <c r="B1557" s="10" t="str">
        <f t="shared" si="150"/>
        <v/>
      </c>
      <c r="C1557" s="10" t="str">
        <f>IF(ISNA(VLOOKUP(R1557&amp;"_"&amp;S1557&amp;"_"&amp;T1557,[1]挑战模式!$A:$AS,1,FALSE)),"",IF(T1557-T1556=0,"",T1557))</f>
        <v/>
      </c>
      <c r="D1557" s="10" t="str">
        <f t="shared" si="151"/>
        <v/>
      </c>
      <c r="E1557" s="10" t="str">
        <f>""</f>
        <v/>
      </c>
      <c r="F1557" s="10" t="str">
        <f>IF(C1557="","",VLOOKUP(R1557&amp;"_"&amp;S1557&amp;"_"&amp;T1557,[1]挑战模式!$A:$AS,13,FALSE)-VLOOKUP(R1557&amp;"_"&amp;S1557&amp;"_"&amp;T1557,[1]挑战模式!$A:$AS,14,FALSE))</f>
        <v/>
      </c>
      <c r="G1557" s="10" t="str">
        <f t="shared" si="152"/>
        <v/>
      </c>
      <c r="H1557" s="10" t="str">
        <f>IF(C1557="","",VLOOKUP(R1557&amp;"_"&amp;S1557&amp;"_"&amp;T1557,[1]挑战模式!$A:$BG,58,FALSE))</f>
        <v/>
      </c>
      <c r="I1557" s="10" t="str">
        <f>IF(C1557="","",VLOOKUP(R1557&amp;"_"&amp;S1557&amp;"_"&amp;T1557,[1]挑战模式!$A:$BG,59,FALSE))</f>
        <v/>
      </c>
      <c r="J1557" s="10" t="str">
        <f t="shared" si="149"/>
        <v/>
      </c>
      <c r="K1557" s="10">
        <f ca="1">IF(ISNA(VLOOKUP(R1557&amp;"_"&amp;S1557&amp;"_"&amp;T1557,[1]挑战模式!$A:$AS,1,FALSE)),"",IF(VLOOKUP(R1557&amp;"_"&amp;S1557&amp;"_"&amp;T1557,[1]挑战模式!$A:$AS,14+U1557,FALSE)="","",INT(VLOOKUP(R1557&amp;"_"&amp;S1557&amp;"_"&amp;T1557,[1]挑战模式!$A:$AS,20+U1557,FALSE))))</f>
        <v>9</v>
      </c>
      <c r="L1557" s="10">
        <f ca="1">IF(ISNA(VLOOKUP(R1557&amp;"_"&amp;S1557&amp;"_"&amp;T1557,[1]挑战模式!$A:$AS,1,FALSE)),"",IF(VLOOKUP(R1557&amp;"_"&amp;S1557&amp;"_"&amp;T1557,[1]挑战模式!$A:$AS,14+U1557,FALSE)="","",ROUND(VLOOKUP(R1557&amp;"_"&amp;S1557&amp;"_"&amp;T1557,[1]挑战模式!$A:$AS,5,FALSE)/K1557,2)))</f>
        <v>2.78</v>
      </c>
      <c r="M1557" s="10">
        <f t="shared" ca="1" si="153"/>
        <v>1</v>
      </c>
      <c r="N1557" s="10" t="str">
        <f t="shared" ca="1" si="154"/>
        <v>Monster_Season3_Challenge3_4_2</v>
      </c>
      <c r="O1557" s="10">
        <f t="shared" ca="1" si="155"/>
        <v>1</v>
      </c>
      <c r="Q1557" s="10">
        <f ca="1">IF(L1557="","",VLOOKUP(R1557&amp;"_"&amp;S1557&amp;"_"&amp;T1557,[1]挑战模式!$A:$AS,38+U1557,FALSE))</f>
        <v>8</v>
      </c>
      <c r="R1557" s="10">
        <v>3</v>
      </c>
      <c r="S1557" s="10">
        <v>3</v>
      </c>
      <c r="T1557" s="10">
        <v>4</v>
      </c>
      <c r="U1557" s="10">
        <v>2</v>
      </c>
    </row>
    <row r="1558" spans="2:21" x14ac:dyDescent="0.2">
      <c r="B1558" s="10" t="str">
        <f t="shared" si="150"/>
        <v/>
      </c>
      <c r="C1558" s="10" t="str">
        <f>IF(ISNA(VLOOKUP(R1558&amp;"_"&amp;S1558&amp;"_"&amp;T1558,[1]挑战模式!$A:$AS,1,FALSE)),"",IF(T1558-T1557=0,"",T1558))</f>
        <v/>
      </c>
      <c r="D1558" s="10" t="str">
        <f t="shared" si="151"/>
        <v/>
      </c>
      <c r="E1558" s="10" t="str">
        <f>""</f>
        <v/>
      </c>
      <c r="F1558" s="10" t="str">
        <f>IF(C1558="","",VLOOKUP(R1558&amp;"_"&amp;S1558&amp;"_"&amp;T1558,[1]挑战模式!$A:$AS,13,FALSE)-VLOOKUP(R1558&amp;"_"&amp;S1558&amp;"_"&amp;T1558,[1]挑战模式!$A:$AS,14,FALSE))</f>
        <v/>
      </c>
      <c r="G1558" s="10" t="str">
        <f t="shared" si="152"/>
        <v/>
      </c>
      <c r="H1558" s="10" t="str">
        <f>IF(C1558="","",VLOOKUP(R1558&amp;"_"&amp;S1558&amp;"_"&amp;T1558,[1]挑战模式!$A:$BG,58,FALSE))</f>
        <v/>
      </c>
      <c r="I1558" s="10" t="str">
        <f>IF(C1558="","",VLOOKUP(R1558&amp;"_"&amp;S1558&amp;"_"&amp;T1558,[1]挑战模式!$A:$BG,59,FALSE))</f>
        <v/>
      </c>
      <c r="J1558" s="10" t="str">
        <f t="shared" si="149"/>
        <v/>
      </c>
      <c r="K1558" s="10">
        <f ca="1">IF(ISNA(VLOOKUP(R1558&amp;"_"&amp;S1558&amp;"_"&amp;T1558,[1]挑战模式!$A:$AS,1,FALSE)),"",IF(VLOOKUP(R1558&amp;"_"&amp;S1558&amp;"_"&amp;T1558,[1]挑战模式!$A:$AS,14+U1558,FALSE)="","",INT(VLOOKUP(R1558&amp;"_"&amp;S1558&amp;"_"&amp;T1558,[1]挑战模式!$A:$AS,20+U1558,FALSE))))</f>
        <v>4</v>
      </c>
      <c r="L1558" s="10">
        <f ca="1">IF(ISNA(VLOOKUP(R1558&amp;"_"&amp;S1558&amp;"_"&amp;T1558,[1]挑战模式!$A:$AS,1,FALSE)),"",IF(VLOOKUP(R1558&amp;"_"&amp;S1558&amp;"_"&amp;T1558,[1]挑战模式!$A:$AS,14+U1558,FALSE)="","",ROUND(VLOOKUP(R1558&amp;"_"&amp;S1558&amp;"_"&amp;T1558,[1]挑战模式!$A:$AS,5,FALSE)/K1558,2)))</f>
        <v>6.25</v>
      </c>
      <c r="M1558" s="10">
        <f t="shared" ca="1" si="153"/>
        <v>1</v>
      </c>
      <c r="N1558" s="10" t="str">
        <f t="shared" ca="1" si="154"/>
        <v>Monster_Season3_Challenge3_4_3</v>
      </c>
      <c r="O1558" s="10">
        <f t="shared" ca="1" si="155"/>
        <v>1</v>
      </c>
      <c r="Q1558" s="10">
        <f ca="1">IF(L1558="","",VLOOKUP(R1558&amp;"_"&amp;S1558&amp;"_"&amp;T1558,[1]挑战模式!$A:$AS,38+U1558,FALSE))</f>
        <v>15</v>
      </c>
      <c r="R1558" s="10">
        <v>3</v>
      </c>
      <c r="S1558" s="10">
        <v>3</v>
      </c>
      <c r="T1558" s="10">
        <v>4</v>
      </c>
      <c r="U1558" s="10">
        <v>3</v>
      </c>
    </row>
    <row r="1559" spans="2:21" x14ac:dyDescent="0.2">
      <c r="B1559" s="10" t="str">
        <f t="shared" si="150"/>
        <v/>
      </c>
      <c r="C1559" s="10" t="str">
        <f>IF(ISNA(VLOOKUP(R1559&amp;"_"&amp;S1559&amp;"_"&amp;T1559,[1]挑战模式!$A:$AS,1,FALSE)),"",IF(T1559-T1558=0,"",T1559))</f>
        <v/>
      </c>
      <c r="D1559" s="10" t="str">
        <f t="shared" si="151"/>
        <v/>
      </c>
      <c r="E1559" s="10" t="str">
        <f>""</f>
        <v/>
      </c>
      <c r="F1559" s="10" t="str">
        <f>IF(C1559="","",VLOOKUP(R1559&amp;"_"&amp;S1559&amp;"_"&amp;T1559,[1]挑战模式!$A:$AS,13,FALSE)-VLOOKUP(R1559&amp;"_"&amp;S1559&amp;"_"&amp;T1559,[1]挑战模式!$A:$AS,14,FALSE))</f>
        <v/>
      </c>
      <c r="G1559" s="10" t="str">
        <f t="shared" si="152"/>
        <v/>
      </c>
      <c r="H1559" s="10" t="str">
        <f>IF(C1559="","",VLOOKUP(R1559&amp;"_"&amp;S1559&amp;"_"&amp;T1559,[1]挑战模式!$A:$BG,58,FALSE))</f>
        <v/>
      </c>
      <c r="I1559" s="10" t="str">
        <f>IF(C1559="","",VLOOKUP(R1559&amp;"_"&amp;S1559&amp;"_"&amp;T1559,[1]挑战模式!$A:$BG,59,FALSE))</f>
        <v/>
      </c>
      <c r="J1559" s="10" t="str">
        <f t="shared" ref="J1559:J1622" si="156">IF(C1559="","",0)</f>
        <v/>
      </c>
      <c r="K1559" s="10" t="str">
        <f ca="1">IF(ISNA(VLOOKUP(R1559&amp;"_"&amp;S1559&amp;"_"&amp;T1559,[1]挑战模式!$A:$AS,1,FALSE)),"",IF(VLOOKUP(R1559&amp;"_"&amp;S1559&amp;"_"&amp;T1559,[1]挑战模式!$A:$AS,14+U1559,FALSE)="","",INT(VLOOKUP(R1559&amp;"_"&amp;S1559&amp;"_"&amp;T1559,[1]挑战模式!$A:$AS,20+U1559,FALSE))))</f>
        <v/>
      </c>
      <c r="L1559" s="10" t="str">
        <f ca="1">IF(ISNA(VLOOKUP(R1559&amp;"_"&amp;S1559&amp;"_"&amp;T1559,[1]挑战模式!$A:$AS,1,FALSE)),"",IF(VLOOKUP(R1559&amp;"_"&amp;S1559&amp;"_"&amp;T1559,[1]挑战模式!$A:$AS,14+U1559,FALSE)="","",ROUND(VLOOKUP(R1559&amp;"_"&amp;S1559&amp;"_"&amp;T1559,[1]挑战模式!$A:$AS,5,FALSE)/K1559,2)))</f>
        <v/>
      </c>
      <c r="M1559" s="10" t="str">
        <f t="shared" ca="1" si="153"/>
        <v/>
      </c>
      <c r="N1559" s="10" t="str">
        <f t="shared" ca="1" si="154"/>
        <v/>
      </c>
      <c r="O1559" s="10" t="str">
        <f t="shared" ca="1" si="155"/>
        <v/>
      </c>
      <c r="Q1559" s="10" t="str">
        <f ca="1">IF(L1559="","",VLOOKUP(R1559&amp;"_"&amp;S1559&amp;"_"&amp;T1559,[1]挑战模式!$A:$AS,38+U1559,FALSE))</f>
        <v/>
      </c>
      <c r="R1559" s="10">
        <v>3</v>
      </c>
      <c r="S1559" s="10">
        <v>3</v>
      </c>
      <c r="T1559" s="10">
        <v>4</v>
      </c>
      <c r="U1559" s="10">
        <v>4</v>
      </c>
    </row>
    <row r="1560" spans="2:21" x14ac:dyDescent="0.2">
      <c r="B1560" s="10" t="str">
        <f t="shared" si="150"/>
        <v/>
      </c>
      <c r="C1560" s="10" t="str">
        <f>IF(ISNA(VLOOKUP(R1560&amp;"_"&amp;S1560&amp;"_"&amp;T1560,[1]挑战模式!$A:$AS,1,FALSE)),"",IF(T1560-T1559=0,"",T1560))</f>
        <v/>
      </c>
      <c r="D1560" s="10" t="str">
        <f t="shared" si="151"/>
        <v/>
      </c>
      <c r="E1560" s="10" t="str">
        <f>""</f>
        <v/>
      </c>
      <c r="F1560" s="10" t="str">
        <f>IF(C1560="","",VLOOKUP(R1560&amp;"_"&amp;S1560&amp;"_"&amp;T1560,[1]挑战模式!$A:$AS,13,FALSE)-VLOOKUP(R1560&amp;"_"&amp;S1560&amp;"_"&amp;T1560,[1]挑战模式!$A:$AS,14,FALSE))</f>
        <v/>
      </c>
      <c r="G1560" s="10" t="str">
        <f t="shared" si="152"/>
        <v/>
      </c>
      <c r="H1560" s="10" t="str">
        <f>IF(C1560="","",VLOOKUP(R1560&amp;"_"&amp;S1560&amp;"_"&amp;T1560,[1]挑战模式!$A:$BG,58,FALSE))</f>
        <v/>
      </c>
      <c r="I1560" s="10" t="str">
        <f>IF(C1560="","",VLOOKUP(R1560&amp;"_"&amp;S1560&amp;"_"&amp;T1560,[1]挑战模式!$A:$BG,59,FALSE))</f>
        <v/>
      </c>
      <c r="J1560" s="10" t="str">
        <f t="shared" si="156"/>
        <v/>
      </c>
      <c r="K1560" s="10" t="str">
        <f ca="1">IF(ISNA(VLOOKUP(R1560&amp;"_"&amp;S1560&amp;"_"&amp;T1560,[1]挑战模式!$A:$AS,1,FALSE)),"",IF(VLOOKUP(R1560&amp;"_"&amp;S1560&amp;"_"&amp;T1560,[1]挑战模式!$A:$AS,14+U1560,FALSE)="","",INT(VLOOKUP(R1560&amp;"_"&amp;S1560&amp;"_"&amp;T1560,[1]挑战模式!$A:$AS,20+U1560,FALSE))))</f>
        <v/>
      </c>
      <c r="L1560" s="10" t="str">
        <f ca="1">IF(ISNA(VLOOKUP(R1560&amp;"_"&amp;S1560&amp;"_"&amp;T1560,[1]挑战模式!$A:$AS,1,FALSE)),"",IF(VLOOKUP(R1560&amp;"_"&amp;S1560&amp;"_"&amp;T1560,[1]挑战模式!$A:$AS,14+U1560,FALSE)="","",ROUND(VLOOKUP(R1560&amp;"_"&amp;S1560&amp;"_"&amp;T1560,[1]挑战模式!$A:$AS,5,FALSE)/K1560,2)))</f>
        <v/>
      </c>
      <c r="M1560" s="10" t="str">
        <f t="shared" ca="1" si="153"/>
        <v/>
      </c>
      <c r="N1560" s="10" t="str">
        <f t="shared" ca="1" si="154"/>
        <v/>
      </c>
      <c r="O1560" s="10" t="str">
        <f t="shared" ca="1" si="155"/>
        <v/>
      </c>
      <c r="Q1560" s="10" t="str">
        <f ca="1">IF(L1560="","",VLOOKUP(R1560&amp;"_"&amp;S1560&amp;"_"&amp;T1560,[1]挑战模式!$A:$AS,38+U1560,FALSE))</f>
        <v/>
      </c>
      <c r="R1560" s="10">
        <v>3</v>
      </c>
      <c r="S1560" s="10">
        <v>3</v>
      </c>
      <c r="T1560" s="10">
        <v>4</v>
      </c>
      <c r="U1560" s="10">
        <v>5</v>
      </c>
    </row>
    <row r="1561" spans="2:21" x14ac:dyDescent="0.2">
      <c r="B1561" s="10" t="str">
        <f t="shared" si="150"/>
        <v/>
      </c>
      <c r="C1561" s="10" t="str">
        <f>IF(ISNA(VLOOKUP(R1561&amp;"_"&amp;S1561&amp;"_"&amp;T1561,[1]挑战模式!$A:$AS,1,FALSE)),"",IF(T1561-T1560=0,"",T1561))</f>
        <v/>
      </c>
      <c r="D1561" s="10" t="str">
        <f t="shared" si="151"/>
        <v/>
      </c>
      <c r="E1561" s="10" t="str">
        <f>""</f>
        <v/>
      </c>
      <c r="F1561" s="10" t="str">
        <f>IF(C1561="","",VLOOKUP(R1561&amp;"_"&amp;S1561&amp;"_"&amp;T1561,[1]挑战模式!$A:$AS,13,FALSE)-VLOOKUP(R1561&amp;"_"&amp;S1561&amp;"_"&amp;T1561,[1]挑战模式!$A:$AS,14,FALSE))</f>
        <v/>
      </c>
      <c r="G1561" s="10" t="str">
        <f t="shared" si="152"/>
        <v/>
      </c>
      <c r="H1561" s="10" t="str">
        <f>IF(C1561="","",VLOOKUP(R1561&amp;"_"&amp;S1561&amp;"_"&amp;T1561,[1]挑战模式!$A:$BG,58,FALSE))</f>
        <v/>
      </c>
      <c r="I1561" s="10" t="str">
        <f>IF(C1561="","",VLOOKUP(R1561&amp;"_"&amp;S1561&amp;"_"&amp;T1561,[1]挑战模式!$A:$BG,59,FALSE))</f>
        <v/>
      </c>
      <c r="J1561" s="10" t="str">
        <f t="shared" si="156"/>
        <v/>
      </c>
      <c r="K1561" s="10" t="str">
        <f ca="1">IF(ISNA(VLOOKUP(R1561&amp;"_"&amp;S1561&amp;"_"&amp;T1561,[1]挑战模式!$A:$AS,1,FALSE)),"",IF(VLOOKUP(R1561&amp;"_"&amp;S1561&amp;"_"&amp;T1561,[1]挑战模式!$A:$AS,14+U1561,FALSE)="","",INT(VLOOKUP(R1561&amp;"_"&amp;S1561&amp;"_"&amp;T1561,[1]挑战模式!$A:$AS,20+U1561,FALSE))))</f>
        <v/>
      </c>
      <c r="L1561" s="10" t="str">
        <f ca="1">IF(ISNA(VLOOKUP(R1561&amp;"_"&amp;S1561&amp;"_"&amp;T1561,[1]挑战模式!$A:$AS,1,FALSE)),"",IF(VLOOKUP(R1561&amp;"_"&amp;S1561&amp;"_"&amp;T1561,[1]挑战模式!$A:$AS,14+U1561,FALSE)="","",ROUND(VLOOKUP(R1561&amp;"_"&amp;S1561&amp;"_"&amp;T1561,[1]挑战模式!$A:$AS,5,FALSE)/K1561,2)))</f>
        <v/>
      </c>
      <c r="M1561" s="10" t="str">
        <f t="shared" ca="1" si="153"/>
        <v/>
      </c>
      <c r="N1561" s="10" t="str">
        <f t="shared" ca="1" si="154"/>
        <v/>
      </c>
      <c r="O1561" s="10" t="str">
        <f t="shared" ca="1" si="155"/>
        <v/>
      </c>
      <c r="Q1561" s="10" t="str">
        <f ca="1">IF(L1561="","",VLOOKUP(R1561&amp;"_"&amp;S1561&amp;"_"&amp;T1561,[1]挑战模式!$A:$AS,38+U1561,FALSE))</f>
        <v/>
      </c>
      <c r="R1561" s="10">
        <v>3</v>
      </c>
      <c r="S1561" s="10">
        <v>3</v>
      </c>
      <c r="T1561" s="10">
        <v>4</v>
      </c>
      <c r="U1561" s="10">
        <v>6</v>
      </c>
    </row>
    <row r="1562" spans="2:21" x14ac:dyDescent="0.2">
      <c r="B1562" s="10" t="str">
        <f t="shared" si="150"/>
        <v>MonsterWaveCallRule_Season3_Challenge3</v>
      </c>
      <c r="C1562" s="10">
        <f>IF(ISNA(VLOOKUP(R1562&amp;"_"&amp;S1562&amp;"_"&amp;T1562,[1]挑战模式!$A:$AS,1,FALSE)),"",IF(T1562-T1561=0,"",T1562))</f>
        <v>5</v>
      </c>
      <c r="D1562" s="10" t="str">
        <f t="shared" si="151"/>
        <v>赛季3挑战关卡3波次5</v>
      </c>
      <c r="E1562" s="10" t="str">
        <f>""</f>
        <v/>
      </c>
      <c r="F1562" s="10">
        <f>IF(C1562="","",VLOOKUP(R1562&amp;"_"&amp;S1562&amp;"_"&amp;T1562,[1]挑战模式!$A:$AS,13,FALSE)-VLOOKUP(R1562&amp;"_"&amp;S1562&amp;"_"&amp;T1562,[1]挑战模式!$A:$AS,14,FALSE))</f>
        <v>100</v>
      </c>
      <c r="G1562" s="10">
        <f t="shared" si="152"/>
        <v>180</v>
      </c>
      <c r="H1562" s="10" t="str">
        <f>IF(C1562="","",VLOOKUP(R1562&amp;"_"&amp;S1562&amp;"_"&amp;T1562,[1]挑战模式!$A:$BG,58,FALSE))</f>
        <v>ResAudio_Music_game2;0.9</v>
      </c>
      <c r="I1562" s="10" t="str">
        <f>IF(C1562="","",VLOOKUP(R1562&amp;"_"&amp;S1562&amp;"_"&amp;T1562,[1]挑战模式!$A:$BG,59,FALSE))</f>
        <v>ResAudio_Music_game2;1.2</v>
      </c>
      <c r="J1562" s="10">
        <f t="shared" si="156"/>
        <v>0</v>
      </c>
      <c r="K1562" s="10">
        <f ca="1">IF(ISNA(VLOOKUP(R1562&amp;"_"&amp;S1562&amp;"_"&amp;T1562,[1]挑战模式!$A:$AS,1,FALSE)),"",IF(VLOOKUP(R1562&amp;"_"&amp;S1562&amp;"_"&amp;T1562,[1]挑战模式!$A:$AS,14+U1562,FALSE)="","",INT(VLOOKUP(R1562&amp;"_"&amp;S1562&amp;"_"&amp;T1562,[1]挑战模式!$A:$AS,20+U1562,FALSE))))</f>
        <v>12</v>
      </c>
      <c r="L1562" s="10">
        <f ca="1">IF(ISNA(VLOOKUP(R1562&amp;"_"&amp;S1562&amp;"_"&amp;T1562,[1]挑战模式!$A:$AS,1,FALSE)),"",IF(VLOOKUP(R1562&amp;"_"&amp;S1562&amp;"_"&amp;T1562,[1]挑战模式!$A:$AS,14+U1562,FALSE)="","",ROUND(VLOOKUP(R1562&amp;"_"&amp;S1562&amp;"_"&amp;T1562,[1]挑战模式!$A:$AS,5,FALSE)/K1562,2)))</f>
        <v>2.5</v>
      </c>
      <c r="M1562" s="10">
        <f t="shared" ca="1" si="153"/>
        <v>1</v>
      </c>
      <c r="N1562" s="10" t="str">
        <f t="shared" ca="1" si="154"/>
        <v>Monster_Season3_Challenge3_5_1</v>
      </c>
      <c r="O1562" s="10">
        <f t="shared" ca="1" si="155"/>
        <v>1</v>
      </c>
      <c r="Q1562" s="10">
        <f ca="1">IF(L1562="","",VLOOKUP(R1562&amp;"_"&amp;S1562&amp;"_"&amp;T1562,[1]挑战模式!$A:$AS,38+U1562,FALSE))</f>
        <v>4</v>
      </c>
      <c r="R1562" s="10">
        <v>3</v>
      </c>
      <c r="S1562" s="10">
        <v>3</v>
      </c>
      <c r="T1562" s="10">
        <v>5</v>
      </c>
      <c r="U1562" s="10">
        <v>1</v>
      </c>
    </row>
    <row r="1563" spans="2:21" x14ac:dyDescent="0.2">
      <c r="B1563" s="10" t="str">
        <f t="shared" si="150"/>
        <v/>
      </c>
      <c r="C1563" s="10" t="str">
        <f>IF(ISNA(VLOOKUP(R1563&amp;"_"&amp;S1563&amp;"_"&amp;T1563,[1]挑战模式!$A:$AS,1,FALSE)),"",IF(T1563-T1562=0,"",T1563))</f>
        <v/>
      </c>
      <c r="D1563" s="10" t="str">
        <f t="shared" si="151"/>
        <v/>
      </c>
      <c r="E1563" s="10" t="str">
        <f>""</f>
        <v/>
      </c>
      <c r="F1563" s="10" t="str">
        <f>IF(C1563="","",VLOOKUP(R1563&amp;"_"&amp;S1563&amp;"_"&amp;T1563,[1]挑战模式!$A:$AS,13,FALSE)-VLOOKUP(R1563&amp;"_"&amp;S1563&amp;"_"&amp;T1563,[1]挑战模式!$A:$AS,14,FALSE))</f>
        <v/>
      </c>
      <c r="G1563" s="10" t="str">
        <f t="shared" si="152"/>
        <v/>
      </c>
      <c r="H1563" s="10" t="str">
        <f>IF(C1563="","",VLOOKUP(R1563&amp;"_"&amp;S1563&amp;"_"&amp;T1563,[1]挑战模式!$A:$BG,58,FALSE))</f>
        <v/>
      </c>
      <c r="I1563" s="10" t="str">
        <f>IF(C1563="","",VLOOKUP(R1563&amp;"_"&amp;S1563&amp;"_"&amp;T1563,[1]挑战模式!$A:$BG,59,FALSE))</f>
        <v/>
      </c>
      <c r="J1563" s="10" t="str">
        <f t="shared" si="156"/>
        <v/>
      </c>
      <c r="K1563" s="10">
        <f ca="1">IF(ISNA(VLOOKUP(R1563&amp;"_"&amp;S1563&amp;"_"&amp;T1563,[1]挑战模式!$A:$AS,1,FALSE)),"",IF(VLOOKUP(R1563&amp;"_"&amp;S1563&amp;"_"&amp;T1563,[1]挑战模式!$A:$AS,14+U1563,FALSE)="","",INT(VLOOKUP(R1563&amp;"_"&amp;S1563&amp;"_"&amp;T1563,[1]挑战模式!$A:$AS,20+U1563,FALSE))))</f>
        <v>12</v>
      </c>
      <c r="L1563" s="10">
        <f ca="1">IF(ISNA(VLOOKUP(R1563&amp;"_"&amp;S1563&amp;"_"&amp;T1563,[1]挑战模式!$A:$AS,1,FALSE)),"",IF(VLOOKUP(R1563&amp;"_"&amp;S1563&amp;"_"&amp;T1563,[1]挑战模式!$A:$AS,14+U1563,FALSE)="","",ROUND(VLOOKUP(R1563&amp;"_"&amp;S1563&amp;"_"&amp;T1563,[1]挑战模式!$A:$AS,5,FALSE)/K1563,2)))</f>
        <v>2.5</v>
      </c>
      <c r="M1563" s="10">
        <f t="shared" ca="1" si="153"/>
        <v>1</v>
      </c>
      <c r="N1563" s="10" t="str">
        <f t="shared" ca="1" si="154"/>
        <v>Monster_Season3_Challenge3_5_2</v>
      </c>
      <c r="O1563" s="10">
        <f t="shared" ca="1" si="155"/>
        <v>1</v>
      </c>
      <c r="Q1563" s="10">
        <f ca="1">IF(L1563="","",VLOOKUP(R1563&amp;"_"&amp;S1563&amp;"_"&amp;T1563,[1]挑战模式!$A:$AS,38+U1563,FALSE))</f>
        <v>8</v>
      </c>
      <c r="R1563" s="10">
        <v>3</v>
      </c>
      <c r="S1563" s="10">
        <v>3</v>
      </c>
      <c r="T1563" s="10">
        <v>5</v>
      </c>
      <c r="U1563" s="10">
        <v>2</v>
      </c>
    </row>
    <row r="1564" spans="2:21" x14ac:dyDescent="0.2">
      <c r="B1564" s="10" t="str">
        <f t="shared" si="150"/>
        <v/>
      </c>
      <c r="C1564" s="10" t="str">
        <f>IF(ISNA(VLOOKUP(R1564&amp;"_"&amp;S1564&amp;"_"&amp;T1564,[1]挑战模式!$A:$AS,1,FALSE)),"",IF(T1564-T1563=0,"",T1564))</f>
        <v/>
      </c>
      <c r="D1564" s="10" t="str">
        <f t="shared" si="151"/>
        <v/>
      </c>
      <c r="E1564" s="10" t="str">
        <f>""</f>
        <v/>
      </c>
      <c r="F1564" s="10" t="str">
        <f>IF(C1564="","",VLOOKUP(R1564&amp;"_"&amp;S1564&amp;"_"&amp;T1564,[1]挑战模式!$A:$AS,13,FALSE)-VLOOKUP(R1564&amp;"_"&amp;S1564&amp;"_"&amp;T1564,[1]挑战模式!$A:$AS,14,FALSE))</f>
        <v/>
      </c>
      <c r="G1564" s="10" t="str">
        <f t="shared" si="152"/>
        <v/>
      </c>
      <c r="H1564" s="10" t="str">
        <f>IF(C1564="","",VLOOKUP(R1564&amp;"_"&amp;S1564&amp;"_"&amp;T1564,[1]挑战模式!$A:$BG,58,FALSE))</f>
        <v/>
      </c>
      <c r="I1564" s="10" t="str">
        <f>IF(C1564="","",VLOOKUP(R1564&amp;"_"&amp;S1564&amp;"_"&amp;T1564,[1]挑战模式!$A:$BG,59,FALSE))</f>
        <v/>
      </c>
      <c r="J1564" s="10" t="str">
        <f t="shared" si="156"/>
        <v/>
      </c>
      <c r="K1564" s="10">
        <f ca="1">IF(ISNA(VLOOKUP(R1564&amp;"_"&amp;S1564&amp;"_"&amp;T1564,[1]挑战模式!$A:$AS,1,FALSE)),"",IF(VLOOKUP(R1564&amp;"_"&amp;S1564&amp;"_"&amp;T1564,[1]挑战模式!$A:$AS,14+U1564,FALSE)="","",INT(VLOOKUP(R1564&amp;"_"&amp;S1564&amp;"_"&amp;T1564,[1]挑战模式!$A:$AS,20+U1564,FALSE))))</f>
        <v>6</v>
      </c>
      <c r="L1564" s="10">
        <f ca="1">IF(ISNA(VLOOKUP(R1564&amp;"_"&amp;S1564&amp;"_"&amp;T1564,[1]挑战模式!$A:$AS,1,FALSE)),"",IF(VLOOKUP(R1564&amp;"_"&amp;S1564&amp;"_"&amp;T1564,[1]挑战模式!$A:$AS,14+U1564,FALSE)="","",ROUND(VLOOKUP(R1564&amp;"_"&amp;S1564&amp;"_"&amp;T1564,[1]挑战模式!$A:$AS,5,FALSE)/K1564,2)))</f>
        <v>5</v>
      </c>
      <c r="M1564" s="10">
        <f t="shared" ca="1" si="153"/>
        <v>1</v>
      </c>
      <c r="N1564" s="10" t="str">
        <f t="shared" ca="1" si="154"/>
        <v>Monster_Season3_Challenge3_5_3</v>
      </c>
      <c r="O1564" s="10">
        <f t="shared" ca="1" si="155"/>
        <v>1</v>
      </c>
      <c r="Q1564" s="10">
        <f ca="1">IF(L1564="","",VLOOKUP(R1564&amp;"_"&amp;S1564&amp;"_"&amp;T1564,[1]挑战模式!$A:$AS,38+U1564,FALSE))</f>
        <v>8</v>
      </c>
      <c r="R1564" s="10">
        <v>3</v>
      </c>
      <c r="S1564" s="10">
        <v>3</v>
      </c>
      <c r="T1564" s="10">
        <v>5</v>
      </c>
      <c r="U1564" s="10">
        <v>3</v>
      </c>
    </row>
    <row r="1565" spans="2:21" x14ac:dyDescent="0.2">
      <c r="B1565" s="10" t="str">
        <f t="shared" si="150"/>
        <v/>
      </c>
      <c r="C1565" s="10" t="str">
        <f>IF(ISNA(VLOOKUP(R1565&amp;"_"&amp;S1565&amp;"_"&amp;T1565,[1]挑战模式!$A:$AS,1,FALSE)),"",IF(T1565-T1564=0,"",T1565))</f>
        <v/>
      </c>
      <c r="D1565" s="10" t="str">
        <f t="shared" si="151"/>
        <v/>
      </c>
      <c r="E1565" s="10" t="str">
        <f>""</f>
        <v/>
      </c>
      <c r="F1565" s="10" t="str">
        <f>IF(C1565="","",VLOOKUP(R1565&amp;"_"&amp;S1565&amp;"_"&amp;T1565,[1]挑战模式!$A:$AS,13,FALSE)-VLOOKUP(R1565&amp;"_"&amp;S1565&amp;"_"&amp;T1565,[1]挑战模式!$A:$AS,14,FALSE))</f>
        <v/>
      </c>
      <c r="G1565" s="10" t="str">
        <f t="shared" si="152"/>
        <v/>
      </c>
      <c r="H1565" s="10" t="str">
        <f>IF(C1565="","",VLOOKUP(R1565&amp;"_"&amp;S1565&amp;"_"&amp;T1565,[1]挑战模式!$A:$BG,58,FALSE))</f>
        <v/>
      </c>
      <c r="I1565" s="10" t="str">
        <f>IF(C1565="","",VLOOKUP(R1565&amp;"_"&amp;S1565&amp;"_"&amp;T1565,[1]挑战模式!$A:$BG,59,FALSE))</f>
        <v/>
      </c>
      <c r="J1565" s="10" t="str">
        <f t="shared" si="156"/>
        <v/>
      </c>
      <c r="K1565" s="10" t="str">
        <f ca="1">IF(ISNA(VLOOKUP(R1565&amp;"_"&amp;S1565&amp;"_"&amp;T1565,[1]挑战模式!$A:$AS,1,FALSE)),"",IF(VLOOKUP(R1565&amp;"_"&amp;S1565&amp;"_"&amp;T1565,[1]挑战模式!$A:$AS,14+U1565,FALSE)="","",INT(VLOOKUP(R1565&amp;"_"&amp;S1565&amp;"_"&amp;T1565,[1]挑战模式!$A:$AS,20+U1565,FALSE))))</f>
        <v/>
      </c>
      <c r="L1565" s="10" t="str">
        <f ca="1">IF(ISNA(VLOOKUP(R1565&amp;"_"&amp;S1565&amp;"_"&amp;T1565,[1]挑战模式!$A:$AS,1,FALSE)),"",IF(VLOOKUP(R1565&amp;"_"&amp;S1565&amp;"_"&amp;T1565,[1]挑战模式!$A:$AS,14+U1565,FALSE)="","",ROUND(VLOOKUP(R1565&amp;"_"&amp;S1565&amp;"_"&amp;T1565,[1]挑战模式!$A:$AS,5,FALSE)/K1565,2)))</f>
        <v/>
      </c>
      <c r="M1565" s="10" t="str">
        <f t="shared" ca="1" si="153"/>
        <v/>
      </c>
      <c r="N1565" s="10" t="str">
        <f t="shared" ca="1" si="154"/>
        <v/>
      </c>
      <c r="O1565" s="10" t="str">
        <f t="shared" ca="1" si="155"/>
        <v/>
      </c>
      <c r="Q1565" s="10" t="str">
        <f ca="1">IF(L1565="","",VLOOKUP(R1565&amp;"_"&amp;S1565&amp;"_"&amp;T1565,[1]挑战模式!$A:$AS,38+U1565,FALSE))</f>
        <v/>
      </c>
      <c r="R1565" s="10">
        <v>3</v>
      </c>
      <c r="S1565" s="10">
        <v>3</v>
      </c>
      <c r="T1565" s="10">
        <v>5</v>
      </c>
      <c r="U1565" s="10">
        <v>4</v>
      </c>
    </row>
    <row r="1566" spans="2:21" x14ac:dyDescent="0.2">
      <c r="B1566" s="10" t="str">
        <f t="shared" si="150"/>
        <v/>
      </c>
      <c r="C1566" s="10" t="str">
        <f>IF(ISNA(VLOOKUP(R1566&amp;"_"&amp;S1566&amp;"_"&amp;T1566,[1]挑战模式!$A:$AS,1,FALSE)),"",IF(T1566-T1565=0,"",T1566))</f>
        <v/>
      </c>
      <c r="D1566" s="10" t="str">
        <f t="shared" si="151"/>
        <v/>
      </c>
      <c r="E1566" s="10" t="str">
        <f>""</f>
        <v/>
      </c>
      <c r="F1566" s="10" t="str">
        <f>IF(C1566="","",VLOOKUP(R1566&amp;"_"&amp;S1566&amp;"_"&amp;T1566,[1]挑战模式!$A:$AS,13,FALSE)-VLOOKUP(R1566&amp;"_"&amp;S1566&amp;"_"&amp;T1566,[1]挑战模式!$A:$AS,14,FALSE))</f>
        <v/>
      </c>
      <c r="G1566" s="10" t="str">
        <f t="shared" si="152"/>
        <v/>
      </c>
      <c r="H1566" s="10" t="str">
        <f>IF(C1566="","",VLOOKUP(R1566&amp;"_"&amp;S1566&amp;"_"&amp;T1566,[1]挑战模式!$A:$BG,58,FALSE))</f>
        <v/>
      </c>
      <c r="I1566" s="10" t="str">
        <f>IF(C1566="","",VLOOKUP(R1566&amp;"_"&amp;S1566&amp;"_"&amp;T1566,[1]挑战模式!$A:$BG,59,FALSE))</f>
        <v/>
      </c>
      <c r="J1566" s="10" t="str">
        <f t="shared" si="156"/>
        <v/>
      </c>
      <c r="K1566" s="10" t="str">
        <f ca="1">IF(ISNA(VLOOKUP(R1566&amp;"_"&amp;S1566&amp;"_"&amp;T1566,[1]挑战模式!$A:$AS,1,FALSE)),"",IF(VLOOKUP(R1566&amp;"_"&amp;S1566&amp;"_"&amp;T1566,[1]挑战模式!$A:$AS,14+U1566,FALSE)="","",INT(VLOOKUP(R1566&amp;"_"&amp;S1566&amp;"_"&amp;T1566,[1]挑战模式!$A:$AS,20+U1566,FALSE))))</f>
        <v/>
      </c>
      <c r="L1566" s="10" t="str">
        <f ca="1">IF(ISNA(VLOOKUP(R1566&amp;"_"&amp;S1566&amp;"_"&amp;T1566,[1]挑战模式!$A:$AS,1,FALSE)),"",IF(VLOOKUP(R1566&amp;"_"&amp;S1566&amp;"_"&amp;T1566,[1]挑战模式!$A:$AS,14+U1566,FALSE)="","",ROUND(VLOOKUP(R1566&amp;"_"&amp;S1566&amp;"_"&amp;T1566,[1]挑战模式!$A:$AS,5,FALSE)/K1566,2)))</f>
        <v/>
      </c>
      <c r="M1566" s="10" t="str">
        <f t="shared" ca="1" si="153"/>
        <v/>
      </c>
      <c r="N1566" s="10" t="str">
        <f t="shared" ca="1" si="154"/>
        <v/>
      </c>
      <c r="O1566" s="10" t="str">
        <f t="shared" ca="1" si="155"/>
        <v/>
      </c>
      <c r="Q1566" s="10" t="str">
        <f ca="1">IF(L1566="","",VLOOKUP(R1566&amp;"_"&amp;S1566&amp;"_"&amp;T1566,[1]挑战模式!$A:$AS,38+U1566,FALSE))</f>
        <v/>
      </c>
      <c r="R1566" s="10">
        <v>3</v>
      </c>
      <c r="S1566" s="10">
        <v>3</v>
      </c>
      <c r="T1566" s="10">
        <v>5</v>
      </c>
      <c r="U1566" s="10">
        <v>5</v>
      </c>
    </row>
    <row r="1567" spans="2:21" x14ac:dyDescent="0.2">
      <c r="B1567" s="10" t="str">
        <f t="shared" si="150"/>
        <v/>
      </c>
      <c r="C1567" s="10" t="str">
        <f>IF(ISNA(VLOOKUP(R1567&amp;"_"&amp;S1567&amp;"_"&amp;T1567,[1]挑战模式!$A:$AS,1,FALSE)),"",IF(T1567-T1566=0,"",T1567))</f>
        <v/>
      </c>
      <c r="D1567" s="10" t="str">
        <f t="shared" si="151"/>
        <v/>
      </c>
      <c r="E1567" s="10" t="str">
        <f>""</f>
        <v/>
      </c>
      <c r="F1567" s="10" t="str">
        <f>IF(C1567="","",VLOOKUP(R1567&amp;"_"&amp;S1567&amp;"_"&amp;T1567,[1]挑战模式!$A:$AS,13,FALSE)-VLOOKUP(R1567&amp;"_"&amp;S1567&amp;"_"&amp;T1567,[1]挑战模式!$A:$AS,14,FALSE))</f>
        <v/>
      </c>
      <c r="G1567" s="10" t="str">
        <f t="shared" si="152"/>
        <v/>
      </c>
      <c r="H1567" s="10" t="str">
        <f>IF(C1567="","",VLOOKUP(R1567&amp;"_"&amp;S1567&amp;"_"&amp;T1567,[1]挑战模式!$A:$BG,58,FALSE))</f>
        <v/>
      </c>
      <c r="I1567" s="10" t="str">
        <f>IF(C1567="","",VLOOKUP(R1567&amp;"_"&amp;S1567&amp;"_"&amp;T1567,[1]挑战模式!$A:$BG,59,FALSE))</f>
        <v/>
      </c>
      <c r="J1567" s="10" t="str">
        <f t="shared" si="156"/>
        <v/>
      </c>
      <c r="K1567" s="10" t="str">
        <f ca="1">IF(ISNA(VLOOKUP(R1567&amp;"_"&amp;S1567&amp;"_"&amp;T1567,[1]挑战模式!$A:$AS,1,FALSE)),"",IF(VLOOKUP(R1567&amp;"_"&amp;S1567&amp;"_"&amp;T1567,[1]挑战模式!$A:$AS,14+U1567,FALSE)="","",INT(VLOOKUP(R1567&amp;"_"&amp;S1567&amp;"_"&amp;T1567,[1]挑战模式!$A:$AS,20+U1567,FALSE))))</f>
        <v/>
      </c>
      <c r="L1567" s="10" t="str">
        <f ca="1">IF(ISNA(VLOOKUP(R1567&amp;"_"&amp;S1567&amp;"_"&amp;T1567,[1]挑战模式!$A:$AS,1,FALSE)),"",IF(VLOOKUP(R1567&amp;"_"&amp;S1567&amp;"_"&amp;T1567,[1]挑战模式!$A:$AS,14+U1567,FALSE)="","",ROUND(VLOOKUP(R1567&amp;"_"&amp;S1567&amp;"_"&amp;T1567,[1]挑战模式!$A:$AS,5,FALSE)/K1567,2)))</f>
        <v/>
      </c>
      <c r="M1567" s="10" t="str">
        <f t="shared" ca="1" si="153"/>
        <v/>
      </c>
      <c r="N1567" s="10" t="str">
        <f t="shared" ca="1" si="154"/>
        <v/>
      </c>
      <c r="O1567" s="10" t="str">
        <f t="shared" ca="1" si="155"/>
        <v/>
      </c>
      <c r="Q1567" s="10" t="str">
        <f ca="1">IF(L1567="","",VLOOKUP(R1567&amp;"_"&amp;S1567&amp;"_"&amp;T1567,[1]挑战模式!$A:$AS,38+U1567,FALSE))</f>
        <v/>
      </c>
      <c r="R1567" s="10">
        <v>3</v>
      </c>
      <c r="S1567" s="10">
        <v>3</v>
      </c>
      <c r="T1567" s="10">
        <v>5</v>
      </c>
      <c r="U1567" s="10">
        <v>6</v>
      </c>
    </row>
    <row r="1568" spans="2:21" x14ac:dyDescent="0.2">
      <c r="B1568" s="10" t="str">
        <f t="shared" si="150"/>
        <v>MonsterWaveCallRule_Season3_Challenge3</v>
      </c>
      <c r="C1568" s="10">
        <f>IF(ISNA(VLOOKUP(R1568&amp;"_"&amp;S1568&amp;"_"&amp;T1568,[1]挑战模式!$A:$AS,1,FALSE)),"",IF(T1568-T1567=0,"",T1568))</f>
        <v>6</v>
      </c>
      <c r="D1568" s="10" t="str">
        <f t="shared" si="151"/>
        <v>赛季3挑战关卡3波次6</v>
      </c>
      <c r="E1568" s="10" t="str">
        <f>""</f>
        <v/>
      </c>
      <c r="F1568" s="10">
        <f>IF(C1568="","",VLOOKUP(R1568&amp;"_"&amp;S1568&amp;"_"&amp;T1568,[1]挑战模式!$A:$AS,13,FALSE)-VLOOKUP(R1568&amp;"_"&amp;S1568&amp;"_"&amp;T1568,[1]挑战模式!$A:$AS,14,FALSE))</f>
        <v>100</v>
      </c>
      <c r="G1568" s="10">
        <f t="shared" si="152"/>
        <v>180</v>
      </c>
      <c r="H1568" s="10" t="str">
        <f>IF(C1568="","",VLOOKUP(R1568&amp;"_"&amp;S1568&amp;"_"&amp;T1568,[1]挑战模式!$A:$BG,58,FALSE))</f>
        <v>ResAudio_Music_game2;0.9</v>
      </c>
      <c r="I1568" s="10" t="str">
        <f>IF(C1568="","",VLOOKUP(R1568&amp;"_"&amp;S1568&amp;"_"&amp;T1568,[1]挑战模式!$A:$BG,59,FALSE))</f>
        <v>ResAudio_Music_battle_danger1;1</v>
      </c>
      <c r="J1568" s="10">
        <f t="shared" si="156"/>
        <v>0</v>
      </c>
      <c r="K1568" s="10">
        <f ca="1">IF(ISNA(VLOOKUP(R1568&amp;"_"&amp;S1568&amp;"_"&amp;T1568,[1]挑战模式!$A:$AS,1,FALSE)),"",IF(VLOOKUP(R1568&amp;"_"&amp;S1568&amp;"_"&amp;T1568,[1]挑战模式!$A:$AS,14+U1568,FALSE)="","",INT(VLOOKUP(R1568&amp;"_"&amp;S1568&amp;"_"&amp;T1568,[1]挑战模式!$A:$AS,20+U1568,FALSE))))</f>
        <v>11</v>
      </c>
      <c r="L1568" s="10">
        <f ca="1">IF(ISNA(VLOOKUP(R1568&amp;"_"&amp;S1568&amp;"_"&amp;T1568,[1]挑战模式!$A:$AS,1,FALSE)),"",IF(VLOOKUP(R1568&amp;"_"&amp;S1568&amp;"_"&amp;T1568,[1]挑战模式!$A:$AS,14+U1568,FALSE)="","",ROUND(VLOOKUP(R1568&amp;"_"&amp;S1568&amp;"_"&amp;T1568,[1]挑战模式!$A:$AS,5,FALSE)/K1568,2)))</f>
        <v>2.73</v>
      </c>
      <c r="M1568" s="10">
        <f t="shared" ca="1" si="153"/>
        <v>1</v>
      </c>
      <c r="N1568" s="10" t="str">
        <f t="shared" ca="1" si="154"/>
        <v>Monster_Season3_Challenge3_6_1</v>
      </c>
      <c r="O1568" s="10">
        <f t="shared" ca="1" si="155"/>
        <v>1</v>
      </c>
      <c r="Q1568" s="10">
        <f ca="1">IF(L1568="","",VLOOKUP(R1568&amp;"_"&amp;S1568&amp;"_"&amp;T1568,[1]挑战模式!$A:$AS,38+U1568,FALSE))</f>
        <v>4</v>
      </c>
      <c r="R1568" s="10">
        <v>3</v>
      </c>
      <c r="S1568" s="10">
        <v>3</v>
      </c>
      <c r="T1568" s="10">
        <v>6</v>
      </c>
      <c r="U1568" s="10">
        <v>1</v>
      </c>
    </row>
    <row r="1569" spans="2:21" x14ac:dyDescent="0.2">
      <c r="B1569" s="10" t="str">
        <f t="shared" si="150"/>
        <v/>
      </c>
      <c r="C1569" s="10" t="str">
        <f>IF(ISNA(VLOOKUP(R1569&amp;"_"&amp;S1569&amp;"_"&amp;T1569,[1]挑战模式!$A:$AS,1,FALSE)),"",IF(T1569-T1568=0,"",T1569))</f>
        <v/>
      </c>
      <c r="D1569" s="10" t="str">
        <f t="shared" si="151"/>
        <v/>
      </c>
      <c r="E1569" s="10" t="str">
        <f>""</f>
        <v/>
      </c>
      <c r="F1569" s="10" t="str">
        <f>IF(C1569="","",VLOOKUP(R1569&amp;"_"&amp;S1569&amp;"_"&amp;T1569,[1]挑战模式!$A:$AS,13,FALSE)-VLOOKUP(R1569&amp;"_"&amp;S1569&amp;"_"&amp;T1569,[1]挑战模式!$A:$AS,14,FALSE))</f>
        <v/>
      </c>
      <c r="G1569" s="10" t="str">
        <f t="shared" si="152"/>
        <v/>
      </c>
      <c r="H1569" s="10" t="str">
        <f>IF(C1569="","",VLOOKUP(R1569&amp;"_"&amp;S1569&amp;"_"&amp;T1569,[1]挑战模式!$A:$BG,58,FALSE))</f>
        <v/>
      </c>
      <c r="I1569" s="10" t="str">
        <f>IF(C1569="","",VLOOKUP(R1569&amp;"_"&amp;S1569&amp;"_"&amp;T1569,[1]挑战模式!$A:$BG,59,FALSE))</f>
        <v/>
      </c>
      <c r="J1569" s="10" t="str">
        <f t="shared" si="156"/>
        <v/>
      </c>
      <c r="K1569" s="10">
        <f ca="1">IF(ISNA(VLOOKUP(R1569&amp;"_"&amp;S1569&amp;"_"&amp;T1569,[1]挑战模式!$A:$AS,1,FALSE)),"",IF(VLOOKUP(R1569&amp;"_"&amp;S1569&amp;"_"&amp;T1569,[1]挑战模式!$A:$AS,14+U1569,FALSE)="","",INT(VLOOKUP(R1569&amp;"_"&amp;S1569&amp;"_"&amp;T1569,[1]挑战模式!$A:$AS,20+U1569,FALSE))))</f>
        <v>8</v>
      </c>
      <c r="L1569" s="10">
        <f ca="1">IF(ISNA(VLOOKUP(R1569&amp;"_"&amp;S1569&amp;"_"&amp;T1569,[1]挑战模式!$A:$AS,1,FALSE)),"",IF(VLOOKUP(R1569&amp;"_"&amp;S1569&amp;"_"&amp;T1569,[1]挑战模式!$A:$AS,14+U1569,FALSE)="","",ROUND(VLOOKUP(R1569&amp;"_"&amp;S1569&amp;"_"&amp;T1569,[1]挑战模式!$A:$AS,5,FALSE)/K1569,2)))</f>
        <v>3.75</v>
      </c>
      <c r="M1569" s="10">
        <f t="shared" ca="1" si="153"/>
        <v>1</v>
      </c>
      <c r="N1569" s="10" t="str">
        <f t="shared" ca="1" si="154"/>
        <v>Monster_Season3_Challenge3_6_2</v>
      </c>
      <c r="O1569" s="10">
        <f t="shared" ca="1" si="155"/>
        <v>1</v>
      </c>
      <c r="Q1569" s="10">
        <f ca="1">IF(L1569="","",VLOOKUP(R1569&amp;"_"&amp;S1569&amp;"_"&amp;T1569,[1]挑战模式!$A:$AS,38+U1569,FALSE))</f>
        <v>4</v>
      </c>
      <c r="R1569" s="10">
        <v>3</v>
      </c>
      <c r="S1569" s="10">
        <v>3</v>
      </c>
      <c r="T1569" s="10">
        <v>6</v>
      </c>
      <c r="U1569" s="10">
        <v>2</v>
      </c>
    </row>
    <row r="1570" spans="2:21" x14ac:dyDescent="0.2">
      <c r="B1570" s="10" t="str">
        <f t="shared" si="150"/>
        <v/>
      </c>
      <c r="C1570" s="10" t="str">
        <f>IF(ISNA(VLOOKUP(R1570&amp;"_"&amp;S1570&amp;"_"&amp;T1570,[1]挑战模式!$A:$AS,1,FALSE)),"",IF(T1570-T1569=0,"",T1570))</f>
        <v/>
      </c>
      <c r="D1570" s="10" t="str">
        <f t="shared" si="151"/>
        <v/>
      </c>
      <c r="E1570" s="10" t="str">
        <f>""</f>
        <v/>
      </c>
      <c r="F1570" s="10" t="str">
        <f>IF(C1570="","",VLOOKUP(R1570&amp;"_"&amp;S1570&amp;"_"&amp;T1570,[1]挑战模式!$A:$AS,13,FALSE)-VLOOKUP(R1570&amp;"_"&amp;S1570&amp;"_"&amp;T1570,[1]挑战模式!$A:$AS,14,FALSE))</f>
        <v/>
      </c>
      <c r="G1570" s="10" t="str">
        <f t="shared" si="152"/>
        <v/>
      </c>
      <c r="H1570" s="10" t="str">
        <f>IF(C1570="","",VLOOKUP(R1570&amp;"_"&amp;S1570&amp;"_"&amp;T1570,[1]挑战模式!$A:$BG,58,FALSE))</f>
        <v/>
      </c>
      <c r="I1570" s="10" t="str">
        <f>IF(C1570="","",VLOOKUP(R1570&amp;"_"&amp;S1570&amp;"_"&amp;T1570,[1]挑战模式!$A:$BG,59,FALSE))</f>
        <v/>
      </c>
      <c r="J1570" s="10" t="str">
        <f t="shared" si="156"/>
        <v/>
      </c>
      <c r="K1570" s="10">
        <f ca="1">IF(ISNA(VLOOKUP(R1570&amp;"_"&amp;S1570&amp;"_"&amp;T1570,[1]挑战模式!$A:$AS,1,FALSE)),"",IF(VLOOKUP(R1570&amp;"_"&amp;S1570&amp;"_"&amp;T1570,[1]挑战模式!$A:$AS,14+U1570,FALSE)="","",INT(VLOOKUP(R1570&amp;"_"&amp;S1570&amp;"_"&amp;T1570,[1]挑战模式!$A:$AS,20+U1570,FALSE))))</f>
        <v>8</v>
      </c>
      <c r="L1570" s="10">
        <f ca="1">IF(ISNA(VLOOKUP(R1570&amp;"_"&amp;S1570&amp;"_"&amp;T1570,[1]挑战模式!$A:$AS,1,FALSE)),"",IF(VLOOKUP(R1570&amp;"_"&amp;S1570&amp;"_"&amp;T1570,[1]挑战模式!$A:$AS,14+U1570,FALSE)="","",ROUND(VLOOKUP(R1570&amp;"_"&amp;S1570&amp;"_"&amp;T1570,[1]挑战模式!$A:$AS,5,FALSE)/K1570,2)))</f>
        <v>3.75</v>
      </c>
      <c r="M1570" s="10">
        <f t="shared" ca="1" si="153"/>
        <v>1</v>
      </c>
      <c r="N1570" s="10" t="str">
        <f t="shared" ca="1" si="154"/>
        <v>Monster_Season3_Challenge3_6_3</v>
      </c>
      <c r="O1570" s="10">
        <f t="shared" ca="1" si="155"/>
        <v>1</v>
      </c>
      <c r="Q1570" s="10">
        <f ca="1">IF(L1570="","",VLOOKUP(R1570&amp;"_"&amp;S1570&amp;"_"&amp;T1570,[1]挑战模式!$A:$AS,38+U1570,FALSE))</f>
        <v>9</v>
      </c>
      <c r="R1570" s="10">
        <v>3</v>
      </c>
      <c r="S1570" s="10">
        <v>3</v>
      </c>
      <c r="T1570" s="10">
        <v>6</v>
      </c>
      <c r="U1570" s="10">
        <v>3</v>
      </c>
    </row>
    <row r="1571" spans="2:21" x14ac:dyDescent="0.2">
      <c r="B1571" s="10" t="str">
        <f t="shared" ref="B1571:B1634" si="157">IF(C1571="","","MonsterWaveCallRule_Season"&amp;R1571&amp;"_Challenge"&amp;S1571)</f>
        <v/>
      </c>
      <c r="C1571" s="10" t="str">
        <f>IF(ISNA(VLOOKUP(R1571&amp;"_"&amp;S1571&amp;"_"&amp;T1571,[1]挑战模式!$A:$AS,1,FALSE)),"",IF(T1571-T1570=0,"",T1571))</f>
        <v/>
      </c>
      <c r="D1571" s="10" t="str">
        <f t="shared" ref="D1571:D1634" si="158">IF(C1571="","","赛季"&amp;R1571&amp;"挑战关卡"&amp;S1571&amp;"波次"&amp;T1571)</f>
        <v/>
      </c>
      <c r="E1571" s="10" t="str">
        <f>""</f>
        <v/>
      </c>
      <c r="F1571" s="10" t="str">
        <f>IF(C1571="","",VLOOKUP(R1571&amp;"_"&amp;S1571&amp;"_"&amp;T1571,[1]挑战模式!$A:$AS,13,FALSE)-VLOOKUP(R1571&amp;"_"&amp;S1571&amp;"_"&amp;T1571,[1]挑战模式!$A:$AS,14,FALSE))</f>
        <v/>
      </c>
      <c r="G1571" s="10" t="str">
        <f t="shared" ref="G1571:G1634" si="159">IF(C1571="","",180)</f>
        <v/>
      </c>
      <c r="H1571" s="10" t="str">
        <f>IF(C1571="","",VLOOKUP(R1571&amp;"_"&amp;S1571&amp;"_"&amp;T1571,[1]挑战模式!$A:$BG,58,FALSE))</f>
        <v/>
      </c>
      <c r="I1571" s="10" t="str">
        <f>IF(C1571="","",VLOOKUP(R1571&amp;"_"&amp;S1571&amp;"_"&amp;T1571,[1]挑战模式!$A:$BG,59,FALSE))</f>
        <v/>
      </c>
      <c r="J1571" s="10" t="str">
        <f t="shared" si="156"/>
        <v/>
      </c>
      <c r="K1571" s="10">
        <f ca="1">IF(ISNA(VLOOKUP(R1571&amp;"_"&amp;S1571&amp;"_"&amp;T1571,[1]挑战模式!$A:$AS,1,FALSE)),"",IF(VLOOKUP(R1571&amp;"_"&amp;S1571&amp;"_"&amp;T1571,[1]挑战模式!$A:$AS,14+U1571,FALSE)="","",INT(VLOOKUP(R1571&amp;"_"&amp;S1571&amp;"_"&amp;T1571,[1]挑战模式!$A:$AS,20+U1571,FALSE))))</f>
        <v>5</v>
      </c>
      <c r="L1571" s="10">
        <f ca="1">IF(ISNA(VLOOKUP(R1571&amp;"_"&amp;S1571&amp;"_"&amp;T1571,[1]挑战模式!$A:$AS,1,FALSE)),"",IF(VLOOKUP(R1571&amp;"_"&amp;S1571&amp;"_"&amp;T1571,[1]挑战模式!$A:$AS,14+U1571,FALSE)="","",ROUND(VLOOKUP(R1571&amp;"_"&amp;S1571&amp;"_"&amp;T1571,[1]挑战模式!$A:$AS,5,FALSE)/K1571,2)))</f>
        <v>6</v>
      </c>
      <c r="M1571" s="10">
        <f t="shared" ref="M1571:M1634" ca="1" si="160">IF(L1571="","",1)</f>
        <v>1</v>
      </c>
      <c r="N1571" s="10" t="str">
        <f t="shared" ref="N1571:N1634" ca="1" si="161">IF(L1571="","","Monster_Season"&amp;R1571&amp;"_Challenge"&amp;S1571&amp;"_"&amp;T1571&amp;"_"&amp;U1571)</f>
        <v>Monster_Season3_Challenge3_6_4</v>
      </c>
      <c r="O1571" s="10">
        <f t="shared" ref="O1571:O1634" ca="1" si="162">IF(L1571="","",1)</f>
        <v>1</v>
      </c>
      <c r="Q1571" s="10">
        <f ca="1">IF(L1571="","",VLOOKUP(R1571&amp;"_"&amp;S1571&amp;"_"&amp;T1571,[1]挑战模式!$A:$AS,38+U1571,FALSE))</f>
        <v>9</v>
      </c>
      <c r="R1571" s="10">
        <v>3</v>
      </c>
      <c r="S1571" s="10">
        <v>3</v>
      </c>
      <c r="T1571" s="10">
        <v>6</v>
      </c>
      <c r="U1571" s="10">
        <v>4</v>
      </c>
    </row>
    <row r="1572" spans="2:21" x14ac:dyDescent="0.2">
      <c r="B1572" s="10" t="str">
        <f t="shared" si="157"/>
        <v/>
      </c>
      <c r="C1572" s="10" t="str">
        <f>IF(ISNA(VLOOKUP(R1572&amp;"_"&amp;S1572&amp;"_"&amp;T1572,[1]挑战模式!$A:$AS,1,FALSE)),"",IF(T1572-T1571=0,"",T1572))</f>
        <v/>
      </c>
      <c r="D1572" s="10" t="str">
        <f t="shared" si="158"/>
        <v/>
      </c>
      <c r="E1572" s="10" t="str">
        <f>""</f>
        <v/>
      </c>
      <c r="F1572" s="10" t="str">
        <f>IF(C1572="","",VLOOKUP(R1572&amp;"_"&amp;S1572&amp;"_"&amp;T1572,[1]挑战模式!$A:$AS,13,FALSE)-VLOOKUP(R1572&amp;"_"&amp;S1572&amp;"_"&amp;T1572,[1]挑战模式!$A:$AS,14,FALSE))</f>
        <v/>
      </c>
      <c r="G1572" s="10" t="str">
        <f t="shared" si="159"/>
        <v/>
      </c>
      <c r="H1572" s="10" t="str">
        <f>IF(C1572="","",VLOOKUP(R1572&amp;"_"&amp;S1572&amp;"_"&amp;T1572,[1]挑战模式!$A:$BG,58,FALSE))</f>
        <v/>
      </c>
      <c r="I1572" s="10" t="str">
        <f>IF(C1572="","",VLOOKUP(R1572&amp;"_"&amp;S1572&amp;"_"&amp;T1572,[1]挑战模式!$A:$BG,59,FALSE))</f>
        <v/>
      </c>
      <c r="J1572" s="10" t="str">
        <f t="shared" si="156"/>
        <v/>
      </c>
      <c r="K1572" s="10" t="str">
        <f ca="1">IF(ISNA(VLOOKUP(R1572&amp;"_"&amp;S1572&amp;"_"&amp;T1572,[1]挑战模式!$A:$AS,1,FALSE)),"",IF(VLOOKUP(R1572&amp;"_"&amp;S1572&amp;"_"&amp;T1572,[1]挑战模式!$A:$AS,14+U1572,FALSE)="","",INT(VLOOKUP(R1572&amp;"_"&amp;S1572&amp;"_"&amp;T1572,[1]挑战模式!$A:$AS,20+U1572,FALSE))))</f>
        <v/>
      </c>
      <c r="L1572" s="10" t="str">
        <f ca="1">IF(ISNA(VLOOKUP(R1572&amp;"_"&amp;S1572&amp;"_"&amp;T1572,[1]挑战模式!$A:$AS,1,FALSE)),"",IF(VLOOKUP(R1572&amp;"_"&amp;S1572&amp;"_"&amp;T1572,[1]挑战模式!$A:$AS,14+U1572,FALSE)="","",ROUND(VLOOKUP(R1572&amp;"_"&amp;S1572&amp;"_"&amp;T1572,[1]挑战模式!$A:$AS,5,FALSE)/K1572,2)))</f>
        <v/>
      </c>
      <c r="M1572" s="10" t="str">
        <f t="shared" ca="1" si="160"/>
        <v/>
      </c>
      <c r="N1572" s="10" t="str">
        <f t="shared" ca="1" si="161"/>
        <v/>
      </c>
      <c r="O1572" s="10" t="str">
        <f t="shared" ca="1" si="162"/>
        <v/>
      </c>
      <c r="Q1572" s="10" t="str">
        <f ca="1">IF(L1572="","",VLOOKUP(R1572&amp;"_"&amp;S1572&amp;"_"&amp;T1572,[1]挑战模式!$A:$AS,38+U1572,FALSE))</f>
        <v/>
      </c>
      <c r="R1572" s="10">
        <v>3</v>
      </c>
      <c r="S1572" s="10">
        <v>3</v>
      </c>
      <c r="T1572" s="10">
        <v>6</v>
      </c>
      <c r="U1572" s="10">
        <v>5</v>
      </c>
    </row>
    <row r="1573" spans="2:21" x14ac:dyDescent="0.2">
      <c r="B1573" s="10" t="str">
        <f t="shared" si="157"/>
        <v/>
      </c>
      <c r="C1573" s="10" t="str">
        <f>IF(ISNA(VLOOKUP(R1573&amp;"_"&amp;S1573&amp;"_"&amp;T1573,[1]挑战模式!$A:$AS,1,FALSE)),"",IF(T1573-T1572=0,"",T1573))</f>
        <v/>
      </c>
      <c r="D1573" s="10" t="str">
        <f t="shared" si="158"/>
        <v/>
      </c>
      <c r="E1573" s="10" t="str">
        <f>""</f>
        <v/>
      </c>
      <c r="F1573" s="10" t="str">
        <f>IF(C1573="","",VLOOKUP(R1573&amp;"_"&amp;S1573&amp;"_"&amp;T1573,[1]挑战模式!$A:$AS,13,FALSE)-VLOOKUP(R1573&amp;"_"&amp;S1573&amp;"_"&amp;T1573,[1]挑战模式!$A:$AS,14,FALSE))</f>
        <v/>
      </c>
      <c r="G1573" s="10" t="str">
        <f t="shared" si="159"/>
        <v/>
      </c>
      <c r="H1573" s="10" t="str">
        <f>IF(C1573="","",VLOOKUP(R1573&amp;"_"&amp;S1573&amp;"_"&amp;T1573,[1]挑战模式!$A:$BG,58,FALSE))</f>
        <v/>
      </c>
      <c r="I1573" s="10" t="str">
        <f>IF(C1573="","",VLOOKUP(R1573&amp;"_"&amp;S1573&amp;"_"&amp;T1573,[1]挑战模式!$A:$BG,59,FALSE))</f>
        <v/>
      </c>
      <c r="J1573" s="10" t="str">
        <f t="shared" si="156"/>
        <v/>
      </c>
      <c r="K1573" s="10" t="str">
        <f ca="1">IF(ISNA(VLOOKUP(R1573&amp;"_"&amp;S1573&amp;"_"&amp;T1573,[1]挑战模式!$A:$AS,1,FALSE)),"",IF(VLOOKUP(R1573&amp;"_"&amp;S1573&amp;"_"&amp;T1573,[1]挑战模式!$A:$AS,14+U1573,FALSE)="","",INT(VLOOKUP(R1573&amp;"_"&amp;S1573&amp;"_"&amp;T1573,[1]挑战模式!$A:$AS,20+U1573,FALSE))))</f>
        <v/>
      </c>
      <c r="L1573" s="10" t="str">
        <f ca="1">IF(ISNA(VLOOKUP(R1573&amp;"_"&amp;S1573&amp;"_"&amp;T1573,[1]挑战模式!$A:$AS,1,FALSE)),"",IF(VLOOKUP(R1573&amp;"_"&amp;S1573&amp;"_"&amp;T1573,[1]挑战模式!$A:$AS,14+U1573,FALSE)="","",ROUND(VLOOKUP(R1573&amp;"_"&amp;S1573&amp;"_"&amp;T1573,[1]挑战模式!$A:$AS,5,FALSE)/K1573,2)))</f>
        <v/>
      </c>
      <c r="M1573" s="10" t="str">
        <f t="shared" ca="1" si="160"/>
        <v/>
      </c>
      <c r="N1573" s="10" t="str">
        <f t="shared" ca="1" si="161"/>
        <v/>
      </c>
      <c r="O1573" s="10" t="str">
        <f t="shared" ca="1" si="162"/>
        <v/>
      </c>
      <c r="Q1573" s="10" t="str">
        <f ca="1">IF(L1573="","",VLOOKUP(R1573&amp;"_"&amp;S1573&amp;"_"&amp;T1573,[1]挑战模式!$A:$AS,38+U1573,FALSE))</f>
        <v/>
      </c>
      <c r="R1573" s="10">
        <v>3</v>
      </c>
      <c r="S1573" s="10">
        <v>3</v>
      </c>
      <c r="T1573" s="10">
        <v>6</v>
      </c>
      <c r="U1573" s="10">
        <v>6</v>
      </c>
    </row>
    <row r="1574" spans="2:21" x14ac:dyDescent="0.2">
      <c r="B1574" s="10" t="str">
        <f t="shared" si="157"/>
        <v/>
      </c>
      <c r="C1574" s="10" t="str">
        <f>IF(ISNA(VLOOKUP(R1574&amp;"_"&amp;S1574&amp;"_"&amp;T1574,[1]挑战模式!$A:$AS,1,FALSE)),"",IF(T1574-T1573=0,"",T1574))</f>
        <v/>
      </c>
      <c r="D1574" s="10" t="str">
        <f t="shared" si="158"/>
        <v/>
      </c>
      <c r="E1574" s="10" t="str">
        <f>""</f>
        <v/>
      </c>
      <c r="F1574" s="10" t="str">
        <f>IF(C1574="","",VLOOKUP(R1574&amp;"_"&amp;S1574&amp;"_"&amp;T1574,[1]挑战模式!$A:$AS,13,FALSE)-VLOOKUP(R1574&amp;"_"&amp;S1574&amp;"_"&amp;T1574,[1]挑战模式!$A:$AS,14,FALSE))</f>
        <v/>
      </c>
      <c r="G1574" s="10" t="str">
        <f t="shared" si="159"/>
        <v/>
      </c>
      <c r="H1574" s="10" t="str">
        <f>IF(C1574="","",VLOOKUP(R1574&amp;"_"&amp;S1574&amp;"_"&amp;T1574,[1]挑战模式!$A:$BG,58,FALSE))</f>
        <v/>
      </c>
      <c r="I1574" s="10" t="str">
        <f>IF(C1574="","",VLOOKUP(R1574&amp;"_"&amp;S1574&amp;"_"&amp;T1574,[1]挑战模式!$A:$BG,59,FALSE))</f>
        <v/>
      </c>
      <c r="J1574" s="10" t="str">
        <f t="shared" si="156"/>
        <v/>
      </c>
      <c r="K1574" s="10" t="str">
        <f>IF(ISNA(VLOOKUP(R1574&amp;"_"&amp;S1574&amp;"_"&amp;T1574,[1]挑战模式!$A:$AS,1,FALSE)),"",IF(VLOOKUP(R1574&amp;"_"&amp;S1574&amp;"_"&amp;T1574,[1]挑战模式!$A:$AS,14+U1574,FALSE)="","",INT(VLOOKUP(R1574&amp;"_"&amp;S1574&amp;"_"&amp;T1574,[1]挑战模式!$A:$AS,20+U1574,FALSE))))</f>
        <v/>
      </c>
      <c r="L1574" s="10" t="str">
        <f>IF(ISNA(VLOOKUP(R1574&amp;"_"&amp;S1574&amp;"_"&amp;T1574,[1]挑战模式!$A:$AS,1,FALSE)),"",IF(VLOOKUP(R1574&amp;"_"&amp;S1574&amp;"_"&amp;T1574,[1]挑战模式!$A:$AS,14+U1574,FALSE)="","",ROUND(VLOOKUP(R1574&amp;"_"&amp;S1574&amp;"_"&amp;T1574,[1]挑战模式!$A:$AS,5,FALSE)/K1574,2)))</f>
        <v/>
      </c>
      <c r="M1574" s="10" t="str">
        <f t="shared" si="160"/>
        <v/>
      </c>
      <c r="N1574" s="10" t="str">
        <f t="shared" si="161"/>
        <v/>
      </c>
      <c r="O1574" s="10" t="str">
        <f t="shared" si="162"/>
        <v/>
      </c>
      <c r="Q1574" s="10" t="str">
        <f>IF(L1574="","",VLOOKUP(R1574&amp;"_"&amp;S1574&amp;"_"&amp;T1574,[1]挑战模式!$A:$AS,38+U1574,FALSE))</f>
        <v/>
      </c>
      <c r="R1574" s="10">
        <v>3</v>
      </c>
      <c r="S1574" s="10">
        <v>3</v>
      </c>
      <c r="T1574" s="10">
        <v>7</v>
      </c>
      <c r="U1574" s="10">
        <v>1</v>
      </c>
    </row>
    <row r="1575" spans="2:21" x14ac:dyDescent="0.2">
      <c r="B1575" s="10" t="str">
        <f t="shared" si="157"/>
        <v/>
      </c>
      <c r="C1575" s="10" t="str">
        <f>IF(ISNA(VLOOKUP(R1575&amp;"_"&amp;S1575&amp;"_"&amp;T1575,[1]挑战模式!$A:$AS,1,FALSE)),"",IF(T1575-T1574=0,"",T1575))</f>
        <v/>
      </c>
      <c r="D1575" s="10" t="str">
        <f t="shared" si="158"/>
        <v/>
      </c>
      <c r="E1575" s="10" t="str">
        <f>""</f>
        <v/>
      </c>
      <c r="F1575" s="10" t="str">
        <f>IF(C1575="","",VLOOKUP(R1575&amp;"_"&amp;S1575&amp;"_"&amp;T1575,[1]挑战模式!$A:$AS,13,FALSE)-VLOOKUP(R1575&amp;"_"&amp;S1575&amp;"_"&amp;T1575,[1]挑战模式!$A:$AS,14,FALSE))</f>
        <v/>
      </c>
      <c r="G1575" s="10" t="str">
        <f t="shared" si="159"/>
        <v/>
      </c>
      <c r="H1575" s="10" t="str">
        <f>IF(C1575="","",VLOOKUP(R1575&amp;"_"&amp;S1575&amp;"_"&amp;T1575,[1]挑战模式!$A:$BG,58,FALSE))</f>
        <v/>
      </c>
      <c r="I1575" s="10" t="str">
        <f>IF(C1575="","",VLOOKUP(R1575&amp;"_"&amp;S1575&amp;"_"&amp;T1575,[1]挑战模式!$A:$BG,59,FALSE))</f>
        <v/>
      </c>
      <c r="J1575" s="10" t="str">
        <f t="shared" si="156"/>
        <v/>
      </c>
      <c r="K1575" s="10" t="str">
        <f>IF(ISNA(VLOOKUP(R1575&amp;"_"&amp;S1575&amp;"_"&amp;T1575,[1]挑战模式!$A:$AS,1,FALSE)),"",IF(VLOOKUP(R1575&amp;"_"&amp;S1575&amp;"_"&amp;T1575,[1]挑战模式!$A:$AS,14+U1575,FALSE)="","",INT(VLOOKUP(R1575&amp;"_"&amp;S1575&amp;"_"&amp;T1575,[1]挑战模式!$A:$AS,20+U1575,FALSE))))</f>
        <v/>
      </c>
      <c r="L1575" s="10" t="str">
        <f>IF(ISNA(VLOOKUP(R1575&amp;"_"&amp;S1575&amp;"_"&amp;T1575,[1]挑战模式!$A:$AS,1,FALSE)),"",IF(VLOOKUP(R1575&amp;"_"&amp;S1575&amp;"_"&amp;T1575,[1]挑战模式!$A:$AS,14+U1575,FALSE)="","",ROUND(VLOOKUP(R1575&amp;"_"&amp;S1575&amp;"_"&amp;T1575,[1]挑战模式!$A:$AS,5,FALSE)/K1575,2)))</f>
        <v/>
      </c>
      <c r="M1575" s="10" t="str">
        <f t="shared" si="160"/>
        <v/>
      </c>
      <c r="N1575" s="10" t="str">
        <f t="shared" si="161"/>
        <v/>
      </c>
      <c r="O1575" s="10" t="str">
        <f t="shared" si="162"/>
        <v/>
      </c>
      <c r="Q1575" s="10" t="str">
        <f>IF(L1575="","",VLOOKUP(R1575&amp;"_"&amp;S1575&amp;"_"&amp;T1575,[1]挑战模式!$A:$AS,38+U1575,FALSE))</f>
        <v/>
      </c>
      <c r="R1575" s="10">
        <v>3</v>
      </c>
      <c r="S1575" s="10">
        <v>3</v>
      </c>
      <c r="T1575" s="10">
        <v>7</v>
      </c>
      <c r="U1575" s="10">
        <v>2</v>
      </c>
    </row>
    <row r="1576" spans="2:21" x14ac:dyDescent="0.2">
      <c r="B1576" s="10" t="str">
        <f t="shared" si="157"/>
        <v/>
      </c>
      <c r="C1576" s="10" t="str">
        <f>IF(ISNA(VLOOKUP(R1576&amp;"_"&amp;S1576&amp;"_"&amp;T1576,[1]挑战模式!$A:$AS,1,FALSE)),"",IF(T1576-T1575=0,"",T1576))</f>
        <v/>
      </c>
      <c r="D1576" s="10" t="str">
        <f t="shared" si="158"/>
        <v/>
      </c>
      <c r="E1576" s="10" t="str">
        <f>""</f>
        <v/>
      </c>
      <c r="F1576" s="10" t="str">
        <f>IF(C1576="","",VLOOKUP(R1576&amp;"_"&amp;S1576&amp;"_"&amp;T1576,[1]挑战模式!$A:$AS,13,FALSE)-VLOOKUP(R1576&amp;"_"&amp;S1576&amp;"_"&amp;T1576,[1]挑战模式!$A:$AS,14,FALSE))</f>
        <v/>
      </c>
      <c r="G1576" s="10" t="str">
        <f t="shared" si="159"/>
        <v/>
      </c>
      <c r="H1576" s="10" t="str">
        <f>IF(C1576="","",VLOOKUP(R1576&amp;"_"&amp;S1576&amp;"_"&amp;T1576,[1]挑战模式!$A:$BG,58,FALSE))</f>
        <v/>
      </c>
      <c r="I1576" s="10" t="str">
        <f>IF(C1576="","",VLOOKUP(R1576&amp;"_"&amp;S1576&amp;"_"&amp;T1576,[1]挑战模式!$A:$BG,59,FALSE))</f>
        <v/>
      </c>
      <c r="J1576" s="10" t="str">
        <f t="shared" si="156"/>
        <v/>
      </c>
      <c r="K1576" s="10" t="str">
        <f>IF(ISNA(VLOOKUP(R1576&amp;"_"&amp;S1576&amp;"_"&amp;T1576,[1]挑战模式!$A:$AS,1,FALSE)),"",IF(VLOOKUP(R1576&amp;"_"&amp;S1576&amp;"_"&amp;T1576,[1]挑战模式!$A:$AS,14+U1576,FALSE)="","",INT(VLOOKUP(R1576&amp;"_"&amp;S1576&amp;"_"&amp;T1576,[1]挑战模式!$A:$AS,20+U1576,FALSE))))</f>
        <v/>
      </c>
      <c r="L1576" s="10" t="str">
        <f>IF(ISNA(VLOOKUP(R1576&amp;"_"&amp;S1576&amp;"_"&amp;T1576,[1]挑战模式!$A:$AS,1,FALSE)),"",IF(VLOOKUP(R1576&amp;"_"&amp;S1576&amp;"_"&amp;T1576,[1]挑战模式!$A:$AS,14+U1576,FALSE)="","",ROUND(VLOOKUP(R1576&amp;"_"&amp;S1576&amp;"_"&amp;T1576,[1]挑战模式!$A:$AS,5,FALSE)/K1576,2)))</f>
        <v/>
      </c>
      <c r="M1576" s="10" t="str">
        <f t="shared" si="160"/>
        <v/>
      </c>
      <c r="N1576" s="10" t="str">
        <f t="shared" si="161"/>
        <v/>
      </c>
      <c r="O1576" s="10" t="str">
        <f t="shared" si="162"/>
        <v/>
      </c>
      <c r="Q1576" s="10" t="str">
        <f>IF(L1576="","",VLOOKUP(R1576&amp;"_"&amp;S1576&amp;"_"&amp;T1576,[1]挑战模式!$A:$AS,38+U1576,FALSE))</f>
        <v/>
      </c>
      <c r="R1576" s="10">
        <v>3</v>
      </c>
      <c r="S1576" s="10">
        <v>3</v>
      </c>
      <c r="T1576" s="10">
        <v>7</v>
      </c>
      <c r="U1576" s="10">
        <v>3</v>
      </c>
    </row>
    <row r="1577" spans="2:21" x14ac:dyDescent="0.2">
      <c r="B1577" s="10" t="str">
        <f t="shared" si="157"/>
        <v/>
      </c>
      <c r="C1577" s="10" t="str">
        <f>IF(ISNA(VLOOKUP(R1577&amp;"_"&amp;S1577&amp;"_"&amp;T1577,[1]挑战模式!$A:$AS,1,FALSE)),"",IF(T1577-T1576=0,"",T1577))</f>
        <v/>
      </c>
      <c r="D1577" s="10" t="str">
        <f t="shared" si="158"/>
        <v/>
      </c>
      <c r="E1577" s="10" t="str">
        <f>""</f>
        <v/>
      </c>
      <c r="F1577" s="10" t="str">
        <f>IF(C1577="","",VLOOKUP(R1577&amp;"_"&amp;S1577&amp;"_"&amp;T1577,[1]挑战模式!$A:$AS,13,FALSE)-VLOOKUP(R1577&amp;"_"&amp;S1577&amp;"_"&amp;T1577,[1]挑战模式!$A:$AS,14,FALSE))</f>
        <v/>
      </c>
      <c r="G1577" s="10" t="str">
        <f t="shared" si="159"/>
        <v/>
      </c>
      <c r="H1577" s="10" t="str">
        <f>IF(C1577="","",VLOOKUP(R1577&amp;"_"&amp;S1577&amp;"_"&amp;T1577,[1]挑战模式!$A:$BG,58,FALSE))</f>
        <v/>
      </c>
      <c r="I1577" s="10" t="str">
        <f>IF(C1577="","",VLOOKUP(R1577&amp;"_"&amp;S1577&amp;"_"&amp;T1577,[1]挑战模式!$A:$BG,59,FALSE))</f>
        <v/>
      </c>
      <c r="J1577" s="10" t="str">
        <f t="shared" si="156"/>
        <v/>
      </c>
      <c r="K1577" s="10" t="str">
        <f>IF(ISNA(VLOOKUP(R1577&amp;"_"&amp;S1577&amp;"_"&amp;T1577,[1]挑战模式!$A:$AS,1,FALSE)),"",IF(VLOOKUP(R1577&amp;"_"&amp;S1577&amp;"_"&amp;T1577,[1]挑战模式!$A:$AS,14+U1577,FALSE)="","",INT(VLOOKUP(R1577&amp;"_"&amp;S1577&amp;"_"&amp;T1577,[1]挑战模式!$A:$AS,20+U1577,FALSE))))</f>
        <v/>
      </c>
      <c r="L1577" s="10" t="str">
        <f>IF(ISNA(VLOOKUP(R1577&amp;"_"&amp;S1577&amp;"_"&amp;T1577,[1]挑战模式!$A:$AS,1,FALSE)),"",IF(VLOOKUP(R1577&amp;"_"&amp;S1577&amp;"_"&amp;T1577,[1]挑战模式!$A:$AS,14+U1577,FALSE)="","",ROUND(VLOOKUP(R1577&amp;"_"&amp;S1577&amp;"_"&amp;T1577,[1]挑战模式!$A:$AS,5,FALSE)/K1577,2)))</f>
        <v/>
      </c>
      <c r="M1577" s="10" t="str">
        <f t="shared" si="160"/>
        <v/>
      </c>
      <c r="N1577" s="10" t="str">
        <f t="shared" si="161"/>
        <v/>
      </c>
      <c r="O1577" s="10" t="str">
        <f t="shared" si="162"/>
        <v/>
      </c>
      <c r="Q1577" s="10" t="str">
        <f>IF(L1577="","",VLOOKUP(R1577&amp;"_"&amp;S1577&amp;"_"&amp;T1577,[1]挑战模式!$A:$AS,38+U1577,FALSE))</f>
        <v/>
      </c>
      <c r="R1577" s="10">
        <v>3</v>
      </c>
      <c r="S1577" s="10">
        <v>3</v>
      </c>
      <c r="T1577" s="10">
        <v>7</v>
      </c>
      <c r="U1577" s="10">
        <v>4</v>
      </c>
    </row>
    <row r="1578" spans="2:21" x14ac:dyDescent="0.2">
      <c r="B1578" s="10" t="str">
        <f t="shared" si="157"/>
        <v/>
      </c>
      <c r="C1578" s="10" t="str">
        <f>IF(ISNA(VLOOKUP(R1578&amp;"_"&amp;S1578&amp;"_"&amp;T1578,[1]挑战模式!$A:$AS,1,FALSE)),"",IF(T1578-T1577=0,"",T1578))</f>
        <v/>
      </c>
      <c r="D1578" s="10" t="str">
        <f t="shared" si="158"/>
        <v/>
      </c>
      <c r="E1578" s="10" t="str">
        <f>""</f>
        <v/>
      </c>
      <c r="F1578" s="10" t="str">
        <f>IF(C1578="","",VLOOKUP(R1578&amp;"_"&amp;S1578&amp;"_"&amp;T1578,[1]挑战模式!$A:$AS,13,FALSE)-VLOOKUP(R1578&amp;"_"&amp;S1578&amp;"_"&amp;T1578,[1]挑战模式!$A:$AS,14,FALSE))</f>
        <v/>
      </c>
      <c r="G1578" s="10" t="str">
        <f t="shared" si="159"/>
        <v/>
      </c>
      <c r="H1578" s="10" t="str">
        <f>IF(C1578="","",VLOOKUP(R1578&amp;"_"&amp;S1578&amp;"_"&amp;T1578,[1]挑战模式!$A:$BG,58,FALSE))</f>
        <v/>
      </c>
      <c r="I1578" s="10" t="str">
        <f>IF(C1578="","",VLOOKUP(R1578&amp;"_"&amp;S1578&amp;"_"&amp;T1578,[1]挑战模式!$A:$BG,59,FALSE))</f>
        <v/>
      </c>
      <c r="J1578" s="10" t="str">
        <f t="shared" si="156"/>
        <v/>
      </c>
      <c r="K1578" s="10" t="str">
        <f>IF(ISNA(VLOOKUP(R1578&amp;"_"&amp;S1578&amp;"_"&amp;T1578,[1]挑战模式!$A:$AS,1,FALSE)),"",IF(VLOOKUP(R1578&amp;"_"&amp;S1578&amp;"_"&amp;T1578,[1]挑战模式!$A:$AS,14+U1578,FALSE)="","",INT(VLOOKUP(R1578&amp;"_"&amp;S1578&amp;"_"&amp;T1578,[1]挑战模式!$A:$AS,20+U1578,FALSE))))</f>
        <v/>
      </c>
      <c r="L1578" s="10" t="str">
        <f>IF(ISNA(VLOOKUP(R1578&amp;"_"&amp;S1578&amp;"_"&amp;T1578,[1]挑战模式!$A:$AS,1,FALSE)),"",IF(VLOOKUP(R1578&amp;"_"&amp;S1578&amp;"_"&amp;T1578,[1]挑战模式!$A:$AS,14+U1578,FALSE)="","",ROUND(VLOOKUP(R1578&amp;"_"&amp;S1578&amp;"_"&amp;T1578,[1]挑战模式!$A:$AS,5,FALSE)/K1578,2)))</f>
        <v/>
      </c>
      <c r="M1578" s="10" t="str">
        <f t="shared" si="160"/>
        <v/>
      </c>
      <c r="N1578" s="10" t="str">
        <f t="shared" si="161"/>
        <v/>
      </c>
      <c r="O1578" s="10" t="str">
        <f t="shared" si="162"/>
        <v/>
      </c>
      <c r="Q1578" s="10" t="str">
        <f>IF(L1578="","",VLOOKUP(R1578&amp;"_"&amp;S1578&amp;"_"&amp;T1578,[1]挑战模式!$A:$AS,38+U1578,FALSE))</f>
        <v/>
      </c>
      <c r="R1578" s="10">
        <v>3</v>
      </c>
      <c r="S1578" s="10">
        <v>3</v>
      </c>
      <c r="T1578" s="10">
        <v>7</v>
      </c>
      <c r="U1578" s="10">
        <v>5</v>
      </c>
    </row>
    <row r="1579" spans="2:21" x14ac:dyDescent="0.2">
      <c r="B1579" s="10" t="str">
        <f t="shared" si="157"/>
        <v/>
      </c>
      <c r="C1579" s="10" t="str">
        <f>IF(ISNA(VLOOKUP(R1579&amp;"_"&amp;S1579&amp;"_"&amp;T1579,[1]挑战模式!$A:$AS,1,FALSE)),"",IF(T1579-T1578=0,"",T1579))</f>
        <v/>
      </c>
      <c r="D1579" s="10" t="str">
        <f t="shared" si="158"/>
        <v/>
      </c>
      <c r="E1579" s="10" t="str">
        <f>""</f>
        <v/>
      </c>
      <c r="F1579" s="10" t="str">
        <f>IF(C1579="","",VLOOKUP(R1579&amp;"_"&amp;S1579&amp;"_"&amp;T1579,[1]挑战模式!$A:$AS,13,FALSE)-VLOOKUP(R1579&amp;"_"&amp;S1579&amp;"_"&amp;T1579,[1]挑战模式!$A:$AS,14,FALSE))</f>
        <v/>
      </c>
      <c r="G1579" s="10" t="str">
        <f t="shared" si="159"/>
        <v/>
      </c>
      <c r="H1579" s="10" t="str">
        <f>IF(C1579="","",VLOOKUP(R1579&amp;"_"&amp;S1579&amp;"_"&amp;T1579,[1]挑战模式!$A:$BG,58,FALSE))</f>
        <v/>
      </c>
      <c r="I1579" s="10" t="str">
        <f>IF(C1579="","",VLOOKUP(R1579&amp;"_"&amp;S1579&amp;"_"&amp;T1579,[1]挑战模式!$A:$BG,59,FALSE))</f>
        <v/>
      </c>
      <c r="J1579" s="10" t="str">
        <f t="shared" si="156"/>
        <v/>
      </c>
      <c r="K1579" s="10" t="str">
        <f>IF(ISNA(VLOOKUP(R1579&amp;"_"&amp;S1579&amp;"_"&amp;T1579,[1]挑战模式!$A:$AS,1,FALSE)),"",IF(VLOOKUP(R1579&amp;"_"&amp;S1579&amp;"_"&amp;T1579,[1]挑战模式!$A:$AS,14+U1579,FALSE)="","",INT(VLOOKUP(R1579&amp;"_"&amp;S1579&amp;"_"&amp;T1579,[1]挑战模式!$A:$AS,20+U1579,FALSE))))</f>
        <v/>
      </c>
      <c r="L1579" s="10" t="str">
        <f>IF(ISNA(VLOOKUP(R1579&amp;"_"&amp;S1579&amp;"_"&amp;T1579,[1]挑战模式!$A:$AS,1,FALSE)),"",IF(VLOOKUP(R1579&amp;"_"&amp;S1579&amp;"_"&amp;T1579,[1]挑战模式!$A:$AS,14+U1579,FALSE)="","",ROUND(VLOOKUP(R1579&amp;"_"&amp;S1579&amp;"_"&amp;T1579,[1]挑战模式!$A:$AS,5,FALSE)/K1579,2)))</f>
        <v/>
      </c>
      <c r="M1579" s="10" t="str">
        <f t="shared" si="160"/>
        <v/>
      </c>
      <c r="N1579" s="10" t="str">
        <f t="shared" si="161"/>
        <v/>
      </c>
      <c r="O1579" s="10" t="str">
        <f t="shared" si="162"/>
        <v/>
      </c>
      <c r="Q1579" s="10" t="str">
        <f>IF(L1579="","",VLOOKUP(R1579&amp;"_"&amp;S1579&amp;"_"&amp;T1579,[1]挑战模式!$A:$AS,38+U1579,FALSE))</f>
        <v/>
      </c>
      <c r="R1579" s="10">
        <v>3</v>
      </c>
      <c r="S1579" s="10">
        <v>3</v>
      </c>
      <c r="T1579" s="10">
        <v>7</v>
      </c>
      <c r="U1579" s="10">
        <v>6</v>
      </c>
    </row>
    <row r="1580" spans="2:21" x14ac:dyDescent="0.2">
      <c r="B1580" s="10" t="str">
        <f t="shared" si="157"/>
        <v/>
      </c>
      <c r="C1580" s="10" t="str">
        <f>IF(ISNA(VLOOKUP(R1580&amp;"_"&amp;S1580&amp;"_"&amp;T1580,[1]挑战模式!$A:$AS,1,FALSE)),"",IF(T1580-T1579=0,"",T1580))</f>
        <v/>
      </c>
      <c r="D1580" s="10" t="str">
        <f t="shared" si="158"/>
        <v/>
      </c>
      <c r="E1580" s="10" t="str">
        <f>""</f>
        <v/>
      </c>
      <c r="F1580" s="10" t="str">
        <f>IF(C1580="","",VLOOKUP(R1580&amp;"_"&amp;S1580&amp;"_"&amp;T1580,[1]挑战模式!$A:$AS,13,FALSE)-VLOOKUP(R1580&amp;"_"&amp;S1580&amp;"_"&amp;T1580,[1]挑战模式!$A:$AS,14,FALSE))</f>
        <v/>
      </c>
      <c r="G1580" s="10" t="str">
        <f t="shared" si="159"/>
        <v/>
      </c>
      <c r="H1580" s="10" t="str">
        <f>IF(C1580="","",VLOOKUP(R1580&amp;"_"&amp;S1580&amp;"_"&amp;T1580,[1]挑战模式!$A:$BG,58,FALSE))</f>
        <v/>
      </c>
      <c r="I1580" s="10" t="str">
        <f>IF(C1580="","",VLOOKUP(R1580&amp;"_"&amp;S1580&amp;"_"&amp;T1580,[1]挑战模式!$A:$BG,59,FALSE))</f>
        <v/>
      </c>
      <c r="J1580" s="10" t="str">
        <f t="shared" si="156"/>
        <v/>
      </c>
      <c r="K1580" s="10" t="str">
        <f>IF(ISNA(VLOOKUP(R1580&amp;"_"&amp;S1580&amp;"_"&amp;T1580,[1]挑战模式!$A:$AS,1,FALSE)),"",IF(VLOOKUP(R1580&amp;"_"&amp;S1580&amp;"_"&amp;T1580,[1]挑战模式!$A:$AS,14+U1580,FALSE)="","",INT(VLOOKUP(R1580&amp;"_"&amp;S1580&amp;"_"&amp;T1580,[1]挑战模式!$A:$AS,20+U1580,FALSE))))</f>
        <v/>
      </c>
      <c r="L1580" s="10" t="str">
        <f>IF(ISNA(VLOOKUP(R1580&amp;"_"&amp;S1580&amp;"_"&amp;T1580,[1]挑战模式!$A:$AS,1,FALSE)),"",IF(VLOOKUP(R1580&amp;"_"&amp;S1580&amp;"_"&amp;T1580,[1]挑战模式!$A:$AS,14+U1580,FALSE)="","",ROUND(VLOOKUP(R1580&amp;"_"&amp;S1580&amp;"_"&amp;T1580,[1]挑战模式!$A:$AS,5,FALSE)/K1580,2)))</f>
        <v/>
      </c>
      <c r="M1580" s="10" t="str">
        <f t="shared" si="160"/>
        <v/>
      </c>
      <c r="N1580" s="10" t="str">
        <f t="shared" si="161"/>
        <v/>
      </c>
      <c r="O1580" s="10" t="str">
        <f t="shared" si="162"/>
        <v/>
      </c>
      <c r="Q1580" s="10" t="str">
        <f>IF(L1580="","",VLOOKUP(R1580&amp;"_"&amp;S1580&amp;"_"&amp;T1580,[1]挑战模式!$A:$AS,38+U1580,FALSE))</f>
        <v/>
      </c>
      <c r="R1580" s="10">
        <v>3</v>
      </c>
      <c r="S1580" s="10">
        <v>3</v>
      </c>
      <c r="T1580" s="10">
        <v>8</v>
      </c>
      <c r="U1580" s="10">
        <v>1</v>
      </c>
    </row>
    <row r="1581" spans="2:21" x14ac:dyDescent="0.2">
      <c r="B1581" s="10" t="str">
        <f t="shared" si="157"/>
        <v/>
      </c>
      <c r="C1581" s="10" t="str">
        <f>IF(ISNA(VLOOKUP(R1581&amp;"_"&amp;S1581&amp;"_"&amp;T1581,[1]挑战模式!$A:$AS,1,FALSE)),"",IF(T1581-T1580=0,"",T1581))</f>
        <v/>
      </c>
      <c r="D1581" s="10" t="str">
        <f t="shared" si="158"/>
        <v/>
      </c>
      <c r="E1581" s="10" t="str">
        <f>""</f>
        <v/>
      </c>
      <c r="F1581" s="10" t="str">
        <f>IF(C1581="","",VLOOKUP(R1581&amp;"_"&amp;S1581&amp;"_"&amp;T1581,[1]挑战模式!$A:$AS,13,FALSE)-VLOOKUP(R1581&amp;"_"&amp;S1581&amp;"_"&amp;T1581,[1]挑战模式!$A:$AS,14,FALSE))</f>
        <v/>
      </c>
      <c r="G1581" s="10" t="str">
        <f t="shared" si="159"/>
        <v/>
      </c>
      <c r="H1581" s="10" t="str">
        <f>IF(C1581="","",VLOOKUP(R1581&amp;"_"&amp;S1581&amp;"_"&amp;T1581,[1]挑战模式!$A:$BG,58,FALSE))</f>
        <v/>
      </c>
      <c r="I1581" s="10" t="str">
        <f>IF(C1581="","",VLOOKUP(R1581&amp;"_"&amp;S1581&amp;"_"&amp;T1581,[1]挑战模式!$A:$BG,59,FALSE))</f>
        <v/>
      </c>
      <c r="J1581" s="10" t="str">
        <f t="shared" si="156"/>
        <v/>
      </c>
      <c r="K1581" s="10" t="str">
        <f>IF(ISNA(VLOOKUP(R1581&amp;"_"&amp;S1581&amp;"_"&amp;T1581,[1]挑战模式!$A:$AS,1,FALSE)),"",IF(VLOOKUP(R1581&amp;"_"&amp;S1581&amp;"_"&amp;T1581,[1]挑战模式!$A:$AS,14+U1581,FALSE)="","",INT(VLOOKUP(R1581&amp;"_"&amp;S1581&amp;"_"&amp;T1581,[1]挑战模式!$A:$AS,20+U1581,FALSE))))</f>
        <v/>
      </c>
      <c r="L1581" s="10" t="str">
        <f>IF(ISNA(VLOOKUP(R1581&amp;"_"&amp;S1581&amp;"_"&amp;T1581,[1]挑战模式!$A:$AS,1,FALSE)),"",IF(VLOOKUP(R1581&amp;"_"&amp;S1581&amp;"_"&amp;T1581,[1]挑战模式!$A:$AS,14+U1581,FALSE)="","",ROUND(VLOOKUP(R1581&amp;"_"&amp;S1581&amp;"_"&amp;T1581,[1]挑战模式!$A:$AS,5,FALSE)/K1581,2)))</f>
        <v/>
      </c>
      <c r="M1581" s="10" t="str">
        <f t="shared" si="160"/>
        <v/>
      </c>
      <c r="N1581" s="10" t="str">
        <f t="shared" si="161"/>
        <v/>
      </c>
      <c r="O1581" s="10" t="str">
        <f t="shared" si="162"/>
        <v/>
      </c>
      <c r="Q1581" s="10" t="str">
        <f>IF(L1581="","",VLOOKUP(R1581&amp;"_"&amp;S1581&amp;"_"&amp;T1581,[1]挑战模式!$A:$AS,38+U1581,FALSE))</f>
        <v/>
      </c>
      <c r="R1581" s="10">
        <v>3</v>
      </c>
      <c r="S1581" s="10">
        <v>3</v>
      </c>
      <c r="T1581" s="10">
        <v>8</v>
      </c>
      <c r="U1581" s="10">
        <v>2</v>
      </c>
    </row>
    <row r="1582" spans="2:21" x14ac:dyDescent="0.2">
      <c r="B1582" s="10" t="str">
        <f t="shared" si="157"/>
        <v/>
      </c>
      <c r="C1582" s="10" t="str">
        <f>IF(ISNA(VLOOKUP(R1582&amp;"_"&amp;S1582&amp;"_"&amp;T1582,[1]挑战模式!$A:$AS,1,FALSE)),"",IF(T1582-T1581=0,"",T1582))</f>
        <v/>
      </c>
      <c r="D1582" s="10" t="str">
        <f t="shared" si="158"/>
        <v/>
      </c>
      <c r="E1582" s="10" t="str">
        <f>""</f>
        <v/>
      </c>
      <c r="F1582" s="10" t="str">
        <f>IF(C1582="","",VLOOKUP(R1582&amp;"_"&amp;S1582&amp;"_"&amp;T1582,[1]挑战模式!$A:$AS,13,FALSE)-VLOOKUP(R1582&amp;"_"&amp;S1582&amp;"_"&amp;T1582,[1]挑战模式!$A:$AS,14,FALSE))</f>
        <v/>
      </c>
      <c r="G1582" s="10" t="str">
        <f t="shared" si="159"/>
        <v/>
      </c>
      <c r="H1582" s="10" t="str">
        <f>IF(C1582="","",VLOOKUP(R1582&amp;"_"&amp;S1582&amp;"_"&amp;T1582,[1]挑战模式!$A:$BG,58,FALSE))</f>
        <v/>
      </c>
      <c r="I1582" s="10" t="str">
        <f>IF(C1582="","",VLOOKUP(R1582&amp;"_"&amp;S1582&amp;"_"&amp;T1582,[1]挑战模式!$A:$BG,59,FALSE))</f>
        <v/>
      </c>
      <c r="J1582" s="10" t="str">
        <f t="shared" si="156"/>
        <v/>
      </c>
      <c r="K1582" s="10" t="str">
        <f>IF(ISNA(VLOOKUP(R1582&amp;"_"&amp;S1582&amp;"_"&amp;T1582,[1]挑战模式!$A:$AS,1,FALSE)),"",IF(VLOOKUP(R1582&amp;"_"&amp;S1582&amp;"_"&amp;T1582,[1]挑战模式!$A:$AS,14+U1582,FALSE)="","",INT(VLOOKUP(R1582&amp;"_"&amp;S1582&amp;"_"&amp;T1582,[1]挑战模式!$A:$AS,20+U1582,FALSE))))</f>
        <v/>
      </c>
      <c r="L1582" s="10" t="str">
        <f>IF(ISNA(VLOOKUP(R1582&amp;"_"&amp;S1582&amp;"_"&amp;T1582,[1]挑战模式!$A:$AS,1,FALSE)),"",IF(VLOOKUP(R1582&amp;"_"&amp;S1582&amp;"_"&amp;T1582,[1]挑战模式!$A:$AS,14+U1582,FALSE)="","",ROUND(VLOOKUP(R1582&amp;"_"&amp;S1582&amp;"_"&amp;T1582,[1]挑战模式!$A:$AS,5,FALSE)/K1582,2)))</f>
        <v/>
      </c>
      <c r="M1582" s="10" t="str">
        <f t="shared" si="160"/>
        <v/>
      </c>
      <c r="N1582" s="10" t="str">
        <f t="shared" si="161"/>
        <v/>
      </c>
      <c r="O1582" s="10" t="str">
        <f t="shared" si="162"/>
        <v/>
      </c>
      <c r="Q1582" s="10" t="str">
        <f>IF(L1582="","",VLOOKUP(R1582&amp;"_"&amp;S1582&amp;"_"&amp;T1582,[1]挑战模式!$A:$AS,38+U1582,FALSE))</f>
        <v/>
      </c>
      <c r="R1582" s="10">
        <v>3</v>
      </c>
      <c r="S1582" s="10">
        <v>3</v>
      </c>
      <c r="T1582" s="10">
        <v>8</v>
      </c>
      <c r="U1582" s="10">
        <v>3</v>
      </c>
    </row>
    <row r="1583" spans="2:21" x14ac:dyDescent="0.2">
      <c r="B1583" s="10" t="str">
        <f t="shared" si="157"/>
        <v/>
      </c>
      <c r="C1583" s="10" t="str">
        <f>IF(ISNA(VLOOKUP(R1583&amp;"_"&amp;S1583&amp;"_"&amp;T1583,[1]挑战模式!$A:$AS,1,FALSE)),"",IF(T1583-T1582=0,"",T1583))</f>
        <v/>
      </c>
      <c r="D1583" s="10" t="str">
        <f t="shared" si="158"/>
        <v/>
      </c>
      <c r="E1583" s="10" t="str">
        <f>""</f>
        <v/>
      </c>
      <c r="F1583" s="10" t="str">
        <f>IF(C1583="","",VLOOKUP(R1583&amp;"_"&amp;S1583&amp;"_"&amp;T1583,[1]挑战模式!$A:$AS,13,FALSE)-VLOOKUP(R1583&amp;"_"&amp;S1583&amp;"_"&amp;T1583,[1]挑战模式!$A:$AS,14,FALSE))</f>
        <v/>
      </c>
      <c r="G1583" s="10" t="str">
        <f t="shared" si="159"/>
        <v/>
      </c>
      <c r="H1583" s="10" t="str">
        <f>IF(C1583="","",VLOOKUP(R1583&amp;"_"&amp;S1583&amp;"_"&amp;T1583,[1]挑战模式!$A:$BG,58,FALSE))</f>
        <v/>
      </c>
      <c r="I1583" s="10" t="str">
        <f>IF(C1583="","",VLOOKUP(R1583&amp;"_"&amp;S1583&amp;"_"&amp;T1583,[1]挑战模式!$A:$BG,59,FALSE))</f>
        <v/>
      </c>
      <c r="J1583" s="10" t="str">
        <f t="shared" si="156"/>
        <v/>
      </c>
      <c r="K1583" s="10" t="str">
        <f>IF(ISNA(VLOOKUP(R1583&amp;"_"&amp;S1583&amp;"_"&amp;T1583,[1]挑战模式!$A:$AS,1,FALSE)),"",IF(VLOOKUP(R1583&amp;"_"&amp;S1583&amp;"_"&amp;T1583,[1]挑战模式!$A:$AS,14+U1583,FALSE)="","",INT(VLOOKUP(R1583&amp;"_"&amp;S1583&amp;"_"&amp;T1583,[1]挑战模式!$A:$AS,20+U1583,FALSE))))</f>
        <v/>
      </c>
      <c r="L1583" s="10" t="str">
        <f>IF(ISNA(VLOOKUP(R1583&amp;"_"&amp;S1583&amp;"_"&amp;T1583,[1]挑战模式!$A:$AS,1,FALSE)),"",IF(VLOOKUP(R1583&amp;"_"&amp;S1583&amp;"_"&amp;T1583,[1]挑战模式!$A:$AS,14+U1583,FALSE)="","",ROUND(VLOOKUP(R1583&amp;"_"&amp;S1583&amp;"_"&amp;T1583,[1]挑战模式!$A:$AS,5,FALSE)/K1583,2)))</f>
        <v/>
      </c>
      <c r="M1583" s="10" t="str">
        <f t="shared" si="160"/>
        <v/>
      </c>
      <c r="N1583" s="10" t="str">
        <f t="shared" si="161"/>
        <v/>
      </c>
      <c r="O1583" s="10" t="str">
        <f t="shared" si="162"/>
        <v/>
      </c>
      <c r="Q1583" s="10" t="str">
        <f>IF(L1583="","",VLOOKUP(R1583&amp;"_"&amp;S1583&amp;"_"&amp;T1583,[1]挑战模式!$A:$AS,38+U1583,FALSE))</f>
        <v/>
      </c>
      <c r="R1583" s="10">
        <v>3</v>
      </c>
      <c r="S1583" s="10">
        <v>3</v>
      </c>
      <c r="T1583" s="10">
        <v>8</v>
      </c>
      <c r="U1583" s="10">
        <v>4</v>
      </c>
    </row>
    <row r="1584" spans="2:21" x14ac:dyDescent="0.2">
      <c r="B1584" s="10" t="str">
        <f t="shared" si="157"/>
        <v/>
      </c>
      <c r="C1584" s="10" t="str">
        <f>IF(ISNA(VLOOKUP(R1584&amp;"_"&amp;S1584&amp;"_"&amp;T1584,[1]挑战模式!$A:$AS,1,FALSE)),"",IF(T1584-T1583=0,"",T1584))</f>
        <v/>
      </c>
      <c r="D1584" s="10" t="str">
        <f t="shared" si="158"/>
        <v/>
      </c>
      <c r="E1584" s="10" t="str">
        <f>""</f>
        <v/>
      </c>
      <c r="F1584" s="10" t="str">
        <f>IF(C1584="","",VLOOKUP(R1584&amp;"_"&amp;S1584&amp;"_"&amp;T1584,[1]挑战模式!$A:$AS,13,FALSE)-VLOOKUP(R1584&amp;"_"&amp;S1584&amp;"_"&amp;T1584,[1]挑战模式!$A:$AS,14,FALSE))</f>
        <v/>
      </c>
      <c r="G1584" s="10" t="str">
        <f t="shared" si="159"/>
        <v/>
      </c>
      <c r="H1584" s="10" t="str">
        <f>IF(C1584="","",VLOOKUP(R1584&amp;"_"&amp;S1584&amp;"_"&amp;T1584,[1]挑战模式!$A:$BG,58,FALSE))</f>
        <v/>
      </c>
      <c r="I1584" s="10" t="str">
        <f>IF(C1584="","",VLOOKUP(R1584&amp;"_"&amp;S1584&amp;"_"&amp;T1584,[1]挑战模式!$A:$BG,59,FALSE))</f>
        <v/>
      </c>
      <c r="J1584" s="10" t="str">
        <f t="shared" si="156"/>
        <v/>
      </c>
      <c r="K1584" s="10" t="str">
        <f>IF(ISNA(VLOOKUP(R1584&amp;"_"&amp;S1584&amp;"_"&amp;T1584,[1]挑战模式!$A:$AS,1,FALSE)),"",IF(VLOOKUP(R1584&amp;"_"&amp;S1584&amp;"_"&amp;T1584,[1]挑战模式!$A:$AS,14+U1584,FALSE)="","",INT(VLOOKUP(R1584&amp;"_"&amp;S1584&amp;"_"&amp;T1584,[1]挑战模式!$A:$AS,20+U1584,FALSE))))</f>
        <v/>
      </c>
      <c r="L1584" s="10" t="str">
        <f>IF(ISNA(VLOOKUP(R1584&amp;"_"&amp;S1584&amp;"_"&amp;T1584,[1]挑战模式!$A:$AS,1,FALSE)),"",IF(VLOOKUP(R1584&amp;"_"&amp;S1584&amp;"_"&amp;T1584,[1]挑战模式!$A:$AS,14+U1584,FALSE)="","",ROUND(VLOOKUP(R1584&amp;"_"&amp;S1584&amp;"_"&amp;T1584,[1]挑战模式!$A:$AS,5,FALSE)/K1584,2)))</f>
        <v/>
      </c>
      <c r="M1584" s="10" t="str">
        <f t="shared" si="160"/>
        <v/>
      </c>
      <c r="N1584" s="10" t="str">
        <f t="shared" si="161"/>
        <v/>
      </c>
      <c r="O1584" s="10" t="str">
        <f t="shared" si="162"/>
        <v/>
      </c>
      <c r="Q1584" s="10" t="str">
        <f>IF(L1584="","",VLOOKUP(R1584&amp;"_"&amp;S1584&amp;"_"&amp;T1584,[1]挑战模式!$A:$AS,38+U1584,FALSE))</f>
        <v/>
      </c>
      <c r="R1584" s="10">
        <v>3</v>
      </c>
      <c r="S1584" s="10">
        <v>3</v>
      </c>
      <c r="T1584" s="10">
        <v>8</v>
      </c>
      <c r="U1584" s="10">
        <v>5</v>
      </c>
    </row>
    <row r="1585" spans="2:21" x14ac:dyDescent="0.2">
      <c r="B1585" s="10" t="str">
        <f t="shared" si="157"/>
        <v/>
      </c>
      <c r="C1585" s="10" t="str">
        <f>IF(ISNA(VLOOKUP(R1585&amp;"_"&amp;S1585&amp;"_"&amp;T1585,[1]挑战模式!$A:$AS,1,FALSE)),"",IF(T1585-T1584=0,"",T1585))</f>
        <v/>
      </c>
      <c r="D1585" s="10" t="str">
        <f t="shared" si="158"/>
        <v/>
      </c>
      <c r="E1585" s="10" t="str">
        <f>""</f>
        <v/>
      </c>
      <c r="F1585" s="10" t="str">
        <f>IF(C1585="","",VLOOKUP(R1585&amp;"_"&amp;S1585&amp;"_"&amp;T1585,[1]挑战模式!$A:$AS,13,FALSE)-VLOOKUP(R1585&amp;"_"&amp;S1585&amp;"_"&amp;T1585,[1]挑战模式!$A:$AS,14,FALSE))</f>
        <v/>
      </c>
      <c r="G1585" s="10" t="str">
        <f t="shared" si="159"/>
        <v/>
      </c>
      <c r="H1585" s="10" t="str">
        <f>IF(C1585="","",VLOOKUP(R1585&amp;"_"&amp;S1585&amp;"_"&amp;T1585,[1]挑战模式!$A:$BG,58,FALSE))</f>
        <v/>
      </c>
      <c r="I1585" s="10" t="str">
        <f>IF(C1585="","",VLOOKUP(R1585&amp;"_"&amp;S1585&amp;"_"&amp;T1585,[1]挑战模式!$A:$BG,59,FALSE))</f>
        <v/>
      </c>
      <c r="J1585" s="10" t="str">
        <f t="shared" si="156"/>
        <v/>
      </c>
      <c r="K1585" s="10" t="str">
        <f>IF(ISNA(VLOOKUP(R1585&amp;"_"&amp;S1585&amp;"_"&amp;T1585,[1]挑战模式!$A:$AS,1,FALSE)),"",IF(VLOOKUP(R1585&amp;"_"&amp;S1585&amp;"_"&amp;T1585,[1]挑战模式!$A:$AS,14+U1585,FALSE)="","",INT(VLOOKUP(R1585&amp;"_"&amp;S1585&amp;"_"&amp;T1585,[1]挑战模式!$A:$AS,20+U1585,FALSE))))</f>
        <v/>
      </c>
      <c r="L1585" s="10" t="str">
        <f>IF(ISNA(VLOOKUP(R1585&amp;"_"&amp;S1585&amp;"_"&amp;T1585,[1]挑战模式!$A:$AS,1,FALSE)),"",IF(VLOOKUP(R1585&amp;"_"&amp;S1585&amp;"_"&amp;T1585,[1]挑战模式!$A:$AS,14+U1585,FALSE)="","",ROUND(VLOOKUP(R1585&amp;"_"&amp;S1585&amp;"_"&amp;T1585,[1]挑战模式!$A:$AS,5,FALSE)/K1585,2)))</f>
        <v/>
      </c>
      <c r="M1585" s="10" t="str">
        <f t="shared" si="160"/>
        <v/>
      </c>
      <c r="N1585" s="10" t="str">
        <f t="shared" si="161"/>
        <v/>
      </c>
      <c r="O1585" s="10" t="str">
        <f t="shared" si="162"/>
        <v/>
      </c>
      <c r="Q1585" s="10" t="str">
        <f>IF(L1585="","",VLOOKUP(R1585&amp;"_"&amp;S1585&amp;"_"&amp;T1585,[1]挑战模式!$A:$AS,38+U1585,FALSE))</f>
        <v/>
      </c>
      <c r="R1585" s="10">
        <v>3</v>
      </c>
      <c r="S1585" s="10">
        <v>3</v>
      </c>
      <c r="T1585" s="10">
        <v>8</v>
      </c>
      <c r="U1585" s="10">
        <v>6</v>
      </c>
    </row>
    <row r="1586" spans="2:21" x14ac:dyDescent="0.2">
      <c r="B1586" s="10" t="str">
        <f t="shared" si="157"/>
        <v>MonsterWaveCallRule_Season3_Challenge4</v>
      </c>
      <c r="C1586" s="10">
        <f>IF(ISNA(VLOOKUP(R1586&amp;"_"&amp;S1586&amp;"_"&amp;T1586,[1]挑战模式!$A:$AS,1,FALSE)),"",IF(T1586-T1585=0,"",T1586))</f>
        <v>1</v>
      </c>
      <c r="D1586" s="10" t="str">
        <f t="shared" si="158"/>
        <v>赛季3挑战关卡4波次1</v>
      </c>
      <c r="E1586" s="10" t="str">
        <f>""</f>
        <v/>
      </c>
      <c r="F1586" s="10">
        <f>IF(C1586="","",VLOOKUP(R1586&amp;"_"&amp;S1586&amp;"_"&amp;T1586,[1]挑战模式!$A:$AS,13,FALSE)-VLOOKUP(R1586&amp;"_"&amp;S1586&amp;"_"&amp;T1586,[1]挑战模式!$A:$AS,14,FALSE))</f>
        <v>100</v>
      </c>
      <c r="G1586" s="10">
        <f t="shared" si="159"/>
        <v>180</v>
      </c>
      <c r="H1586" s="10" t="str">
        <f>IF(C1586="","",VLOOKUP(R1586&amp;"_"&amp;S1586&amp;"_"&amp;T1586,[1]挑战模式!$A:$BG,58,FALSE))</f>
        <v>ResAudio_Music_game2;0.9</v>
      </c>
      <c r="I1586" s="10" t="str">
        <f>IF(C1586="","",VLOOKUP(R1586&amp;"_"&amp;S1586&amp;"_"&amp;T1586,[1]挑战模式!$A:$BG,59,FALSE))</f>
        <v>ResAudio_Music_game2;1.2</v>
      </c>
      <c r="J1586" s="10">
        <f t="shared" si="156"/>
        <v>0</v>
      </c>
      <c r="K1586" s="10">
        <f ca="1">IF(ISNA(VLOOKUP(R1586&amp;"_"&amp;S1586&amp;"_"&amp;T1586,[1]挑战模式!$A:$AS,1,FALSE)),"",IF(VLOOKUP(R1586&amp;"_"&amp;S1586&amp;"_"&amp;T1586,[1]挑战模式!$A:$AS,14+U1586,FALSE)="","",INT(VLOOKUP(R1586&amp;"_"&amp;S1586&amp;"_"&amp;T1586,[1]挑战模式!$A:$AS,20+U1586,FALSE))))</f>
        <v>5</v>
      </c>
      <c r="L1586" s="10">
        <f ca="1">IF(ISNA(VLOOKUP(R1586&amp;"_"&amp;S1586&amp;"_"&amp;T1586,[1]挑战模式!$A:$AS,1,FALSE)),"",IF(VLOOKUP(R1586&amp;"_"&amp;S1586&amp;"_"&amp;T1586,[1]挑战模式!$A:$AS,14+U1586,FALSE)="","",ROUND(VLOOKUP(R1586&amp;"_"&amp;S1586&amp;"_"&amp;T1586,[1]挑战模式!$A:$AS,5,FALSE)/K1586,2)))</f>
        <v>2</v>
      </c>
      <c r="M1586" s="10">
        <f t="shared" ca="1" si="160"/>
        <v>1</v>
      </c>
      <c r="N1586" s="10" t="str">
        <f t="shared" ca="1" si="161"/>
        <v>Monster_Season3_Challenge4_1_1</v>
      </c>
      <c r="O1586" s="10">
        <f t="shared" ca="1" si="162"/>
        <v>1</v>
      </c>
      <c r="Q1586" s="10">
        <f ca="1">IF(L1586="","",VLOOKUP(R1586&amp;"_"&amp;S1586&amp;"_"&amp;T1586,[1]挑战模式!$A:$AS,38+U1586,FALSE))</f>
        <v>40</v>
      </c>
      <c r="R1586" s="10">
        <v>3</v>
      </c>
      <c r="S1586" s="10">
        <v>4</v>
      </c>
      <c r="T1586" s="10">
        <v>1</v>
      </c>
      <c r="U1586" s="10">
        <v>1</v>
      </c>
    </row>
    <row r="1587" spans="2:21" x14ac:dyDescent="0.2">
      <c r="B1587" s="10" t="str">
        <f t="shared" si="157"/>
        <v/>
      </c>
      <c r="C1587" s="10" t="str">
        <f>IF(ISNA(VLOOKUP(R1587&amp;"_"&amp;S1587&amp;"_"&amp;T1587,[1]挑战模式!$A:$AS,1,FALSE)),"",IF(T1587-T1586=0,"",T1587))</f>
        <v/>
      </c>
      <c r="D1587" s="10" t="str">
        <f t="shared" si="158"/>
        <v/>
      </c>
      <c r="E1587" s="10" t="str">
        <f>""</f>
        <v/>
      </c>
      <c r="F1587" s="10" t="str">
        <f>IF(C1587="","",VLOOKUP(R1587&amp;"_"&amp;S1587&amp;"_"&amp;T1587,[1]挑战模式!$A:$AS,13,FALSE)-VLOOKUP(R1587&amp;"_"&amp;S1587&amp;"_"&amp;T1587,[1]挑战模式!$A:$AS,14,FALSE))</f>
        <v/>
      </c>
      <c r="G1587" s="10" t="str">
        <f t="shared" si="159"/>
        <v/>
      </c>
      <c r="H1587" s="10" t="str">
        <f>IF(C1587="","",VLOOKUP(R1587&amp;"_"&amp;S1587&amp;"_"&amp;T1587,[1]挑战模式!$A:$BG,58,FALSE))</f>
        <v/>
      </c>
      <c r="I1587" s="10" t="str">
        <f>IF(C1587="","",VLOOKUP(R1587&amp;"_"&amp;S1587&amp;"_"&amp;T1587,[1]挑战模式!$A:$BG,59,FALSE))</f>
        <v/>
      </c>
      <c r="J1587" s="10" t="str">
        <f t="shared" si="156"/>
        <v/>
      </c>
      <c r="K1587" s="10" t="str">
        <f ca="1">IF(ISNA(VLOOKUP(R1587&amp;"_"&amp;S1587&amp;"_"&amp;T1587,[1]挑战模式!$A:$AS,1,FALSE)),"",IF(VLOOKUP(R1587&amp;"_"&amp;S1587&amp;"_"&amp;T1587,[1]挑战模式!$A:$AS,14+U1587,FALSE)="","",INT(VLOOKUP(R1587&amp;"_"&amp;S1587&amp;"_"&amp;T1587,[1]挑战模式!$A:$AS,20+U1587,FALSE))))</f>
        <v/>
      </c>
      <c r="L1587" s="10" t="str">
        <f ca="1">IF(ISNA(VLOOKUP(R1587&amp;"_"&amp;S1587&amp;"_"&amp;T1587,[1]挑战模式!$A:$AS,1,FALSE)),"",IF(VLOOKUP(R1587&amp;"_"&amp;S1587&amp;"_"&amp;T1587,[1]挑战模式!$A:$AS,14+U1587,FALSE)="","",ROUND(VLOOKUP(R1587&amp;"_"&amp;S1587&amp;"_"&amp;T1587,[1]挑战模式!$A:$AS,5,FALSE)/K1587,2)))</f>
        <v/>
      </c>
      <c r="M1587" s="10" t="str">
        <f t="shared" ca="1" si="160"/>
        <v/>
      </c>
      <c r="N1587" s="10" t="str">
        <f t="shared" ca="1" si="161"/>
        <v/>
      </c>
      <c r="O1587" s="10" t="str">
        <f t="shared" ca="1" si="162"/>
        <v/>
      </c>
      <c r="Q1587" s="10" t="str">
        <f ca="1">IF(L1587="","",VLOOKUP(R1587&amp;"_"&amp;S1587&amp;"_"&amp;T1587,[1]挑战模式!$A:$AS,38+U1587,FALSE))</f>
        <v/>
      </c>
      <c r="R1587" s="10">
        <v>3</v>
      </c>
      <c r="S1587" s="10">
        <v>4</v>
      </c>
      <c r="T1587" s="10">
        <v>1</v>
      </c>
      <c r="U1587" s="10">
        <v>2</v>
      </c>
    </row>
    <row r="1588" spans="2:21" x14ac:dyDescent="0.2">
      <c r="B1588" s="10" t="str">
        <f t="shared" si="157"/>
        <v/>
      </c>
      <c r="C1588" s="10" t="str">
        <f>IF(ISNA(VLOOKUP(R1588&amp;"_"&amp;S1588&amp;"_"&amp;T1588,[1]挑战模式!$A:$AS,1,FALSE)),"",IF(T1588-T1587=0,"",T1588))</f>
        <v/>
      </c>
      <c r="D1588" s="10" t="str">
        <f t="shared" si="158"/>
        <v/>
      </c>
      <c r="E1588" s="10" t="str">
        <f>""</f>
        <v/>
      </c>
      <c r="F1588" s="10" t="str">
        <f>IF(C1588="","",VLOOKUP(R1588&amp;"_"&amp;S1588&amp;"_"&amp;T1588,[1]挑战模式!$A:$AS,13,FALSE)-VLOOKUP(R1588&amp;"_"&amp;S1588&amp;"_"&amp;T1588,[1]挑战模式!$A:$AS,14,FALSE))</f>
        <v/>
      </c>
      <c r="G1588" s="10" t="str">
        <f t="shared" si="159"/>
        <v/>
      </c>
      <c r="H1588" s="10" t="str">
        <f>IF(C1588="","",VLOOKUP(R1588&amp;"_"&amp;S1588&amp;"_"&amp;T1588,[1]挑战模式!$A:$BG,58,FALSE))</f>
        <v/>
      </c>
      <c r="I1588" s="10" t="str">
        <f>IF(C1588="","",VLOOKUP(R1588&amp;"_"&amp;S1588&amp;"_"&amp;T1588,[1]挑战模式!$A:$BG,59,FALSE))</f>
        <v/>
      </c>
      <c r="J1588" s="10" t="str">
        <f t="shared" si="156"/>
        <v/>
      </c>
      <c r="K1588" s="10" t="str">
        <f ca="1">IF(ISNA(VLOOKUP(R1588&amp;"_"&amp;S1588&amp;"_"&amp;T1588,[1]挑战模式!$A:$AS,1,FALSE)),"",IF(VLOOKUP(R1588&amp;"_"&amp;S1588&amp;"_"&amp;T1588,[1]挑战模式!$A:$AS,14+U1588,FALSE)="","",INT(VLOOKUP(R1588&amp;"_"&amp;S1588&amp;"_"&amp;T1588,[1]挑战模式!$A:$AS,20+U1588,FALSE))))</f>
        <v/>
      </c>
      <c r="L1588" s="10" t="str">
        <f ca="1">IF(ISNA(VLOOKUP(R1588&amp;"_"&amp;S1588&amp;"_"&amp;T1588,[1]挑战模式!$A:$AS,1,FALSE)),"",IF(VLOOKUP(R1588&amp;"_"&amp;S1588&amp;"_"&amp;T1588,[1]挑战模式!$A:$AS,14+U1588,FALSE)="","",ROUND(VLOOKUP(R1588&amp;"_"&amp;S1588&amp;"_"&amp;T1588,[1]挑战模式!$A:$AS,5,FALSE)/K1588,2)))</f>
        <v/>
      </c>
      <c r="M1588" s="10" t="str">
        <f t="shared" ca="1" si="160"/>
        <v/>
      </c>
      <c r="N1588" s="10" t="str">
        <f t="shared" ca="1" si="161"/>
        <v/>
      </c>
      <c r="O1588" s="10" t="str">
        <f t="shared" ca="1" si="162"/>
        <v/>
      </c>
      <c r="Q1588" s="10" t="str">
        <f ca="1">IF(L1588="","",VLOOKUP(R1588&amp;"_"&amp;S1588&amp;"_"&amp;T1588,[1]挑战模式!$A:$AS,38+U1588,FALSE))</f>
        <v/>
      </c>
      <c r="R1588" s="10">
        <v>3</v>
      </c>
      <c r="S1588" s="10">
        <v>4</v>
      </c>
      <c r="T1588" s="10">
        <v>1</v>
      </c>
      <c r="U1588" s="10">
        <v>3</v>
      </c>
    </row>
    <row r="1589" spans="2:21" x14ac:dyDescent="0.2">
      <c r="B1589" s="10" t="str">
        <f t="shared" si="157"/>
        <v/>
      </c>
      <c r="C1589" s="10" t="str">
        <f>IF(ISNA(VLOOKUP(R1589&amp;"_"&amp;S1589&amp;"_"&amp;T1589,[1]挑战模式!$A:$AS,1,FALSE)),"",IF(T1589-T1588=0,"",T1589))</f>
        <v/>
      </c>
      <c r="D1589" s="10" t="str">
        <f t="shared" si="158"/>
        <v/>
      </c>
      <c r="E1589" s="10" t="str">
        <f>""</f>
        <v/>
      </c>
      <c r="F1589" s="10" t="str">
        <f>IF(C1589="","",VLOOKUP(R1589&amp;"_"&amp;S1589&amp;"_"&amp;T1589,[1]挑战模式!$A:$AS,13,FALSE)-VLOOKUP(R1589&amp;"_"&amp;S1589&amp;"_"&amp;T1589,[1]挑战模式!$A:$AS,14,FALSE))</f>
        <v/>
      </c>
      <c r="G1589" s="10" t="str">
        <f t="shared" si="159"/>
        <v/>
      </c>
      <c r="H1589" s="10" t="str">
        <f>IF(C1589="","",VLOOKUP(R1589&amp;"_"&amp;S1589&amp;"_"&amp;T1589,[1]挑战模式!$A:$BG,58,FALSE))</f>
        <v/>
      </c>
      <c r="I1589" s="10" t="str">
        <f>IF(C1589="","",VLOOKUP(R1589&amp;"_"&amp;S1589&amp;"_"&amp;T1589,[1]挑战模式!$A:$BG,59,FALSE))</f>
        <v/>
      </c>
      <c r="J1589" s="10" t="str">
        <f t="shared" si="156"/>
        <v/>
      </c>
      <c r="K1589" s="10" t="str">
        <f ca="1">IF(ISNA(VLOOKUP(R1589&amp;"_"&amp;S1589&amp;"_"&amp;T1589,[1]挑战模式!$A:$AS,1,FALSE)),"",IF(VLOOKUP(R1589&amp;"_"&amp;S1589&amp;"_"&amp;T1589,[1]挑战模式!$A:$AS,14+U1589,FALSE)="","",INT(VLOOKUP(R1589&amp;"_"&amp;S1589&amp;"_"&amp;T1589,[1]挑战模式!$A:$AS,20+U1589,FALSE))))</f>
        <v/>
      </c>
      <c r="L1589" s="10" t="str">
        <f ca="1">IF(ISNA(VLOOKUP(R1589&amp;"_"&amp;S1589&amp;"_"&amp;T1589,[1]挑战模式!$A:$AS,1,FALSE)),"",IF(VLOOKUP(R1589&amp;"_"&amp;S1589&amp;"_"&amp;T1589,[1]挑战模式!$A:$AS,14+U1589,FALSE)="","",ROUND(VLOOKUP(R1589&amp;"_"&amp;S1589&amp;"_"&amp;T1589,[1]挑战模式!$A:$AS,5,FALSE)/K1589,2)))</f>
        <v/>
      </c>
      <c r="M1589" s="10" t="str">
        <f t="shared" ca="1" si="160"/>
        <v/>
      </c>
      <c r="N1589" s="10" t="str">
        <f t="shared" ca="1" si="161"/>
        <v/>
      </c>
      <c r="O1589" s="10" t="str">
        <f t="shared" ca="1" si="162"/>
        <v/>
      </c>
      <c r="Q1589" s="10" t="str">
        <f ca="1">IF(L1589="","",VLOOKUP(R1589&amp;"_"&amp;S1589&amp;"_"&amp;T1589,[1]挑战模式!$A:$AS,38+U1589,FALSE))</f>
        <v/>
      </c>
      <c r="R1589" s="10">
        <v>3</v>
      </c>
      <c r="S1589" s="10">
        <v>4</v>
      </c>
      <c r="T1589" s="10">
        <v>1</v>
      </c>
      <c r="U1589" s="10">
        <v>4</v>
      </c>
    </row>
    <row r="1590" spans="2:21" x14ac:dyDescent="0.2">
      <c r="B1590" s="10" t="str">
        <f t="shared" si="157"/>
        <v/>
      </c>
      <c r="C1590" s="10" t="str">
        <f>IF(ISNA(VLOOKUP(R1590&amp;"_"&amp;S1590&amp;"_"&amp;T1590,[1]挑战模式!$A:$AS,1,FALSE)),"",IF(T1590-T1589=0,"",T1590))</f>
        <v/>
      </c>
      <c r="D1590" s="10" t="str">
        <f t="shared" si="158"/>
        <v/>
      </c>
      <c r="E1590" s="10" t="str">
        <f>""</f>
        <v/>
      </c>
      <c r="F1590" s="10" t="str">
        <f>IF(C1590="","",VLOOKUP(R1590&amp;"_"&amp;S1590&amp;"_"&amp;T1590,[1]挑战模式!$A:$AS,13,FALSE)-VLOOKUP(R1590&amp;"_"&amp;S1590&amp;"_"&amp;T1590,[1]挑战模式!$A:$AS,14,FALSE))</f>
        <v/>
      </c>
      <c r="G1590" s="10" t="str">
        <f t="shared" si="159"/>
        <v/>
      </c>
      <c r="H1590" s="10" t="str">
        <f>IF(C1590="","",VLOOKUP(R1590&amp;"_"&amp;S1590&amp;"_"&amp;T1590,[1]挑战模式!$A:$BG,58,FALSE))</f>
        <v/>
      </c>
      <c r="I1590" s="10" t="str">
        <f>IF(C1590="","",VLOOKUP(R1590&amp;"_"&amp;S1590&amp;"_"&amp;T1590,[1]挑战模式!$A:$BG,59,FALSE))</f>
        <v/>
      </c>
      <c r="J1590" s="10" t="str">
        <f t="shared" si="156"/>
        <v/>
      </c>
      <c r="K1590" s="10" t="str">
        <f ca="1">IF(ISNA(VLOOKUP(R1590&amp;"_"&amp;S1590&amp;"_"&amp;T1590,[1]挑战模式!$A:$AS,1,FALSE)),"",IF(VLOOKUP(R1590&amp;"_"&amp;S1590&amp;"_"&amp;T1590,[1]挑战模式!$A:$AS,14+U1590,FALSE)="","",INT(VLOOKUP(R1590&amp;"_"&amp;S1590&amp;"_"&amp;T1590,[1]挑战模式!$A:$AS,20+U1590,FALSE))))</f>
        <v/>
      </c>
      <c r="L1590" s="10" t="str">
        <f ca="1">IF(ISNA(VLOOKUP(R1590&amp;"_"&amp;S1590&amp;"_"&amp;T1590,[1]挑战模式!$A:$AS,1,FALSE)),"",IF(VLOOKUP(R1590&amp;"_"&amp;S1590&amp;"_"&amp;T1590,[1]挑战模式!$A:$AS,14+U1590,FALSE)="","",ROUND(VLOOKUP(R1590&amp;"_"&amp;S1590&amp;"_"&amp;T1590,[1]挑战模式!$A:$AS,5,FALSE)/K1590,2)))</f>
        <v/>
      </c>
      <c r="M1590" s="10" t="str">
        <f t="shared" ca="1" si="160"/>
        <v/>
      </c>
      <c r="N1590" s="10" t="str">
        <f t="shared" ca="1" si="161"/>
        <v/>
      </c>
      <c r="O1590" s="10" t="str">
        <f t="shared" ca="1" si="162"/>
        <v/>
      </c>
      <c r="Q1590" s="10" t="str">
        <f ca="1">IF(L1590="","",VLOOKUP(R1590&amp;"_"&amp;S1590&amp;"_"&amp;T1590,[1]挑战模式!$A:$AS,38+U1590,FALSE))</f>
        <v/>
      </c>
      <c r="R1590" s="10">
        <v>3</v>
      </c>
      <c r="S1590" s="10">
        <v>4</v>
      </c>
      <c r="T1590" s="10">
        <v>1</v>
      </c>
      <c r="U1590" s="10">
        <v>5</v>
      </c>
    </row>
    <row r="1591" spans="2:21" x14ac:dyDescent="0.2">
      <c r="B1591" s="10" t="str">
        <f t="shared" si="157"/>
        <v/>
      </c>
      <c r="C1591" s="10" t="str">
        <f>IF(ISNA(VLOOKUP(R1591&amp;"_"&amp;S1591&amp;"_"&amp;T1591,[1]挑战模式!$A:$AS,1,FALSE)),"",IF(T1591-T1590=0,"",T1591))</f>
        <v/>
      </c>
      <c r="D1591" s="10" t="str">
        <f t="shared" si="158"/>
        <v/>
      </c>
      <c r="E1591" s="10" t="str">
        <f>""</f>
        <v/>
      </c>
      <c r="F1591" s="10" t="str">
        <f>IF(C1591="","",VLOOKUP(R1591&amp;"_"&amp;S1591&amp;"_"&amp;T1591,[1]挑战模式!$A:$AS,13,FALSE)-VLOOKUP(R1591&amp;"_"&amp;S1591&amp;"_"&amp;T1591,[1]挑战模式!$A:$AS,14,FALSE))</f>
        <v/>
      </c>
      <c r="G1591" s="10" t="str">
        <f t="shared" si="159"/>
        <v/>
      </c>
      <c r="H1591" s="10" t="str">
        <f>IF(C1591="","",VLOOKUP(R1591&amp;"_"&amp;S1591&amp;"_"&amp;T1591,[1]挑战模式!$A:$BG,58,FALSE))</f>
        <v/>
      </c>
      <c r="I1591" s="10" t="str">
        <f>IF(C1591="","",VLOOKUP(R1591&amp;"_"&amp;S1591&amp;"_"&amp;T1591,[1]挑战模式!$A:$BG,59,FALSE))</f>
        <v/>
      </c>
      <c r="J1591" s="10" t="str">
        <f t="shared" si="156"/>
        <v/>
      </c>
      <c r="K1591" s="10" t="str">
        <f ca="1">IF(ISNA(VLOOKUP(R1591&amp;"_"&amp;S1591&amp;"_"&amp;T1591,[1]挑战模式!$A:$AS,1,FALSE)),"",IF(VLOOKUP(R1591&amp;"_"&amp;S1591&amp;"_"&amp;T1591,[1]挑战模式!$A:$AS,14+U1591,FALSE)="","",INT(VLOOKUP(R1591&amp;"_"&amp;S1591&amp;"_"&amp;T1591,[1]挑战模式!$A:$AS,20+U1591,FALSE))))</f>
        <v/>
      </c>
      <c r="L1591" s="10" t="str">
        <f ca="1">IF(ISNA(VLOOKUP(R1591&amp;"_"&amp;S1591&amp;"_"&amp;T1591,[1]挑战模式!$A:$AS,1,FALSE)),"",IF(VLOOKUP(R1591&amp;"_"&amp;S1591&amp;"_"&amp;T1591,[1]挑战模式!$A:$AS,14+U1591,FALSE)="","",ROUND(VLOOKUP(R1591&amp;"_"&amp;S1591&amp;"_"&amp;T1591,[1]挑战模式!$A:$AS,5,FALSE)/K1591,2)))</f>
        <v/>
      </c>
      <c r="M1591" s="10" t="str">
        <f t="shared" ca="1" si="160"/>
        <v/>
      </c>
      <c r="N1591" s="10" t="str">
        <f t="shared" ca="1" si="161"/>
        <v/>
      </c>
      <c r="O1591" s="10" t="str">
        <f t="shared" ca="1" si="162"/>
        <v/>
      </c>
      <c r="Q1591" s="10" t="str">
        <f ca="1">IF(L1591="","",VLOOKUP(R1591&amp;"_"&amp;S1591&amp;"_"&amp;T1591,[1]挑战模式!$A:$AS,38+U1591,FALSE))</f>
        <v/>
      </c>
      <c r="R1591" s="10">
        <v>3</v>
      </c>
      <c r="S1591" s="10">
        <v>4</v>
      </c>
      <c r="T1591" s="10">
        <v>1</v>
      </c>
      <c r="U1591" s="10">
        <v>6</v>
      </c>
    </row>
    <row r="1592" spans="2:21" x14ac:dyDescent="0.2">
      <c r="B1592" s="10" t="str">
        <f t="shared" si="157"/>
        <v>MonsterWaveCallRule_Season3_Challenge4</v>
      </c>
      <c r="C1592" s="10">
        <f>IF(ISNA(VLOOKUP(R1592&amp;"_"&amp;S1592&amp;"_"&amp;T1592,[1]挑战模式!$A:$AS,1,FALSE)),"",IF(T1592-T1591=0,"",T1592))</f>
        <v>2</v>
      </c>
      <c r="D1592" s="10" t="str">
        <f t="shared" si="158"/>
        <v>赛季3挑战关卡4波次2</v>
      </c>
      <c r="E1592" s="10" t="str">
        <f>""</f>
        <v/>
      </c>
      <c r="F1592" s="10">
        <f>IF(C1592="","",VLOOKUP(R1592&amp;"_"&amp;S1592&amp;"_"&amp;T1592,[1]挑战模式!$A:$AS,13,FALSE)-VLOOKUP(R1592&amp;"_"&amp;S1592&amp;"_"&amp;T1592,[1]挑战模式!$A:$AS,14,FALSE))</f>
        <v>100</v>
      </c>
      <c r="G1592" s="10">
        <f t="shared" si="159"/>
        <v>180</v>
      </c>
      <c r="H1592" s="10" t="str">
        <f>IF(C1592="","",VLOOKUP(R1592&amp;"_"&amp;S1592&amp;"_"&amp;T1592,[1]挑战模式!$A:$BG,58,FALSE))</f>
        <v>ResAudio_Music_game2;0.9</v>
      </c>
      <c r="I1592" s="10" t="str">
        <f>IF(C1592="","",VLOOKUP(R1592&amp;"_"&amp;S1592&amp;"_"&amp;T1592,[1]挑战模式!$A:$BG,59,FALSE))</f>
        <v>ResAudio_Music_game2;1.2</v>
      </c>
      <c r="J1592" s="10">
        <f t="shared" si="156"/>
        <v>0</v>
      </c>
      <c r="K1592" s="10">
        <f ca="1">IF(ISNA(VLOOKUP(R1592&amp;"_"&amp;S1592&amp;"_"&amp;T1592,[1]挑战模式!$A:$AS,1,FALSE)),"",IF(VLOOKUP(R1592&amp;"_"&amp;S1592&amp;"_"&amp;T1592,[1]挑战模式!$A:$AS,14+U1592,FALSE)="","",INT(VLOOKUP(R1592&amp;"_"&amp;S1592&amp;"_"&amp;T1592,[1]挑战模式!$A:$AS,20+U1592,FALSE))))</f>
        <v>4</v>
      </c>
      <c r="L1592" s="10">
        <f ca="1">IF(ISNA(VLOOKUP(R1592&amp;"_"&amp;S1592&amp;"_"&amp;T1592,[1]挑战模式!$A:$AS,1,FALSE)),"",IF(VLOOKUP(R1592&amp;"_"&amp;S1592&amp;"_"&amp;T1592,[1]挑战模式!$A:$AS,14+U1592,FALSE)="","",ROUND(VLOOKUP(R1592&amp;"_"&amp;S1592&amp;"_"&amp;T1592,[1]挑战模式!$A:$AS,5,FALSE)/K1592,2)))</f>
        <v>3.75</v>
      </c>
      <c r="M1592" s="10">
        <f t="shared" ca="1" si="160"/>
        <v>1</v>
      </c>
      <c r="N1592" s="10" t="str">
        <f t="shared" ca="1" si="161"/>
        <v>Monster_Season3_Challenge4_2_1</v>
      </c>
      <c r="O1592" s="10">
        <f t="shared" ca="1" si="162"/>
        <v>1</v>
      </c>
      <c r="Q1592" s="10">
        <f ca="1">IF(L1592="","",VLOOKUP(R1592&amp;"_"&amp;S1592&amp;"_"&amp;T1592,[1]挑战模式!$A:$AS,38+U1592,FALSE))</f>
        <v>25</v>
      </c>
      <c r="R1592" s="10">
        <v>3</v>
      </c>
      <c r="S1592" s="10">
        <v>4</v>
      </c>
      <c r="T1592" s="10">
        <v>2</v>
      </c>
      <c r="U1592" s="10">
        <v>1</v>
      </c>
    </row>
    <row r="1593" spans="2:21" x14ac:dyDescent="0.2">
      <c r="B1593" s="10" t="str">
        <f t="shared" si="157"/>
        <v/>
      </c>
      <c r="C1593" s="10" t="str">
        <f>IF(ISNA(VLOOKUP(R1593&amp;"_"&amp;S1593&amp;"_"&amp;T1593,[1]挑战模式!$A:$AS,1,FALSE)),"",IF(T1593-T1592=0,"",T1593))</f>
        <v/>
      </c>
      <c r="D1593" s="10" t="str">
        <f t="shared" si="158"/>
        <v/>
      </c>
      <c r="E1593" s="10" t="str">
        <f>""</f>
        <v/>
      </c>
      <c r="F1593" s="10" t="str">
        <f>IF(C1593="","",VLOOKUP(R1593&amp;"_"&amp;S1593&amp;"_"&amp;T1593,[1]挑战模式!$A:$AS,13,FALSE)-VLOOKUP(R1593&amp;"_"&amp;S1593&amp;"_"&amp;T1593,[1]挑战模式!$A:$AS,14,FALSE))</f>
        <v/>
      </c>
      <c r="G1593" s="10" t="str">
        <f t="shared" si="159"/>
        <v/>
      </c>
      <c r="H1593" s="10" t="str">
        <f>IF(C1593="","",VLOOKUP(R1593&amp;"_"&amp;S1593&amp;"_"&amp;T1593,[1]挑战模式!$A:$BG,58,FALSE))</f>
        <v/>
      </c>
      <c r="I1593" s="10" t="str">
        <f>IF(C1593="","",VLOOKUP(R1593&amp;"_"&amp;S1593&amp;"_"&amp;T1593,[1]挑战模式!$A:$BG,59,FALSE))</f>
        <v/>
      </c>
      <c r="J1593" s="10" t="str">
        <f t="shared" si="156"/>
        <v/>
      </c>
      <c r="K1593" s="10">
        <f ca="1">IF(ISNA(VLOOKUP(R1593&amp;"_"&amp;S1593&amp;"_"&amp;T1593,[1]挑战模式!$A:$AS,1,FALSE)),"",IF(VLOOKUP(R1593&amp;"_"&amp;S1593&amp;"_"&amp;T1593,[1]挑战模式!$A:$AS,14+U1593,FALSE)="","",INT(VLOOKUP(R1593&amp;"_"&amp;S1593&amp;"_"&amp;T1593,[1]挑战模式!$A:$AS,20+U1593,FALSE))))</f>
        <v>4</v>
      </c>
      <c r="L1593" s="10">
        <f ca="1">IF(ISNA(VLOOKUP(R1593&amp;"_"&amp;S1593&amp;"_"&amp;T1593,[1]挑战模式!$A:$AS,1,FALSE)),"",IF(VLOOKUP(R1593&amp;"_"&amp;S1593&amp;"_"&amp;T1593,[1]挑战模式!$A:$AS,14+U1593,FALSE)="","",ROUND(VLOOKUP(R1593&amp;"_"&amp;S1593&amp;"_"&amp;T1593,[1]挑战模式!$A:$AS,5,FALSE)/K1593,2)))</f>
        <v>3.75</v>
      </c>
      <c r="M1593" s="10">
        <f t="shared" ca="1" si="160"/>
        <v>1</v>
      </c>
      <c r="N1593" s="10" t="str">
        <f t="shared" ca="1" si="161"/>
        <v>Monster_Season3_Challenge4_2_2</v>
      </c>
      <c r="O1593" s="10">
        <f t="shared" ca="1" si="162"/>
        <v>1</v>
      </c>
      <c r="Q1593" s="10">
        <f ca="1">IF(L1593="","",VLOOKUP(R1593&amp;"_"&amp;S1593&amp;"_"&amp;T1593,[1]挑战模式!$A:$AS,38+U1593,FALSE))</f>
        <v>25</v>
      </c>
      <c r="R1593" s="10">
        <v>3</v>
      </c>
      <c r="S1593" s="10">
        <v>4</v>
      </c>
      <c r="T1593" s="10">
        <v>2</v>
      </c>
      <c r="U1593" s="10">
        <v>2</v>
      </c>
    </row>
    <row r="1594" spans="2:21" x14ac:dyDescent="0.2">
      <c r="B1594" s="10" t="str">
        <f t="shared" si="157"/>
        <v/>
      </c>
      <c r="C1594" s="10" t="str">
        <f>IF(ISNA(VLOOKUP(R1594&amp;"_"&amp;S1594&amp;"_"&amp;T1594,[1]挑战模式!$A:$AS,1,FALSE)),"",IF(T1594-T1593=0,"",T1594))</f>
        <v/>
      </c>
      <c r="D1594" s="10" t="str">
        <f t="shared" si="158"/>
        <v/>
      </c>
      <c r="E1594" s="10" t="str">
        <f>""</f>
        <v/>
      </c>
      <c r="F1594" s="10" t="str">
        <f>IF(C1594="","",VLOOKUP(R1594&amp;"_"&amp;S1594&amp;"_"&amp;T1594,[1]挑战模式!$A:$AS,13,FALSE)-VLOOKUP(R1594&amp;"_"&amp;S1594&amp;"_"&amp;T1594,[1]挑战模式!$A:$AS,14,FALSE))</f>
        <v/>
      </c>
      <c r="G1594" s="10" t="str">
        <f t="shared" si="159"/>
        <v/>
      </c>
      <c r="H1594" s="10" t="str">
        <f>IF(C1594="","",VLOOKUP(R1594&amp;"_"&amp;S1594&amp;"_"&amp;T1594,[1]挑战模式!$A:$BG,58,FALSE))</f>
        <v/>
      </c>
      <c r="I1594" s="10" t="str">
        <f>IF(C1594="","",VLOOKUP(R1594&amp;"_"&amp;S1594&amp;"_"&amp;T1594,[1]挑战模式!$A:$BG,59,FALSE))</f>
        <v/>
      </c>
      <c r="J1594" s="10" t="str">
        <f t="shared" si="156"/>
        <v/>
      </c>
      <c r="K1594" s="10" t="str">
        <f ca="1">IF(ISNA(VLOOKUP(R1594&amp;"_"&amp;S1594&amp;"_"&amp;T1594,[1]挑战模式!$A:$AS,1,FALSE)),"",IF(VLOOKUP(R1594&amp;"_"&amp;S1594&amp;"_"&amp;T1594,[1]挑战模式!$A:$AS,14+U1594,FALSE)="","",INT(VLOOKUP(R1594&amp;"_"&amp;S1594&amp;"_"&amp;T1594,[1]挑战模式!$A:$AS,20+U1594,FALSE))))</f>
        <v/>
      </c>
      <c r="L1594" s="10" t="str">
        <f ca="1">IF(ISNA(VLOOKUP(R1594&amp;"_"&amp;S1594&amp;"_"&amp;T1594,[1]挑战模式!$A:$AS,1,FALSE)),"",IF(VLOOKUP(R1594&amp;"_"&amp;S1594&amp;"_"&amp;T1594,[1]挑战模式!$A:$AS,14+U1594,FALSE)="","",ROUND(VLOOKUP(R1594&amp;"_"&amp;S1594&amp;"_"&amp;T1594,[1]挑战模式!$A:$AS,5,FALSE)/K1594,2)))</f>
        <v/>
      </c>
      <c r="M1594" s="10" t="str">
        <f t="shared" ca="1" si="160"/>
        <v/>
      </c>
      <c r="N1594" s="10" t="str">
        <f t="shared" ca="1" si="161"/>
        <v/>
      </c>
      <c r="O1594" s="10" t="str">
        <f t="shared" ca="1" si="162"/>
        <v/>
      </c>
      <c r="Q1594" s="10" t="str">
        <f ca="1">IF(L1594="","",VLOOKUP(R1594&amp;"_"&amp;S1594&amp;"_"&amp;T1594,[1]挑战模式!$A:$AS,38+U1594,FALSE))</f>
        <v/>
      </c>
      <c r="R1594" s="10">
        <v>3</v>
      </c>
      <c r="S1594" s="10">
        <v>4</v>
      </c>
      <c r="T1594" s="10">
        <v>2</v>
      </c>
      <c r="U1594" s="10">
        <v>3</v>
      </c>
    </row>
    <row r="1595" spans="2:21" x14ac:dyDescent="0.2">
      <c r="B1595" s="10" t="str">
        <f t="shared" si="157"/>
        <v/>
      </c>
      <c r="C1595" s="10" t="str">
        <f>IF(ISNA(VLOOKUP(R1595&amp;"_"&amp;S1595&amp;"_"&amp;T1595,[1]挑战模式!$A:$AS,1,FALSE)),"",IF(T1595-T1594=0,"",T1595))</f>
        <v/>
      </c>
      <c r="D1595" s="10" t="str">
        <f t="shared" si="158"/>
        <v/>
      </c>
      <c r="E1595" s="10" t="str">
        <f>""</f>
        <v/>
      </c>
      <c r="F1595" s="10" t="str">
        <f>IF(C1595="","",VLOOKUP(R1595&amp;"_"&amp;S1595&amp;"_"&amp;T1595,[1]挑战模式!$A:$AS,13,FALSE)-VLOOKUP(R1595&amp;"_"&amp;S1595&amp;"_"&amp;T1595,[1]挑战模式!$A:$AS,14,FALSE))</f>
        <v/>
      </c>
      <c r="G1595" s="10" t="str">
        <f t="shared" si="159"/>
        <v/>
      </c>
      <c r="H1595" s="10" t="str">
        <f>IF(C1595="","",VLOOKUP(R1595&amp;"_"&amp;S1595&amp;"_"&amp;T1595,[1]挑战模式!$A:$BG,58,FALSE))</f>
        <v/>
      </c>
      <c r="I1595" s="10" t="str">
        <f>IF(C1595="","",VLOOKUP(R1595&amp;"_"&amp;S1595&amp;"_"&amp;T1595,[1]挑战模式!$A:$BG,59,FALSE))</f>
        <v/>
      </c>
      <c r="J1595" s="10" t="str">
        <f t="shared" si="156"/>
        <v/>
      </c>
      <c r="K1595" s="10" t="str">
        <f ca="1">IF(ISNA(VLOOKUP(R1595&amp;"_"&amp;S1595&amp;"_"&amp;T1595,[1]挑战模式!$A:$AS,1,FALSE)),"",IF(VLOOKUP(R1595&amp;"_"&amp;S1595&amp;"_"&amp;T1595,[1]挑战模式!$A:$AS,14+U1595,FALSE)="","",INT(VLOOKUP(R1595&amp;"_"&amp;S1595&amp;"_"&amp;T1595,[1]挑战模式!$A:$AS,20+U1595,FALSE))))</f>
        <v/>
      </c>
      <c r="L1595" s="10" t="str">
        <f ca="1">IF(ISNA(VLOOKUP(R1595&amp;"_"&amp;S1595&amp;"_"&amp;T1595,[1]挑战模式!$A:$AS,1,FALSE)),"",IF(VLOOKUP(R1595&amp;"_"&amp;S1595&amp;"_"&amp;T1595,[1]挑战模式!$A:$AS,14+U1595,FALSE)="","",ROUND(VLOOKUP(R1595&amp;"_"&amp;S1595&amp;"_"&amp;T1595,[1]挑战模式!$A:$AS,5,FALSE)/K1595,2)))</f>
        <v/>
      </c>
      <c r="M1595" s="10" t="str">
        <f t="shared" ca="1" si="160"/>
        <v/>
      </c>
      <c r="N1595" s="10" t="str">
        <f t="shared" ca="1" si="161"/>
        <v/>
      </c>
      <c r="O1595" s="10" t="str">
        <f t="shared" ca="1" si="162"/>
        <v/>
      </c>
      <c r="Q1595" s="10" t="str">
        <f ca="1">IF(L1595="","",VLOOKUP(R1595&amp;"_"&amp;S1595&amp;"_"&amp;T1595,[1]挑战模式!$A:$AS,38+U1595,FALSE))</f>
        <v/>
      </c>
      <c r="R1595" s="10">
        <v>3</v>
      </c>
      <c r="S1595" s="10">
        <v>4</v>
      </c>
      <c r="T1595" s="10">
        <v>2</v>
      </c>
      <c r="U1595" s="10">
        <v>4</v>
      </c>
    </row>
    <row r="1596" spans="2:21" x14ac:dyDescent="0.2">
      <c r="B1596" s="10" t="str">
        <f t="shared" si="157"/>
        <v/>
      </c>
      <c r="C1596" s="10" t="str">
        <f>IF(ISNA(VLOOKUP(R1596&amp;"_"&amp;S1596&amp;"_"&amp;T1596,[1]挑战模式!$A:$AS,1,FALSE)),"",IF(T1596-T1595=0,"",T1596))</f>
        <v/>
      </c>
      <c r="D1596" s="10" t="str">
        <f t="shared" si="158"/>
        <v/>
      </c>
      <c r="E1596" s="10" t="str">
        <f>""</f>
        <v/>
      </c>
      <c r="F1596" s="10" t="str">
        <f>IF(C1596="","",VLOOKUP(R1596&amp;"_"&amp;S1596&amp;"_"&amp;T1596,[1]挑战模式!$A:$AS,13,FALSE)-VLOOKUP(R1596&amp;"_"&amp;S1596&amp;"_"&amp;T1596,[1]挑战模式!$A:$AS,14,FALSE))</f>
        <v/>
      </c>
      <c r="G1596" s="10" t="str">
        <f t="shared" si="159"/>
        <v/>
      </c>
      <c r="H1596" s="10" t="str">
        <f>IF(C1596="","",VLOOKUP(R1596&amp;"_"&amp;S1596&amp;"_"&amp;T1596,[1]挑战模式!$A:$BG,58,FALSE))</f>
        <v/>
      </c>
      <c r="I1596" s="10" t="str">
        <f>IF(C1596="","",VLOOKUP(R1596&amp;"_"&amp;S1596&amp;"_"&amp;T1596,[1]挑战模式!$A:$BG,59,FALSE))</f>
        <v/>
      </c>
      <c r="J1596" s="10" t="str">
        <f t="shared" si="156"/>
        <v/>
      </c>
      <c r="K1596" s="10" t="str">
        <f ca="1">IF(ISNA(VLOOKUP(R1596&amp;"_"&amp;S1596&amp;"_"&amp;T1596,[1]挑战模式!$A:$AS,1,FALSE)),"",IF(VLOOKUP(R1596&amp;"_"&amp;S1596&amp;"_"&amp;T1596,[1]挑战模式!$A:$AS,14+U1596,FALSE)="","",INT(VLOOKUP(R1596&amp;"_"&amp;S1596&amp;"_"&amp;T1596,[1]挑战模式!$A:$AS,20+U1596,FALSE))))</f>
        <v/>
      </c>
      <c r="L1596" s="10" t="str">
        <f ca="1">IF(ISNA(VLOOKUP(R1596&amp;"_"&amp;S1596&amp;"_"&amp;T1596,[1]挑战模式!$A:$AS,1,FALSE)),"",IF(VLOOKUP(R1596&amp;"_"&amp;S1596&amp;"_"&amp;T1596,[1]挑战模式!$A:$AS,14+U1596,FALSE)="","",ROUND(VLOOKUP(R1596&amp;"_"&amp;S1596&amp;"_"&amp;T1596,[1]挑战模式!$A:$AS,5,FALSE)/K1596,2)))</f>
        <v/>
      </c>
      <c r="M1596" s="10" t="str">
        <f t="shared" ca="1" si="160"/>
        <v/>
      </c>
      <c r="N1596" s="10" t="str">
        <f t="shared" ca="1" si="161"/>
        <v/>
      </c>
      <c r="O1596" s="10" t="str">
        <f t="shared" ca="1" si="162"/>
        <v/>
      </c>
      <c r="Q1596" s="10" t="str">
        <f ca="1">IF(L1596="","",VLOOKUP(R1596&amp;"_"&amp;S1596&amp;"_"&amp;T1596,[1]挑战模式!$A:$AS,38+U1596,FALSE))</f>
        <v/>
      </c>
      <c r="R1596" s="10">
        <v>3</v>
      </c>
      <c r="S1596" s="10">
        <v>4</v>
      </c>
      <c r="T1596" s="10">
        <v>2</v>
      </c>
      <c r="U1596" s="10">
        <v>5</v>
      </c>
    </row>
    <row r="1597" spans="2:21" x14ac:dyDescent="0.2">
      <c r="B1597" s="10" t="str">
        <f t="shared" si="157"/>
        <v/>
      </c>
      <c r="C1597" s="10" t="str">
        <f>IF(ISNA(VLOOKUP(R1597&amp;"_"&amp;S1597&amp;"_"&amp;T1597,[1]挑战模式!$A:$AS,1,FALSE)),"",IF(T1597-T1596=0,"",T1597))</f>
        <v/>
      </c>
      <c r="D1597" s="10" t="str">
        <f t="shared" si="158"/>
        <v/>
      </c>
      <c r="E1597" s="10" t="str">
        <f>""</f>
        <v/>
      </c>
      <c r="F1597" s="10" t="str">
        <f>IF(C1597="","",VLOOKUP(R1597&amp;"_"&amp;S1597&amp;"_"&amp;T1597,[1]挑战模式!$A:$AS,13,FALSE)-VLOOKUP(R1597&amp;"_"&amp;S1597&amp;"_"&amp;T1597,[1]挑战模式!$A:$AS,14,FALSE))</f>
        <v/>
      </c>
      <c r="G1597" s="10" t="str">
        <f t="shared" si="159"/>
        <v/>
      </c>
      <c r="H1597" s="10" t="str">
        <f>IF(C1597="","",VLOOKUP(R1597&amp;"_"&amp;S1597&amp;"_"&amp;T1597,[1]挑战模式!$A:$BG,58,FALSE))</f>
        <v/>
      </c>
      <c r="I1597" s="10" t="str">
        <f>IF(C1597="","",VLOOKUP(R1597&amp;"_"&amp;S1597&amp;"_"&amp;T1597,[1]挑战模式!$A:$BG,59,FALSE))</f>
        <v/>
      </c>
      <c r="J1597" s="10" t="str">
        <f t="shared" si="156"/>
        <v/>
      </c>
      <c r="K1597" s="10" t="str">
        <f ca="1">IF(ISNA(VLOOKUP(R1597&amp;"_"&amp;S1597&amp;"_"&amp;T1597,[1]挑战模式!$A:$AS,1,FALSE)),"",IF(VLOOKUP(R1597&amp;"_"&amp;S1597&amp;"_"&amp;T1597,[1]挑战模式!$A:$AS,14+U1597,FALSE)="","",INT(VLOOKUP(R1597&amp;"_"&amp;S1597&amp;"_"&amp;T1597,[1]挑战模式!$A:$AS,20+U1597,FALSE))))</f>
        <v/>
      </c>
      <c r="L1597" s="10" t="str">
        <f ca="1">IF(ISNA(VLOOKUP(R1597&amp;"_"&amp;S1597&amp;"_"&amp;T1597,[1]挑战模式!$A:$AS,1,FALSE)),"",IF(VLOOKUP(R1597&amp;"_"&amp;S1597&amp;"_"&amp;T1597,[1]挑战模式!$A:$AS,14+U1597,FALSE)="","",ROUND(VLOOKUP(R1597&amp;"_"&amp;S1597&amp;"_"&amp;T1597,[1]挑战模式!$A:$AS,5,FALSE)/K1597,2)))</f>
        <v/>
      </c>
      <c r="M1597" s="10" t="str">
        <f t="shared" ca="1" si="160"/>
        <v/>
      </c>
      <c r="N1597" s="10" t="str">
        <f t="shared" ca="1" si="161"/>
        <v/>
      </c>
      <c r="O1597" s="10" t="str">
        <f t="shared" ca="1" si="162"/>
        <v/>
      </c>
      <c r="Q1597" s="10" t="str">
        <f ca="1">IF(L1597="","",VLOOKUP(R1597&amp;"_"&amp;S1597&amp;"_"&amp;T1597,[1]挑战模式!$A:$AS,38+U1597,FALSE))</f>
        <v/>
      </c>
      <c r="R1597" s="10">
        <v>3</v>
      </c>
      <c r="S1597" s="10">
        <v>4</v>
      </c>
      <c r="T1597" s="10">
        <v>2</v>
      </c>
      <c r="U1597" s="10">
        <v>6</v>
      </c>
    </row>
    <row r="1598" spans="2:21" x14ac:dyDescent="0.2">
      <c r="B1598" s="10" t="str">
        <f t="shared" si="157"/>
        <v>MonsterWaveCallRule_Season3_Challenge4</v>
      </c>
      <c r="C1598" s="10">
        <f>IF(ISNA(VLOOKUP(R1598&amp;"_"&amp;S1598&amp;"_"&amp;T1598,[1]挑战模式!$A:$AS,1,FALSE)),"",IF(T1598-T1597=0,"",T1598))</f>
        <v>3</v>
      </c>
      <c r="D1598" s="10" t="str">
        <f t="shared" si="158"/>
        <v>赛季3挑战关卡4波次3</v>
      </c>
      <c r="E1598" s="10" t="str">
        <f>""</f>
        <v/>
      </c>
      <c r="F1598" s="10">
        <f>IF(C1598="","",VLOOKUP(R1598&amp;"_"&amp;S1598&amp;"_"&amp;T1598,[1]挑战模式!$A:$AS,13,FALSE)-VLOOKUP(R1598&amp;"_"&amp;S1598&amp;"_"&amp;T1598,[1]挑战模式!$A:$AS,14,FALSE))</f>
        <v>100</v>
      </c>
      <c r="G1598" s="10">
        <f t="shared" si="159"/>
        <v>180</v>
      </c>
      <c r="H1598" s="10" t="str">
        <f>IF(C1598="","",VLOOKUP(R1598&amp;"_"&amp;S1598&amp;"_"&amp;T1598,[1]挑战模式!$A:$BG,58,FALSE))</f>
        <v>ResAudio_Music_game2;0.9</v>
      </c>
      <c r="I1598" s="10" t="str">
        <f>IF(C1598="","",VLOOKUP(R1598&amp;"_"&amp;S1598&amp;"_"&amp;T1598,[1]挑战模式!$A:$BG,59,FALSE))</f>
        <v>ResAudio_Music_game2;1.2</v>
      </c>
      <c r="J1598" s="10">
        <f t="shared" si="156"/>
        <v>0</v>
      </c>
      <c r="K1598" s="10">
        <f ca="1">IF(ISNA(VLOOKUP(R1598&amp;"_"&amp;S1598&amp;"_"&amp;T1598,[1]挑战模式!$A:$AS,1,FALSE)),"",IF(VLOOKUP(R1598&amp;"_"&amp;S1598&amp;"_"&amp;T1598,[1]挑战模式!$A:$AS,14+U1598,FALSE)="","",INT(VLOOKUP(R1598&amp;"_"&amp;S1598&amp;"_"&amp;T1598,[1]挑战模式!$A:$AS,20+U1598,FALSE))))</f>
        <v>7</v>
      </c>
      <c r="L1598" s="10">
        <f ca="1">IF(ISNA(VLOOKUP(R1598&amp;"_"&amp;S1598&amp;"_"&amp;T1598,[1]挑战模式!$A:$AS,1,FALSE)),"",IF(VLOOKUP(R1598&amp;"_"&amp;S1598&amp;"_"&amp;T1598,[1]挑战模式!$A:$AS,14+U1598,FALSE)="","",ROUND(VLOOKUP(R1598&amp;"_"&amp;S1598&amp;"_"&amp;T1598,[1]挑战模式!$A:$AS,5,FALSE)/K1598,2)))</f>
        <v>2.86</v>
      </c>
      <c r="M1598" s="10">
        <f t="shared" ca="1" si="160"/>
        <v>1</v>
      </c>
      <c r="N1598" s="10" t="str">
        <f t="shared" ca="1" si="161"/>
        <v>Monster_Season3_Challenge4_3_1</v>
      </c>
      <c r="O1598" s="10">
        <f t="shared" ca="1" si="162"/>
        <v>1</v>
      </c>
      <c r="Q1598" s="10">
        <f ca="1">IF(L1598="","",VLOOKUP(R1598&amp;"_"&amp;S1598&amp;"_"&amp;T1598,[1]挑战模式!$A:$AS,38+U1598,FALSE))</f>
        <v>10</v>
      </c>
      <c r="R1598" s="10">
        <v>3</v>
      </c>
      <c r="S1598" s="10">
        <v>4</v>
      </c>
      <c r="T1598" s="10">
        <v>3</v>
      </c>
      <c r="U1598" s="10">
        <v>1</v>
      </c>
    </row>
    <row r="1599" spans="2:21" x14ac:dyDescent="0.2">
      <c r="B1599" s="10" t="str">
        <f t="shared" si="157"/>
        <v/>
      </c>
      <c r="C1599" s="10" t="str">
        <f>IF(ISNA(VLOOKUP(R1599&amp;"_"&amp;S1599&amp;"_"&amp;T1599,[1]挑战模式!$A:$AS,1,FALSE)),"",IF(T1599-T1598=0,"",T1599))</f>
        <v/>
      </c>
      <c r="D1599" s="10" t="str">
        <f t="shared" si="158"/>
        <v/>
      </c>
      <c r="E1599" s="10" t="str">
        <f>""</f>
        <v/>
      </c>
      <c r="F1599" s="10" t="str">
        <f>IF(C1599="","",VLOOKUP(R1599&amp;"_"&amp;S1599&amp;"_"&amp;T1599,[1]挑战模式!$A:$AS,13,FALSE)-VLOOKUP(R1599&amp;"_"&amp;S1599&amp;"_"&amp;T1599,[1]挑战模式!$A:$AS,14,FALSE))</f>
        <v/>
      </c>
      <c r="G1599" s="10" t="str">
        <f t="shared" si="159"/>
        <v/>
      </c>
      <c r="H1599" s="10" t="str">
        <f>IF(C1599="","",VLOOKUP(R1599&amp;"_"&amp;S1599&amp;"_"&amp;T1599,[1]挑战模式!$A:$BG,58,FALSE))</f>
        <v/>
      </c>
      <c r="I1599" s="10" t="str">
        <f>IF(C1599="","",VLOOKUP(R1599&amp;"_"&amp;S1599&amp;"_"&amp;T1599,[1]挑战模式!$A:$BG,59,FALSE))</f>
        <v/>
      </c>
      <c r="J1599" s="10" t="str">
        <f t="shared" si="156"/>
        <v/>
      </c>
      <c r="K1599" s="10">
        <f ca="1">IF(ISNA(VLOOKUP(R1599&amp;"_"&amp;S1599&amp;"_"&amp;T1599,[1]挑战模式!$A:$AS,1,FALSE)),"",IF(VLOOKUP(R1599&amp;"_"&amp;S1599&amp;"_"&amp;T1599,[1]挑战模式!$A:$AS,14+U1599,FALSE)="","",INT(VLOOKUP(R1599&amp;"_"&amp;S1599&amp;"_"&amp;T1599,[1]挑战模式!$A:$AS,20+U1599,FALSE))))</f>
        <v>7</v>
      </c>
      <c r="L1599" s="10">
        <f ca="1">IF(ISNA(VLOOKUP(R1599&amp;"_"&amp;S1599&amp;"_"&amp;T1599,[1]挑战模式!$A:$AS,1,FALSE)),"",IF(VLOOKUP(R1599&amp;"_"&amp;S1599&amp;"_"&amp;T1599,[1]挑战模式!$A:$AS,14+U1599,FALSE)="","",ROUND(VLOOKUP(R1599&amp;"_"&amp;S1599&amp;"_"&amp;T1599,[1]挑战模式!$A:$AS,5,FALSE)/K1599,2)))</f>
        <v>2.86</v>
      </c>
      <c r="M1599" s="10">
        <f t="shared" ca="1" si="160"/>
        <v>1</v>
      </c>
      <c r="N1599" s="10" t="str">
        <f t="shared" ca="1" si="161"/>
        <v>Monster_Season3_Challenge4_3_2</v>
      </c>
      <c r="O1599" s="10">
        <f t="shared" ca="1" si="162"/>
        <v>1</v>
      </c>
      <c r="Q1599" s="10">
        <f ca="1">IF(L1599="","",VLOOKUP(R1599&amp;"_"&amp;S1599&amp;"_"&amp;T1599,[1]挑战模式!$A:$AS,38+U1599,FALSE))</f>
        <v>19</v>
      </c>
      <c r="R1599" s="10">
        <v>3</v>
      </c>
      <c r="S1599" s="10">
        <v>4</v>
      </c>
      <c r="T1599" s="10">
        <v>3</v>
      </c>
      <c r="U1599" s="10">
        <v>2</v>
      </c>
    </row>
    <row r="1600" spans="2:21" x14ac:dyDescent="0.2">
      <c r="B1600" s="10" t="str">
        <f t="shared" si="157"/>
        <v/>
      </c>
      <c r="C1600" s="10" t="str">
        <f>IF(ISNA(VLOOKUP(R1600&amp;"_"&amp;S1600&amp;"_"&amp;T1600,[1]挑战模式!$A:$AS,1,FALSE)),"",IF(T1600-T1599=0,"",T1600))</f>
        <v/>
      </c>
      <c r="D1600" s="10" t="str">
        <f t="shared" si="158"/>
        <v/>
      </c>
      <c r="E1600" s="10" t="str">
        <f>""</f>
        <v/>
      </c>
      <c r="F1600" s="10" t="str">
        <f>IF(C1600="","",VLOOKUP(R1600&amp;"_"&amp;S1600&amp;"_"&amp;T1600,[1]挑战模式!$A:$AS,13,FALSE)-VLOOKUP(R1600&amp;"_"&amp;S1600&amp;"_"&amp;T1600,[1]挑战模式!$A:$AS,14,FALSE))</f>
        <v/>
      </c>
      <c r="G1600" s="10" t="str">
        <f t="shared" si="159"/>
        <v/>
      </c>
      <c r="H1600" s="10" t="str">
        <f>IF(C1600="","",VLOOKUP(R1600&amp;"_"&amp;S1600&amp;"_"&amp;T1600,[1]挑战模式!$A:$BG,58,FALSE))</f>
        <v/>
      </c>
      <c r="I1600" s="10" t="str">
        <f>IF(C1600="","",VLOOKUP(R1600&amp;"_"&amp;S1600&amp;"_"&amp;T1600,[1]挑战模式!$A:$BG,59,FALSE))</f>
        <v/>
      </c>
      <c r="J1600" s="10" t="str">
        <f t="shared" si="156"/>
        <v/>
      </c>
      <c r="K1600" s="10" t="str">
        <f ca="1">IF(ISNA(VLOOKUP(R1600&amp;"_"&amp;S1600&amp;"_"&amp;T1600,[1]挑战模式!$A:$AS,1,FALSE)),"",IF(VLOOKUP(R1600&amp;"_"&amp;S1600&amp;"_"&amp;T1600,[1]挑战模式!$A:$AS,14+U1600,FALSE)="","",INT(VLOOKUP(R1600&amp;"_"&amp;S1600&amp;"_"&amp;T1600,[1]挑战模式!$A:$AS,20+U1600,FALSE))))</f>
        <v/>
      </c>
      <c r="L1600" s="10" t="str">
        <f ca="1">IF(ISNA(VLOOKUP(R1600&amp;"_"&amp;S1600&amp;"_"&amp;T1600,[1]挑战模式!$A:$AS,1,FALSE)),"",IF(VLOOKUP(R1600&amp;"_"&amp;S1600&amp;"_"&amp;T1600,[1]挑战模式!$A:$AS,14+U1600,FALSE)="","",ROUND(VLOOKUP(R1600&amp;"_"&amp;S1600&amp;"_"&amp;T1600,[1]挑战模式!$A:$AS,5,FALSE)/K1600,2)))</f>
        <v/>
      </c>
      <c r="M1600" s="10" t="str">
        <f t="shared" ca="1" si="160"/>
        <v/>
      </c>
      <c r="N1600" s="10" t="str">
        <f t="shared" ca="1" si="161"/>
        <v/>
      </c>
      <c r="O1600" s="10" t="str">
        <f t="shared" ca="1" si="162"/>
        <v/>
      </c>
      <c r="Q1600" s="10" t="str">
        <f ca="1">IF(L1600="","",VLOOKUP(R1600&amp;"_"&amp;S1600&amp;"_"&amp;T1600,[1]挑战模式!$A:$AS,38+U1600,FALSE))</f>
        <v/>
      </c>
      <c r="R1600" s="10">
        <v>3</v>
      </c>
      <c r="S1600" s="10">
        <v>4</v>
      </c>
      <c r="T1600" s="10">
        <v>3</v>
      </c>
      <c r="U1600" s="10">
        <v>3</v>
      </c>
    </row>
    <row r="1601" spans="2:21" x14ac:dyDescent="0.2">
      <c r="B1601" s="10" t="str">
        <f t="shared" si="157"/>
        <v/>
      </c>
      <c r="C1601" s="10" t="str">
        <f>IF(ISNA(VLOOKUP(R1601&amp;"_"&amp;S1601&amp;"_"&amp;T1601,[1]挑战模式!$A:$AS,1,FALSE)),"",IF(T1601-T1600=0,"",T1601))</f>
        <v/>
      </c>
      <c r="D1601" s="10" t="str">
        <f t="shared" si="158"/>
        <v/>
      </c>
      <c r="E1601" s="10" t="str">
        <f>""</f>
        <v/>
      </c>
      <c r="F1601" s="10" t="str">
        <f>IF(C1601="","",VLOOKUP(R1601&amp;"_"&amp;S1601&amp;"_"&amp;T1601,[1]挑战模式!$A:$AS,13,FALSE)-VLOOKUP(R1601&amp;"_"&amp;S1601&amp;"_"&amp;T1601,[1]挑战模式!$A:$AS,14,FALSE))</f>
        <v/>
      </c>
      <c r="G1601" s="10" t="str">
        <f t="shared" si="159"/>
        <v/>
      </c>
      <c r="H1601" s="10" t="str">
        <f>IF(C1601="","",VLOOKUP(R1601&amp;"_"&amp;S1601&amp;"_"&amp;T1601,[1]挑战模式!$A:$BG,58,FALSE))</f>
        <v/>
      </c>
      <c r="I1601" s="10" t="str">
        <f>IF(C1601="","",VLOOKUP(R1601&amp;"_"&amp;S1601&amp;"_"&amp;T1601,[1]挑战模式!$A:$BG,59,FALSE))</f>
        <v/>
      </c>
      <c r="J1601" s="10" t="str">
        <f t="shared" si="156"/>
        <v/>
      </c>
      <c r="K1601" s="10" t="str">
        <f ca="1">IF(ISNA(VLOOKUP(R1601&amp;"_"&amp;S1601&amp;"_"&amp;T1601,[1]挑战模式!$A:$AS,1,FALSE)),"",IF(VLOOKUP(R1601&amp;"_"&amp;S1601&amp;"_"&amp;T1601,[1]挑战模式!$A:$AS,14+U1601,FALSE)="","",INT(VLOOKUP(R1601&amp;"_"&amp;S1601&amp;"_"&amp;T1601,[1]挑战模式!$A:$AS,20+U1601,FALSE))))</f>
        <v/>
      </c>
      <c r="L1601" s="10" t="str">
        <f ca="1">IF(ISNA(VLOOKUP(R1601&amp;"_"&amp;S1601&amp;"_"&amp;T1601,[1]挑战模式!$A:$AS,1,FALSE)),"",IF(VLOOKUP(R1601&amp;"_"&amp;S1601&amp;"_"&amp;T1601,[1]挑战模式!$A:$AS,14+U1601,FALSE)="","",ROUND(VLOOKUP(R1601&amp;"_"&amp;S1601&amp;"_"&amp;T1601,[1]挑战模式!$A:$AS,5,FALSE)/K1601,2)))</f>
        <v/>
      </c>
      <c r="M1601" s="10" t="str">
        <f t="shared" ca="1" si="160"/>
        <v/>
      </c>
      <c r="N1601" s="10" t="str">
        <f t="shared" ca="1" si="161"/>
        <v/>
      </c>
      <c r="O1601" s="10" t="str">
        <f t="shared" ca="1" si="162"/>
        <v/>
      </c>
      <c r="Q1601" s="10" t="str">
        <f ca="1">IF(L1601="","",VLOOKUP(R1601&amp;"_"&amp;S1601&amp;"_"&amp;T1601,[1]挑战模式!$A:$AS,38+U1601,FALSE))</f>
        <v/>
      </c>
      <c r="R1601" s="10">
        <v>3</v>
      </c>
      <c r="S1601" s="10">
        <v>4</v>
      </c>
      <c r="T1601" s="10">
        <v>3</v>
      </c>
      <c r="U1601" s="10">
        <v>4</v>
      </c>
    </row>
    <row r="1602" spans="2:21" x14ac:dyDescent="0.2">
      <c r="B1602" s="10" t="str">
        <f t="shared" si="157"/>
        <v/>
      </c>
      <c r="C1602" s="10" t="str">
        <f>IF(ISNA(VLOOKUP(R1602&amp;"_"&amp;S1602&amp;"_"&amp;T1602,[1]挑战模式!$A:$AS,1,FALSE)),"",IF(T1602-T1601=0,"",T1602))</f>
        <v/>
      </c>
      <c r="D1602" s="10" t="str">
        <f t="shared" si="158"/>
        <v/>
      </c>
      <c r="E1602" s="10" t="str">
        <f>""</f>
        <v/>
      </c>
      <c r="F1602" s="10" t="str">
        <f>IF(C1602="","",VLOOKUP(R1602&amp;"_"&amp;S1602&amp;"_"&amp;T1602,[1]挑战模式!$A:$AS,13,FALSE)-VLOOKUP(R1602&amp;"_"&amp;S1602&amp;"_"&amp;T1602,[1]挑战模式!$A:$AS,14,FALSE))</f>
        <v/>
      </c>
      <c r="G1602" s="10" t="str">
        <f t="shared" si="159"/>
        <v/>
      </c>
      <c r="H1602" s="10" t="str">
        <f>IF(C1602="","",VLOOKUP(R1602&amp;"_"&amp;S1602&amp;"_"&amp;T1602,[1]挑战模式!$A:$BG,58,FALSE))</f>
        <v/>
      </c>
      <c r="I1602" s="10" t="str">
        <f>IF(C1602="","",VLOOKUP(R1602&amp;"_"&amp;S1602&amp;"_"&amp;T1602,[1]挑战模式!$A:$BG,59,FALSE))</f>
        <v/>
      </c>
      <c r="J1602" s="10" t="str">
        <f t="shared" si="156"/>
        <v/>
      </c>
      <c r="K1602" s="10" t="str">
        <f ca="1">IF(ISNA(VLOOKUP(R1602&amp;"_"&amp;S1602&amp;"_"&amp;T1602,[1]挑战模式!$A:$AS,1,FALSE)),"",IF(VLOOKUP(R1602&amp;"_"&amp;S1602&amp;"_"&amp;T1602,[1]挑战模式!$A:$AS,14+U1602,FALSE)="","",INT(VLOOKUP(R1602&amp;"_"&amp;S1602&amp;"_"&amp;T1602,[1]挑战模式!$A:$AS,20+U1602,FALSE))))</f>
        <v/>
      </c>
      <c r="L1602" s="10" t="str">
        <f ca="1">IF(ISNA(VLOOKUP(R1602&amp;"_"&amp;S1602&amp;"_"&amp;T1602,[1]挑战模式!$A:$AS,1,FALSE)),"",IF(VLOOKUP(R1602&amp;"_"&amp;S1602&amp;"_"&amp;T1602,[1]挑战模式!$A:$AS,14+U1602,FALSE)="","",ROUND(VLOOKUP(R1602&amp;"_"&amp;S1602&amp;"_"&amp;T1602,[1]挑战模式!$A:$AS,5,FALSE)/K1602,2)))</f>
        <v/>
      </c>
      <c r="M1602" s="10" t="str">
        <f t="shared" ca="1" si="160"/>
        <v/>
      </c>
      <c r="N1602" s="10" t="str">
        <f t="shared" ca="1" si="161"/>
        <v/>
      </c>
      <c r="O1602" s="10" t="str">
        <f t="shared" ca="1" si="162"/>
        <v/>
      </c>
      <c r="Q1602" s="10" t="str">
        <f ca="1">IF(L1602="","",VLOOKUP(R1602&amp;"_"&amp;S1602&amp;"_"&amp;T1602,[1]挑战模式!$A:$AS,38+U1602,FALSE))</f>
        <v/>
      </c>
      <c r="R1602" s="10">
        <v>3</v>
      </c>
      <c r="S1602" s="10">
        <v>4</v>
      </c>
      <c r="T1602" s="10">
        <v>3</v>
      </c>
      <c r="U1602" s="10">
        <v>5</v>
      </c>
    </row>
    <row r="1603" spans="2:21" x14ac:dyDescent="0.2">
      <c r="B1603" s="10" t="str">
        <f t="shared" si="157"/>
        <v/>
      </c>
      <c r="C1603" s="10" t="str">
        <f>IF(ISNA(VLOOKUP(R1603&amp;"_"&amp;S1603&amp;"_"&amp;T1603,[1]挑战模式!$A:$AS,1,FALSE)),"",IF(T1603-T1602=0,"",T1603))</f>
        <v/>
      </c>
      <c r="D1603" s="10" t="str">
        <f t="shared" si="158"/>
        <v/>
      </c>
      <c r="E1603" s="10" t="str">
        <f>""</f>
        <v/>
      </c>
      <c r="F1603" s="10" t="str">
        <f>IF(C1603="","",VLOOKUP(R1603&amp;"_"&amp;S1603&amp;"_"&amp;T1603,[1]挑战模式!$A:$AS,13,FALSE)-VLOOKUP(R1603&amp;"_"&amp;S1603&amp;"_"&amp;T1603,[1]挑战模式!$A:$AS,14,FALSE))</f>
        <v/>
      </c>
      <c r="G1603" s="10" t="str">
        <f t="shared" si="159"/>
        <v/>
      </c>
      <c r="H1603" s="10" t="str">
        <f>IF(C1603="","",VLOOKUP(R1603&amp;"_"&amp;S1603&amp;"_"&amp;T1603,[1]挑战模式!$A:$BG,58,FALSE))</f>
        <v/>
      </c>
      <c r="I1603" s="10" t="str">
        <f>IF(C1603="","",VLOOKUP(R1603&amp;"_"&amp;S1603&amp;"_"&amp;T1603,[1]挑战模式!$A:$BG,59,FALSE))</f>
        <v/>
      </c>
      <c r="J1603" s="10" t="str">
        <f t="shared" si="156"/>
        <v/>
      </c>
      <c r="K1603" s="10" t="str">
        <f ca="1">IF(ISNA(VLOOKUP(R1603&amp;"_"&amp;S1603&amp;"_"&amp;T1603,[1]挑战模式!$A:$AS,1,FALSE)),"",IF(VLOOKUP(R1603&amp;"_"&amp;S1603&amp;"_"&amp;T1603,[1]挑战模式!$A:$AS,14+U1603,FALSE)="","",INT(VLOOKUP(R1603&amp;"_"&amp;S1603&amp;"_"&amp;T1603,[1]挑战模式!$A:$AS,20+U1603,FALSE))))</f>
        <v/>
      </c>
      <c r="L1603" s="10" t="str">
        <f ca="1">IF(ISNA(VLOOKUP(R1603&amp;"_"&amp;S1603&amp;"_"&amp;T1603,[1]挑战模式!$A:$AS,1,FALSE)),"",IF(VLOOKUP(R1603&amp;"_"&amp;S1603&amp;"_"&amp;T1603,[1]挑战模式!$A:$AS,14+U1603,FALSE)="","",ROUND(VLOOKUP(R1603&amp;"_"&amp;S1603&amp;"_"&amp;T1603,[1]挑战模式!$A:$AS,5,FALSE)/K1603,2)))</f>
        <v/>
      </c>
      <c r="M1603" s="10" t="str">
        <f t="shared" ca="1" si="160"/>
        <v/>
      </c>
      <c r="N1603" s="10" t="str">
        <f t="shared" ca="1" si="161"/>
        <v/>
      </c>
      <c r="O1603" s="10" t="str">
        <f t="shared" ca="1" si="162"/>
        <v/>
      </c>
      <c r="Q1603" s="10" t="str">
        <f ca="1">IF(L1603="","",VLOOKUP(R1603&amp;"_"&amp;S1603&amp;"_"&amp;T1603,[1]挑战模式!$A:$AS,38+U1603,FALSE))</f>
        <v/>
      </c>
      <c r="R1603" s="10">
        <v>3</v>
      </c>
      <c r="S1603" s="10">
        <v>4</v>
      </c>
      <c r="T1603" s="10">
        <v>3</v>
      </c>
      <c r="U1603" s="10">
        <v>6</v>
      </c>
    </row>
    <row r="1604" spans="2:21" x14ac:dyDescent="0.2">
      <c r="B1604" s="10" t="str">
        <f t="shared" si="157"/>
        <v>MonsterWaveCallRule_Season3_Challenge4</v>
      </c>
      <c r="C1604" s="10">
        <f>IF(ISNA(VLOOKUP(R1604&amp;"_"&amp;S1604&amp;"_"&amp;T1604,[1]挑战模式!$A:$AS,1,FALSE)),"",IF(T1604-T1603=0,"",T1604))</f>
        <v>4</v>
      </c>
      <c r="D1604" s="10" t="str">
        <f t="shared" si="158"/>
        <v>赛季3挑战关卡4波次4</v>
      </c>
      <c r="E1604" s="10" t="str">
        <f>""</f>
        <v/>
      </c>
      <c r="F1604" s="10">
        <f>IF(C1604="","",VLOOKUP(R1604&amp;"_"&amp;S1604&amp;"_"&amp;T1604,[1]挑战模式!$A:$AS,13,FALSE)-VLOOKUP(R1604&amp;"_"&amp;S1604&amp;"_"&amp;T1604,[1]挑战模式!$A:$AS,14,FALSE))</f>
        <v>100</v>
      </c>
      <c r="G1604" s="10">
        <f t="shared" si="159"/>
        <v>180</v>
      </c>
      <c r="H1604" s="10" t="str">
        <f>IF(C1604="","",VLOOKUP(R1604&amp;"_"&amp;S1604&amp;"_"&amp;T1604,[1]挑战模式!$A:$BG,58,FALSE))</f>
        <v>ResAudio_Music_game2;0.9</v>
      </c>
      <c r="I1604" s="10" t="str">
        <f>IF(C1604="","",VLOOKUP(R1604&amp;"_"&amp;S1604&amp;"_"&amp;T1604,[1]挑战模式!$A:$BG,59,FALSE))</f>
        <v>ResAudio_Music_game2;1.2</v>
      </c>
      <c r="J1604" s="10">
        <f t="shared" si="156"/>
        <v>0</v>
      </c>
      <c r="K1604" s="10">
        <f ca="1">IF(ISNA(VLOOKUP(R1604&amp;"_"&amp;S1604&amp;"_"&amp;T1604,[1]挑战模式!$A:$AS,1,FALSE)),"",IF(VLOOKUP(R1604&amp;"_"&amp;S1604&amp;"_"&amp;T1604,[1]挑战模式!$A:$AS,14+U1604,FALSE)="","",INT(VLOOKUP(R1604&amp;"_"&amp;S1604&amp;"_"&amp;T1604,[1]挑战模式!$A:$AS,20+U1604,FALSE))))</f>
        <v>9</v>
      </c>
      <c r="L1604" s="10">
        <f ca="1">IF(ISNA(VLOOKUP(R1604&amp;"_"&amp;S1604&amp;"_"&amp;T1604,[1]挑战模式!$A:$AS,1,FALSE)),"",IF(VLOOKUP(R1604&amp;"_"&amp;S1604&amp;"_"&amp;T1604,[1]挑战模式!$A:$AS,14+U1604,FALSE)="","",ROUND(VLOOKUP(R1604&amp;"_"&amp;S1604&amp;"_"&amp;T1604,[1]挑战模式!$A:$AS,5,FALSE)/K1604,2)))</f>
        <v>2.78</v>
      </c>
      <c r="M1604" s="10">
        <f t="shared" ca="1" si="160"/>
        <v>1</v>
      </c>
      <c r="N1604" s="10" t="str">
        <f t="shared" ca="1" si="161"/>
        <v>Monster_Season3_Challenge4_4_1</v>
      </c>
      <c r="O1604" s="10">
        <f t="shared" ca="1" si="162"/>
        <v>1</v>
      </c>
      <c r="Q1604" s="10">
        <f ca="1">IF(L1604="","",VLOOKUP(R1604&amp;"_"&amp;S1604&amp;"_"&amp;T1604,[1]挑战模式!$A:$AS,38+U1604,FALSE))</f>
        <v>6</v>
      </c>
      <c r="R1604" s="10">
        <v>3</v>
      </c>
      <c r="S1604" s="10">
        <v>4</v>
      </c>
      <c r="T1604" s="10">
        <v>4</v>
      </c>
      <c r="U1604" s="10">
        <v>1</v>
      </c>
    </row>
    <row r="1605" spans="2:21" x14ac:dyDescent="0.2">
      <c r="B1605" s="10" t="str">
        <f t="shared" si="157"/>
        <v/>
      </c>
      <c r="C1605" s="10" t="str">
        <f>IF(ISNA(VLOOKUP(R1605&amp;"_"&amp;S1605&amp;"_"&amp;T1605,[1]挑战模式!$A:$AS,1,FALSE)),"",IF(T1605-T1604=0,"",T1605))</f>
        <v/>
      </c>
      <c r="D1605" s="10" t="str">
        <f t="shared" si="158"/>
        <v/>
      </c>
      <c r="E1605" s="10" t="str">
        <f>""</f>
        <v/>
      </c>
      <c r="F1605" s="10" t="str">
        <f>IF(C1605="","",VLOOKUP(R1605&amp;"_"&amp;S1605&amp;"_"&amp;T1605,[1]挑战模式!$A:$AS,13,FALSE)-VLOOKUP(R1605&amp;"_"&amp;S1605&amp;"_"&amp;T1605,[1]挑战模式!$A:$AS,14,FALSE))</f>
        <v/>
      </c>
      <c r="G1605" s="10" t="str">
        <f t="shared" si="159"/>
        <v/>
      </c>
      <c r="H1605" s="10" t="str">
        <f>IF(C1605="","",VLOOKUP(R1605&amp;"_"&amp;S1605&amp;"_"&amp;T1605,[1]挑战模式!$A:$BG,58,FALSE))</f>
        <v/>
      </c>
      <c r="I1605" s="10" t="str">
        <f>IF(C1605="","",VLOOKUP(R1605&amp;"_"&amp;S1605&amp;"_"&amp;T1605,[1]挑战模式!$A:$BG,59,FALSE))</f>
        <v/>
      </c>
      <c r="J1605" s="10" t="str">
        <f t="shared" si="156"/>
        <v/>
      </c>
      <c r="K1605" s="10">
        <f ca="1">IF(ISNA(VLOOKUP(R1605&amp;"_"&amp;S1605&amp;"_"&amp;T1605,[1]挑战模式!$A:$AS,1,FALSE)),"",IF(VLOOKUP(R1605&amp;"_"&amp;S1605&amp;"_"&amp;T1605,[1]挑战模式!$A:$AS,14+U1605,FALSE)="","",INT(VLOOKUP(R1605&amp;"_"&amp;S1605&amp;"_"&amp;T1605,[1]挑战模式!$A:$AS,20+U1605,FALSE))))</f>
        <v>9</v>
      </c>
      <c r="L1605" s="10">
        <f ca="1">IF(ISNA(VLOOKUP(R1605&amp;"_"&amp;S1605&amp;"_"&amp;T1605,[1]挑战模式!$A:$AS,1,FALSE)),"",IF(VLOOKUP(R1605&amp;"_"&amp;S1605&amp;"_"&amp;T1605,[1]挑战模式!$A:$AS,14+U1605,FALSE)="","",ROUND(VLOOKUP(R1605&amp;"_"&amp;S1605&amp;"_"&amp;T1605,[1]挑战模式!$A:$AS,5,FALSE)/K1605,2)))</f>
        <v>2.78</v>
      </c>
      <c r="M1605" s="10">
        <f t="shared" ca="1" si="160"/>
        <v>1</v>
      </c>
      <c r="N1605" s="10" t="str">
        <f t="shared" ca="1" si="161"/>
        <v>Monster_Season3_Challenge4_4_2</v>
      </c>
      <c r="O1605" s="10">
        <f t="shared" ca="1" si="162"/>
        <v>1</v>
      </c>
      <c r="Q1605" s="10">
        <f ca="1">IF(L1605="","",VLOOKUP(R1605&amp;"_"&amp;S1605&amp;"_"&amp;T1605,[1]挑战模式!$A:$AS,38+U1605,FALSE))</f>
        <v>11</v>
      </c>
      <c r="R1605" s="10">
        <v>3</v>
      </c>
      <c r="S1605" s="10">
        <v>4</v>
      </c>
      <c r="T1605" s="10">
        <v>4</v>
      </c>
      <c r="U1605" s="10">
        <v>2</v>
      </c>
    </row>
    <row r="1606" spans="2:21" x14ac:dyDescent="0.2">
      <c r="B1606" s="10" t="str">
        <f t="shared" si="157"/>
        <v/>
      </c>
      <c r="C1606" s="10" t="str">
        <f>IF(ISNA(VLOOKUP(R1606&amp;"_"&amp;S1606&amp;"_"&amp;T1606,[1]挑战模式!$A:$AS,1,FALSE)),"",IF(T1606-T1605=0,"",T1606))</f>
        <v/>
      </c>
      <c r="D1606" s="10" t="str">
        <f t="shared" si="158"/>
        <v/>
      </c>
      <c r="E1606" s="10" t="str">
        <f>""</f>
        <v/>
      </c>
      <c r="F1606" s="10" t="str">
        <f>IF(C1606="","",VLOOKUP(R1606&amp;"_"&amp;S1606&amp;"_"&amp;T1606,[1]挑战模式!$A:$AS,13,FALSE)-VLOOKUP(R1606&amp;"_"&amp;S1606&amp;"_"&amp;T1606,[1]挑战模式!$A:$AS,14,FALSE))</f>
        <v/>
      </c>
      <c r="G1606" s="10" t="str">
        <f t="shared" si="159"/>
        <v/>
      </c>
      <c r="H1606" s="10" t="str">
        <f>IF(C1606="","",VLOOKUP(R1606&amp;"_"&amp;S1606&amp;"_"&amp;T1606,[1]挑战模式!$A:$BG,58,FALSE))</f>
        <v/>
      </c>
      <c r="I1606" s="10" t="str">
        <f>IF(C1606="","",VLOOKUP(R1606&amp;"_"&amp;S1606&amp;"_"&amp;T1606,[1]挑战模式!$A:$BG,59,FALSE))</f>
        <v/>
      </c>
      <c r="J1606" s="10" t="str">
        <f t="shared" si="156"/>
        <v/>
      </c>
      <c r="K1606" s="10">
        <f ca="1">IF(ISNA(VLOOKUP(R1606&amp;"_"&amp;S1606&amp;"_"&amp;T1606,[1]挑战模式!$A:$AS,1,FALSE)),"",IF(VLOOKUP(R1606&amp;"_"&amp;S1606&amp;"_"&amp;T1606,[1]挑战模式!$A:$AS,14+U1606,FALSE)="","",INT(VLOOKUP(R1606&amp;"_"&amp;S1606&amp;"_"&amp;T1606,[1]挑战模式!$A:$AS,20+U1606,FALSE))))</f>
        <v>4</v>
      </c>
      <c r="L1606" s="10">
        <f ca="1">IF(ISNA(VLOOKUP(R1606&amp;"_"&amp;S1606&amp;"_"&amp;T1606,[1]挑战模式!$A:$AS,1,FALSE)),"",IF(VLOOKUP(R1606&amp;"_"&amp;S1606&amp;"_"&amp;T1606,[1]挑战模式!$A:$AS,14+U1606,FALSE)="","",ROUND(VLOOKUP(R1606&amp;"_"&amp;S1606&amp;"_"&amp;T1606,[1]挑战模式!$A:$AS,5,FALSE)/K1606,2)))</f>
        <v>6.25</v>
      </c>
      <c r="M1606" s="10">
        <f t="shared" ca="1" si="160"/>
        <v>1</v>
      </c>
      <c r="N1606" s="10" t="str">
        <f t="shared" ca="1" si="161"/>
        <v>Monster_Season3_Challenge4_4_3</v>
      </c>
      <c r="O1606" s="10">
        <f t="shared" ca="1" si="162"/>
        <v>1</v>
      </c>
      <c r="Q1606" s="10">
        <f ca="1">IF(L1606="","",VLOOKUP(R1606&amp;"_"&amp;S1606&amp;"_"&amp;T1606,[1]挑战模式!$A:$AS,38+U1606,FALSE))</f>
        <v>11</v>
      </c>
      <c r="R1606" s="10">
        <v>3</v>
      </c>
      <c r="S1606" s="10">
        <v>4</v>
      </c>
      <c r="T1606" s="10">
        <v>4</v>
      </c>
      <c r="U1606" s="10">
        <v>3</v>
      </c>
    </row>
    <row r="1607" spans="2:21" x14ac:dyDescent="0.2">
      <c r="B1607" s="10" t="str">
        <f t="shared" si="157"/>
        <v/>
      </c>
      <c r="C1607" s="10" t="str">
        <f>IF(ISNA(VLOOKUP(R1607&amp;"_"&amp;S1607&amp;"_"&amp;T1607,[1]挑战模式!$A:$AS,1,FALSE)),"",IF(T1607-T1606=0,"",T1607))</f>
        <v/>
      </c>
      <c r="D1607" s="10" t="str">
        <f t="shared" si="158"/>
        <v/>
      </c>
      <c r="E1607" s="10" t="str">
        <f>""</f>
        <v/>
      </c>
      <c r="F1607" s="10" t="str">
        <f>IF(C1607="","",VLOOKUP(R1607&amp;"_"&amp;S1607&amp;"_"&amp;T1607,[1]挑战模式!$A:$AS,13,FALSE)-VLOOKUP(R1607&amp;"_"&amp;S1607&amp;"_"&amp;T1607,[1]挑战模式!$A:$AS,14,FALSE))</f>
        <v/>
      </c>
      <c r="G1607" s="10" t="str">
        <f t="shared" si="159"/>
        <v/>
      </c>
      <c r="H1607" s="10" t="str">
        <f>IF(C1607="","",VLOOKUP(R1607&amp;"_"&amp;S1607&amp;"_"&amp;T1607,[1]挑战模式!$A:$BG,58,FALSE))</f>
        <v/>
      </c>
      <c r="I1607" s="10" t="str">
        <f>IF(C1607="","",VLOOKUP(R1607&amp;"_"&amp;S1607&amp;"_"&amp;T1607,[1]挑战模式!$A:$BG,59,FALSE))</f>
        <v/>
      </c>
      <c r="J1607" s="10" t="str">
        <f t="shared" si="156"/>
        <v/>
      </c>
      <c r="K1607" s="10" t="str">
        <f ca="1">IF(ISNA(VLOOKUP(R1607&amp;"_"&amp;S1607&amp;"_"&amp;T1607,[1]挑战模式!$A:$AS,1,FALSE)),"",IF(VLOOKUP(R1607&amp;"_"&amp;S1607&amp;"_"&amp;T1607,[1]挑战模式!$A:$AS,14+U1607,FALSE)="","",INT(VLOOKUP(R1607&amp;"_"&amp;S1607&amp;"_"&amp;T1607,[1]挑战模式!$A:$AS,20+U1607,FALSE))))</f>
        <v/>
      </c>
      <c r="L1607" s="10" t="str">
        <f ca="1">IF(ISNA(VLOOKUP(R1607&amp;"_"&amp;S1607&amp;"_"&amp;T1607,[1]挑战模式!$A:$AS,1,FALSE)),"",IF(VLOOKUP(R1607&amp;"_"&amp;S1607&amp;"_"&amp;T1607,[1]挑战模式!$A:$AS,14+U1607,FALSE)="","",ROUND(VLOOKUP(R1607&amp;"_"&amp;S1607&amp;"_"&amp;T1607,[1]挑战模式!$A:$AS,5,FALSE)/K1607,2)))</f>
        <v/>
      </c>
      <c r="M1607" s="10" t="str">
        <f t="shared" ca="1" si="160"/>
        <v/>
      </c>
      <c r="N1607" s="10" t="str">
        <f t="shared" ca="1" si="161"/>
        <v/>
      </c>
      <c r="O1607" s="10" t="str">
        <f t="shared" ca="1" si="162"/>
        <v/>
      </c>
      <c r="Q1607" s="10" t="str">
        <f ca="1">IF(L1607="","",VLOOKUP(R1607&amp;"_"&amp;S1607&amp;"_"&amp;T1607,[1]挑战模式!$A:$AS,38+U1607,FALSE))</f>
        <v/>
      </c>
      <c r="R1607" s="10">
        <v>3</v>
      </c>
      <c r="S1607" s="10">
        <v>4</v>
      </c>
      <c r="T1607" s="10">
        <v>4</v>
      </c>
      <c r="U1607" s="10">
        <v>4</v>
      </c>
    </row>
    <row r="1608" spans="2:21" x14ac:dyDescent="0.2">
      <c r="B1608" s="10" t="str">
        <f t="shared" si="157"/>
        <v/>
      </c>
      <c r="C1608" s="10" t="str">
        <f>IF(ISNA(VLOOKUP(R1608&amp;"_"&amp;S1608&amp;"_"&amp;T1608,[1]挑战模式!$A:$AS,1,FALSE)),"",IF(T1608-T1607=0,"",T1608))</f>
        <v/>
      </c>
      <c r="D1608" s="10" t="str">
        <f t="shared" si="158"/>
        <v/>
      </c>
      <c r="E1608" s="10" t="str">
        <f>""</f>
        <v/>
      </c>
      <c r="F1608" s="10" t="str">
        <f>IF(C1608="","",VLOOKUP(R1608&amp;"_"&amp;S1608&amp;"_"&amp;T1608,[1]挑战模式!$A:$AS,13,FALSE)-VLOOKUP(R1608&amp;"_"&amp;S1608&amp;"_"&amp;T1608,[1]挑战模式!$A:$AS,14,FALSE))</f>
        <v/>
      </c>
      <c r="G1608" s="10" t="str">
        <f t="shared" si="159"/>
        <v/>
      </c>
      <c r="H1608" s="10" t="str">
        <f>IF(C1608="","",VLOOKUP(R1608&amp;"_"&amp;S1608&amp;"_"&amp;T1608,[1]挑战模式!$A:$BG,58,FALSE))</f>
        <v/>
      </c>
      <c r="I1608" s="10" t="str">
        <f>IF(C1608="","",VLOOKUP(R1608&amp;"_"&amp;S1608&amp;"_"&amp;T1608,[1]挑战模式!$A:$BG,59,FALSE))</f>
        <v/>
      </c>
      <c r="J1608" s="10" t="str">
        <f t="shared" si="156"/>
        <v/>
      </c>
      <c r="K1608" s="10" t="str">
        <f ca="1">IF(ISNA(VLOOKUP(R1608&amp;"_"&amp;S1608&amp;"_"&amp;T1608,[1]挑战模式!$A:$AS,1,FALSE)),"",IF(VLOOKUP(R1608&amp;"_"&amp;S1608&amp;"_"&amp;T1608,[1]挑战模式!$A:$AS,14+U1608,FALSE)="","",INT(VLOOKUP(R1608&amp;"_"&amp;S1608&amp;"_"&amp;T1608,[1]挑战模式!$A:$AS,20+U1608,FALSE))))</f>
        <v/>
      </c>
      <c r="L1608" s="10" t="str">
        <f ca="1">IF(ISNA(VLOOKUP(R1608&amp;"_"&amp;S1608&amp;"_"&amp;T1608,[1]挑战模式!$A:$AS,1,FALSE)),"",IF(VLOOKUP(R1608&amp;"_"&amp;S1608&amp;"_"&amp;T1608,[1]挑战模式!$A:$AS,14+U1608,FALSE)="","",ROUND(VLOOKUP(R1608&amp;"_"&amp;S1608&amp;"_"&amp;T1608,[1]挑战模式!$A:$AS,5,FALSE)/K1608,2)))</f>
        <v/>
      </c>
      <c r="M1608" s="10" t="str">
        <f t="shared" ca="1" si="160"/>
        <v/>
      </c>
      <c r="N1608" s="10" t="str">
        <f t="shared" ca="1" si="161"/>
        <v/>
      </c>
      <c r="O1608" s="10" t="str">
        <f t="shared" ca="1" si="162"/>
        <v/>
      </c>
      <c r="Q1608" s="10" t="str">
        <f ca="1">IF(L1608="","",VLOOKUP(R1608&amp;"_"&amp;S1608&amp;"_"&amp;T1608,[1]挑战模式!$A:$AS,38+U1608,FALSE))</f>
        <v/>
      </c>
      <c r="R1608" s="10">
        <v>3</v>
      </c>
      <c r="S1608" s="10">
        <v>4</v>
      </c>
      <c r="T1608" s="10">
        <v>4</v>
      </c>
      <c r="U1608" s="10">
        <v>5</v>
      </c>
    </row>
    <row r="1609" spans="2:21" x14ac:dyDescent="0.2">
      <c r="B1609" s="10" t="str">
        <f t="shared" si="157"/>
        <v/>
      </c>
      <c r="C1609" s="10" t="str">
        <f>IF(ISNA(VLOOKUP(R1609&amp;"_"&amp;S1609&amp;"_"&amp;T1609,[1]挑战模式!$A:$AS,1,FALSE)),"",IF(T1609-T1608=0,"",T1609))</f>
        <v/>
      </c>
      <c r="D1609" s="10" t="str">
        <f t="shared" si="158"/>
        <v/>
      </c>
      <c r="E1609" s="10" t="str">
        <f>""</f>
        <v/>
      </c>
      <c r="F1609" s="10" t="str">
        <f>IF(C1609="","",VLOOKUP(R1609&amp;"_"&amp;S1609&amp;"_"&amp;T1609,[1]挑战模式!$A:$AS,13,FALSE)-VLOOKUP(R1609&amp;"_"&amp;S1609&amp;"_"&amp;T1609,[1]挑战模式!$A:$AS,14,FALSE))</f>
        <v/>
      </c>
      <c r="G1609" s="10" t="str">
        <f t="shared" si="159"/>
        <v/>
      </c>
      <c r="H1609" s="10" t="str">
        <f>IF(C1609="","",VLOOKUP(R1609&amp;"_"&amp;S1609&amp;"_"&amp;T1609,[1]挑战模式!$A:$BG,58,FALSE))</f>
        <v/>
      </c>
      <c r="I1609" s="10" t="str">
        <f>IF(C1609="","",VLOOKUP(R1609&amp;"_"&amp;S1609&amp;"_"&amp;T1609,[1]挑战模式!$A:$BG,59,FALSE))</f>
        <v/>
      </c>
      <c r="J1609" s="10" t="str">
        <f t="shared" si="156"/>
        <v/>
      </c>
      <c r="K1609" s="10" t="str">
        <f ca="1">IF(ISNA(VLOOKUP(R1609&amp;"_"&amp;S1609&amp;"_"&amp;T1609,[1]挑战模式!$A:$AS,1,FALSE)),"",IF(VLOOKUP(R1609&amp;"_"&amp;S1609&amp;"_"&amp;T1609,[1]挑战模式!$A:$AS,14+U1609,FALSE)="","",INT(VLOOKUP(R1609&amp;"_"&amp;S1609&amp;"_"&amp;T1609,[1]挑战模式!$A:$AS,20+U1609,FALSE))))</f>
        <v/>
      </c>
      <c r="L1609" s="10" t="str">
        <f ca="1">IF(ISNA(VLOOKUP(R1609&amp;"_"&amp;S1609&amp;"_"&amp;T1609,[1]挑战模式!$A:$AS,1,FALSE)),"",IF(VLOOKUP(R1609&amp;"_"&amp;S1609&amp;"_"&amp;T1609,[1]挑战模式!$A:$AS,14+U1609,FALSE)="","",ROUND(VLOOKUP(R1609&amp;"_"&amp;S1609&amp;"_"&amp;T1609,[1]挑战模式!$A:$AS,5,FALSE)/K1609,2)))</f>
        <v/>
      </c>
      <c r="M1609" s="10" t="str">
        <f t="shared" ca="1" si="160"/>
        <v/>
      </c>
      <c r="N1609" s="10" t="str">
        <f t="shared" ca="1" si="161"/>
        <v/>
      </c>
      <c r="O1609" s="10" t="str">
        <f t="shared" ca="1" si="162"/>
        <v/>
      </c>
      <c r="Q1609" s="10" t="str">
        <f ca="1">IF(L1609="","",VLOOKUP(R1609&amp;"_"&amp;S1609&amp;"_"&amp;T1609,[1]挑战模式!$A:$AS,38+U1609,FALSE))</f>
        <v/>
      </c>
      <c r="R1609" s="10">
        <v>3</v>
      </c>
      <c r="S1609" s="10">
        <v>4</v>
      </c>
      <c r="T1609" s="10">
        <v>4</v>
      </c>
      <c r="U1609" s="10">
        <v>6</v>
      </c>
    </row>
    <row r="1610" spans="2:21" x14ac:dyDescent="0.2">
      <c r="B1610" s="10" t="str">
        <f t="shared" si="157"/>
        <v>MonsterWaveCallRule_Season3_Challenge4</v>
      </c>
      <c r="C1610" s="10">
        <f>IF(ISNA(VLOOKUP(R1610&amp;"_"&amp;S1610&amp;"_"&amp;T1610,[1]挑战模式!$A:$AS,1,FALSE)),"",IF(T1610-T1609=0,"",T1610))</f>
        <v>5</v>
      </c>
      <c r="D1610" s="10" t="str">
        <f t="shared" si="158"/>
        <v>赛季3挑战关卡4波次5</v>
      </c>
      <c r="E1610" s="10" t="str">
        <f>""</f>
        <v/>
      </c>
      <c r="F1610" s="10">
        <f>IF(C1610="","",VLOOKUP(R1610&amp;"_"&amp;S1610&amp;"_"&amp;T1610,[1]挑战模式!$A:$AS,13,FALSE)-VLOOKUP(R1610&amp;"_"&amp;S1610&amp;"_"&amp;T1610,[1]挑战模式!$A:$AS,14,FALSE))</f>
        <v>100</v>
      </c>
      <c r="G1610" s="10">
        <f t="shared" si="159"/>
        <v>180</v>
      </c>
      <c r="H1610" s="10" t="str">
        <f>IF(C1610="","",VLOOKUP(R1610&amp;"_"&amp;S1610&amp;"_"&amp;T1610,[1]挑战模式!$A:$BG,58,FALSE))</f>
        <v>ResAudio_Music_game2;0.9</v>
      </c>
      <c r="I1610" s="10" t="str">
        <f>IF(C1610="","",VLOOKUP(R1610&amp;"_"&amp;S1610&amp;"_"&amp;T1610,[1]挑战模式!$A:$BG,59,FALSE))</f>
        <v>ResAudio_Music_game2;1.2</v>
      </c>
      <c r="J1610" s="10">
        <f t="shared" si="156"/>
        <v>0</v>
      </c>
      <c r="K1610" s="10">
        <f ca="1">IF(ISNA(VLOOKUP(R1610&amp;"_"&amp;S1610&amp;"_"&amp;T1610,[1]挑战模式!$A:$AS,1,FALSE)),"",IF(VLOOKUP(R1610&amp;"_"&amp;S1610&amp;"_"&amp;T1610,[1]挑战模式!$A:$AS,14+U1610,FALSE)="","",INT(VLOOKUP(R1610&amp;"_"&amp;S1610&amp;"_"&amp;T1610,[1]挑战模式!$A:$AS,20+U1610,FALSE))))</f>
        <v>12</v>
      </c>
      <c r="L1610" s="10">
        <f ca="1">IF(ISNA(VLOOKUP(R1610&amp;"_"&amp;S1610&amp;"_"&amp;T1610,[1]挑战模式!$A:$AS,1,FALSE)),"",IF(VLOOKUP(R1610&amp;"_"&amp;S1610&amp;"_"&amp;T1610,[1]挑战模式!$A:$AS,14+U1610,FALSE)="","",ROUND(VLOOKUP(R1610&amp;"_"&amp;S1610&amp;"_"&amp;T1610,[1]挑战模式!$A:$AS,5,FALSE)/K1610,2)))</f>
        <v>2.5</v>
      </c>
      <c r="M1610" s="10">
        <f t="shared" ca="1" si="160"/>
        <v>1</v>
      </c>
      <c r="N1610" s="10" t="str">
        <f t="shared" ca="1" si="161"/>
        <v>Monster_Season3_Challenge4_5_1</v>
      </c>
      <c r="O1610" s="10">
        <f t="shared" ca="1" si="162"/>
        <v>1</v>
      </c>
      <c r="Q1610" s="10">
        <f ca="1">IF(L1610="","",VLOOKUP(R1610&amp;"_"&amp;S1610&amp;"_"&amp;T1610,[1]挑战模式!$A:$AS,38+U1610,FALSE))</f>
        <v>7</v>
      </c>
      <c r="R1610" s="10">
        <v>3</v>
      </c>
      <c r="S1610" s="10">
        <v>4</v>
      </c>
      <c r="T1610" s="10">
        <v>5</v>
      </c>
      <c r="U1610" s="10">
        <v>1</v>
      </c>
    </row>
    <row r="1611" spans="2:21" x14ac:dyDescent="0.2">
      <c r="B1611" s="10" t="str">
        <f t="shared" si="157"/>
        <v/>
      </c>
      <c r="C1611" s="10" t="str">
        <f>IF(ISNA(VLOOKUP(R1611&amp;"_"&amp;S1611&amp;"_"&amp;T1611,[1]挑战模式!$A:$AS,1,FALSE)),"",IF(T1611-T1610=0,"",T1611))</f>
        <v/>
      </c>
      <c r="D1611" s="10" t="str">
        <f t="shared" si="158"/>
        <v/>
      </c>
      <c r="E1611" s="10" t="str">
        <f>""</f>
        <v/>
      </c>
      <c r="F1611" s="10" t="str">
        <f>IF(C1611="","",VLOOKUP(R1611&amp;"_"&amp;S1611&amp;"_"&amp;T1611,[1]挑战模式!$A:$AS,13,FALSE)-VLOOKUP(R1611&amp;"_"&amp;S1611&amp;"_"&amp;T1611,[1]挑战模式!$A:$AS,14,FALSE))</f>
        <v/>
      </c>
      <c r="G1611" s="10" t="str">
        <f t="shared" si="159"/>
        <v/>
      </c>
      <c r="H1611" s="10" t="str">
        <f>IF(C1611="","",VLOOKUP(R1611&amp;"_"&amp;S1611&amp;"_"&amp;T1611,[1]挑战模式!$A:$BG,58,FALSE))</f>
        <v/>
      </c>
      <c r="I1611" s="10" t="str">
        <f>IF(C1611="","",VLOOKUP(R1611&amp;"_"&amp;S1611&amp;"_"&amp;T1611,[1]挑战模式!$A:$BG,59,FALSE))</f>
        <v/>
      </c>
      <c r="J1611" s="10" t="str">
        <f t="shared" si="156"/>
        <v/>
      </c>
      <c r="K1611" s="10">
        <f ca="1">IF(ISNA(VLOOKUP(R1611&amp;"_"&amp;S1611&amp;"_"&amp;T1611,[1]挑战模式!$A:$AS,1,FALSE)),"",IF(VLOOKUP(R1611&amp;"_"&amp;S1611&amp;"_"&amp;T1611,[1]挑战模式!$A:$AS,14+U1611,FALSE)="","",INT(VLOOKUP(R1611&amp;"_"&amp;S1611&amp;"_"&amp;T1611,[1]挑战模式!$A:$AS,20+U1611,FALSE))))</f>
        <v>12</v>
      </c>
      <c r="L1611" s="10">
        <f ca="1">IF(ISNA(VLOOKUP(R1611&amp;"_"&amp;S1611&amp;"_"&amp;T1611,[1]挑战模式!$A:$AS,1,FALSE)),"",IF(VLOOKUP(R1611&amp;"_"&amp;S1611&amp;"_"&amp;T1611,[1]挑战模式!$A:$AS,14+U1611,FALSE)="","",ROUND(VLOOKUP(R1611&amp;"_"&amp;S1611&amp;"_"&amp;T1611,[1]挑战模式!$A:$AS,5,FALSE)/K1611,2)))</f>
        <v>2.5</v>
      </c>
      <c r="M1611" s="10">
        <f t="shared" ca="1" si="160"/>
        <v>1</v>
      </c>
      <c r="N1611" s="10" t="str">
        <f t="shared" ca="1" si="161"/>
        <v>Monster_Season3_Challenge4_5_2</v>
      </c>
      <c r="O1611" s="10">
        <f t="shared" ca="1" si="162"/>
        <v>1</v>
      </c>
      <c r="Q1611" s="10">
        <f ca="1">IF(L1611="","",VLOOKUP(R1611&amp;"_"&amp;S1611&amp;"_"&amp;T1611,[1]挑战模式!$A:$AS,38+U1611,FALSE))</f>
        <v>7</v>
      </c>
      <c r="R1611" s="10">
        <v>3</v>
      </c>
      <c r="S1611" s="10">
        <v>4</v>
      </c>
      <c r="T1611" s="10">
        <v>5</v>
      </c>
      <c r="U1611" s="10">
        <v>2</v>
      </c>
    </row>
    <row r="1612" spans="2:21" x14ac:dyDescent="0.2">
      <c r="B1612" s="10" t="str">
        <f t="shared" si="157"/>
        <v/>
      </c>
      <c r="C1612" s="10" t="str">
        <f>IF(ISNA(VLOOKUP(R1612&amp;"_"&amp;S1612&amp;"_"&amp;T1612,[1]挑战模式!$A:$AS,1,FALSE)),"",IF(T1612-T1611=0,"",T1612))</f>
        <v/>
      </c>
      <c r="D1612" s="10" t="str">
        <f t="shared" si="158"/>
        <v/>
      </c>
      <c r="E1612" s="10" t="str">
        <f>""</f>
        <v/>
      </c>
      <c r="F1612" s="10" t="str">
        <f>IF(C1612="","",VLOOKUP(R1612&amp;"_"&amp;S1612&amp;"_"&amp;T1612,[1]挑战模式!$A:$AS,13,FALSE)-VLOOKUP(R1612&amp;"_"&amp;S1612&amp;"_"&amp;T1612,[1]挑战模式!$A:$AS,14,FALSE))</f>
        <v/>
      </c>
      <c r="G1612" s="10" t="str">
        <f t="shared" si="159"/>
        <v/>
      </c>
      <c r="H1612" s="10" t="str">
        <f>IF(C1612="","",VLOOKUP(R1612&amp;"_"&amp;S1612&amp;"_"&amp;T1612,[1]挑战模式!$A:$BG,58,FALSE))</f>
        <v/>
      </c>
      <c r="I1612" s="10" t="str">
        <f>IF(C1612="","",VLOOKUP(R1612&amp;"_"&amp;S1612&amp;"_"&amp;T1612,[1]挑战模式!$A:$BG,59,FALSE))</f>
        <v/>
      </c>
      <c r="J1612" s="10" t="str">
        <f t="shared" si="156"/>
        <v/>
      </c>
      <c r="K1612" s="10">
        <f ca="1">IF(ISNA(VLOOKUP(R1612&amp;"_"&amp;S1612&amp;"_"&amp;T1612,[1]挑战模式!$A:$AS,1,FALSE)),"",IF(VLOOKUP(R1612&amp;"_"&amp;S1612&amp;"_"&amp;T1612,[1]挑战模式!$A:$AS,14+U1612,FALSE)="","",INT(VLOOKUP(R1612&amp;"_"&amp;S1612&amp;"_"&amp;T1612,[1]挑战模式!$A:$AS,20+U1612,FALSE))))</f>
        <v>6</v>
      </c>
      <c r="L1612" s="10">
        <f ca="1">IF(ISNA(VLOOKUP(R1612&amp;"_"&amp;S1612&amp;"_"&amp;T1612,[1]挑战模式!$A:$AS,1,FALSE)),"",IF(VLOOKUP(R1612&amp;"_"&amp;S1612&amp;"_"&amp;T1612,[1]挑战模式!$A:$AS,14+U1612,FALSE)="","",ROUND(VLOOKUP(R1612&amp;"_"&amp;S1612&amp;"_"&amp;T1612,[1]挑战模式!$A:$AS,5,FALSE)/K1612,2)))</f>
        <v>5</v>
      </c>
      <c r="M1612" s="10">
        <f t="shared" ca="1" si="160"/>
        <v>1</v>
      </c>
      <c r="N1612" s="10" t="str">
        <f t="shared" ca="1" si="161"/>
        <v>Monster_Season3_Challenge4_5_3</v>
      </c>
      <c r="O1612" s="10">
        <f t="shared" ca="1" si="162"/>
        <v>1</v>
      </c>
      <c r="Q1612" s="10">
        <f ca="1">IF(L1612="","",VLOOKUP(R1612&amp;"_"&amp;S1612&amp;"_"&amp;T1612,[1]挑战模式!$A:$AS,38+U1612,FALSE))</f>
        <v>4</v>
      </c>
      <c r="R1612" s="10">
        <v>3</v>
      </c>
      <c r="S1612" s="10">
        <v>4</v>
      </c>
      <c r="T1612" s="10">
        <v>5</v>
      </c>
      <c r="U1612" s="10">
        <v>3</v>
      </c>
    </row>
    <row r="1613" spans="2:21" x14ac:dyDescent="0.2">
      <c r="B1613" s="10" t="str">
        <f t="shared" si="157"/>
        <v/>
      </c>
      <c r="C1613" s="10" t="str">
        <f>IF(ISNA(VLOOKUP(R1613&amp;"_"&amp;S1613&amp;"_"&amp;T1613,[1]挑战模式!$A:$AS,1,FALSE)),"",IF(T1613-T1612=0,"",T1613))</f>
        <v/>
      </c>
      <c r="D1613" s="10" t="str">
        <f t="shared" si="158"/>
        <v/>
      </c>
      <c r="E1613" s="10" t="str">
        <f>""</f>
        <v/>
      </c>
      <c r="F1613" s="10" t="str">
        <f>IF(C1613="","",VLOOKUP(R1613&amp;"_"&amp;S1613&amp;"_"&amp;T1613,[1]挑战模式!$A:$AS,13,FALSE)-VLOOKUP(R1613&amp;"_"&amp;S1613&amp;"_"&amp;T1613,[1]挑战模式!$A:$AS,14,FALSE))</f>
        <v/>
      </c>
      <c r="G1613" s="10" t="str">
        <f t="shared" si="159"/>
        <v/>
      </c>
      <c r="H1613" s="10" t="str">
        <f>IF(C1613="","",VLOOKUP(R1613&amp;"_"&amp;S1613&amp;"_"&amp;T1613,[1]挑战模式!$A:$BG,58,FALSE))</f>
        <v/>
      </c>
      <c r="I1613" s="10" t="str">
        <f>IF(C1613="","",VLOOKUP(R1613&amp;"_"&amp;S1613&amp;"_"&amp;T1613,[1]挑战模式!$A:$BG,59,FALSE))</f>
        <v/>
      </c>
      <c r="J1613" s="10" t="str">
        <f t="shared" si="156"/>
        <v/>
      </c>
      <c r="K1613" s="10" t="str">
        <f ca="1">IF(ISNA(VLOOKUP(R1613&amp;"_"&amp;S1613&amp;"_"&amp;T1613,[1]挑战模式!$A:$AS,1,FALSE)),"",IF(VLOOKUP(R1613&amp;"_"&amp;S1613&amp;"_"&amp;T1613,[1]挑战模式!$A:$AS,14+U1613,FALSE)="","",INT(VLOOKUP(R1613&amp;"_"&amp;S1613&amp;"_"&amp;T1613,[1]挑战模式!$A:$AS,20+U1613,FALSE))))</f>
        <v/>
      </c>
      <c r="L1613" s="10" t="str">
        <f ca="1">IF(ISNA(VLOOKUP(R1613&amp;"_"&amp;S1613&amp;"_"&amp;T1613,[1]挑战模式!$A:$AS,1,FALSE)),"",IF(VLOOKUP(R1613&amp;"_"&amp;S1613&amp;"_"&amp;T1613,[1]挑战模式!$A:$AS,14+U1613,FALSE)="","",ROUND(VLOOKUP(R1613&amp;"_"&amp;S1613&amp;"_"&amp;T1613,[1]挑战模式!$A:$AS,5,FALSE)/K1613,2)))</f>
        <v/>
      </c>
      <c r="M1613" s="10" t="str">
        <f t="shared" ca="1" si="160"/>
        <v/>
      </c>
      <c r="N1613" s="10" t="str">
        <f t="shared" ca="1" si="161"/>
        <v/>
      </c>
      <c r="O1613" s="10" t="str">
        <f t="shared" ca="1" si="162"/>
        <v/>
      </c>
      <c r="Q1613" s="10" t="str">
        <f ca="1">IF(L1613="","",VLOOKUP(R1613&amp;"_"&amp;S1613&amp;"_"&amp;T1613,[1]挑战模式!$A:$AS,38+U1613,FALSE))</f>
        <v/>
      </c>
      <c r="R1613" s="10">
        <v>3</v>
      </c>
      <c r="S1613" s="10">
        <v>4</v>
      </c>
      <c r="T1613" s="10">
        <v>5</v>
      </c>
      <c r="U1613" s="10">
        <v>4</v>
      </c>
    </row>
    <row r="1614" spans="2:21" x14ac:dyDescent="0.2">
      <c r="B1614" s="10" t="str">
        <f t="shared" si="157"/>
        <v/>
      </c>
      <c r="C1614" s="10" t="str">
        <f>IF(ISNA(VLOOKUP(R1614&amp;"_"&amp;S1614&amp;"_"&amp;T1614,[1]挑战模式!$A:$AS,1,FALSE)),"",IF(T1614-T1613=0,"",T1614))</f>
        <v/>
      </c>
      <c r="D1614" s="10" t="str">
        <f t="shared" si="158"/>
        <v/>
      </c>
      <c r="E1614" s="10" t="str">
        <f>""</f>
        <v/>
      </c>
      <c r="F1614" s="10" t="str">
        <f>IF(C1614="","",VLOOKUP(R1614&amp;"_"&amp;S1614&amp;"_"&amp;T1614,[1]挑战模式!$A:$AS,13,FALSE)-VLOOKUP(R1614&amp;"_"&amp;S1614&amp;"_"&amp;T1614,[1]挑战模式!$A:$AS,14,FALSE))</f>
        <v/>
      </c>
      <c r="G1614" s="10" t="str">
        <f t="shared" si="159"/>
        <v/>
      </c>
      <c r="H1614" s="10" t="str">
        <f>IF(C1614="","",VLOOKUP(R1614&amp;"_"&amp;S1614&amp;"_"&amp;T1614,[1]挑战模式!$A:$BG,58,FALSE))</f>
        <v/>
      </c>
      <c r="I1614" s="10" t="str">
        <f>IF(C1614="","",VLOOKUP(R1614&amp;"_"&amp;S1614&amp;"_"&amp;T1614,[1]挑战模式!$A:$BG,59,FALSE))</f>
        <v/>
      </c>
      <c r="J1614" s="10" t="str">
        <f t="shared" si="156"/>
        <v/>
      </c>
      <c r="K1614" s="10" t="str">
        <f ca="1">IF(ISNA(VLOOKUP(R1614&amp;"_"&amp;S1614&amp;"_"&amp;T1614,[1]挑战模式!$A:$AS,1,FALSE)),"",IF(VLOOKUP(R1614&amp;"_"&amp;S1614&amp;"_"&amp;T1614,[1]挑战模式!$A:$AS,14+U1614,FALSE)="","",INT(VLOOKUP(R1614&amp;"_"&amp;S1614&amp;"_"&amp;T1614,[1]挑战模式!$A:$AS,20+U1614,FALSE))))</f>
        <v/>
      </c>
      <c r="L1614" s="10" t="str">
        <f ca="1">IF(ISNA(VLOOKUP(R1614&amp;"_"&amp;S1614&amp;"_"&amp;T1614,[1]挑战模式!$A:$AS,1,FALSE)),"",IF(VLOOKUP(R1614&amp;"_"&amp;S1614&amp;"_"&amp;T1614,[1]挑战模式!$A:$AS,14+U1614,FALSE)="","",ROUND(VLOOKUP(R1614&amp;"_"&amp;S1614&amp;"_"&amp;T1614,[1]挑战模式!$A:$AS,5,FALSE)/K1614,2)))</f>
        <v/>
      </c>
      <c r="M1614" s="10" t="str">
        <f t="shared" ca="1" si="160"/>
        <v/>
      </c>
      <c r="N1614" s="10" t="str">
        <f t="shared" ca="1" si="161"/>
        <v/>
      </c>
      <c r="O1614" s="10" t="str">
        <f t="shared" ca="1" si="162"/>
        <v/>
      </c>
      <c r="Q1614" s="10" t="str">
        <f ca="1">IF(L1614="","",VLOOKUP(R1614&amp;"_"&amp;S1614&amp;"_"&amp;T1614,[1]挑战模式!$A:$AS,38+U1614,FALSE))</f>
        <v/>
      </c>
      <c r="R1614" s="10">
        <v>3</v>
      </c>
      <c r="S1614" s="10">
        <v>4</v>
      </c>
      <c r="T1614" s="10">
        <v>5</v>
      </c>
      <c r="U1614" s="10">
        <v>5</v>
      </c>
    </row>
    <row r="1615" spans="2:21" x14ac:dyDescent="0.2">
      <c r="B1615" s="10" t="str">
        <f t="shared" si="157"/>
        <v/>
      </c>
      <c r="C1615" s="10" t="str">
        <f>IF(ISNA(VLOOKUP(R1615&amp;"_"&amp;S1615&amp;"_"&amp;T1615,[1]挑战模式!$A:$AS,1,FALSE)),"",IF(T1615-T1614=0,"",T1615))</f>
        <v/>
      </c>
      <c r="D1615" s="10" t="str">
        <f t="shared" si="158"/>
        <v/>
      </c>
      <c r="E1615" s="10" t="str">
        <f>""</f>
        <v/>
      </c>
      <c r="F1615" s="10" t="str">
        <f>IF(C1615="","",VLOOKUP(R1615&amp;"_"&amp;S1615&amp;"_"&amp;T1615,[1]挑战模式!$A:$AS,13,FALSE)-VLOOKUP(R1615&amp;"_"&amp;S1615&amp;"_"&amp;T1615,[1]挑战模式!$A:$AS,14,FALSE))</f>
        <v/>
      </c>
      <c r="G1615" s="10" t="str">
        <f t="shared" si="159"/>
        <v/>
      </c>
      <c r="H1615" s="10" t="str">
        <f>IF(C1615="","",VLOOKUP(R1615&amp;"_"&amp;S1615&amp;"_"&amp;T1615,[1]挑战模式!$A:$BG,58,FALSE))</f>
        <v/>
      </c>
      <c r="I1615" s="10" t="str">
        <f>IF(C1615="","",VLOOKUP(R1615&amp;"_"&amp;S1615&amp;"_"&amp;T1615,[1]挑战模式!$A:$BG,59,FALSE))</f>
        <v/>
      </c>
      <c r="J1615" s="10" t="str">
        <f t="shared" si="156"/>
        <v/>
      </c>
      <c r="K1615" s="10" t="str">
        <f ca="1">IF(ISNA(VLOOKUP(R1615&amp;"_"&amp;S1615&amp;"_"&amp;T1615,[1]挑战模式!$A:$AS,1,FALSE)),"",IF(VLOOKUP(R1615&amp;"_"&amp;S1615&amp;"_"&amp;T1615,[1]挑战模式!$A:$AS,14+U1615,FALSE)="","",INT(VLOOKUP(R1615&amp;"_"&amp;S1615&amp;"_"&amp;T1615,[1]挑战模式!$A:$AS,20+U1615,FALSE))))</f>
        <v/>
      </c>
      <c r="L1615" s="10" t="str">
        <f ca="1">IF(ISNA(VLOOKUP(R1615&amp;"_"&amp;S1615&amp;"_"&amp;T1615,[1]挑战模式!$A:$AS,1,FALSE)),"",IF(VLOOKUP(R1615&amp;"_"&amp;S1615&amp;"_"&amp;T1615,[1]挑战模式!$A:$AS,14+U1615,FALSE)="","",ROUND(VLOOKUP(R1615&amp;"_"&amp;S1615&amp;"_"&amp;T1615,[1]挑战模式!$A:$AS,5,FALSE)/K1615,2)))</f>
        <v/>
      </c>
      <c r="M1615" s="10" t="str">
        <f t="shared" ca="1" si="160"/>
        <v/>
      </c>
      <c r="N1615" s="10" t="str">
        <f t="shared" ca="1" si="161"/>
        <v/>
      </c>
      <c r="O1615" s="10" t="str">
        <f t="shared" ca="1" si="162"/>
        <v/>
      </c>
      <c r="Q1615" s="10" t="str">
        <f ca="1">IF(L1615="","",VLOOKUP(R1615&amp;"_"&amp;S1615&amp;"_"&amp;T1615,[1]挑战模式!$A:$AS,38+U1615,FALSE))</f>
        <v/>
      </c>
      <c r="R1615" s="10">
        <v>3</v>
      </c>
      <c r="S1615" s="10">
        <v>4</v>
      </c>
      <c r="T1615" s="10">
        <v>5</v>
      </c>
      <c r="U1615" s="10">
        <v>6</v>
      </c>
    </row>
    <row r="1616" spans="2:21" x14ac:dyDescent="0.2">
      <c r="B1616" s="10" t="str">
        <f t="shared" si="157"/>
        <v>MonsterWaveCallRule_Season3_Challenge4</v>
      </c>
      <c r="C1616" s="10">
        <f>IF(ISNA(VLOOKUP(R1616&amp;"_"&amp;S1616&amp;"_"&amp;T1616,[1]挑战模式!$A:$AS,1,FALSE)),"",IF(T1616-T1615=0,"",T1616))</f>
        <v>6</v>
      </c>
      <c r="D1616" s="10" t="str">
        <f t="shared" si="158"/>
        <v>赛季3挑战关卡4波次6</v>
      </c>
      <c r="E1616" s="10" t="str">
        <f>""</f>
        <v/>
      </c>
      <c r="F1616" s="10">
        <f>IF(C1616="","",VLOOKUP(R1616&amp;"_"&amp;S1616&amp;"_"&amp;T1616,[1]挑战模式!$A:$AS,13,FALSE)-VLOOKUP(R1616&amp;"_"&amp;S1616&amp;"_"&amp;T1616,[1]挑战模式!$A:$AS,14,FALSE))</f>
        <v>100</v>
      </c>
      <c r="G1616" s="10">
        <f t="shared" si="159"/>
        <v>180</v>
      </c>
      <c r="H1616" s="10" t="str">
        <f>IF(C1616="","",VLOOKUP(R1616&amp;"_"&amp;S1616&amp;"_"&amp;T1616,[1]挑战模式!$A:$BG,58,FALSE))</f>
        <v>ResAudio_Music_game2;0.9</v>
      </c>
      <c r="I1616" s="10" t="str">
        <f>IF(C1616="","",VLOOKUP(R1616&amp;"_"&amp;S1616&amp;"_"&amp;T1616,[1]挑战模式!$A:$BG,59,FALSE))</f>
        <v>ResAudio_Music_battle_danger1;1</v>
      </c>
      <c r="J1616" s="10">
        <f t="shared" si="156"/>
        <v>0</v>
      </c>
      <c r="K1616" s="10">
        <f ca="1">IF(ISNA(VLOOKUP(R1616&amp;"_"&amp;S1616&amp;"_"&amp;T1616,[1]挑战模式!$A:$AS,1,FALSE)),"",IF(VLOOKUP(R1616&amp;"_"&amp;S1616&amp;"_"&amp;T1616,[1]挑战模式!$A:$AS,14+U1616,FALSE)="","",INT(VLOOKUP(R1616&amp;"_"&amp;S1616&amp;"_"&amp;T1616,[1]挑战模式!$A:$AS,20+U1616,FALSE))))</f>
        <v>11</v>
      </c>
      <c r="L1616" s="10">
        <f ca="1">IF(ISNA(VLOOKUP(R1616&amp;"_"&amp;S1616&amp;"_"&amp;T1616,[1]挑战模式!$A:$AS,1,FALSE)),"",IF(VLOOKUP(R1616&amp;"_"&amp;S1616&amp;"_"&amp;T1616,[1]挑战模式!$A:$AS,14+U1616,FALSE)="","",ROUND(VLOOKUP(R1616&amp;"_"&amp;S1616&amp;"_"&amp;T1616,[1]挑战模式!$A:$AS,5,FALSE)/K1616,2)))</f>
        <v>2.73</v>
      </c>
      <c r="M1616" s="10">
        <f t="shared" ca="1" si="160"/>
        <v>1</v>
      </c>
      <c r="N1616" s="10" t="str">
        <f t="shared" ca="1" si="161"/>
        <v>Monster_Season3_Challenge4_6_1</v>
      </c>
      <c r="O1616" s="10">
        <f t="shared" ca="1" si="162"/>
        <v>1</v>
      </c>
      <c r="Q1616" s="10">
        <f ca="1">IF(L1616="","",VLOOKUP(R1616&amp;"_"&amp;S1616&amp;"_"&amp;T1616,[1]挑战模式!$A:$AS,38+U1616,FALSE))</f>
        <v>4</v>
      </c>
      <c r="R1616" s="10">
        <v>3</v>
      </c>
      <c r="S1616" s="10">
        <v>4</v>
      </c>
      <c r="T1616" s="10">
        <v>6</v>
      </c>
      <c r="U1616" s="10">
        <v>1</v>
      </c>
    </row>
    <row r="1617" spans="2:21" x14ac:dyDescent="0.2">
      <c r="B1617" s="10" t="str">
        <f t="shared" si="157"/>
        <v/>
      </c>
      <c r="C1617" s="10" t="str">
        <f>IF(ISNA(VLOOKUP(R1617&amp;"_"&amp;S1617&amp;"_"&amp;T1617,[1]挑战模式!$A:$AS,1,FALSE)),"",IF(T1617-T1616=0,"",T1617))</f>
        <v/>
      </c>
      <c r="D1617" s="10" t="str">
        <f t="shared" si="158"/>
        <v/>
      </c>
      <c r="E1617" s="10" t="str">
        <f>""</f>
        <v/>
      </c>
      <c r="F1617" s="10" t="str">
        <f>IF(C1617="","",VLOOKUP(R1617&amp;"_"&amp;S1617&amp;"_"&amp;T1617,[1]挑战模式!$A:$AS,13,FALSE)-VLOOKUP(R1617&amp;"_"&amp;S1617&amp;"_"&amp;T1617,[1]挑战模式!$A:$AS,14,FALSE))</f>
        <v/>
      </c>
      <c r="G1617" s="10" t="str">
        <f t="shared" si="159"/>
        <v/>
      </c>
      <c r="H1617" s="10" t="str">
        <f>IF(C1617="","",VLOOKUP(R1617&amp;"_"&amp;S1617&amp;"_"&amp;T1617,[1]挑战模式!$A:$BG,58,FALSE))</f>
        <v/>
      </c>
      <c r="I1617" s="10" t="str">
        <f>IF(C1617="","",VLOOKUP(R1617&amp;"_"&amp;S1617&amp;"_"&amp;T1617,[1]挑战模式!$A:$BG,59,FALSE))</f>
        <v/>
      </c>
      <c r="J1617" s="10" t="str">
        <f t="shared" si="156"/>
        <v/>
      </c>
      <c r="K1617" s="10">
        <f ca="1">IF(ISNA(VLOOKUP(R1617&amp;"_"&amp;S1617&amp;"_"&amp;T1617,[1]挑战模式!$A:$AS,1,FALSE)),"",IF(VLOOKUP(R1617&amp;"_"&amp;S1617&amp;"_"&amp;T1617,[1]挑战模式!$A:$AS,14+U1617,FALSE)="","",INT(VLOOKUP(R1617&amp;"_"&amp;S1617&amp;"_"&amp;T1617,[1]挑战模式!$A:$AS,20+U1617,FALSE))))</f>
        <v>8</v>
      </c>
      <c r="L1617" s="10">
        <f ca="1">IF(ISNA(VLOOKUP(R1617&amp;"_"&amp;S1617&amp;"_"&amp;T1617,[1]挑战模式!$A:$AS,1,FALSE)),"",IF(VLOOKUP(R1617&amp;"_"&amp;S1617&amp;"_"&amp;T1617,[1]挑战模式!$A:$AS,14+U1617,FALSE)="","",ROUND(VLOOKUP(R1617&amp;"_"&amp;S1617&amp;"_"&amp;T1617,[1]挑战模式!$A:$AS,5,FALSE)/K1617,2)))</f>
        <v>3.75</v>
      </c>
      <c r="M1617" s="10">
        <f t="shared" ca="1" si="160"/>
        <v>1</v>
      </c>
      <c r="N1617" s="10" t="str">
        <f t="shared" ca="1" si="161"/>
        <v>Monster_Season3_Challenge4_6_2</v>
      </c>
      <c r="O1617" s="10">
        <f t="shared" ca="1" si="162"/>
        <v>1</v>
      </c>
      <c r="Q1617" s="10">
        <f ca="1">IF(L1617="","",VLOOKUP(R1617&amp;"_"&amp;S1617&amp;"_"&amp;T1617,[1]挑战模式!$A:$AS,38+U1617,FALSE))</f>
        <v>8</v>
      </c>
      <c r="R1617" s="10">
        <v>3</v>
      </c>
      <c r="S1617" s="10">
        <v>4</v>
      </c>
      <c r="T1617" s="10">
        <v>6</v>
      </c>
      <c r="U1617" s="10">
        <v>2</v>
      </c>
    </row>
    <row r="1618" spans="2:21" x14ac:dyDescent="0.2">
      <c r="B1618" s="10" t="str">
        <f t="shared" si="157"/>
        <v/>
      </c>
      <c r="C1618" s="10" t="str">
        <f>IF(ISNA(VLOOKUP(R1618&amp;"_"&amp;S1618&amp;"_"&amp;T1618,[1]挑战模式!$A:$AS,1,FALSE)),"",IF(T1618-T1617=0,"",T1618))</f>
        <v/>
      </c>
      <c r="D1618" s="10" t="str">
        <f t="shared" si="158"/>
        <v/>
      </c>
      <c r="E1618" s="10" t="str">
        <f>""</f>
        <v/>
      </c>
      <c r="F1618" s="10" t="str">
        <f>IF(C1618="","",VLOOKUP(R1618&amp;"_"&amp;S1618&amp;"_"&amp;T1618,[1]挑战模式!$A:$AS,13,FALSE)-VLOOKUP(R1618&amp;"_"&amp;S1618&amp;"_"&amp;T1618,[1]挑战模式!$A:$AS,14,FALSE))</f>
        <v/>
      </c>
      <c r="G1618" s="10" t="str">
        <f t="shared" si="159"/>
        <v/>
      </c>
      <c r="H1618" s="10" t="str">
        <f>IF(C1618="","",VLOOKUP(R1618&amp;"_"&amp;S1618&amp;"_"&amp;T1618,[1]挑战模式!$A:$BG,58,FALSE))</f>
        <v/>
      </c>
      <c r="I1618" s="10" t="str">
        <f>IF(C1618="","",VLOOKUP(R1618&amp;"_"&amp;S1618&amp;"_"&amp;T1618,[1]挑战模式!$A:$BG,59,FALSE))</f>
        <v/>
      </c>
      <c r="J1618" s="10" t="str">
        <f t="shared" si="156"/>
        <v/>
      </c>
      <c r="K1618" s="10">
        <f ca="1">IF(ISNA(VLOOKUP(R1618&amp;"_"&amp;S1618&amp;"_"&amp;T1618,[1]挑战模式!$A:$AS,1,FALSE)),"",IF(VLOOKUP(R1618&amp;"_"&amp;S1618&amp;"_"&amp;T1618,[1]挑战模式!$A:$AS,14+U1618,FALSE)="","",INT(VLOOKUP(R1618&amp;"_"&amp;S1618&amp;"_"&amp;T1618,[1]挑战模式!$A:$AS,20+U1618,FALSE))))</f>
        <v>8</v>
      </c>
      <c r="L1618" s="10">
        <f ca="1">IF(ISNA(VLOOKUP(R1618&amp;"_"&amp;S1618&amp;"_"&amp;T1618,[1]挑战模式!$A:$AS,1,FALSE)),"",IF(VLOOKUP(R1618&amp;"_"&amp;S1618&amp;"_"&amp;T1618,[1]挑战模式!$A:$AS,14+U1618,FALSE)="","",ROUND(VLOOKUP(R1618&amp;"_"&amp;S1618&amp;"_"&amp;T1618,[1]挑战模式!$A:$AS,5,FALSE)/K1618,2)))</f>
        <v>3.75</v>
      </c>
      <c r="M1618" s="10">
        <f t="shared" ca="1" si="160"/>
        <v>1</v>
      </c>
      <c r="N1618" s="10" t="str">
        <f t="shared" ca="1" si="161"/>
        <v>Monster_Season3_Challenge4_6_3</v>
      </c>
      <c r="O1618" s="10">
        <f t="shared" ca="1" si="162"/>
        <v>1</v>
      </c>
      <c r="Q1618" s="10">
        <f ca="1">IF(L1618="","",VLOOKUP(R1618&amp;"_"&amp;S1618&amp;"_"&amp;T1618,[1]挑战模式!$A:$AS,38+U1618,FALSE))</f>
        <v>8</v>
      </c>
      <c r="R1618" s="10">
        <v>3</v>
      </c>
      <c r="S1618" s="10">
        <v>4</v>
      </c>
      <c r="T1618" s="10">
        <v>6</v>
      </c>
      <c r="U1618" s="10">
        <v>3</v>
      </c>
    </row>
    <row r="1619" spans="2:21" x14ac:dyDescent="0.2">
      <c r="B1619" s="10" t="str">
        <f t="shared" si="157"/>
        <v/>
      </c>
      <c r="C1619" s="10" t="str">
        <f>IF(ISNA(VLOOKUP(R1619&amp;"_"&amp;S1619&amp;"_"&amp;T1619,[1]挑战模式!$A:$AS,1,FALSE)),"",IF(T1619-T1618=0,"",T1619))</f>
        <v/>
      </c>
      <c r="D1619" s="10" t="str">
        <f t="shared" si="158"/>
        <v/>
      </c>
      <c r="E1619" s="10" t="str">
        <f>""</f>
        <v/>
      </c>
      <c r="F1619" s="10" t="str">
        <f>IF(C1619="","",VLOOKUP(R1619&amp;"_"&amp;S1619&amp;"_"&amp;T1619,[1]挑战模式!$A:$AS,13,FALSE)-VLOOKUP(R1619&amp;"_"&amp;S1619&amp;"_"&amp;T1619,[1]挑战模式!$A:$AS,14,FALSE))</f>
        <v/>
      </c>
      <c r="G1619" s="10" t="str">
        <f t="shared" si="159"/>
        <v/>
      </c>
      <c r="H1619" s="10" t="str">
        <f>IF(C1619="","",VLOOKUP(R1619&amp;"_"&amp;S1619&amp;"_"&amp;T1619,[1]挑战模式!$A:$BG,58,FALSE))</f>
        <v/>
      </c>
      <c r="I1619" s="10" t="str">
        <f>IF(C1619="","",VLOOKUP(R1619&amp;"_"&amp;S1619&amp;"_"&amp;T1619,[1]挑战模式!$A:$BG,59,FALSE))</f>
        <v/>
      </c>
      <c r="J1619" s="10" t="str">
        <f t="shared" si="156"/>
        <v/>
      </c>
      <c r="K1619" s="10">
        <f ca="1">IF(ISNA(VLOOKUP(R1619&amp;"_"&amp;S1619&amp;"_"&amp;T1619,[1]挑战模式!$A:$AS,1,FALSE)),"",IF(VLOOKUP(R1619&amp;"_"&amp;S1619&amp;"_"&amp;T1619,[1]挑战模式!$A:$AS,14+U1619,FALSE)="","",INT(VLOOKUP(R1619&amp;"_"&amp;S1619&amp;"_"&amp;T1619,[1]挑战模式!$A:$AS,20+U1619,FALSE))))</f>
        <v>5</v>
      </c>
      <c r="L1619" s="10">
        <f ca="1">IF(ISNA(VLOOKUP(R1619&amp;"_"&amp;S1619&amp;"_"&amp;T1619,[1]挑战模式!$A:$AS,1,FALSE)),"",IF(VLOOKUP(R1619&amp;"_"&amp;S1619&amp;"_"&amp;T1619,[1]挑战模式!$A:$AS,14+U1619,FALSE)="","",ROUND(VLOOKUP(R1619&amp;"_"&amp;S1619&amp;"_"&amp;T1619,[1]挑战模式!$A:$AS,5,FALSE)/K1619,2)))</f>
        <v>6</v>
      </c>
      <c r="M1619" s="10">
        <f t="shared" ca="1" si="160"/>
        <v>1</v>
      </c>
      <c r="N1619" s="10" t="str">
        <f t="shared" ca="1" si="161"/>
        <v>Monster_Season3_Challenge4_6_4</v>
      </c>
      <c r="O1619" s="10">
        <f t="shared" ca="1" si="162"/>
        <v>1</v>
      </c>
      <c r="Q1619" s="10">
        <f ca="1">IF(L1619="","",VLOOKUP(R1619&amp;"_"&amp;S1619&amp;"_"&amp;T1619,[1]挑战模式!$A:$AS,38+U1619,FALSE))</f>
        <v>4</v>
      </c>
      <c r="R1619" s="10">
        <v>3</v>
      </c>
      <c r="S1619" s="10">
        <v>4</v>
      </c>
      <c r="T1619" s="10">
        <v>6</v>
      </c>
      <c r="U1619" s="10">
        <v>4</v>
      </c>
    </row>
    <row r="1620" spans="2:21" x14ac:dyDescent="0.2">
      <c r="B1620" s="10" t="str">
        <f t="shared" si="157"/>
        <v/>
      </c>
      <c r="C1620" s="10" t="str">
        <f>IF(ISNA(VLOOKUP(R1620&amp;"_"&amp;S1620&amp;"_"&amp;T1620,[1]挑战模式!$A:$AS,1,FALSE)),"",IF(T1620-T1619=0,"",T1620))</f>
        <v/>
      </c>
      <c r="D1620" s="10" t="str">
        <f t="shared" si="158"/>
        <v/>
      </c>
      <c r="E1620" s="10" t="str">
        <f>""</f>
        <v/>
      </c>
      <c r="F1620" s="10" t="str">
        <f>IF(C1620="","",VLOOKUP(R1620&amp;"_"&amp;S1620&amp;"_"&amp;T1620,[1]挑战模式!$A:$AS,13,FALSE)-VLOOKUP(R1620&amp;"_"&amp;S1620&amp;"_"&amp;T1620,[1]挑战模式!$A:$AS,14,FALSE))</f>
        <v/>
      </c>
      <c r="G1620" s="10" t="str">
        <f t="shared" si="159"/>
        <v/>
      </c>
      <c r="H1620" s="10" t="str">
        <f>IF(C1620="","",VLOOKUP(R1620&amp;"_"&amp;S1620&amp;"_"&amp;T1620,[1]挑战模式!$A:$BG,58,FALSE))</f>
        <v/>
      </c>
      <c r="I1620" s="10" t="str">
        <f>IF(C1620="","",VLOOKUP(R1620&amp;"_"&amp;S1620&amp;"_"&amp;T1620,[1]挑战模式!$A:$BG,59,FALSE))</f>
        <v/>
      </c>
      <c r="J1620" s="10" t="str">
        <f t="shared" si="156"/>
        <v/>
      </c>
      <c r="K1620" s="10" t="str">
        <f ca="1">IF(ISNA(VLOOKUP(R1620&amp;"_"&amp;S1620&amp;"_"&amp;T1620,[1]挑战模式!$A:$AS,1,FALSE)),"",IF(VLOOKUP(R1620&amp;"_"&amp;S1620&amp;"_"&amp;T1620,[1]挑战模式!$A:$AS,14+U1620,FALSE)="","",INT(VLOOKUP(R1620&amp;"_"&amp;S1620&amp;"_"&amp;T1620,[1]挑战模式!$A:$AS,20+U1620,FALSE))))</f>
        <v/>
      </c>
      <c r="L1620" s="10" t="str">
        <f ca="1">IF(ISNA(VLOOKUP(R1620&amp;"_"&amp;S1620&amp;"_"&amp;T1620,[1]挑战模式!$A:$AS,1,FALSE)),"",IF(VLOOKUP(R1620&amp;"_"&amp;S1620&amp;"_"&amp;T1620,[1]挑战模式!$A:$AS,14+U1620,FALSE)="","",ROUND(VLOOKUP(R1620&amp;"_"&amp;S1620&amp;"_"&amp;T1620,[1]挑战模式!$A:$AS,5,FALSE)/K1620,2)))</f>
        <v/>
      </c>
      <c r="M1620" s="10" t="str">
        <f t="shared" ca="1" si="160"/>
        <v/>
      </c>
      <c r="N1620" s="10" t="str">
        <f t="shared" ca="1" si="161"/>
        <v/>
      </c>
      <c r="O1620" s="10" t="str">
        <f t="shared" ca="1" si="162"/>
        <v/>
      </c>
      <c r="Q1620" s="10" t="str">
        <f ca="1">IF(L1620="","",VLOOKUP(R1620&amp;"_"&amp;S1620&amp;"_"&amp;T1620,[1]挑战模式!$A:$AS,38+U1620,FALSE))</f>
        <v/>
      </c>
      <c r="R1620" s="10">
        <v>3</v>
      </c>
      <c r="S1620" s="10">
        <v>4</v>
      </c>
      <c r="T1620" s="10">
        <v>6</v>
      </c>
      <c r="U1620" s="10">
        <v>5</v>
      </c>
    </row>
    <row r="1621" spans="2:21" x14ac:dyDescent="0.2">
      <c r="B1621" s="10" t="str">
        <f t="shared" si="157"/>
        <v/>
      </c>
      <c r="C1621" s="10" t="str">
        <f>IF(ISNA(VLOOKUP(R1621&amp;"_"&amp;S1621&amp;"_"&amp;T1621,[1]挑战模式!$A:$AS,1,FALSE)),"",IF(T1621-T1620=0,"",T1621))</f>
        <v/>
      </c>
      <c r="D1621" s="10" t="str">
        <f t="shared" si="158"/>
        <v/>
      </c>
      <c r="E1621" s="10" t="str">
        <f>""</f>
        <v/>
      </c>
      <c r="F1621" s="10" t="str">
        <f>IF(C1621="","",VLOOKUP(R1621&amp;"_"&amp;S1621&amp;"_"&amp;T1621,[1]挑战模式!$A:$AS,13,FALSE)-VLOOKUP(R1621&amp;"_"&amp;S1621&amp;"_"&amp;T1621,[1]挑战模式!$A:$AS,14,FALSE))</f>
        <v/>
      </c>
      <c r="G1621" s="10" t="str">
        <f t="shared" si="159"/>
        <v/>
      </c>
      <c r="H1621" s="10" t="str">
        <f>IF(C1621="","",VLOOKUP(R1621&amp;"_"&amp;S1621&amp;"_"&amp;T1621,[1]挑战模式!$A:$BG,58,FALSE))</f>
        <v/>
      </c>
      <c r="I1621" s="10" t="str">
        <f>IF(C1621="","",VLOOKUP(R1621&amp;"_"&amp;S1621&amp;"_"&amp;T1621,[1]挑战模式!$A:$BG,59,FALSE))</f>
        <v/>
      </c>
      <c r="J1621" s="10" t="str">
        <f t="shared" si="156"/>
        <v/>
      </c>
      <c r="K1621" s="10" t="str">
        <f ca="1">IF(ISNA(VLOOKUP(R1621&amp;"_"&amp;S1621&amp;"_"&amp;T1621,[1]挑战模式!$A:$AS,1,FALSE)),"",IF(VLOOKUP(R1621&amp;"_"&amp;S1621&amp;"_"&amp;T1621,[1]挑战模式!$A:$AS,14+U1621,FALSE)="","",INT(VLOOKUP(R1621&amp;"_"&amp;S1621&amp;"_"&amp;T1621,[1]挑战模式!$A:$AS,20+U1621,FALSE))))</f>
        <v/>
      </c>
      <c r="L1621" s="10" t="str">
        <f ca="1">IF(ISNA(VLOOKUP(R1621&amp;"_"&amp;S1621&amp;"_"&amp;T1621,[1]挑战模式!$A:$AS,1,FALSE)),"",IF(VLOOKUP(R1621&amp;"_"&amp;S1621&amp;"_"&amp;T1621,[1]挑战模式!$A:$AS,14+U1621,FALSE)="","",ROUND(VLOOKUP(R1621&amp;"_"&amp;S1621&amp;"_"&amp;T1621,[1]挑战模式!$A:$AS,5,FALSE)/K1621,2)))</f>
        <v/>
      </c>
      <c r="M1621" s="10" t="str">
        <f t="shared" ca="1" si="160"/>
        <v/>
      </c>
      <c r="N1621" s="10" t="str">
        <f t="shared" ca="1" si="161"/>
        <v/>
      </c>
      <c r="O1621" s="10" t="str">
        <f t="shared" ca="1" si="162"/>
        <v/>
      </c>
      <c r="Q1621" s="10" t="str">
        <f ca="1">IF(L1621="","",VLOOKUP(R1621&amp;"_"&amp;S1621&amp;"_"&amp;T1621,[1]挑战模式!$A:$AS,38+U1621,FALSE))</f>
        <v/>
      </c>
      <c r="R1621" s="10">
        <v>3</v>
      </c>
      <c r="S1621" s="10">
        <v>4</v>
      </c>
      <c r="T1621" s="10">
        <v>6</v>
      </c>
      <c r="U1621" s="10">
        <v>6</v>
      </c>
    </row>
    <row r="1622" spans="2:21" x14ac:dyDescent="0.2">
      <c r="B1622" s="10" t="str">
        <f t="shared" si="157"/>
        <v/>
      </c>
      <c r="C1622" s="10" t="str">
        <f>IF(ISNA(VLOOKUP(R1622&amp;"_"&amp;S1622&amp;"_"&amp;T1622,[1]挑战模式!$A:$AS,1,FALSE)),"",IF(T1622-T1621=0,"",T1622))</f>
        <v/>
      </c>
      <c r="D1622" s="10" t="str">
        <f t="shared" si="158"/>
        <v/>
      </c>
      <c r="E1622" s="10" t="str">
        <f>""</f>
        <v/>
      </c>
      <c r="F1622" s="10" t="str">
        <f>IF(C1622="","",VLOOKUP(R1622&amp;"_"&amp;S1622&amp;"_"&amp;T1622,[1]挑战模式!$A:$AS,13,FALSE)-VLOOKUP(R1622&amp;"_"&amp;S1622&amp;"_"&amp;T1622,[1]挑战模式!$A:$AS,14,FALSE))</f>
        <v/>
      </c>
      <c r="G1622" s="10" t="str">
        <f t="shared" si="159"/>
        <v/>
      </c>
      <c r="H1622" s="10" t="str">
        <f>IF(C1622="","",VLOOKUP(R1622&amp;"_"&amp;S1622&amp;"_"&amp;T1622,[1]挑战模式!$A:$BG,58,FALSE))</f>
        <v/>
      </c>
      <c r="I1622" s="10" t="str">
        <f>IF(C1622="","",VLOOKUP(R1622&amp;"_"&amp;S1622&amp;"_"&amp;T1622,[1]挑战模式!$A:$BG,59,FALSE))</f>
        <v/>
      </c>
      <c r="J1622" s="10" t="str">
        <f t="shared" si="156"/>
        <v/>
      </c>
      <c r="K1622" s="10" t="str">
        <f>IF(ISNA(VLOOKUP(R1622&amp;"_"&amp;S1622&amp;"_"&amp;T1622,[1]挑战模式!$A:$AS,1,FALSE)),"",IF(VLOOKUP(R1622&amp;"_"&amp;S1622&amp;"_"&amp;T1622,[1]挑战模式!$A:$AS,14+U1622,FALSE)="","",INT(VLOOKUP(R1622&amp;"_"&amp;S1622&amp;"_"&amp;T1622,[1]挑战模式!$A:$AS,20+U1622,FALSE))))</f>
        <v/>
      </c>
      <c r="L1622" s="10" t="str">
        <f>IF(ISNA(VLOOKUP(R1622&amp;"_"&amp;S1622&amp;"_"&amp;T1622,[1]挑战模式!$A:$AS,1,FALSE)),"",IF(VLOOKUP(R1622&amp;"_"&amp;S1622&amp;"_"&amp;T1622,[1]挑战模式!$A:$AS,14+U1622,FALSE)="","",ROUND(VLOOKUP(R1622&amp;"_"&amp;S1622&amp;"_"&amp;T1622,[1]挑战模式!$A:$AS,5,FALSE)/K1622,2)))</f>
        <v/>
      </c>
      <c r="M1622" s="10" t="str">
        <f t="shared" si="160"/>
        <v/>
      </c>
      <c r="N1622" s="10" t="str">
        <f t="shared" si="161"/>
        <v/>
      </c>
      <c r="O1622" s="10" t="str">
        <f t="shared" si="162"/>
        <v/>
      </c>
      <c r="Q1622" s="10" t="str">
        <f>IF(L1622="","",VLOOKUP(R1622&amp;"_"&amp;S1622&amp;"_"&amp;T1622,[1]挑战模式!$A:$AS,38+U1622,FALSE))</f>
        <v/>
      </c>
      <c r="R1622" s="10">
        <v>3</v>
      </c>
      <c r="S1622" s="10">
        <v>4</v>
      </c>
      <c r="T1622" s="10">
        <v>7</v>
      </c>
      <c r="U1622" s="10">
        <v>1</v>
      </c>
    </row>
    <row r="1623" spans="2:21" x14ac:dyDescent="0.2">
      <c r="B1623" s="10" t="str">
        <f t="shared" si="157"/>
        <v/>
      </c>
      <c r="C1623" s="10" t="str">
        <f>IF(ISNA(VLOOKUP(R1623&amp;"_"&amp;S1623&amp;"_"&amp;T1623,[1]挑战模式!$A:$AS,1,FALSE)),"",IF(T1623-T1622=0,"",T1623))</f>
        <v/>
      </c>
      <c r="D1623" s="10" t="str">
        <f t="shared" si="158"/>
        <v/>
      </c>
      <c r="E1623" s="10" t="str">
        <f>""</f>
        <v/>
      </c>
      <c r="F1623" s="10" t="str">
        <f>IF(C1623="","",VLOOKUP(R1623&amp;"_"&amp;S1623&amp;"_"&amp;T1623,[1]挑战模式!$A:$AS,13,FALSE)-VLOOKUP(R1623&amp;"_"&amp;S1623&amp;"_"&amp;T1623,[1]挑战模式!$A:$AS,14,FALSE))</f>
        <v/>
      </c>
      <c r="G1623" s="10" t="str">
        <f t="shared" si="159"/>
        <v/>
      </c>
      <c r="H1623" s="10" t="str">
        <f>IF(C1623="","",VLOOKUP(R1623&amp;"_"&amp;S1623&amp;"_"&amp;T1623,[1]挑战模式!$A:$BG,58,FALSE))</f>
        <v/>
      </c>
      <c r="I1623" s="10" t="str">
        <f>IF(C1623="","",VLOOKUP(R1623&amp;"_"&amp;S1623&amp;"_"&amp;T1623,[1]挑战模式!$A:$BG,59,FALSE))</f>
        <v/>
      </c>
      <c r="J1623" s="10" t="str">
        <f t="shared" ref="J1623:J1686" si="163">IF(C1623="","",0)</f>
        <v/>
      </c>
      <c r="K1623" s="10" t="str">
        <f>IF(ISNA(VLOOKUP(R1623&amp;"_"&amp;S1623&amp;"_"&amp;T1623,[1]挑战模式!$A:$AS,1,FALSE)),"",IF(VLOOKUP(R1623&amp;"_"&amp;S1623&amp;"_"&amp;T1623,[1]挑战模式!$A:$AS,14+U1623,FALSE)="","",INT(VLOOKUP(R1623&amp;"_"&amp;S1623&amp;"_"&amp;T1623,[1]挑战模式!$A:$AS,20+U1623,FALSE))))</f>
        <v/>
      </c>
      <c r="L1623" s="10" t="str">
        <f>IF(ISNA(VLOOKUP(R1623&amp;"_"&amp;S1623&amp;"_"&amp;T1623,[1]挑战模式!$A:$AS,1,FALSE)),"",IF(VLOOKUP(R1623&amp;"_"&amp;S1623&amp;"_"&amp;T1623,[1]挑战模式!$A:$AS,14+U1623,FALSE)="","",ROUND(VLOOKUP(R1623&amp;"_"&amp;S1623&amp;"_"&amp;T1623,[1]挑战模式!$A:$AS,5,FALSE)/K1623,2)))</f>
        <v/>
      </c>
      <c r="M1623" s="10" t="str">
        <f t="shared" si="160"/>
        <v/>
      </c>
      <c r="N1623" s="10" t="str">
        <f t="shared" si="161"/>
        <v/>
      </c>
      <c r="O1623" s="10" t="str">
        <f t="shared" si="162"/>
        <v/>
      </c>
      <c r="Q1623" s="10" t="str">
        <f>IF(L1623="","",VLOOKUP(R1623&amp;"_"&amp;S1623&amp;"_"&amp;T1623,[1]挑战模式!$A:$AS,38+U1623,FALSE))</f>
        <v/>
      </c>
      <c r="R1623" s="10">
        <v>3</v>
      </c>
      <c r="S1623" s="10">
        <v>4</v>
      </c>
      <c r="T1623" s="10">
        <v>7</v>
      </c>
      <c r="U1623" s="10">
        <v>2</v>
      </c>
    </row>
    <row r="1624" spans="2:21" x14ac:dyDescent="0.2">
      <c r="B1624" s="10" t="str">
        <f t="shared" si="157"/>
        <v/>
      </c>
      <c r="C1624" s="10" t="str">
        <f>IF(ISNA(VLOOKUP(R1624&amp;"_"&amp;S1624&amp;"_"&amp;T1624,[1]挑战模式!$A:$AS,1,FALSE)),"",IF(T1624-T1623=0,"",T1624))</f>
        <v/>
      </c>
      <c r="D1624" s="10" t="str">
        <f t="shared" si="158"/>
        <v/>
      </c>
      <c r="E1624" s="10" t="str">
        <f>""</f>
        <v/>
      </c>
      <c r="F1624" s="10" t="str">
        <f>IF(C1624="","",VLOOKUP(R1624&amp;"_"&amp;S1624&amp;"_"&amp;T1624,[1]挑战模式!$A:$AS,13,FALSE)-VLOOKUP(R1624&amp;"_"&amp;S1624&amp;"_"&amp;T1624,[1]挑战模式!$A:$AS,14,FALSE))</f>
        <v/>
      </c>
      <c r="G1624" s="10" t="str">
        <f t="shared" si="159"/>
        <v/>
      </c>
      <c r="H1624" s="10" t="str">
        <f>IF(C1624="","",VLOOKUP(R1624&amp;"_"&amp;S1624&amp;"_"&amp;T1624,[1]挑战模式!$A:$BG,58,FALSE))</f>
        <v/>
      </c>
      <c r="I1624" s="10" t="str">
        <f>IF(C1624="","",VLOOKUP(R1624&amp;"_"&amp;S1624&amp;"_"&amp;T1624,[1]挑战模式!$A:$BG,59,FALSE))</f>
        <v/>
      </c>
      <c r="J1624" s="10" t="str">
        <f t="shared" si="163"/>
        <v/>
      </c>
      <c r="K1624" s="10" t="str">
        <f>IF(ISNA(VLOOKUP(R1624&amp;"_"&amp;S1624&amp;"_"&amp;T1624,[1]挑战模式!$A:$AS,1,FALSE)),"",IF(VLOOKUP(R1624&amp;"_"&amp;S1624&amp;"_"&amp;T1624,[1]挑战模式!$A:$AS,14+U1624,FALSE)="","",INT(VLOOKUP(R1624&amp;"_"&amp;S1624&amp;"_"&amp;T1624,[1]挑战模式!$A:$AS,20+U1624,FALSE))))</f>
        <v/>
      </c>
      <c r="L1624" s="10" t="str">
        <f>IF(ISNA(VLOOKUP(R1624&amp;"_"&amp;S1624&amp;"_"&amp;T1624,[1]挑战模式!$A:$AS,1,FALSE)),"",IF(VLOOKUP(R1624&amp;"_"&amp;S1624&amp;"_"&amp;T1624,[1]挑战模式!$A:$AS,14+U1624,FALSE)="","",ROUND(VLOOKUP(R1624&amp;"_"&amp;S1624&amp;"_"&amp;T1624,[1]挑战模式!$A:$AS,5,FALSE)/K1624,2)))</f>
        <v/>
      </c>
      <c r="M1624" s="10" t="str">
        <f t="shared" si="160"/>
        <v/>
      </c>
      <c r="N1624" s="10" t="str">
        <f t="shared" si="161"/>
        <v/>
      </c>
      <c r="O1624" s="10" t="str">
        <f t="shared" si="162"/>
        <v/>
      </c>
      <c r="Q1624" s="10" t="str">
        <f>IF(L1624="","",VLOOKUP(R1624&amp;"_"&amp;S1624&amp;"_"&amp;T1624,[1]挑战模式!$A:$AS,38+U1624,FALSE))</f>
        <v/>
      </c>
      <c r="R1624" s="10">
        <v>3</v>
      </c>
      <c r="S1624" s="10">
        <v>4</v>
      </c>
      <c r="T1624" s="10">
        <v>7</v>
      </c>
      <c r="U1624" s="10">
        <v>3</v>
      </c>
    </row>
    <row r="1625" spans="2:21" x14ac:dyDescent="0.2">
      <c r="B1625" s="10" t="str">
        <f t="shared" si="157"/>
        <v/>
      </c>
      <c r="C1625" s="10" t="str">
        <f>IF(ISNA(VLOOKUP(R1625&amp;"_"&amp;S1625&amp;"_"&amp;T1625,[1]挑战模式!$A:$AS,1,FALSE)),"",IF(T1625-T1624=0,"",T1625))</f>
        <v/>
      </c>
      <c r="D1625" s="10" t="str">
        <f t="shared" si="158"/>
        <v/>
      </c>
      <c r="E1625" s="10" t="str">
        <f>""</f>
        <v/>
      </c>
      <c r="F1625" s="10" t="str">
        <f>IF(C1625="","",VLOOKUP(R1625&amp;"_"&amp;S1625&amp;"_"&amp;T1625,[1]挑战模式!$A:$AS,13,FALSE)-VLOOKUP(R1625&amp;"_"&amp;S1625&amp;"_"&amp;T1625,[1]挑战模式!$A:$AS,14,FALSE))</f>
        <v/>
      </c>
      <c r="G1625" s="10" t="str">
        <f t="shared" si="159"/>
        <v/>
      </c>
      <c r="H1625" s="10" t="str">
        <f>IF(C1625="","",VLOOKUP(R1625&amp;"_"&amp;S1625&amp;"_"&amp;T1625,[1]挑战模式!$A:$BG,58,FALSE))</f>
        <v/>
      </c>
      <c r="I1625" s="10" t="str">
        <f>IF(C1625="","",VLOOKUP(R1625&amp;"_"&amp;S1625&amp;"_"&amp;T1625,[1]挑战模式!$A:$BG,59,FALSE))</f>
        <v/>
      </c>
      <c r="J1625" s="10" t="str">
        <f t="shared" si="163"/>
        <v/>
      </c>
      <c r="K1625" s="10" t="str">
        <f>IF(ISNA(VLOOKUP(R1625&amp;"_"&amp;S1625&amp;"_"&amp;T1625,[1]挑战模式!$A:$AS,1,FALSE)),"",IF(VLOOKUP(R1625&amp;"_"&amp;S1625&amp;"_"&amp;T1625,[1]挑战模式!$A:$AS,14+U1625,FALSE)="","",INT(VLOOKUP(R1625&amp;"_"&amp;S1625&amp;"_"&amp;T1625,[1]挑战模式!$A:$AS,20+U1625,FALSE))))</f>
        <v/>
      </c>
      <c r="L1625" s="10" t="str">
        <f>IF(ISNA(VLOOKUP(R1625&amp;"_"&amp;S1625&amp;"_"&amp;T1625,[1]挑战模式!$A:$AS,1,FALSE)),"",IF(VLOOKUP(R1625&amp;"_"&amp;S1625&amp;"_"&amp;T1625,[1]挑战模式!$A:$AS,14+U1625,FALSE)="","",ROUND(VLOOKUP(R1625&amp;"_"&amp;S1625&amp;"_"&amp;T1625,[1]挑战模式!$A:$AS,5,FALSE)/K1625,2)))</f>
        <v/>
      </c>
      <c r="M1625" s="10" t="str">
        <f t="shared" si="160"/>
        <v/>
      </c>
      <c r="N1625" s="10" t="str">
        <f t="shared" si="161"/>
        <v/>
      </c>
      <c r="O1625" s="10" t="str">
        <f t="shared" si="162"/>
        <v/>
      </c>
      <c r="Q1625" s="10" t="str">
        <f>IF(L1625="","",VLOOKUP(R1625&amp;"_"&amp;S1625&amp;"_"&amp;T1625,[1]挑战模式!$A:$AS,38+U1625,FALSE))</f>
        <v/>
      </c>
      <c r="R1625" s="10">
        <v>3</v>
      </c>
      <c r="S1625" s="10">
        <v>4</v>
      </c>
      <c r="T1625" s="10">
        <v>7</v>
      </c>
      <c r="U1625" s="10">
        <v>4</v>
      </c>
    </row>
    <row r="1626" spans="2:21" x14ac:dyDescent="0.2">
      <c r="B1626" s="10" t="str">
        <f t="shared" si="157"/>
        <v/>
      </c>
      <c r="C1626" s="10" t="str">
        <f>IF(ISNA(VLOOKUP(R1626&amp;"_"&amp;S1626&amp;"_"&amp;T1626,[1]挑战模式!$A:$AS,1,FALSE)),"",IF(T1626-T1625=0,"",T1626))</f>
        <v/>
      </c>
      <c r="D1626" s="10" t="str">
        <f t="shared" si="158"/>
        <v/>
      </c>
      <c r="E1626" s="10" t="str">
        <f>""</f>
        <v/>
      </c>
      <c r="F1626" s="10" t="str">
        <f>IF(C1626="","",VLOOKUP(R1626&amp;"_"&amp;S1626&amp;"_"&amp;T1626,[1]挑战模式!$A:$AS,13,FALSE)-VLOOKUP(R1626&amp;"_"&amp;S1626&amp;"_"&amp;T1626,[1]挑战模式!$A:$AS,14,FALSE))</f>
        <v/>
      </c>
      <c r="G1626" s="10" t="str">
        <f t="shared" si="159"/>
        <v/>
      </c>
      <c r="H1626" s="10" t="str">
        <f>IF(C1626="","",VLOOKUP(R1626&amp;"_"&amp;S1626&amp;"_"&amp;T1626,[1]挑战模式!$A:$BG,58,FALSE))</f>
        <v/>
      </c>
      <c r="I1626" s="10" t="str">
        <f>IF(C1626="","",VLOOKUP(R1626&amp;"_"&amp;S1626&amp;"_"&amp;T1626,[1]挑战模式!$A:$BG,59,FALSE))</f>
        <v/>
      </c>
      <c r="J1626" s="10" t="str">
        <f t="shared" si="163"/>
        <v/>
      </c>
      <c r="K1626" s="10" t="str">
        <f>IF(ISNA(VLOOKUP(R1626&amp;"_"&amp;S1626&amp;"_"&amp;T1626,[1]挑战模式!$A:$AS,1,FALSE)),"",IF(VLOOKUP(R1626&amp;"_"&amp;S1626&amp;"_"&amp;T1626,[1]挑战模式!$A:$AS,14+U1626,FALSE)="","",INT(VLOOKUP(R1626&amp;"_"&amp;S1626&amp;"_"&amp;T1626,[1]挑战模式!$A:$AS,20+U1626,FALSE))))</f>
        <v/>
      </c>
      <c r="L1626" s="10" t="str">
        <f>IF(ISNA(VLOOKUP(R1626&amp;"_"&amp;S1626&amp;"_"&amp;T1626,[1]挑战模式!$A:$AS,1,FALSE)),"",IF(VLOOKUP(R1626&amp;"_"&amp;S1626&amp;"_"&amp;T1626,[1]挑战模式!$A:$AS,14+U1626,FALSE)="","",ROUND(VLOOKUP(R1626&amp;"_"&amp;S1626&amp;"_"&amp;T1626,[1]挑战模式!$A:$AS,5,FALSE)/K1626,2)))</f>
        <v/>
      </c>
      <c r="M1626" s="10" t="str">
        <f t="shared" si="160"/>
        <v/>
      </c>
      <c r="N1626" s="10" t="str">
        <f t="shared" si="161"/>
        <v/>
      </c>
      <c r="O1626" s="10" t="str">
        <f t="shared" si="162"/>
        <v/>
      </c>
      <c r="Q1626" s="10" t="str">
        <f>IF(L1626="","",VLOOKUP(R1626&amp;"_"&amp;S1626&amp;"_"&amp;T1626,[1]挑战模式!$A:$AS,38+U1626,FALSE))</f>
        <v/>
      </c>
      <c r="R1626" s="10">
        <v>3</v>
      </c>
      <c r="S1626" s="10">
        <v>4</v>
      </c>
      <c r="T1626" s="10">
        <v>7</v>
      </c>
      <c r="U1626" s="10">
        <v>5</v>
      </c>
    </row>
    <row r="1627" spans="2:21" x14ac:dyDescent="0.2">
      <c r="B1627" s="10" t="str">
        <f t="shared" si="157"/>
        <v/>
      </c>
      <c r="C1627" s="10" t="str">
        <f>IF(ISNA(VLOOKUP(R1627&amp;"_"&amp;S1627&amp;"_"&amp;T1627,[1]挑战模式!$A:$AS,1,FALSE)),"",IF(T1627-T1626=0,"",T1627))</f>
        <v/>
      </c>
      <c r="D1627" s="10" t="str">
        <f t="shared" si="158"/>
        <v/>
      </c>
      <c r="E1627" s="10" t="str">
        <f>""</f>
        <v/>
      </c>
      <c r="F1627" s="10" t="str">
        <f>IF(C1627="","",VLOOKUP(R1627&amp;"_"&amp;S1627&amp;"_"&amp;T1627,[1]挑战模式!$A:$AS,13,FALSE)-VLOOKUP(R1627&amp;"_"&amp;S1627&amp;"_"&amp;T1627,[1]挑战模式!$A:$AS,14,FALSE))</f>
        <v/>
      </c>
      <c r="G1627" s="10" t="str">
        <f t="shared" si="159"/>
        <v/>
      </c>
      <c r="H1627" s="10" t="str">
        <f>IF(C1627="","",VLOOKUP(R1627&amp;"_"&amp;S1627&amp;"_"&amp;T1627,[1]挑战模式!$A:$BG,58,FALSE))</f>
        <v/>
      </c>
      <c r="I1627" s="10" t="str">
        <f>IF(C1627="","",VLOOKUP(R1627&amp;"_"&amp;S1627&amp;"_"&amp;T1627,[1]挑战模式!$A:$BG,59,FALSE))</f>
        <v/>
      </c>
      <c r="J1627" s="10" t="str">
        <f t="shared" si="163"/>
        <v/>
      </c>
      <c r="K1627" s="10" t="str">
        <f>IF(ISNA(VLOOKUP(R1627&amp;"_"&amp;S1627&amp;"_"&amp;T1627,[1]挑战模式!$A:$AS,1,FALSE)),"",IF(VLOOKUP(R1627&amp;"_"&amp;S1627&amp;"_"&amp;T1627,[1]挑战模式!$A:$AS,14+U1627,FALSE)="","",INT(VLOOKUP(R1627&amp;"_"&amp;S1627&amp;"_"&amp;T1627,[1]挑战模式!$A:$AS,20+U1627,FALSE))))</f>
        <v/>
      </c>
      <c r="L1627" s="10" t="str">
        <f>IF(ISNA(VLOOKUP(R1627&amp;"_"&amp;S1627&amp;"_"&amp;T1627,[1]挑战模式!$A:$AS,1,FALSE)),"",IF(VLOOKUP(R1627&amp;"_"&amp;S1627&amp;"_"&amp;T1627,[1]挑战模式!$A:$AS,14+U1627,FALSE)="","",ROUND(VLOOKUP(R1627&amp;"_"&amp;S1627&amp;"_"&amp;T1627,[1]挑战模式!$A:$AS,5,FALSE)/K1627,2)))</f>
        <v/>
      </c>
      <c r="M1627" s="10" t="str">
        <f t="shared" si="160"/>
        <v/>
      </c>
      <c r="N1627" s="10" t="str">
        <f t="shared" si="161"/>
        <v/>
      </c>
      <c r="O1627" s="10" t="str">
        <f t="shared" si="162"/>
        <v/>
      </c>
      <c r="Q1627" s="10" t="str">
        <f>IF(L1627="","",VLOOKUP(R1627&amp;"_"&amp;S1627&amp;"_"&amp;T1627,[1]挑战模式!$A:$AS,38+U1627,FALSE))</f>
        <v/>
      </c>
      <c r="R1627" s="10">
        <v>3</v>
      </c>
      <c r="S1627" s="10">
        <v>4</v>
      </c>
      <c r="T1627" s="10">
        <v>7</v>
      </c>
      <c r="U1627" s="10">
        <v>6</v>
      </c>
    </row>
    <row r="1628" spans="2:21" x14ac:dyDescent="0.2">
      <c r="B1628" s="10" t="str">
        <f t="shared" si="157"/>
        <v/>
      </c>
      <c r="C1628" s="10" t="str">
        <f>IF(ISNA(VLOOKUP(R1628&amp;"_"&amp;S1628&amp;"_"&amp;T1628,[1]挑战模式!$A:$AS,1,FALSE)),"",IF(T1628-T1627=0,"",T1628))</f>
        <v/>
      </c>
      <c r="D1628" s="10" t="str">
        <f t="shared" si="158"/>
        <v/>
      </c>
      <c r="E1628" s="10" t="str">
        <f>""</f>
        <v/>
      </c>
      <c r="F1628" s="10" t="str">
        <f>IF(C1628="","",VLOOKUP(R1628&amp;"_"&amp;S1628&amp;"_"&amp;T1628,[1]挑战模式!$A:$AS,13,FALSE)-VLOOKUP(R1628&amp;"_"&amp;S1628&amp;"_"&amp;T1628,[1]挑战模式!$A:$AS,14,FALSE))</f>
        <v/>
      </c>
      <c r="G1628" s="10" t="str">
        <f t="shared" si="159"/>
        <v/>
      </c>
      <c r="H1628" s="10" t="str">
        <f>IF(C1628="","",VLOOKUP(R1628&amp;"_"&amp;S1628&amp;"_"&amp;T1628,[1]挑战模式!$A:$BG,58,FALSE))</f>
        <v/>
      </c>
      <c r="I1628" s="10" t="str">
        <f>IF(C1628="","",VLOOKUP(R1628&amp;"_"&amp;S1628&amp;"_"&amp;T1628,[1]挑战模式!$A:$BG,59,FALSE))</f>
        <v/>
      </c>
      <c r="J1628" s="10" t="str">
        <f t="shared" si="163"/>
        <v/>
      </c>
      <c r="K1628" s="10" t="str">
        <f>IF(ISNA(VLOOKUP(R1628&amp;"_"&amp;S1628&amp;"_"&amp;T1628,[1]挑战模式!$A:$AS,1,FALSE)),"",IF(VLOOKUP(R1628&amp;"_"&amp;S1628&amp;"_"&amp;T1628,[1]挑战模式!$A:$AS,14+U1628,FALSE)="","",INT(VLOOKUP(R1628&amp;"_"&amp;S1628&amp;"_"&amp;T1628,[1]挑战模式!$A:$AS,20+U1628,FALSE))))</f>
        <v/>
      </c>
      <c r="L1628" s="10" t="str">
        <f>IF(ISNA(VLOOKUP(R1628&amp;"_"&amp;S1628&amp;"_"&amp;T1628,[1]挑战模式!$A:$AS,1,FALSE)),"",IF(VLOOKUP(R1628&amp;"_"&amp;S1628&amp;"_"&amp;T1628,[1]挑战模式!$A:$AS,14+U1628,FALSE)="","",ROUND(VLOOKUP(R1628&amp;"_"&amp;S1628&amp;"_"&amp;T1628,[1]挑战模式!$A:$AS,5,FALSE)/K1628,2)))</f>
        <v/>
      </c>
      <c r="M1628" s="10" t="str">
        <f t="shared" si="160"/>
        <v/>
      </c>
      <c r="N1628" s="10" t="str">
        <f t="shared" si="161"/>
        <v/>
      </c>
      <c r="O1628" s="10" t="str">
        <f t="shared" si="162"/>
        <v/>
      </c>
      <c r="Q1628" s="10" t="str">
        <f>IF(L1628="","",VLOOKUP(R1628&amp;"_"&amp;S1628&amp;"_"&amp;T1628,[1]挑战模式!$A:$AS,38+U1628,FALSE))</f>
        <v/>
      </c>
      <c r="R1628" s="10">
        <v>3</v>
      </c>
      <c r="S1628" s="10">
        <v>4</v>
      </c>
      <c r="T1628" s="10">
        <v>8</v>
      </c>
      <c r="U1628" s="10">
        <v>1</v>
      </c>
    </row>
    <row r="1629" spans="2:21" x14ac:dyDescent="0.2">
      <c r="B1629" s="10" t="str">
        <f t="shared" si="157"/>
        <v/>
      </c>
      <c r="C1629" s="10" t="str">
        <f>IF(ISNA(VLOOKUP(R1629&amp;"_"&amp;S1629&amp;"_"&amp;T1629,[1]挑战模式!$A:$AS,1,FALSE)),"",IF(T1629-T1628=0,"",T1629))</f>
        <v/>
      </c>
      <c r="D1629" s="10" t="str">
        <f t="shared" si="158"/>
        <v/>
      </c>
      <c r="E1629" s="10" t="str">
        <f>""</f>
        <v/>
      </c>
      <c r="F1629" s="10" t="str">
        <f>IF(C1629="","",VLOOKUP(R1629&amp;"_"&amp;S1629&amp;"_"&amp;T1629,[1]挑战模式!$A:$AS,13,FALSE)-VLOOKUP(R1629&amp;"_"&amp;S1629&amp;"_"&amp;T1629,[1]挑战模式!$A:$AS,14,FALSE))</f>
        <v/>
      </c>
      <c r="G1629" s="10" t="str">
        <f t="shared" si="159"/>
        <v/>
      </c>
      <c r="H1629" s="10" t="str">
        <f>IF(C1629="","",VLOOKUP(R1629&amp;"_"&amp;S1629&amp;"_"&amp;T1629,[1]挑战模式!$A:$BG,58,FALSE))</f>
        <v/>
      </c>
      <c r="I1629" s="10" t="str">
        <f>IF(C1629="","",VLOOKUP(R1629&amp;"_"&amp;S1629&amp;"_"&amp;T1629,[1]挑战模式!$A:$BG,59,FALSE))</f>
        <v/>
      </c>
      <c r="J1629" s="10" t="str">
        <f t="shared" si="163"/>
        <v/>
      </c>
      <c r="K1629" s="10" t="str">
        <f>IF(ISNA(VLOOKUP(R1629&amp;"_"&amp;S1629&amp;"_"&amp;T1629,[1]挑战模式!$A:$AS,1,FALSE)),"",IF(VLOOKUP(R1629&amp;"_"&amp;S1629&amp;"_"&amp;T1629,[1]挑战模式!$A:$AS,14+U1629,FALSE)="","",INT(VLOOKUP(R1629&amp;"_"&amp;S1629&amp;"_"&amp;T1629,[1]挑战模式!$A:$AS,20+U1629,FALSE))))</f>
        <v/>
      </c>
      <c r="L1629" s="10" t="str">
        <f>IF(ISNA(VLOOKUP(R1629&amp;"_"&amp;S1629&amp;"_"&amp;T1629,[1]挑战模式!$A:$AS,1,FALSE)),"",IF(VLOOKUP(R1629&amp;"_"&amp;S1629&amp;"_"&amp;T1629,[1]挑战模式!$A:$AS,14+U1629,FALSE)="","",ROUND(VLOOKUP(R1629&amp;"_"&amp;S1629&amp;"_"&amp;T1629,[1]挑战模式!$A:$AS,5,FALSE)/K1629,2)))</f>
        <v/>
      </c>
      <c r="M1629" s="10" t="str">
        <f t="shared" si="160"/>
        <v/>
      </c>
      <c r="N1629" s="10" t="str">
        <f t="shared" si="161"/>
        <v/>
      </c>
      <c r="O1629" s="10" t="str">
        <f t="shared" si="162"/>
        <v/>
      </c>
      <c r="Q1629" s="10" t="str">
        <f>IF(L1629="","",VLOOKUP(R1629&amp;"_"&amp;S1629&amp;"_"&amp;T1629,[1]挑战模式!$A:$AS,38+U1629,FALSE))</f>
        <v/>
      </c>
      <c r="R1629" s="10">
        <v>3</v>
      </c>
      <c r="S1629" s="10">
        <v>4</v>
      </c>
      <c r="T1629" s="10">
        <v>8</v>
      </c>
      <c r="U1629" s="10">
        <v>2</v>
      </c>
    </row>
    <row r="1630" spans="2:21" x14ac:dyDescent="0.2">
      <c r="B1630" s="10" t="str">
        <f t="shared" si="157"/>
        <v/>
      </c>
      <c r="C1630" s="10" t="str">
        <f>IF(ISNA(VLOOKUP(R1630&amp;"_"&amp;S1630&amp;"_"&amp;T1630,[1]挑战模式!$A:$AS,1,FALSE)),"",IF(T1630-T1629=0,"",T1630))</f>
        <v/>
      </c>
      <c r="D1630" s="10" t="str">
        <f t="shared" si="158"/>
        <v/>
      </c>
      <c r="E1630" s="10" t="str">
        <f>""</f>
        <v/>
      </c>
      <c r="F1630" s="10" t="str">
        <f>IF(C1630="","",VLOOKUP(R1630&amp;"_"&amp;S1630&amp;"_"&amp;T1630,[1]挑战模式!$A:$AS,13,FALSE)-VLOOKUP(R1630&amp;"_"&amp;S1630&amp;"_"&amp;T1630,[1]挑战模式!$A:$AS,14,FALSE))</f>
        <v/>
      </c>
      <c r="G1630" s="10" t="str">
        <f t="shared" si="159"/>
        <v/>
      </c>
      <c r="H1630" s="10" t="str">
        <f>IF(C1630="","",VLOOKUP(R1630&amp;"_"&amp;S1630&amp;"_"&amp;T1630,[1]挑战模式!$A:$BG,58,FALSE))</f>
        <v/>
      </c>
      <c r="I1630" s="10" t="str">
        <f>IF(C1630="","",VLOOKUP(R1630&amp;"_"&amp;S1630&amp;"_"&amp;T1630,[1]挑战模式!$A:$BG,59,FALSE))</f>
        <v/>
      </c>
      <c r="J1630" s="10" t="str">
        <f t="shared" si="163"/>
        <v/>
      </c>
      <c r="K1630" s="10" t="str">
        <f>IF(ISNA(VLOOKUP(R1630&amp;"_"&amp;S1630&amp;"_"&amp;T1630,[1]挑战模式!$A:$AS,1,FALSE)),"",IF(VLOOKUP(R1630&amp;"_"&amp;S1630&amp;"_"&amp;T1630,[1]挑战模式!$A:$AS,14+U1630,FALSE)="","",INT(VLOOKUP(R1630&amp;"_"&amp;S1630&amp;"_"&amp;T1630,[1]挑战模式!$A:$AS,20+U1630,FALSE))))</f>
        <v/>
      </c>
      <c r="L1630" s="10" t="str">
        <f>IF(ISNA(VLOOKUP(R1630&amp;"_"&amp;S1630&amp;"_"&amp;T1630,[1]挑战模式!$A:$AS,1,FALSE)),"",IF(VLOOKUP(R1630&amp;"_"&amp;S1630&amp;"_"&amp;T1630,[1]挑战模式!$A:$AS,14+U1630,FALSE)="","",ROUND(VLOOKUP(R1630&amp;"_"&amp;S1630&amp;"_"&amp;T1630,[1]挑战模式!$A:$AS,5,FALSE)/K1630,2)))</f>
        <v/>
      </c>
      <c r="M1630" s="10" t="str">
        <f t="shared" si="160"/>
        <v/>
      </c>
      <c r="N1630" s="10" t="str">
        <f t="shared" si="161"/>
        <v/>
      </c>
      <c r="O1630" s="10" t="str">
        <f t="shared" si="162"/>
        <v/>
      </c>
      <c r="Q1630" s="10" t="str">
        <f>IF(L1630="","",VLOOKUP(R1630&amp;"_"&amp;S1630&amp;"_"&amp;T1630,[1]挑战模式!$A:$AS,38+U1630,FALSE))</f>
        <v/>
      </c>
      <c r="R1630" s="10">
        <v>3</v>
      </c>
      <c r="S1630" s="10">
        <v>4</v>
      </c>
      <c r="T1630" s="10">
        <v>8</v>
      </c>
      <c r="U1630" s="10">
        <v>3</v>
      </c>
    </row>
    <row r="1631" spans="2:21" x14ac:dyDescent="0.2">
      <c r="B1631" s="10" t="str">
        <f t="shared" si="157"/>
        <v/>
      </c>
      <c r="C1631" s="10" t="str">
        <f>IF(ISNA(VLOOKUP(R1631&amp;"_"&amp;S1631&amp;"_"&amp;T1631,[1]挑战模式!$A:$AS,1,FALSE)),"",IF(T1631-T1630=0,"",T1631))</f>
        <v/>
      </c>
      <c r="D1631" s="10" t="str">
        <f t="shared" si="158"/>
        <v/>
      </c>
      <c r="E1631" s="10" t="str">
        <f>""</f>
        <v/>
      </c>
      <c r="F1631" s="10" t="str">
        <f>IF(C1631="","",VLOOKUP(R1631&amp;"_"&amp;S1631&amp;"_"&amp;T1631,[1]挑战模式!$A:$AS,13,FALSE)-VLOOKUP(R1631&amp;"_"&amp;S1631&amp;"_"&amp;T1631,[1]挑战模式!$A:$AS,14,FALSE))</f>
        <v/>
      </c>
      <c r="G1631" s="10" t="str">
        <f t="shared" si="159"/>
        <v/>
      </c>
      <c r="H1631" s="10" t="str">
        <f>IF(C1631="","",VLOOKUP(R1631&amp;"_"&amp;S1631&amp;"_"&amp;T1631,[1]挑战模式!$A:$BG,58,FALSE))</f>
        <v/>
      </c>
      <c r="I1631" s="10" t="str">
        <f>IF(C1631="","",VLOOKUP(R1631&amp;"_"&amp;S1631&amp;"_"&amp;T1631,[1]挑战模式!$A:$BG,59,FALSE))</f>
        <v/>
      </c>
      <c r="J1631" s="10" t="str">
        <f t="shared" si="163"/>
        <v/>
      </c>
      <c r="K1631" s="10" t="str">
        <f>IF(ISNA(VLOOKUP(R1631&amp;"_"&amp;S1631&amp;"_"&amp;T1631,[1]挑战模式!$A:$AS,1,FALSE)),"",IF(VLOOKUP(R1631&amp;"_"&amp;S1631&amp;"_"&amp;T1631,[1]挑战模式!$A:$AS,14+U1631,FALSE)="","",INT(VLOOKUP(R1631&amp;"_"&amp;S1631&amp;"_"&amp;T1631,[1]挑战模式!$A:$AS,20+U1631,FALSE))))</f>
        <v/>
      </c>
      <c r="L1631" s="10" t="str">
        <f>IF(ISNA(VLOOKUP(R1631&amp;"_"&amp;S1631&amp;"_"&amp;T1631,[1]挑战模式!$A:$AS,1,FALSE)),"",IF(VLOOKUP(R1631&amp;"_"&amp;S1631&amp;"_"&amp;T1631,[1]挑战模式!$A:$AS,14+U1631,FALSE)="","",ROUND(VLOOKUP(R1631&amp;"_"&amp;S1631&amp;"_"&amp;T1631,[1]挑战模式!$A:$AS,5,FALSE)/K1631,2)))</f>
        <v/>
      </c>
      <c r="M1631" s="10" t="str">
        <f t="shared" si="160"/>
        <v/>
      </c>
      <c r="N1631" s="10" t="str">
        <f t="shared" si="161"/>
        <v/>
      </c>
      <c r="O1631" s="10" t="str">
        <f t="shared" si="162"/>
        <v/>
      </c>
      <c r="Q1631" s="10" t="str">
        <f>IF(L1631="","",VLOOKUP(R1631&amp;"_"&amp;S1631&amp;"_"&amp;T1631,[1]挑战模式!$A:$AS,38+U1631,FALSE))</f>
        <v/>
      </c>
      <c r="R1631" s="10">
        <v>3</v>
      </c>
      <c r="S1631" s="10">
        <v>4</v>
      </c>
      <c r="T1631" s="10">
        <v>8</v>
      </c>
      <c r="U1631" s="10">
        <v>4</v>
      </c>
    </row>
    <row r="1632" spans="2:21" x14ac:dyDescent="0.2">
      <c r="B1632" s="10" t="str">
        <f t="shared" si="157"/>
        <v/>
      </c>
      <c r="C1632" s="10" t="str">
        <f>IF(ISNA(VLOOKUP(R1632&amp;"_"&amp;S1632&amp;"_"&amp;T1632,[1]挑战模式!$A:$AS,1,FALSE)),"",IF(T1632-T1631=0,"",T1632))</f>
        <v/>
      </c>
      <c r="D1632" s="10" t="str">
        <f t="shared" si="158"/>
        <v/>
      </c>
      <c r="E1632" s="10" t="str">
        <f>""</f>
        <v/>
      </c>
      <c r="F1632" s="10" t="str">
        <f>IF(C1632="","",VLOOKUP(R1632&amp;"_"&amp;S1632&amp;"_"&amp;T1632,[1]挑战模式!$A:$AS,13,FALSE)-VLOOKUP(R1632&amp;"_"&amp;S1632&amp;"_"&amp;T1632,[1]挑战模式!$A:$AS,14,FALSE))</f>
        <v/>
      </c>
      <c r="G1632" s="10" t="str">
        <f t="shared" si="159"/>
        <v/>
      </c>
      <c r="H1632" s="10" t="str">
        <f>IF(C1632="","",VLOOKUP(R1632&amp;"_"&amp;S1632&amp;"_"&amp;T1632,[1]挑战模式!$A:$BG,58,FALSE))</f>
        <v/>
      </c>
      <c r="I1632" s="10" t="str">
        <f>IF(C1632="","",VLOOKUP(R1632&amp;"_"&amp;S1632&amp;"_"&amp;T1632,[1]挑战模式!$A:$BG,59,FALSE))</f>
        <v/>
      </c>
      <c r="J1632" s="10" t="str">
        <f t="shared" si="163"/>
        <v/>
      </c>
      <c r="K1632" s="10" t="str">
        <f>IF(ISNA(VLOOKUP(R1632&amp;"_"&amp;S1632&amp;"_"&amp;T1632,[1]挑战模式!$A:$AS,1,FALSE)),"",IF(VLOOKUP(R1632&amp;"_"&amp;S1632&amp;"_"&amp;T1632,[1]挑战模式!$A:$AS,14+U1632,FALSE)="","",INT(VLOOKUP(R1632&amp;"_"&amp;S1632&amp;"_"&amp;T1632,[1]挑战模式!$A:$AS,20+U1632,FALSE))))</f>
        <v/>
      </c>
      <c r="L1632" s="10" t="str">
        <f>IF(ISNA(VLOOKUP(R1632&amp;"_"&amp;S1632&amp;"_"&amp;T1632,[1]挑战模式!$A:$AS,1,FALSE)),"",IF(VLOOKUP(R1632&amp;"_"&amp;S1632&amp;"_"&amp;T1632,[1]挑战模式!$A:$AS,14+U1632,FALSE)="","",ROUND(VLOOKUP(R1632&amp;"_"&amp;S1632&amp;"_"&amp;T1632,[1]挑战模式!$A:$AS,5,FALSE)/K1632,2)))</f>
        <v/>
      </c>
      <c r="M1632" s="10" t="str">
        <f t="shared" si="160"/>
        <v/>
      </c>
      <c r="N1632" s="10" t="str">
        <f t="shared" si="161"/>
        <v/>
      </c>
      <c r="O1632" s="10" t="str">
        <f t="shared" si="162"/>
        <v/>
      </c>
      <c r="Q1632" s="10" t="str">
        <f>IF(L1632="","",VLOOKUP(R1632&amp;"_"&amp;S1632&amp;"_"&amp;T1632,[1]挑战模式!$A:$AS,38+U1632,FALSE))</f>
        <v/>
      </c>
      <c r="R1632" s="10">
        <v>3</v>
      </c>
      <c r="S1632" s="10">
        <v>4</v>
      </c>
      <c r="T1632" s="10">
        <v>8</v>
      </c>
      <c r="U1632" s="10">
        <v>5</v>
      </c>
    </row>
    <row r="1633" spans="2:21" x14ac:dyDescent="0.2">
      <c r="B1633" s="10" t="str">
        <f t="shared" si="157"/>
        <v/>
      </c>
      <c r="C1633" s="10" t="str">
        <f>IF(ISNA(VLOOKUP(R1633&amp;"_"&amp;S1633&amp;"_"&amp;T1633,[1]挑战模式!$A:$AS,1,FALSE)),"",IF(T1633-T1632=0,"",T1633))</f>
        <v/>
      </c>
      <c r="D1633" s="10" t="str">
        <f t="shared" si="158"/>
        <v/>
      </c>
      <c r="E1633" s="10" t="str">
        <f>""</f>
        <v/>
      </c>
      <c r="F1633" s="10" t="str">
        <f>IF(C1633="","",VLOOKUP(R1633&amp;"_"&amp;S1633&amp;"_"&amp;T1633,[1]挑战模式!$A:$AS,13,FALSE)-VLOOKUP(R1633&amp;"_"&amp;S1633&amp;"_"&amp;T1633,[1]挑战模式!$A:$AS,14,FALSE))</f>
        <v/>
      </c>
      <c r="G1633" s="10" t="str">
        <f t="shared" si="159"/>
        <v/>
      </c>
      <c r="H1633" s="10" t="str">
        <f>IF(C1633="","",VLOOKUP(R1633&amp;"_"&amp;S1633&amp;"_"&amp;T1633,[1]挑战模式!$A:$BG,58,FALSE))</f>
        <v/>
      </c>
      <c r="I1633" s="10" t="str">
        <f>IF(C1633="","",VLOOKUP(R1633&amp;"_"&amp;S1633&amp;"_"&amp;T1633,[1]挑战模式!$A:$BG,59,FALSE))</f>
        <v/>
      </c>
      <c r="J1633" s="10" t="str">
        <f t="shared" si="163"/>
        <v/>
      </c>
      <c r="K1633" s="10" t="str">
        <f>IF(ISNA(VLOOKUP(R1633&amp;"_"&amp;S1633&amp;"_"&amp;T1633,[1]挑战模式!$A:$AS,1,FALSE)),"",IF(VLOOKUP(R1633&amp;"_"&amp;S1633&amp;"_"&amp;T1633,[1]挑战模式!$A:$AS,14+U1633,FALSE)="","",INT(VLOOKUP(R1633&amp;"_"&amp;S1633&amp;"_"&amp;T1633,[1]挑战模式!$A:$AS,20+U1633,FALSE))))</f>
        <v/>
      </c>
      <c r="L1633" s="10" t="str">
        <f>IF(ISNA(VLOOKUP(R1633&amp;"_"&amp;S1633&amp;"_"&amp;T1633,[1]挑战模式!$A:$AS,1,FALSE)),"",IF(VLOOKUP(R1633&amp;"_"&amp;S1633&amp;"_"&amp;T1633,[1]挑战模式!$A:$AS,14+U1633,FALSE)="","",ROUND(VLOOKUP(R1633&amp;"_"&amp;S1633&amp;"_"&amp;T1633,[1]挑战模式!$A:$AS,5,FALSE)/K1633,2)))</f>
        <v/>
      </c>
      <c r="M1633" s="10" t="str">
        <f t="shared" si="160"/>
        <v/>
      </c>
      <c r="N1633" s="10" t="str">
        <f t="shared" si="161"/>
        <v/>
      </c>
      <c r="O1633" s="10" t="str">
        <f t="shared" si="162"/>
        <v/>
      </c>
      <c r="Q1633" s="10" t="str">
        <f>IF(L1633="","",VLOOKUP(R1633&amp;"_"&amp;S1633&amp;"_"&amp;T1633,[1]挑战模式!$A:$AS,38+U1633,FALSE))</f>
        <v/>
      </c>
      <c r="R1633" s="10">
        <v>3</v>
      </c>
      <c r="S1633" s="10">
        <v>4</v>
      </c>
      <c r="T1633" s="10">
        <v>8</v>
      </c>
      <c r="U1633" s="10">
        <v>6</v>
      </c>
    </row>
    <row r="1634" spans="2:21" x14ac:dyDescent="0.2">
      <c r="B1634" s="10" t="str">
        <f t="shared" si="157"/>
        <v>MonsterWaveCallRule_Season3_Challenge5</v>
      </c>
      <c r="C1634" s="10">
        <f>IF(ISNA(VLOOKUP(R1634&amp;"_"&amp;S1634&amp;"_"&amp;T1634,[1]挑战模式!$A:$AS,1,FALSE)),"",IF(T1634-T1633=0,"",T1634))</f>
        <v>1</v>
      </c>
      <c r="D1634" s="10" t="str">
        <f t="shared" si="158"/>
        <v>赛季3挑战关卡5波次1</v>
      </c>
      <c r="E1634" s="10" t="str">
        <f>""</f>
        <v/>
      </c>
      <c r="F1634" s="10">
        <f>IF(C1634="","",VLOOKUP(R1634&amp;"_"&amp;S1634&amp;"_"&amp;T1634,[1]挑战模式!$A:$AS,13,FALSE)-VLOOKUP(R1634&amp;"_"&amp;S1634&amp;"_"&amp;T1634,[1]挑战模式!$A:$AS,14,FALSE))</f>
        <v>100</v>
      </c>
      <c r="G1634" s="10">
        <f t="shared" si="159"/>
        <v>180</v>
      </c>
      <c r="H1634" s="10" t="str">
        <f>IF(C1634="","",VLOOKUP(R1634&amp;"_"&amp;S1634&amp;"_"&amp;T1634,[1]挑战模式!$A:$BG,58,FALSE))</f>
        <v>ResAudio_Music_game3;0.9</v>
      </c>
      <c r="I1634" s="10" t="str">
        <f>IF(C1634="","",VLOOKUP(R1634&amp;"_"&amp;S1634&amp;"_"&amp;T1634,[1]挑战模式!$A:$BG,59,FALSE))</f>
        <v>ResAudio_Music_game3;1.1</v>
      </c>
      <c r="J1634" s="10">
        <f t="shared" si="163"/>
        <v>0</v>
      </c>
      <c r="K1634" s="10">
        <f ca="1">IF(ISNA(VLOOKUP(R1634&amp;"_"&amp;S1634&amp;"_"&amp;T1634,[1]挑战模式!$A:$AS,1,FALSE)),"",IF(VLOOKUP(R1634&amp;"_"&amp;S1634&amp;"_"&amp;T1634,[1]挑战模式!$A:$AS,14+U1634,FALSE)="","",INT(VLOOKUP(R1634&amp;"_"&amp;S1634&amp;"_"&amp;T1634,[1]挑战模式!$A:$AS,20+U1634,FALSE))))</f>
        <v>5</v>
      </c>
      <c r="L1634" s="10">
        <f ca="1">IF(ISNA(VLOOKUP(R1634&amp;"_"&amp;S1634&amp;"_"&amp;T1634,[1]挑战模式!$A:$AS,1,FALSE)),"",IF(VLOOKUP(R1634&amp;"_"&amp;S1634&amp;"_"&amp;T1634,[1]挑战模式!$A:$AS,14+U1634,FALSE)="","",ROUND(VLOOKUP(R1634&amp;"_"&amp;S1634&amp;"_"&amp;T1634,[1]挑战模式!$A:$AS,5,FALSE)/K1634,2)))</f>
        <v>2</v>
      </c>
      <c r="M1634" s="10">
        <f t="shared" ca="1" si="160"/>
        <v>1</v>
      </c>
      <c r="N1634" s="10" t="str">
        <f t="shared" ca="1" si="161"/>
        <v>Monster_Season3_Challenge5_1_1</v>
      </c>
      <c r="O1634" s="10">
        <f t="shared" ca="1" si="162"/>
        <v>1</v>
      </c>
      <c r="Q1634" s="10">
        <f ca="1">IF(L1634="","",VLOOKUP(R1634&amp;"_"&amp;S1634&amp;"_"&amp;T1634,[1]挑战模式!$A:$AS,38+U1634,FALSE))</f>
        <v>40</v>
      </c>
      <c r="R1634" s="10">
        <v>3</v>
      </c>
      <c r="S1634" s="10">
        <v>5</v>
      </c>
      <c r="T1634" s="10">
        <v>1</v>
      </c>
      <c r="U1634" s="10">
        <v>1</v>
      </c>
    </row>
    <row r="1635" spans="2:21" x14ac:dyDescent="0.2">
      <c r="B1635" s="10" t="str">
        <f t="shared" ref="B1635:B1698" si="164">IF(C1635="","","MonsterWaveCallRule_Season"&amp;R1635&amp;"_Challenge"&amp;S1635)</f>
        <v/>
      </c>
      <c r="C1635" s="10" t="str">
        <f>IF(ISNA(VLOOKUP(R1635&amp;"_"&amp;S1635&amp;"_"&amp;T1635,[1]挑战模式!$A:$AS,1,FALSE)),"",IF(T1635-T1634=0,"",T1635))</f>
        <v/>
      </c>
      <c r="D1635" s="10" t="str">
        <f t="shared" ref="D1635:D1698" si="165">IF(C1635="","","赛季"&amp;R1635&amp;"挑战关卡"&amp;S1635&amp;"波次"&amp;T1635)</f>
        <v/>
      </c>
      <c r="E1635" s="10" t="str">
        <f>""</f>
        <v/>
      </c>
      <c r="F1635" s="10" t="str">
        <f>IF(C1635="","",VLOOKUP(R1635&amp;"_"&amp;S1635&amp;"_"&amp;T1635,[1]挑战模式!$A:$AS,13,FALSE)-VLOOKUP(R1635&amp;"_"&amp;S1635&amp;"_"&amp;T1635,[1]挑战模式!$A:$AS,14,FALSE))</f>
        <v/>
      </c>
      <c r="G1635" s="10" t="str">
        <f t="shared" ref="G1635:G1698" si="166">IF(C1635="","",180)</f>
        <v/>
      </c>
      <c r="H1635" s="10" t="str">
        <f>IF(C1635="","",VLOOKUP(R1635&amp;"_"&amp;S1635&amp;"_"&amp;T1635,[1]挑战模式!$A:$BG,58,FALSE))</f>
        <v/>
      </c>
      <c r="I1635" s="10" t="str">
        <f>IF(C1635="","",VLOOKUP(R1635&amp;"_"&amp;S1635&amp;"_"&amp;T1635,[1]挑战模式!$A:$BG,59,FALSE))</f>
        <v/>
      </c>
      <c r="J1635" s="10" t="str">
        <f t="shared" si="163"/>
        <v/>
      </c>
      <c r="K1635" s="10" t="str">
        <f ca="1">IF(ISNA(VLOOKUP(R1635&amp;"_"&amp;S1635&amp;"_"&amp;T1635,[1]挑战模式!$A:$AS,1,FALSE)),"",IF(VLOOKUP(R1635&amp;"_"&amp;S1635&amp;"_"&amp;T1635,[1]挑战模式!$A:$AS,14+U1635,FALSE)="","",INT(VLOOKUP(R1635&amp;"_"&amp;S1635&amp;"_"&amp;T1635,[1]挑战模式!$A:$AS,20+U1635,FALSE))))</f>
        <v/>
      </c>
      <c r="L1635" s="10" t="str">
        <f ca="1">IF(ISNA(VLOOKUP(R1635&amp;"_"&amp;S1635&amp;"_"&amp;T1635,[1]挑战模式!$A:$AS,1,FALSE)),"",IF(VLOOKUP(R1635&amp;"_"&amp;S1635&amp;"_"&amp;T1635,[1]挑战模式!$A:$AS,14+U1635,FALSE)="","",ROUND(VLOOKUP(R1635&amp;"_"&amp;S1635&amp;"_"&amp;T1635,[1]挑战模式!$A:$AS,5,FALSE)/K1635,2)))</f>
        <v/>
      </c>
      <c r="M1635" s="10" t="str">
        <f t="shared" ref="M1635:M1698" ca="1" si="167">IF(L1635="","",1)</f>
        <v/>
      </c>
      <c r="N1635" s="10" t="str">
        <f t="shared" ref="N1635:N1698" ca="1" si="168">IF(L1635="","","Monster_Season"&amp;R1635&amp;"_Challenge"&amp;S1635&amp;"_"&amp;T1635&amp;"_"&amp;U1635)</f>
        <v/>
      </c>
      <c r="O1635" s="10" t="str">
        <f t="shared" ref="O1635:O1698" ca="1" si="169">IF(L1635="","",1)</f>
        <v/>
      </c>
      <c r="Q1635" s="10" t="str">
        <f ca="1">IF(L1635="","",VLOOKUP(R1635&amp;"_"&amp;S1635&amp;"_"&amp;T1635,[1]挑战模式!$A:$AS,38+U1635,FALSE))</f>
        <v/>
      </c>
      <c r="R1635" s="10">
        <v>3</v>
      </c>
      <c r="S1635" s="10">
        <v>5</v>
      </c>
      <c r="T1635" s="10">
        <v>1</v>
      </c>
      <c r="U1635" s="10">
        <v>2</v>
      </c>
    </row>
    <row r="1636" spans="2:21" x14ac:dyDescent="0.2">
      <c r="B1636" s="10" t="str">
        <f t="shared" si="164"/>
        <v/>
      </c>
      <c r="C1636" s="10" t="str">
        <f>IF(ISNA(VLOOKUP(R1636&amp;"_"&amp;S1636&amp;"_"&amp;T1636,[1]挑战模式!$A:$AS,1,FALSE)),"",IF(T1636-T1635=0,"",T1636))</f>
        <v/>
      </c>
      <c r="D1636" s="10" t="str">
        <f t="shared" si="165"/>
        <v/>
      </c>
      <c r="E1636" s="10" t="str">
        <f>""</f>
        <v/>
      </c>
      <c r="F1636" s="10" t="str">
        <f>IF(C1636="","",VLOOKUP(R1636&amp;"_"&amp;S1636&amp;"_"&amp;T1636,[1]挑战模式!$A:$AS,13,FALSE)-VLOOKUP(R1636&amp;"_"&amp;S1636&amp;"_"&amp;T1636,[1]挑战模式!$A:$AS,14,FALSE))</f>
        <v/>
      </c>
      <c r="G1636" s="10" t="str">
        <f t="shared" si="166"/>
        <v/>
      </c>
      <c r="H1636" s="10" t="str">
        <f>IF(C1636="","",VLOOKUP(R1636&amp;"_"&amp;S1636&amp;"_"&amp;T1636,[1]挑战模式!$A:$BG,58,FALSE))</f>
        <v/>
      </c>
      <c r="I1636" s="10" t="str">
        <f>IF(C1636="","",VLOOKUP(R1636&amp;"_"&amp;S1636&amp;"_"&amp;T1636,[1]挑战模式!$A:$BG,59,FALSE))</f>
        <v/>
      </c>
      <c r="J1636" s="10" t="str">
        <f t="shared" si="163"/>
        <v/>
      </c>
      <c r="K1636" s="10" t="str">
        <f ca="1">IF(ISNA(VLOOKUP(R1636&amp;"_"&amp;S1636&amp;"_"&amp;T1636,[1]挑战模式!$A:$AS,1,FALSE)),"",IF(VLOOKUP(R1636&amp;"_"&amp;S1636&amp;"_"&amp;T1636,[1]挑战模式!$A:$AS,14+U1636,FALSE)="","",INT(VLOOKUP(R1636&amp;"_"&amp;S1636&amp;"_"&amp;T1636,[1]挑战模式!$A:$AS,20+U1636,FALSE))))</f>
        <v/>
      </c>
      <c r="L1636" s="10" t="str">
        <f ca="1">IF(ISNA(VLOOKUP(R1636&amp;"_"&amp;S1636&amp;"_"&amp;T1636,[1]挑战模式!$A:$AS,1,FALSE)),"",IF(VLOOKUP(R1636&amp;"_"&amp;S1636&amp;"_"&amp;T1636,[1]挑战模式!$A:$AS,14+U1636,FALSE)="","",ROUND(VLOOKUP(R1636&amp;"_"&amp;S1636&amp;"_"&amp;T1636,[1]挑战模式!$A:$AS,5,FALSE)/K1636,2)))</f>
        <v/>
      </c>
      <c r="M1636" s="10" t="str">
        <f t="shared" ca="1" si="167"/>
        <v/>
      </c>
      <c r="N1636" s="10" t="str">
        <f t="shared" ca="1" si="168"/>
        <v/>
      </c>
      <c r="O1636" s="10" t="str">
        <f t="shared" ca="1" si="169"/>
        <v/>
      </c>
      <c r="Q1636" s="10" t="str">
        <f ca="1">IF(L1636="","",VLOOKUP(R1636&amp;"_"&amp;S1636&amp;"_"&amp;T1636,[1]挑战模式!$A:$AS,38+U1636,FALSE))</f>
        <v/>
      </c>
      <c r="R1636" s="10">
        <v>3</v>
      </c>
      <c r="S1636" s="10">
        <v>5</v>
      </c>
      <c r="T1636" s="10">
        <v>1</v>
      </c>
      <c r="U1636" s="10">
        <v>3</v>
      </c>
    </row>
    <row r="1637" spans="2:21" x14ac:dyDescent="0.2">
      <c r="B1637" s="10" t="str">
        <f t="shared" si="164"/>
        <v/>
      </c>
      <c r="C1637" s="10" t="str">
        <f>IF(ISNA(VLOOKUP(R1637&amp;"_"&amp;S1637&amp;"_"&amp;T1637,[1]挑战模式!$A:$AS,1,FALSE)),"",IF(T1637-T1636=0,"",T1637))</f>
        <v/>
      </c>
      <c r="D1637" s="10" t="str">
        <f t="shared" si="165"/>
        <v/>
      </c>
      <c r="E1637" s="10" t="str">
        <f>""</f>
        <v/>
      </c>
      <c r="F1637" s="10" t="str">
        <f>IF(C1637="","",VLOOKUP(R1637&amp;"_"&amp;S1637&amp;"_"&amp;T1637,[1]挑战模式!$A:$AS,13,FALSE)-VLOOKUP(R1637&amp;"_"&amp;S1637&amp;"_"&amp;T1637,[1]挑战模式!$A:$AS,14,FALSE))</f>
        <v/>
      </c>
      <c r="G1637" s="10" t="str">
        <f t="shared" si="166"/>
        <v/>
      </c>
      <c r="H1637" s="10" t="str">
        <f>IF(C1637="","",VLOOKUP(R1637&amp;"_"&amp;S1637&amp;"_"&amp;T1637,[1]挑战模式!$A:$BG,58,FALSE))</f>
        <v/>
      </c>
      <c r="I1637" s="10" t="str">
        <f>IF(C1637="","",VLOOKUP(R1637&amp;"_"&amp;S1637&amp;"_"&amp;T1637,[1]挑战模式!$A:$BG,59,FALSE))</f>
        <v/>
      </c>
      <c r="J1637" s="10" t="str">
        <f t="shared" si="163"/>
        <v/>
      </c>
      <c r="K1637" s="10" t="str">
        <f ca="1">IF(ISNA(VLOOKUP(R1637&amp;"_"&amp;S1637&amp;"_"&amp;T1637,[1]挑战模式!$A:$AS,1,FALSE)),"",IF(VLOOKUP(R1637&amp;"_"&amp;S1637&amp;"_"&amp;T1637,[1]挑战模式!$A:$AS,14+U1637,FALSE)="","",INT(VLOOKUP(R1637&amp;"_"&amp;S1637&amp;"_"&amp;T1637,[1]挑战模式!$A:$AS,20+U1637,FALSE))))</f>
        <v/>
      </c>
      <c r="L1637" s="10" t="str">
        <f ca="1">IF(ISNA(VLOOKUP(R1637&amp;"_"&amp;S1637&amp;"_"&amp;T1637,[1]挑战模式!$A:$AS,1,FALSE)),"",IF(VLOOKUP(R1637&amp;"_"&amp;S1637&amp;"_"&amp;T1637,[1]挑战模式!$A:$AS,14+U1637,FALSE)="","",ROUND(VLOOKUP(R1637&amp;"_"&amp;S1637&amp;"_"&amp;T1637,[1]挑战模式!$A:$AS,5,FALSE)/K1637,2)))</f>
        <v/>
      </c>
      <c r="M1637" s="10" t="str">
        <f t="shared" ca="1" si="167"/>
        <v/>
      </c>
      <c r="N1637" s="10" t="str">
        <f t="shared" ca="1" si="168"/>
        <v/>
      </c>
      <c r="O1637" s="10" t="str">
        <f t="shared" ca="1" si="169"/>
        <v/>
      </c>
      <c r="Q1637" s="10" t="str">
        <f ca="1">IF(L1637="","",VLOOKUP(R1637&amp;"_"&amp;S1637&amp;"_"&amp;T1637,[1]挑战模式!$A:$AS,38+U1637,FALSE))</f>
        <v/>
      </c>
      <c r="R1637" s="10">
        <v>3</v>
      </c>
      <c r="S1637" s="10">
        <v>5</v>
      </c>
      <c r="T1637" s="10">
        <v>1</v>
      </c>
      <c r="U1637" s="10">
        <v>4</v>
      </c>
    </row>
    <row r="1638" spans="2:21" x14ac:dyDescent="0.2">
      <c r="B1638" s="10" t="str">
        <f t="shared" si="164"/>
        <v/>
      </c>
      <c r="C1638" s="10" t="str">
        <f>IF(ISNA(VLOOKUP(R1638&amp;"_"&amp;S1638&amp;"_"&amp;T1638,[1]挑战模式!$A:$AS,1,FALSE)),"",IF(T1638-T1637=0,"",T1638))</f>
        <v/>
      </c>
      <c r="D1638" s="10" t="str">
        <f t="shared" si="165"/>
        <v/>
      </c>
      <c r="E1638" s="10" t="str">
        <f>""</f>
        <v/>
      </c>
      <c r="F1638" s="10" t="str">
        <f>IF(C1638="","",VLOOKUP(R1638&amp;"_"&amp;S1638&amp;"_"&amp;T1638,[1]挑战模式!$A:$AS,13,FALSE)-VLOOKUP(R1638&amp;"_"&amp;S1638&amp;"_"&amp;T1638,[1]挑战模式!$A:$AS,14,FALSE))</f>
        <v/>
      </c>
      <c r="G1638" s="10" t="str">
        <f t="shared" si="166"/>
        <v/>
      </c>
      <c r="H1638" s="10" t="str">
        <f>IF(C1638="","",VLOOKUP(R1638&amp;"_"&amp;S1638&amp;"_"&amp;T1638,[1]挑战模式!$A:$BG,58,FALSE))</f>
        <v/>
      </c>
      <c r="I1638" s="10" t="str">
        <f>IF(C1638="","",VLOOKUP(R1638&amp;"_"&amp;S1638&amp;"_"&amp;T1638,[1]挑战模式!$A:$BG,59,FALSE))</f>
        <v/>
      </c>
      <c r="J1638" s="10" t="str">
        <f t="shared" si="163"/>
        <v/>
      </c>
      <c r="K1638" s="10" t="str">
        <f ca="1">IF(ISNA(VLOOKUP(R1638&amp;"_"&amp;S1638&amp;"_"&amp;T1638,[1]挑战模式!$A:$AS,1,FALSE)),"",IF(VLOOKUP(R1638&amp;"_"&amp;S1638&amp;"_"&amp;T1638,[1]挑战模式!$A:$AS,14+U1638,FALSE)="","",INT(VLOOKUP(R1638&amp;"_"&amp;S1638&amp;"_"&amp;T1638,[1]挑战模式!$A:$AS,20+U1638,FALSE))))</f>
        <v/>
      </c>
      <c r="L1638" s="10" t="str">
        <f ca="1">IF(ISNA(VLOOKUP(R1638&amp;"_"&amp;S1638&amp;"_"&amp;T1638,[1]挑战模式!$A:$AS,1,FALSE)),"",IF(VLOOKUP(R1638&amp;"_"&amp;S1638&amp;"_"&amp;T1638,[1]挑战模式!$A:$AS,14+U1638,FALSE)="","",ROUND(VLOOKUP(R1638&amp;"_"&amp;S1638&amp;"_"&amp;T1638,[1]挑战模式!$A:$AS,5,FALSE)/K1638,2)))</f>
        <v/>
      </c>
      <c r="M1638" s="10" t="str">
        <f t="shared" ca="1" si="167"/>
        <v/>
      </c>
      <c r="N1638" s="10" t="str">
        <f t="shared" ca="1" si="168"/>
        <v/>
      </c>
      <c r="O1638" s="10" t="str">
        <f t="shared" ca="1" si="169"/>
        <v/>
      </c>
      <c r="Q1638" s="10" t="str">
        <f ca="1">IF(L1638="","",VLOOKUP(R1638&amp;"_"&amp;S1638&amp;"_"&amp;T1638,[1]挑战模式!$A:$AS,38+U1638,FALSE))</f>
        <v/>
      </c>
      <c r="R1638" s="10">
        <v>3</v>
      </c>
      <c r="S1638" s="10">
        <v>5</v>
      </c>
      <c r="T1638" s="10">
        <v>1</v>
      </c>
      <c r="U1638" s="10">
        <v>5</v>
      </c>
    </row>
    <row r="1639" spans="2:21" x14ac:dyDescent="0.2">
      <c r="B1639" s="10" t="str">
        <f t="shared" si="164"/>
        <v/>
      </c>
      <c r="C1639" s="10" t="str">
        <f>IF(ISNA(VLOOKUP(R1639&amp;"_"&amp;S1639&amp;"_"&amp;T1639,[1]挑战模式!$A:$AS,1,FALSE)),"",IF(T1639-T1638=0,"",T1639))</f>
        <v/>
      </c>
      <c r="D1639" s="10" t="str">
        <f t="shared" si="165"/>
        <v/>
      </c>
      <c r="E1639" s="10" t="str">
        <f>""</f>
        <v/>
      </c>
      <c r="F1639" s="10" t="str">
        <f>IF(C1639="","",VLOOKUP(R1639&amp;"_"&amp;S1639&amp;"_"&amp;T1639,[1]挑战模式!$A:$AS,13,FALSE)-VLOOKUP(R1639&amp;"_"&amp;S1639&amp;"_"&amp;T1639,[1]挑战模式!$A:$AS,14,FALSE))</f>
        <v/>
      </c>
      <c r="G1639" s="10" t="str">
        <f t="shared" si="166"/>
        <v/>
      </c>
      <c r="H1639" s="10" t="str">
        <f>IF(C1639="","",VLOOKUP(R1639&amp;"_"&amp;S1639&amp;"_"&amp;T1639,[1]挑战模式!$A:$BG,58,FALSE))</f>
        <v/>
      </c>
      <c r="I1639" s="10" t="str">
        <f>IF(C1639="","",VLOOKUP(R1639&amp;"_"&amp;S1639&amp;"_"&amp;T1639,[1]挑战模式!$A:$BG,59,FALSE))</f>
        <v/>
      </c>
      <c r="J1639" s="10" t="str">
        <f t="shared" si="163"/>
        <v/>
      </c>
      <c r="K1639" s="10" t="str">
        <f ca="1">IF(ISNA(VLOOKUP(R1639&amp;"_"&amp;S1639&amp;"_"&amp;T1639,[1]挑战模式!$A:$AS,1,FALSE)),"",IF(VLOOKUP(R1639&amp;"_"&amp;S1639&amp;"_"&amp;T1639,[1]挑战模式!$A:$AS,14+U1639,FALSE)="","",INT(VLOOKUP(R1639&amp;"_"&amp;S1639&amp;"_"&amp;T1639,[1]挑战模式!$A:$AS,20+U1639,FALSE))))</f>
        <v/>
      </c>
      <c r="L1639" s="10" t="str">
        <f ca="1">IF(ISNA(VLOOKUP(R1639&amp;"_"&amp;S1639&amp;"_"&amp;T1639,[1]挑战模式!$A:$AS,1,FALSE)),"",IF(VLOOKUP(R1639&amp;"_"&amp;S1639&amp;"_"&amp;T1639,[1]挑战模式!$A:$AS,14+U1639,FALSE)="","",ROUND(VLOOKUP(R1639&amp;"_"&amp;S1639&amp;"_"&amp;T1639,[1]挑战模式!$A:$AS,5,FALSE)/K1639,2)))</f>
        <v/>
      </c>
      <c r="M1639" s="10" t="str">
        <f t="shared" ca="1" si="167"/>
        <v/>
      </c>
      <c r="N1639" s="10" t="str">
        <f t="shared" ca="1" si="168"/>
        <v/>
      </c>
      <c r="O1639" s="10" t="str">
        <f t="shared" ca="1" si="169"/>
        <v/>
      </c>
      <c r="Q1639" s="10" t="str">
        <f ca="1">IF(L1639="","",VLOOKUP(R1639&amp;"_"&amp;S1639&amp;"_"&amp;T1639,[1]挑战模式!$A:$AS,38+U1639,FALSE))</f>
        <v/>
      </c>
      <c r="R1639" s="10">
        <v>3</v>
      </c>
      <c r="S1639" s="10">
        <v>5</v>
      </c>
      <c r="T1639" s="10">
        <v>1</v>
      </c>
      <c r="U1639" s="10">
        <v>6</v>
      </c>
    </row>
    <row r="1640" spans="2:21" x14ac:dyDescent="0.2">
      <c r="B1640" s="10" t="str">
        <f t="shared" si="164"/>
        <v>MonsterWaveCallRule_Season3_Challenge5</v>
      </c>
      <c r="C1640" s="10">
        <f>IF(ISNA(VLOOKUP(R1640&amp;"_"&amp;S1640&amp;"_"&amp;T1640,[1]挑战模式!$A:$AS,1,FALSE)),"",IF(T1640-T1639=0,"",T1640))</f>
        <v>2</v>
      </c>
      <c r="D1640" s="10" t="str">
        <f t="shared" si="165"/>
        <v>赛季3挑战关卡5波次2</v>
      </c>
      <c r="E1640" s="10" t="str">
        <f>""</f>
        <v/>
      </c>
      <c r="F1640" s="10">
        <f>IF(C1640="","",VLOOKUP(R1640&amp;"_"&amp;S1640&amp;"_"&amp;T1640,[1]挑战模式!$A:$AS,13,FALSE)-VLOOKUP(R1640&amp;"_"&amp;S1640&amp;"_"&amp;T1640,[1]挑战模式!$A:$AS,14,FALSE))</f>
        <v>100</v>
      </c>
      <c r="G1640" s="10">
        <f t="shared" si="166"/>
        <v>180</v>
      </c>
      <c r="H1640" s="10" t="str">
        <f>IF(C1640="","",VLOOKUP(R1640&amp;"_"&amp;S1640&amp;"_"&amp;T1640,[1]挑战模式!$A:$BG,58,FALSE))</f>
        <v>ResAudio_Music_game3;0.9</v>
      </c>
      <c r="I1640" s="10" t="str">
        <f>IF(C1640="","",VLOOKUP(R1640&amp;"_"&amp;S1640&amp;"_"&amp;T1640,[1]挑战模式!$A:$BG,59,FALSE))</f>
        <v>ResAudio_Music_game3;1.1</v>
      </c>
      <c r="J1640" s="10">
        <f t="shared" si="163"/>
        <v>0</v>
      </c>
      <c r="K1640" s="10">
        <f ca="1">IF(ISNA(VLOOKUP(R1640&amp;"_"&amp;S1640&amp;"_"&amp;T1640,[1]挑战模式!$A:$AS,1,FALSE)),"",IF(VLOOKUP(R1640&amp;"_"&amp;S1640&amp;"_"&amp;T1640,[1]挑战模式!$A:$AS,14+U1640,FALSE)="","",INT(VLOOKUP(R1640&amp;"_"&amp;S1640&amp;"_"&amp;T1640,[1]挑战模式!$A:$AS,20+U1640,FALSE))))</f>
        <v>5</v>
      </c>
      <c r="L1640" s="10">
        <f ca="1">IF(ISNA(VLOOKUP(R1640&amp;"_"&amp;S1640&amp;"_"&amp;T1640,[1]挑战模式!$A:$AS,1,FALSE)),"",IF(VLOOKUP(R1640&amp;"_"&amp;S1640&amp;"_"&amp;T1640,[1]挑战模式!$A:$AS,14+U1640,FALSE)="","",ROUND(VLOOKUP(R1640&amp;"_"&amp;S1640&amp;"_"&amp;T1640,[1]挑战模式!$A:$AS,5,FALSE)/K1640,2)))</f>
        <v>3</v>
      </c>
      <c r="M1640" s="10">
        <f t="shared" ca="1" si="167"/>
        <v>1</v>
      </c>
      <c r="N1640" s="10" t="str">
        <f t="shared" ca="1" si="168"/>
        <v>Monster_Season3_Challenge5_2_1</v>
      </c>
      <c r="O1640" s="10">
        <f t="shared" ca="1" si="169"/>
        <v>1</v>
      </c>
      <c r="Q1640" s="10">
        <f ca="1">IF(L1640="","",VLOOKUP(R1640&amp;"_"&amp;S1640&amp;"_"&amp;T1640,[1]挑战模式!$A:$AS,38+U1640,FALSE))</f>
        <v>27</v>
      </c>
      <c r="R1640" s="10">
        <v>3</v>
      </c>
      <c r="S1640" s="10">
        <v>5</v>
      </c>
      <c r="T1640" s="10">
        <v>2</v>
      </c>
      <c r="U1640" s="10">
        <v>1</v>
      </c>
    </row>
    <row r="1641" spans="2:21" x14ac:dyDescent="0.2">
      <c r="B1641" s="10" t="str">
        <f t="shared" si="164"/>
        <v/>
      </c>
      <c r="C1641" s="10" t="str">
        <f>IF(ISNA(VLOOKUP(R1641&amp;"_"&amp;S1641&amp;"_"&amp;T1641,[1]挑战模式!$A:$AS,1,FALSE)),"",IF(T1641-T1640=0,"",T1641))</f>
        <v/>
      </c>
      <c r="D1641" s="10" t="str">
        <f t="shared" si="165"/>
        <v/>
      </c>
      <c r="E1641" s="10" t="str">
        <f>""</f>
        <v/>
      </c>
      <c r="F1641" s="10" t="str">
        <f>IF(C1641="","",VLOOKUP(R1641&amp;"_"&amp;S1641&amp;"_"&amp;T1641,[1]挑战模式!$A:$AS,13,FALSE)-VLOOKUP(R1641&amp;"_"&amp;S1641&amp;"_"&amp;T1641,[1]挑战模式!$A:$AS,14,FALSE))</f>
        <v/>
      </c>
      <c r="G1641" s="10" t="str">
        <f t="shared" si="166"/>
        <v/>
      </c>
      <c r="H1641" s="10" t="str">
        <f>IF(C1641="","",VLOOKUP(R1641&amp;"_"&amp;S1641&amp;"_"&amp;T1641,[1]挑战模式!$A:$BG,58,FALSE))</f>
        <v/>
      </c>
      <c r="I1641" s="10" t="str">
        <f>IF(C1641="","",VLOOKUP(R1641&amp;"_"&amp;S1641&amp;"_"&amp;T1641,[1]挑战模式!$A:$BG,59,FALSE))</f>
        <v/>
      </c>
      <c r="J1641" s="10" t="str">
        <f t="shared" si="163"/>
        <v/>
      </c>
      <c r="K1641" s="10">
        <f ca="1">IF(ISNA(VLOOKUP(R1641&amp;"_"&amp;S1641&amp;"_"&amp;T1641,[1]挑战模式!$A:$AS,1,FALSE)),"",IF(VLOOKUP(R1641&amp;"_"&amp;S1641&amp;"_"&amp;T1641,[1]挑战模式!$A:$AS,14+U1641,FALSE)="","",INT(VLOOKUP(R1641&amp;"_"&amp;S1641&amp;"_"&amp;T1641,[1]挑战模式!$A:$AS,20+U1641,FALSE))))</f>
        <v>5</v>
      </c>
      <c r="L1641" s="10">
        <f ca="1">IF(ISNA(VLOOKUP(R1641&amp;"_"&amp;S1641&amp;"_"&amp;T1641,[1]挑战模式!$A:$AS,1,FALSE)),"",IF(VLOOKUP(R1641&amp;"_"&amp;S1641&amp;"_"&amp;T1641,[1]挑战模式!$A:$AS,14+U1641,FALSE)="","",ROUND(VLOOKUP(R1641&amp;"_"&amp;S1641&amp;"_"&amp;T1641,[1]挑战模式!$A:$AS,5,FALSE)/K1641,2)))</f>
        <v>3</v>
      </c>
      <c r="M1641" s="10">
        <f t="shared" ca="1" si="167"/>
        <v>1</v>
      </c>
      <c r="N1641" s="10" t="str">
        <f t="shared" ca="1" si="168"/>
        <v>Monster_Season3_Challenge5_2_2</v>
      </c>
      <c r="O1641" s="10">
        <f t="shared" ca="1" si="169"/>
        <v>1</v>
      </c>
      <c r="Q1641" s="10">
        <f ca="1">IF(L1641="","",VLOOKUP(R1641&amp;"_"&amp;S1641&amp;"_"&amp;T1641,[1]挑战模式!$A:$AS,38+U1641,FALSE))</f>
        <v>13</v>
      </c>
      <c r="R1641" s="10">
        <v>3</v>
      </c>
      <c r="S1641" s="10">
        <v>5</v>
      </c>
      <c r="T1641" s="10">
        <v>2</v>
      </c>
      <c r="U1641" s="10">
        <v>2</v>
      </c>
    </row>
    <row r="1642" spans="2:21" x14ac:dyDescent="0.2">
      <c r="B1642" s="10" t="str">
        <f t="shared" si="164"/>
        <v/>
      </c>
      <c r="C1642" s="10" t="str">
        <f>IF(ISNA(VLOOKUP(R1642&amp;"_"&amp;S1642&amp;"_"&amp;T1642,[1]挑战模式!$A:$AS,1,FALSE)),"",IF(T1642-T1641=0,"",T1642))</f>
        <v/>
      </c>
      <c r="D1642" s="10" t="str">
        <f t="shared" si="165"/>
        <v/>
      </c>
      <c r="E1642" s="10" t="str">
        <f>""</f>
        <v/>
      </c>
      <c r="F1642" s="10" t="str">
        <f>IF(C1642="","",VLOOKUP(R1642&amp;"_"&amp;S1642&amp;"_"&amp;T1642,[1]挑战模式!$A:$AS,13,FALSE)-VLOOKUP(R1642&amp;"_"&amp;S1642&amp;"_"&amp;T1642,[1]挑战模式!$A:$AS,14,FALSE))</f>
        <v/>
      </c>
      <c r="G1642" s="10" t="str">
        <f t="shared" si="166"/>
        <v/>
      </c>
      <c r="H1642" s="10" t="str">
        <f>IF(C1642="","",VLOOKUP(R1642&amp;"_"&amp;S1642&amp;"_"&amp;T1642,[1]挑战模式!$A:$BG,58,FALSE))</f>
        <v/>
      </c>
      <c r="I1642" s="10" t="str">
        <f>IF(C1642="","",VLOOKUP(R1642&amp;"_"&amp;S1642&amp;"_"&amp;T1642,[1]挑战模式!$A:$BG,59,FALSE))</f>
        <v/>
      </c>
      <c r="J1642" s="10" t="str">
        <f t="shared" si="163"/>
        <v/>
      </c>
      <c r="K1642" s="10" t="str">
        <f ca="1">IF(ISNA(VLOOKUP(R1642&amp;"_"&amp;S1642&amp;"_"&amp;T1642,[1]挑战模式!$A:$AS,1,FALSE)),"",IF(VLOOKUP(R1642&amp;"_"&amp;S1642&amp;"_"&amp;T1642,[1]挑战模式!$A:$AS,14+U1642,FALSE)="","",INT(VLOOKUP(R1642&amp;"_"&amp;S1642&amp;"_"&amp;T1642,[1]挑战模式!$A:$AS,20+U1642,FALSE))))</f>
        <v/>
      </c>
      <c r="L1642" s="10" t="str">
        <f ca="1">IF(ISNA(VLOOKUP(R1642&amp;"_"&amp;S1642&amp;"_"&amp;T1642,[1]挑战模式!$A:$AS,1,FALSE)),"",IF(VLOOKUP(R1642&amp;"_"&amp;S1642&amp;"_"&amp;T1642,[1]挑战模式!$A:$AS,14+U1642,FALSE)="","",ROUND(VLOOKUP(R1642&amp;"_"&amp;S1642&amp;"_"&amp;T1642,[1]挑战模式!$A:$AS,5,FALSE)/K1642,2)))</f>
        <v/>
      </c>
      <c r="M1642" s="10" t="str">
        <f t="shared" ca="1" si="167"/>
        <v/>
      </c>
      <c r="N1642" s="10" t="str">
        <f t="shared" ca="1" si="168"/>
        <v/>
      </c>
      <c r="O1642" s="10" t="str">
        <f t="shared" ca="1" si="169"/>
        <v/>
      </c>
      <c r="Q1642" s="10" t="str">
        <f ca="1">IF(L1642="","",VLOOKUP(R1642&amp;"_"&amp;S1642&amp;"_"&amp;T1642,[1]挑战模式!$A:$AS,38+U1642,FALSE))</f>
        <v/>
      </c>
      <c r="R1642" s="10">
        <v>3</v>
      </c>
      <c r="S1642" s="10">
        <v>5</v>
      </c>
      <c r="T1642" s="10">
        <v>2</v>
      </c>
      <c r="U1642" s="10">
        <v>3</v>
      </c>
    </row>
    <row r="1643" spans="2:21" x14ac:dyDescent="0.2">
      <c r="B1643" s="10" t="str">
        <f t="shared" si="164"/>
        <v/>
      </c>
      <c r="C1643" s="10" t="str">
        <f>IF(ISNA(VLOOKUP(R1643&amp;"_"&amp;S1643&amp;"_"&amp;T1643,[1]挑战模式!$A:$AS,1,FALSE)),"",IF(T1643-T1642=0,"",T1643))</f>
        <v/>
      </c>
      <c r="D1643" s="10" t="str">
        <f t="shared" si="165"/>
        <v/>
      </c>
      <c r="E1643" s="10" t="str">
        <f>""</f>
        <v/>
      </c>
      <c r="F1643" s="10" t="str">
        <f>IF(C1643="","",VLOOKUP(R1643&amp;"_"&amp;S1643&amp;"_"&amp;T1643,[1]挑战模式!$A:$AS,13,FALSE)-VLOOKUP(R1643&amp;"_"&amp;S1643&amp;"_"&amp;T1643,[1]挑战模式!$A:$AS,14,FALSE))</f>
        <v/>
      </c>
      <c r="G1643" s="10" t="str">
        <f t="shared" si="166"/>
        <v/>
      </c>
      <c r="H1643" s="10" t="str">
        <f>IF(C1643="","",VLOOKUP(R1643&amp;"_"&amp;S1643&amp;"_"&amp;T1643,[1]挑战模式!$A:$BG,58,FALSE))</f>
        <v/>
      </c>
      <c r="I1643" s="10" t="str">
        <f>IF(C1643="","",VLOOKUP(R1643&amp;"_"&amp;S1643&amp;"_"&amp;T1643,[1]挑战模式!$A:$BG,59,FALSE))</f>
        <v/>
      </c>
      <c r="J1643" s="10" t="str">
        <f t="shared" si="163"/>
        <v/>
      </c>
      <c r="K1643" s="10" t="str">
        <f ca="1">IF(ISNA(VLOOKUP(R1643&amp;"_"&amp;S1643&amp;"_"&amp;T1643,[1]挑战模式!$A:$AS,1,FALSE)),"",IF(VLOOKUP(R1643&amp;"_"&amp;S1643&amp;"_"&amp;T1643,[1]挑战模式!$A:$AS,14+U1643,FALSE)="","",INT(VLOOKUP(R1643&amp;"_"&amp;S1643&amp;"_"&amp;T1643,[1]挑战模式!$A:$AS,20+U1643,FALSE))))</f>
        <v/>
      </c>
      <c r="L1643" s="10" t="str">
        <f ca="1">IF(ISNA(VLOOKUP(R1643&amp;"_"&amp;S1643&amp;"_"&amp;T1643,[1]挑战模式!$A:$AS,1,FALSE)),"",IF(VLOOKUP(R1643&amp;"_"&amp;S1643&amp;"_"&amp;T1643,[1]挑战模式!$A:$AS,14+U1643,FALSE)="","",ROUND(VLOOKUP(R1643&amp;"_"&amp;S1643&amp;"_"&amp;T1643,[1]挑战模式!$A:$AS,5,FALSE)/K1643,2)))</f>
        <v/>
      </c>
      <c r="M1643" s="10" t="str">
        <f t="shared" ca="1" si="167"/>
        <v/>
      </c>
      <c r="N1643" s="10" t="str">
        <f t="shared" ca="1" si="168"/>
        <v/>
      </c>
      <c r="O1643" s="10" t="str">
        <f t="shared" ca="1" si="169"/>
        <v/>
      </c>
      <c r="Q1643" s="10" t="str">
        <f ca="1">IF(L1643="","",VLOOKUP(R1643&amp;"_"&amp;S1643&amp;"_"&amp;T1643,[1]挑战模式!$A:$AS,38+U1643,FALSE))</f>
        <v/>
      </c>
      <c r="R1643" s="10">
        <v>3</v>
      </c>
      <c r="S1643" s="10">
        <v>5</v>
      </c>
      <c r="T1643" s="10">
        <v>2</v>
      </c>
      <c r="U1643" s="10">
        <v>4</v>
      </c>
    </row>
    <row r="1644" spans="2:21" x14ac:dyDescent="0.2">
      <c r="B1644" s="10" t="str">
        <f t="shared" si="164"/>
        <v/>
      </c>
      <c r="C1644" s="10" t="str">
        <f>IF(ISNA(VLOOKUP(R1644&amp;"_"&amp;S1644&amp;"_"&amp;T1644,[1]挑战模式!$A:$AS,1,FALSE)),"",IF(T1644-T1643=0,"",T1644))</f>
        <v/>
      </c>
      <c r="D1644" s="10" t="str">
        <f t="shared" si="165"/>
        <v/>
      </c>
      <c r="E1644" s="10" t="str">
        <f>""</f>
        <v/>
      </c>
      <c r="F1644" s="10" t="str">
        <f>IF(C1644="","",VLOOKUP(R1644&amp;"_"&amp;S1644&amp;"_"&amp;T1644,[1]挑战模式!$A:$AS,13,FALSE)-VLOOKUP(R1644&amp;"_"&amp;S1644&amp;"_"&amp;T1644,[1]挑战模式!$A:$AS,14,FALSE))</f>
        <v/>
      </c>
      <c r="G1644" s="10" t="str">
        <f t="shared" si="166"/>
        <v/>
      </c>
      <c r="H1644" s="10" t="str">
        <f>IF(C1644="","",VLOOKUP(R1644&amp;"_"&amp;S1644&amp;"_"&amp;T1644,[1]挑战模式!$A:$BG,58,FALSE))</f>
        <v/>
      </c>
      <c r="I1644" s="10" t="str">
        <f>IF(C1644="","",VLOOKUP(R1644&amp;"_"&amp;S1644&amp;"_"&amp;T1644,[1]挑战模式!$A:$BG,59,FALSE))</f>
        <v/>
      </c>
      <c r="J1644" s="10" t="str">
        <f t="shared" si="163"/>
        <v/>
      </c>
      <c r="K1644" s="10" t="str">
        <f ca="1">IF(ISNA(VLOOKUP(R1644&amp;"_"&amp;S1644&amp;"_"&amp;T1644,[1]挑战模式!$A:$AS,1,FALSE)),"",IF(VLOOKUP(R1644&amp;"_"&amp;S1644&amp;"_"&amp;T1644,[1]挑战模式!$A:$AS,14+U1644,FALSE)="","",INT(VLOOKUP(R1644&amp;"_"&amp;S1644&amp;"_"&amp;T1644,[1]挑战模式!$A:$AS,20+U1644,FALSE))))</f>
        <v/>
      </c>
      <c r="L1644" s="10" t="str">
        <f ca="1">IF(ISNA(VLOOKUP(R1644&amp;"_"&amp;S1644&amp;"_"&amp;T1644,[1]挑战模式!$A:$AS,1,FALSE)),"",IF(VLOOKUP(R1644&amp;"_"&amp;S1644&amp;"_"&amp;T1644,[1]挑战模式!$A:$AS,14+U1644,FALSE)="","",ROUND(VLOOKUP(R1644&amp;"_"&amp;S1644&amp;"_"&amp;T1644,[1]挑战模式!$A:$AS,5,FALSE)/K1644,2)))</f>
        <v/>
      </c>
      <c r="M1644" s="10" t="str">
        <f t="shared" ca="1" si="167"/>
        <v/>
      </c>
      <c r="N1644" s="10" t="str">
        <f t="shared" ca="1" si="168"/>
        <v/>
      </c>
      <c r="O1644" s="10" t="str">
        <f t="shared" ca="1" si="169"/>
        <v/>
      </c>
      <c r="Q1644" s="10" t="str">
        <f ca="1">IF(L1644="","",VLOOKUP(R1644&amp;"_"&amp;S1644&amp;"_"&amp;T1644,[1]挑战模式!$A:$AS,38+U1644,FALSE))</f>
        <v/>
      </c>
      <c r="R1644" s="10">
        <v>3</v>
      </c>
      <c r="S1644" s="10">
        <v>5</v>
      </c>
      <c r="T1644" s="10">
        <v>2</v>
      </c>
      <c r="U1644" s="10">
        <v>5</v>
      </c>
    </row>
    <row r="1645" spans="2:21" x14ac:dyDescent="0.2">
      <c r="B1645" s="10" t="str">
        <f t="shared" si="164"/>
        <v/>
      </c>
      <c r="C1645" s="10" t="str">
        <f>IF(ISNA(VLOOKUP(R1645&amp;"_"&amp;S1645&amp;"_"&amp;T1645,[1]挑战模式!$A:$AS,1,FALSE)),"",IF(T1645-T1644=0,"",T1645))</f>
        <v/>
      </c>
      <c r="D1645" s="10" t="str">
        <f t="shared" si="165"/>
        <v/>
      </c>
      <c r="E1645" s="10" t="str">
        <f>""</f>
        <v/>
      </c>
      <c r="F1645" s="10" t="str">
        <f>IF(C1645="","",VLOOKUP(R1645&amp;"_"&amp;S1645&amp;"_"&amp;T1645,[1]挑战模式!$A:$AS,13,FALSE)-VLOOKUP(R1645&amp;"_"&amp;S1645&amp;"_"&amp;T1645,[1]挑战模式!$A:$AS,14,FALSE))</f>
        <v/>
      </c>
      <c r="G1645" s="10" t="str">
        <f t="shared" si="166"/>
        <v/>
      </c>
      <c r="H1645" s="10" t="str">
        <f>IF(C1645="","",VLOOKUP(R1645&amp;"_"&amp;S1645&amp;"_"&amp;T1645,[1]挑战模式!$A:$BG,58,FALSE))</f>
        <v/>
      </c>
      <c r="I1645" s="10" t="str">
        <f>IF(C1645="","",VLOOKUP(R1645&amp;"_"&amp;S1645&amp;"_"&amp;T1645,[1]挑战模式!$A:$BG,59,FALSE))</f>
        <v/>
      </c>
      <c r="J1645" s="10" t="str">
        <f t="shared" si="163"/>
        <v/>
      </c>
      <c r="K1645" s="10" t="str">
        <f ca="1">IF(ISNA(VLOOKUP(R1645&amp;"_"&amp;S1645&amp;"_"&amp;T1645,[1]挑战模式!$A:$AS,1,FALSE)),"",IF(VLOOKUP(R1645&amp;"_"&amp;S1645&amp;"_"&amp;T1645,[1]挑战模式!$A:$AS,14+U1645,FALSE)="","",INT(VLOOKUP(R1645&amp;"_"&amp;S1645&amp;"_"&amp;T1645,[1]挑战模式!$A:$AS,20+U1645,FALSE))))</f>
        <v/>
      </c>
      <c r="L1645" s="10" t="str">
        <f ca="1">IF(ISNA(VLOOKUP(R1645&amp;"_"&amp;S1645&amp;"_"&amp;T1645,[1]挑战模式!$A:$AS,1,FALSE)),"",IF(VLOOKUP(R1645&amp;"_"&amp;S1645&amp;"_"&amp;T1645,[1]挑战模式!$A:$AS,14+U1645,FALSE)="","",ROUND(VLOOKUP(R1645&amp;"_"&amp;S1645&amp;"_"&amp;T1645,[1]挑战模式!$A:$AS,5,FALSE)/K1645,2)))</f>
        <v/>
      </c>
      <c r="M1645" s="10" t="str">
        <f t="shared" ca="1" si="167"/>
        <v/>
      </c>
      <c r="N1645" s="10" t="str">
        <f t="shared" ca="1" si="168"/>
        <v/>
      </c>
      <c r="O1645" s="10" t="str">
        <f t="shared" ca="1" si="169"/>
        <v/>
      </c>
      <c r="Q1645" s="10" t="str">
        <f ca="1">IF(L1645="","",VLOOKUP(R1645&amp;"_"&amp;S1645&amp;"_"&amp;T1645,[1]挑战模式!$A:$AS,38+U1645,FALSE))</f>
        <v/>
      </c>
      <c r="R1645" s="10">
        <v>3</v>
      </c>
      <c r="S1645" s="10">
        <v>5</v>
      </c>
      <c r="T1645" s="10">
        <v>2</v>
      </c>
      <c r="U1645" s="10">
        <v>6</v>
      </c>
    </row>
    <row r="1646" spans="2:21" x14ac:dyDescent="0.2">
      <c r="B1646" s="10" t="str">
        <f t="shared" si="164"/>
        <v>MonsterWaveCallRule_Season3_Challenge5</v>
      </c>
      <c r="C1646" s="10">
        <f>IF(ISNA(VLOOKUP(R1646&amp;"_"&amp;S1646&amp;"_"&amp;T1646,[1]挑战模式!$A:$AS,1,FALSE)),"",IF(T1646-T1645=0,"",T1646))</f>
        <v>3</v>
      </c>
      <c r="D1646" s="10" t="str">
        <f t="shared" si="165"/>
        <v>赛季3挑战关卡5波次3</v>
      </c>
      <c r="E1646" s="10" t="str">
        <f>""</f>
        <v/>
      </c>
      <c r="F1646" s="10">
        <f>IF(C1646="","",VLOOKUP(R1646&amp;"_"&amp;S1646&amp;"_"&amp;T1646,[1]挑战模式!$A:$AS,13,FALSE)-VLOOKUP(R1646&amp;"_"&amp;S1646&amp;"_"&amp;T1646,[1]挑战模式!$A:$AS,14,FALSE))</f>
        <v>100</v>
      </c>
      <c r="G1646" s="10">
        <f t="shared" si="166"/>
        <v>180</v>
      </c>
      <c r="H1646" s="10" t="str">
        <f>IF(C1646="","",VLOOKUP(R1646&amp;"_"&amp;S1646&amp;"_"&amp;T1646,[1]挑战模式!$A:$BG,58,FALSE))</f>
        <v>ResAudio_Music_game3;0.9</v>
      </c>
      <c r="I1646" s="10" t="str">
        <f>IF(C1646="","",VLOOKUP(R1646&amp;"_"&amp;S1646&amp;"_"&amp;T1646,[1]挑战模式!$A:$BG,59,FALSE))</f>
        <v>ResAudio_Music_game3;1.1</v>
      </c>
      <c r="J1646" s="10">
        <f t="shared" si="163"/>
        <v>0</v>
      </c>
      <c r="K1646" s="10">
        <f ca="1">IF(ISNA(VLOOKUP(R1646&amp;"_"&amp;S1646&amp;"_"&amp;T1646,[1]挑战模式!$A:$AS,1,FALSE)),"",IF(VLOOKUP(R1646&amp;"_"&amp;S1646&amp;"_"&amp;T1646,[1]挑战模式!$A:$AS,14+U1646,FALSE)="","",INT(VLOOKUP(R1646&amp;"_"&amp;S1646&amp;"_"&amp;T1646,[1]挑战模式!$A:$AS,20+U1646,FALSE))))</f>
        <v>7</v>
      </c>
      <c r="L1646" s="10">
        <f ca="1">IF(ISNA(VLOOKUP(R1646&amp;"_"&amp;S1646&amp;"_"&amp;T1646,[1]挑战模式!$A:$AS,1,FALSE)),"",IF(VLOOKUP(R1646&amp;"_"&amp;S1646&amp;"_"&amp;T1646,[1]挑战模式!$A:$AS,14+U1646,FALSE)="","",ROUND(VLOOKUP(R1646&amp;"_"&amp;S1646&amp;"_"&amp;T1646,[1]挑战模式!$A:$AS,5,FALSE)/K1646,2)))</f>
        <v>2.86</v>
      </c>
      <c r="M1646" s="10">
        <f t="shared" ca="1" si="167"/>
        <v>1</v>
      </c>
      <c r="N1646" s="10" t="str">
        <f t="shared" ca="1" si="168"/>
        <v>Monster_Season3_Challenge5_3_1</v>
      </c>
      <c r="O1646" s="10">
        <f t="shared" ca="1" si="169"/>
        <v>1</v>
      </c>
      <c r="Q1646" s="10">
        <f ca="1">IF(L1646="","",VLOOKUP(R1646&amp;"_"&amp;S1646&amp;"_"&amp;T1646,[1]挑战模式!$A:$AS,38+U1646,FALSE))</f>
        <v>10</v>
      </c>
      <c r="R1646" s="10">
        <v>3</v>
      </c>
      <c r="S1646" s="10">
        <v>5</v>
      </c>
      <c r="T1646" s="10">
        <v>3</v>
      </c>
      <c r="U1646" s="10">
        <v>1</v>
      </c>
    </row>
    <row r="1647" spans="2:21" x14ac:dyDescent="0.2">
      <c r="B1647" s="10" t="str">
        <f t="shared" si="164"/>
        <v/>
      </c>
      <c r="C1647" s="10" t="str">
        <f>IF(ISNA(VLOOKUP(R1647&amp;"_"&amp;S1647&amp;"_"&amp;T1647,[1]挑战模式!$A:$AS,1,FALSE)),"",IF(T1647-T1646=0,"",T1647))</f>
        <v/>
      </c>
      <c r="D1647" s="10" t="str">
        <f t="shared" si="165"/>
        <v/>
      </c>
      <c r="E1647" s="10" t="str">
        <f>""</f>
        <v/>
      </c>
      <c r="F1647" s="10" t="str">
        <f>IF(C1647="","",VLOOKUP(R1647&amp;"_"&amp;S1647&amp;"_"&amp;T1647,[1]挑战模式!$A:$AS,13,FALSE)-VLOOKUP(R1647&amp;"_"&amp;S1647&amp;"_"&amp;T1647,[1]挑战模式!$A:$AS,14,FALSE))</f>
        <v/>
      </c>
      <c r="G1647" s="10" t="str">
        <f t="shared" si="166"/>
        <v/>
      </c>
      <c r="H1647" s="10" t="str">
        <f>IF(C1647="","",VLOOKUP(R1647&amp;"_"&amp;S1647&amp;"_"&amp;T1647,[1]挑战模式!$A:$BG,58,FALSE))</f>
        <v/>
      </c>
      <c r="I1647" s="10" t="str">
        <f>IF(C1647="","",VLOOKUP(R1647&amp;"_"&amp;S1647&amp;"_"&amp;T1647,[1]挑战模式!$A:$BG,59,FALSE))</f>
        <v/>
      </c>
      <c r="J1647" s="10" t="str">
        <f t="shared" si="163"/>
        <v/>
      </c>
      <c r="K1647" s="10">
        <f ca="1">IF(ISNA(VLOOKUP(R1647&amp;"_"&amp;S1647&amp;"_"&amp;T1647,[1]挑战模式!$A:$AS,1,FALSE)),"",IF(VLOOKUP(R1647&amp;"_"&amp;S1647&amp;"_"&amp;T1647,[1]挑战模式!$A:$AS,14+U1647,FALSE)="","",INT(VLOOKUP(R1647&amp;"_"&amp;S1647&amp;"_"&amp;T1647,[1]挑战模式!$A:$AS,20+U1647,FALSE))))</f>
        <v>7</v>
      </c>
      <c r="L1647" s="10">
        <f ca="1">IF(ISNA(VLOOKUP(R1647&amp;"_"&amp;S1647&amp;"_"&amp;T1647,[1]挑战模式!$A:$AS,1,FALSE)),"",IF(VLOOKUP(R1647&amp;"_"&amp;S1647&amp;"_"&amp;T1647,[1]挑战模式!$A:$AS,14+U1647,FALSE)="","",ROUND(VLOOKUP(R1647&amp;"_"&amp;S1647&amp;"_"&amp;T1647,[1]挑战模式!$A:$AS,5,FALSE)/K1647,2)))</f>
        <v>2.86</v>
      </c>
      <c r="M1647" s="10">
        <f t="shared" ca="1" si="167"/>
        <v>1</v>
      </c>
      <c r="N1647" s="10" t="str">
        <f t="shared" ca="1" si="168"/>
        <v>Monster_Season3_Challenge5_3_2</v>
      </c>
      <c r="O1647" s="10">
        <f t="shared" ca="1" si="169"/>
        <v>1</v>
      </c>
      <c r="Q1647" s="10">
        <f ca="1">IF(L1647="","",VLOOKUP(R1647&amp;"_"&amp;S1647&amp;"_"&amp;T1647,[1]挑战模式!$A:$AS,38+U1647,FALSE))</f>
        <v>19</v>
      </c>
      <c r="R1647" s="10">
        <v>3</v>
      </c>
      <c r="S1647" s="10">
        <v>5</v>
      </c>
      <c r="T1647" s="10">
        <v>3</v>
      </c>
      <c r="U1647" s="10">
        <v>2</v>
      </c>
    </row>
    <row r="1648" spans="2:21" x14ac:dyDescent="0.2">
      <c r="B1648" s="10" t="str">
        <f t="shared" si="164"/>
        <v/>
      </c>
      <c r="C1648" s="10" t="str">
        <f>IF(ISNA(VLOOKUP(R1648&amp;"_"&amp;S1648&amp;"_"&amp;T1648,[1]挑战模式!$A:$AS,1,FALSE)),"",IF(T1648-T1647=0,"",T1648))</f>
        <v/>
      </c>
      <c r="D1648" s="10" t="str">
        <f t="shared" si="165"/>
        <v/>
      </c>
      <c r="E1648" s="10" t="str">
        <f>""</f>
        <v/>
      </c>
      <c r="F1648" s="10" t="str">
        <f>IF(C1648="","",VLOOKUP(R1648&amp;"_"&amp;S1648&amp;"_"&amp;T1648,[1]挑战模式!$A:$AS,13,FALSE)-VLOOKUP(R1648&amp;"_"&amp;S1648&amp;"_"&amp;T1648,[1]挑战模式!$A:$AS,14,FALSE))</f>
        <v/>
      </c>
      <c r="G1648" s="10" t="str">
        <f t="shared" si="166"/>
        <v/>
      </c>
      <c r="H1648" s="10" t="str">
        <f>IF(C1648="","",VLOOKUP(R1648&amp;"_"&amp;S1648&amp;"_"&amp;T1648,[1]挑战模式!$A:$BG,58,FALSE))</f>
        <v/>
      </c>
      <c r="I1648" s="10" t="str">
        <f>IF(C1648="","",VLOOKUP(R1648&amp;"_"&amp;S1648&amp;"_"&amp;T1648,[1]挑战模式!$A:$BG,59,FALSE))</f>
        <v/>
      </c>
      <c r="J1648" s="10" t="str">
        <f t="shared" si="163"/>
        <v/>
      </c>
      <c r="K1648" s="10" t="str">
        <f ca="1">IF(ISNA(VLOOKUP(R1648&amp;"_"&amp;S1648&amp;"_"&amp;T1648,[1]挑战模式!$A:$AS,1,FALSE)),"",IF(VLOOKUP(R1648&amp;"_"&amp;S1648&amp;"_"&amp;T1648,[1]挑战模式!$A:$AS,14+U1648,FALSE)="","",INT(VLOOKUP(R1648&amp;"_"&amp;S1648&amp;"_"&amp;T1648,[1]挑战模式!$A:$AS,20+U1648,FALSE))))</f>
        <v/>
      </c>
      <c r="L1648" s="10" t="str">
        <f ca="1">IF(ISNA(VLOOKUP(R1648&amp;"_"&amp;S1648&amp;"_"&amp;T1648,[1]挑战模式!$A:$AS,1,FALSE)),"",IF(VLOOKUP(R1648&amp;"_"&amp;S1648&amp;"_"&amp;T1648,[1]挑战模式!$A:$AS,14+U1648,FALSE)="","",ROUND(VLOOKUP(R1648&amp;"_"&amp;S1648&amp;"_"&amp;T1648,[1]挑战模式!$A:$AS,5,FALSE)/K1648,2)))</f>
        <v/>
      </c>
      <c r="M1648" s="10" t="str">
        <f t="shared" ca="1" si="167"/>
        <v/>
      </c>
      <c r="N1648" s="10" t="str">
        <f t="shared" ca="1" si="168"/>
        <v/>
      </c>
      <c r="O1648" s="10" t="str">
        <f t="shared" ca="1" si="169"/>
        <v/>
      </c>
      <c r="Q1648" s="10" t="str">
        <f ca="1">IF(L1648="","",VLOOKUP(R1648&amp;"_"&amp;S1648&amp;"_"&amp;T1648,[1]挑战模式!$A:$AS,38+U1648,FALSE))</f>
        <v/>
      </c>
      <c r="R1648" s="10">
        <v>3</v>
      </c>
      <c r="S1648" s="10">
        <v>5</v>
      </c>
      <c r="T1648" s="10">
        <v>3</v>
      </c>
      <c r="U1648" s="10">
        <v>3</v>
      </c>
    </row>
    <row r="1649" spans="2:21" x14ac:dyDescent="0.2">
      <c r="B1649" s="10" t="str">
        <f t="shared" si="164"/>
        <v/>
      </c>
      <c r="C1649" s="10" t="str">
        <f>IF(ISNA(VLOOKUP(R1649&amp;"_"&amp;S1649&amp;"_"&amp;T1649,[1]挑战模式!$A:$AS,1,FALSE)),"",IF(T1649-T1648=0,"",T1649))</f>
        <v/>
      </c>
      <c r="D1649" s="10" t="str">
        <f t="shared" si="165"/>
        <v/>
      </c>
      <c r="E1649" s="10" t="str">
        <f>""</f>
        <v/>
      </c>
      <c r="F1649" s="10" t="str">
        <f>IF(C1649="","",VLOOKUP(R1649&amp;"_"&amp;S1649&amp;"_"&amp;T1649,[1]挑战模式!$A:$AS,13,FALSE)-VLOOKUP(R1649&amp;"_"&amp;S1649&amp;"_"&amp;T1649,[1]挑战模式!$A:$AS,14,FALSE))</f>
        <v/>
      </c>
      <c r="G1649" s="10" t="str">
        <f t="shared" si="166"/>
        <v/>
      </c>
      <c r="H1649" s="10" t="str">
        <f>IF(C1649="","",VLOOKUP(R1649&amp;"_"&amp;S1649&amp;"_"&amp;T1649,[1]挑战模式!$A:$BG,58,FALSE))</f>
        <v/>
      </c>
      <c r="I1649" s="10" t="str">
        <f>IF(C1649="","",VLOOKUP(R1649&amp;"_"&amp;S1649&amp;"_"&amp;T1649,[1]挑战模式!$A:$BG,59,FALSE))</f>
        <v/>
      </c>
      <c r="J1649" s="10" t="str">
        <f t="shared" si="163"/>
        <v/>
      </c>
      <c r="K1649" s="10" t="str">
        <f ca="1">IF(ISNA(VLOOKUP(R1649&amp;"_"&amp;S1649&amp;"_"&amp;T1649,[1]挑战模式!$A:$AS,1,FALSE)),"",IF(VLOOKUP(R1649&amp;"_"&amp;S1649&amp;"_"&amp;T1649,[1]挑战模式!$A:$AS,14+U1649,FALSE)="","",INT(VLOOKUP(R1649&amp;"_"&amp;S1649&amp;"_"&amp;T1649,[1]挑战模式!$A:$AS,20+U1649,FALSE))))</f>
        <v/>
      </c>
      <c r="L1649" s="10" t="str">
        <f ca="1">IF(ISNA(VLOOKUP(R1649&amp;"_"&amp;S1649&amp;"_"&amp;T1649,[1]挑战模式!$A:$AS,1,FALSE)),"",IF(VLOOKUP(R1649&amp;"_"&amp;S1649&amp;"_"&amp;T1649,[1]挑战模式!$A:$AS,14+U1649,FALSE)="","",ROUND(VLOOKUP(R1649&amp;"_"&amp;S1649&amp;"_"&amp;T1649,[1]挑战模式!$A:$AS,5,FALSE)/K1649,2)))</f>
        <v/>
      </c>
      <c r="M1649" s="10" t="str">
        <f t="shared" ca="1" si="167"/>
        <v/>
      </c>
      <c r="N1649" s="10" t="str">
        <f t="shared" ca="1" si="168"/>
        <v/>
      </c>
      <c r="O1649" s="10" t="str">
        <f t="shared" ca="1" si="169"/>
        <v/>
      </c>
      <c r="Q1649" s="10" t="str">
        <f ca="1">IF(L1649="","",VLOOKUP(R1649&amp;"_"&amp;S1649&amp;"_"&amp;T1649,[1]挑战模式!$A:$AS,38+U1649,FALSE))</f>
        <v/>
      </c>
      <c r="R1649" s="10">
        <v>3</v>
      </c>
      <c r="S1649" s="10">
        <v>5</v>
      </c>
      <c r="T1649" s="10">
        <v>3</v>
      </c>
      <c r="U1649" s="10">
        <v>4</v>
      </c>
    </row>
    <row r="1650" spans="2:21" x14ac:dyDescent="0.2">
      <c r="B1650" s="10" t="str">
        <f t="shared" si="164"/>
        <v/>
      </c>
      <c r="C1650" s="10" t="str">
        <f>IF(ISNA(VLOOKUP(R1650&amp;"_"&amp;S1650&amp;"_"&amp;T1650,[1]挑战模式!$A:$AS,1,FALSE)),"",IF(T1650-T1649=0,"",T1650))</f>
        <v/>
      </c>
      <c r="D1650" s="10" t="str">
        <f t="shared" si="165"/>
        <v/>
      </c>
      <c r="E1650" s="10" t="str">
        <f>""</f>
        <v/>
      </c>
      <c r="F1650" s="10" t="str">
        <f>IF(C1650="","",VLOOKUP(R1650&amp;"_"&amp;S1650&amp;"_"&amp;T1650,[1]挑战模式!$A:$AS,13,FALSE)-VLOOKUP(R1650&amp;"_"&amp;S1650&amp;"_"&amp;T1650,[1]挑战模式!$A:$AS,14,FALSE))</f>
        <v/>
      </c>
      <c r="G1650" s="10" t="str">
        <f t="shared" si="166"/>
        <v/>
      </c>
      <c r="H1650" s="10" t="str">
        <f>IF(C1650="","",VLOOKUP(R1650&amp;"_"&amp;S1650&amp;"_"&amp;T1650,[1]挑战模式!$A:$BG,58,FALSE))</f>
        <v/>
      </c>
      <c r="I1650" s="10" t="str">
        <f>IF(C1650="","",VLOOKUP(R1650&amp;"_"&amp;S1650&amp;"_"&amp;T1650,[1]挑战模式!$A:$BG,59,FALSE))</f>
        <v/>
      </c>
      <c r="J1650" s="10" t="str">
        <f t="shared" si="163"/>
        <v/>
      </c>
      <c r="K1650" s="10" t="str">
        <f ca="1">IF(ISNA(VLOOKUP(R1650&amp;"_"&amp;S1650&amp;"_"&amp;T1650,[1]挑战模式!$A:$AS,1,FALSE)),"",IF(VLOOKUP(R1650&amp;"_"&amp;S1650&amp;"_"&amp;T1650,[1]挑战模式!$A:$AS,14+U1650,FALSE)="","",INT(VLOOKUP(R1650&amp;"_"&amp;S1650&amp;"_"&amp;T1650,[1]挑战模式!$A:$AS,20+U1650,FALSE))))</f>
        <v/>
      </c>
      <c r="L1650" s="10" t="str">
        <f ca="1">IF(ISNA(VLOOKUP(R1650&amp;"_"&amp;S1650&amp;"_"&amp;T1650,[1]挑战模式!$A:$AS,1,FALSE)),"",IF(VLOOKUP(R1650&amp;"_"&amp;S1650&amp;"_"&amp;T1650,[1]挑战模式!$A:$AS,14+U1650,FALSE)="","",ROUND(VLOOKUP(R1650&amp;"_"&amp;S1650&amp;"_"&amp;T1650,[1]挑战模式!$A:$AS,5,FALSE)/K1650,2)))</f>
        <v/>
      </c>
      <c r="M1650" s="10" t="str">
        <f t="shared" ca="1" si="167"/>
        <v/>
      </c>
      <c r="N1650" s="10" t="str">
        <f t="shared" ca="1" si="168"/>
        <v/>
      </c>
      <c r="O1650" s="10" t="str">
        <f t="shared" ca="1" si="169"/>
        <v/>
      </c>
      <c r="Q1650" s="10" t="str">
        <f ca="1">IF(L1650="","",VLOOKUP(R1650&amp;"_"&amp;S1650&amp;"_"&amp;T1650,[1]挑战模式!$A:$AS,38+U1650,FALSE))</f>
        <v/>
      </c>
      <c r="R1650" s="10">
        <v>3</v>
      </c>
      <c r="S1650" s="10">
        <v>5</v>
      </c>
      <c r="T1650" s="10">
        <v>3</v>
      </c>
      <c r="U1650" s="10">
        <v>5</v>
      </c>
    </row>
    <row r="1651" spans="2:21" x14ac:dyDescent="0.2">
      <c r="B1651" s="10" t="str">
        <f t="shared" si="164"/>
        <v/>
      </c>
      <c r="C1651" s="10" t="str">
        <f>IF(ISNA(VLOOKUP(R1651&amp;"_"&amp;S1651&amp;"_"&amp;T1651,[1]挑战模式!$A:$AS,1,FALSE)),"",IF(T1651-T1650=0,"",T1651))</f>
        <v/>
      </c>
      <c r="D1651" s="10" t="str">
        <f t="shared" si="165"/>
        <v/>
      </c>
      <c r="E1651" s="10" t="str">
        <f>""</f>
        <v/>
      </c>
      <c r="F1651" s="10" t="str">
        <f>IF(C1651="","",VLOOKUP(R1651&amp;"_"&amp;S1651&amp;"_"&amp;T1651,[1]挑战模式!$A:$AS,13,FALSE)-VLOOKUP(R1651&amp;"_"&amp;S1651&amp;"_"&amp;T1651,[1]挑战模式!$A:$AS,14,FALSE))</f>
        <v/>
      </c>
      <c r="G1651" s="10" t="str">
        <f t="shared" si="166"/>
        <v/>
      </c>
      <c r="H1651" s="10" t="str">
        <f>IF(C1651="","",VLOOKUP(R1651&amp;"_"&amp;S1651&amp;"_"&amp;T1651,[1]挑战模式!$A:$BG,58,FALSE))</f>
        <v/>
      </c>
      <c r="I1651" s="10" t="str">
        <f>IF(C1651="","",VLOOKUP(R1651&amp;"_"&amp;S1651&amp;"_"&amp;T1651,[1]挑战模式!$A:$BG,59,FALSE))</f>
        <v/>
      </c>
      <c r="J1651" s="10" t="str">
        <f t="shared" si="163"/>
        <v/>
      </c>
      <c r="K1651" s="10" t="str">
        <f ca="1">IF(ISNA(VLOOKUP(R1651&amp;"_"&amp;S1651&amp;"_"&amp;T1651,[1]挑战模式!$A:$AS,1,FALSE)),"",IF(VLOOKUP(R1651&amp;"_"&amp;S1651&amp;"_"&amp;T1651,[1]挑战模式!$A:$AS,14+U1651,FALSE)="","",INT(VLOOKUP(R1651&amp;"_"&amp;S1651&amp;"_"&amp;T1651,[1]挑战模式!$A:$AS,20+U1651,FALSE))))</f>
        <v/>
      </c>
      <c r="L1651" s="10" t="str">
        <f ca="1">IF(ISNA(VLOOKUP(R1651&amp;"_"&amp;S1651&amp;"_"&amp;T1651,[1]挑战模式!$A:$AS,1,FALSE)),"",IF(VLOOKUP(R1651&amp;"_"&amp;S1651&amp;"_"&amp;T1651,[1]挑战模式!$A:$AS,14+U1651,FALSE)="","",ROUND(VLOOKUP(R1651&amp;"_"&amp;S1651&amp;"_"&amp;T1651,[1]挑战模式!$A:$AS,5,FALSE)/K1651,2)))</f>
        <v/>
      </c>
      <c r="M1651" s="10" t="str">
        <f t="shared" ca="1" si="167"/>
        <v/>
      </c>
      <c r="N1651" s="10" t="str">
        <f t="shared" ca="1" si="168"/>
        <v/>
      </c>
      <c r="O1651" s="10" t="str">
        <f t="shared" ca="1" si="169"/>
        <v/>
      </c>
      <c r="Q1651" s="10" t="str">
        <f ca="1">IF(L1651="","",VLOOKUP(R1651&amp;"_"&amp;S1651&amp;"_"&amp;T1651,[1]挑战模式!$A:$AS,38+U1651,FALSE))</f>
        <v/>
      </c>
      <c r="R1651" s="10">
        <v>3</v>
      </c>
      <c r="S1651" s="10">
        <v>5</v>
      </c>
      <c r="T1651" s="10">
        <v>3</v>
      </c>
      <c r="U1651" s="10">
        <v>6</v>
      </c>
    </row>
    <row r="1652" spans="2:21" x14ac:dyDescent="0.2">
      <c r="B1652" s="10" t="str">
        <f t="shared" si="164"/>
        <v>MonsterWaveCallRule_Season3_Challenge5</v>
      </c>
      <c r="C1652" s="10">
        <f>IF(ISNA(VLOOKUP(R1652&amp;"_"&amp;S1652&amp;"_"&amp;T1652,[1]挑战模式!$A:$AS,1,FALSE)),"",IF(T1652-T1651=0,"",T1652))</f>
        <v>4</v>
      </c>
      <c r="D1652" s="10" t="str">
        <f t="shared" si="165"/>
        <v>赛季3挑战关卡5波次4</v>
      </c>
      <c r="E1652" s="10" t="str">
        <f>""</f>
        <v/>
      </c>
      <c r="F1652" s="10">
        <f>IF(C1652="","",VLOOKUP(R1652&amp;"_"&amp;S1652&amp;"_"&amp;T1652,[1]挑战模式!$A:$AS,13,FALSE)-VLOOKUP(R1652&amp;"_"&amp;S1652&amp;"_"&amp;T1652,[1]挑战模式!$A:$AS,14,FALSE))</f>
        <v>100</v>
      </c>
      <c r="G1652" s="10">
        <f t="shared" si="166"/>
        <v>180</v>
      </c>
      <c r="H1652" s="10" t="str">
        <f>IF(C1652="","",VLOOKUP(R1652&amp;"_"&amp;S1652&amp;"_"&amp;T1652,[1]挑战模式!$A:$BG,58,FALSE))</f>
        <v>ResAudio_Music_game3;0.9</v>
      </c>
      <c r="I1652" s="10" t="str">
        <f>IF(C1652="","",VLOOKUP(R1652&amp;"_"&amp;S1652&amp;"_"&amp;T1652,[1]挑战模式!$A:$BG,59,FALSE))</f>
        <v>ResAudio_Music_game3;1.1</v>
      </c>
      <c r="J1652" s="10">
        <f t="shared" si="163"/>
        <v>0</v>
      </c>
      <c r="K1652" s="10">
        <f ca="1">IF(ISNA(VLOOKUP(R1652&amp;"_"&amp;S1652&amp;"_"&amp;T1652,[1]挑战模式!$A:$AS,1,FALSE)),"",IF(VLOOKUP(R1652&amp;"_"&amp;S1652&amp;"_"&amp;T1652,[1]挑战模式!$A:$AS,14+U1652,FALSE)="","",INT(VLOOKUP(R1652&amp;"_"&amp;S1652&amp;"_"&amp;T1652,[1]挑战模式!$A:$AS,20+U1652,FALSE))))</f>
        <v>9</v>
      </c>
      <c r="L1652" s="10">
        <f ca="1">IF(ISNA(VLOOKUP(R1652&amp;"_"&amp;S1652&amp;"_"&amp;T1652,[1]挑战模式!$A:$AS,1,FALSE)),"",IF(VLOOKUP(R1652&amp;"_"&amp;S1652&amp;"_"&amp;T1652,[1]挑战模式!$A:$AS,14+U1652,FALSE)="","",ROUND(VLOOKUP(R1652&amp;"_"&amp;S1652&amp;"_"&amp;T1652,[1]挑战模式!$A:$AS,5,FALSE)/K1652,2)))</f>
        <v>2.78</v>
      </c>
      <c r="M1652" s="10">
        <f t="shared" ca="1" si="167"/>
        <v>1</v>
      </c>
      <c r="N1652" s="10" t="str">
        <f t="shared" ca="1" si="168"/>
        <v>Monster_Season3_Challenge5_4_1</v>
      </c>
      <c r="O1652" s="10">
        <f t="shared" ca="1" si="169"/>
        <v>1</v>
      </c>
      <c r="Q1652" s="10">
        <f ca="1">IF(L1652="","",VLOOKUP(R1652&amp;"_"&amp;S1652&amp;"_"&amp;T1652,[1]挑战模式!$A:$AS,38+U1652,FALSE))</f>
        <v>6</v>
      </c>
      <c r="R1652" s="10">
        <v>3</v>
      </c>
      <c r="S1652" s="10">
        <v>5</v>
      </c>
      <c r="T1652" s="10">
        <v>4</v>
      </c>
      <c r="U1652" s="10">
        <v>1</v>
      </c>
    </row>
    <row r="1653" spans="2:21" x14ac:dyDescent="0.2">
      <c r="B1653" s="10" t="str">
        <f t="shared" si="164"/>
        <v/>
      </c>
      <c r="C1653" s="10" t="str">
        <f>IF(ISNA(VLOOKUP(R1653&amp;"_"&amp;S1653&amp;"_"&amp;T1653,[1]挑战模式!$A:$AS,1,FALSE)),"",IF(T1653-T1652=0,"",T1653))</f>
        <v/>
      </c>
      <c r="D1653" s="10" t="str">
        <f t="shared" si="165"/>
        <v/>
      </c>
      <c r="E1653" s="10" t="str">
        <f>""</f>
        <v/>
      </c>
      <c r="F1653" s="10" t="str">
        <f>IF(C1653="","",VLOOKUP(R1653&amp;"_"&amp;S1653&amp;"_"&amp;T1653,[1]挑战模式!$A:$AS,13,FALSE)-VLOOKUP(R1653&amp;"_"&amp;S1653&amp;"_"&amp;T1653,[1]挑战模式!$A:$AS,14,FALSE))</f>
        <v/>
      </c>
      <c r="G1653" s="10" t="str">
        <f t="shared" si="166"/>
        <v/>
      </c>
      <c r="H1653" s="10" t="str">
        <f>IF(C1653="","",VLOOKUP(R1653&amp;"_"&amp;S1653&amp;"_"&amp;T1653,[1]挑战模式!$A:$BG,58,FALSE))</f>
        <v/>
      </c>
      <c r="I1653" s="10" t="str">
        <f>IF(C1653="","",VLOOKUP(R1653&amp;"_"&amp;S1653&amp;"_"&amp;T1653,[1]挑战模式!$A:$BG,59,FALSE))</f>
        <v/>
      </c>
      <c r="J1653" s="10" t="str">
        <f t="shared" si="163"/>
        <v/>
      </c>
      <c r="K1653" s="10">
        <f ca="1">IF(ISNA(VLOOKUP(R1653&amp;"_"&amp;S1653&amp;"_"&amp;T1653,[1]挑战模式!$A:$AS,1,FALSE)),"",IF(VLOOKUP(R1653&amp;"_"&amp;S1653&amp;"_"&amp;T1653,[1]挑战模式!$A:$AS,14+U1653,FALSE)="","",INT(VLOOKUP(R1653&amp;"_"&amp;S1653&amp;"_"&amp;T1653,[1]挑战模式!$A:$AS,20+U1653,FALSE))))</f>
        <v>9</v>
      </c>
      <c r="L1653" s="10">
        <f ca="1">IF(ISNA(VLOOKUP(R1653&amp;"_"&amp;S1653&amp;"_"&amp;T1653,[1]挑战模式!$A:$AS,1,FALSE)),"",IF(VLOOKUP(R1653&amp;"_"&amp;S1653&amp;"_"&amp;T1653,[1]挑战模式!$A:$AS,14+U1653,FALSE)="","",ROUND(VLOOKUP(R1653&amp;"_"&amp;S1653&amp;"_"&amp;T1653,[1]挑战模式!$A:$AS,5,FALSE)/K1653,2)))</f>
        <v>2.78</v>
      </c>
      <c r="M1653" s="10">
        <f t="shared" ca="1" si="167"/>
        <v>1</v>
      </c>
      <c r="N1653" s="10" t="str">
        <f t="shared" ca="1" si="168"/>
        <v>Monster_Season3_Challenge5_4_2</v>
      </c>
      <c r="O1653" s="10">
        <f t="shared" ca="1" si="169"/>
        <v>1</v>
      </c>
      <c r="Q1653" s="10">
        <f ca="1">IF(L1653="","",VLOOKUP(R1653&amp;"_"&amp;S1653&amp;"_"&amp;T1653,[1]挑战模式!$A:$AS,38+U1653,FALSE))</f>
        <v>11</v>
      </c>
      <c r="R1653" s="10">
        <v>3</v>
      </c>
      <c r="S1653" s="10">
        <v>5</v>
      </c>
      <c r="T1653" s="10">
        <v>4</v>
      </c>
      <c r="U1653" s="10">
        <v>2</v>
      </c>
    </row>
    <row r="1654" spans="2:21" x14ac:dyDescent="0.2">
      <c r="B1654" s="10" t="str">
        <f t="shared" si="164"/>
        <v/>
      </c>
      <c r="C1654" s="10" t="str">
        <f>IF(ISNA(VLOOKUP(R1654&amp;"_"&amp;S1654&amp;"_"&amp;T1654,[1]挑战模式!$A:$AS,1,FALSE)),"",IF(T1654-T1653=0,"",T1654))</f>
        <v/>
      </c>
      <c r="D1654" s="10" t="str">
        <f t="shared" si="165"/>
        <v/>
      </c>
      <c r="E1654" s="10" t="str">
        <f>""</f>
        <v/>
      </c>
      <c r="F1654" s="10" t="str">
        <f>IF(C1654="","",VLOOKUP(R1654&amp;"_"&amp;S1654&amp;"_"&amp;T1654,[1]挑战模式!$A:$AS,13,FALSE)-VLOOKUP(R1654&amp;"_"&amp;S1654&amp;"_"&amp;T1654,[1]挑战模式!$A:$AS,14,FALSE))</f>
        <v/>
      </c>
      <c r="G1654" s="10" t="str">
        <f t="shared" si="166"/>
        <v/>
      </c>
      <c r="H1654" s="10" t="str">
        <f>IF(C1654="","",VLOOKUP(R1654&amp;"_"&amp;S1654&amp;"_"&amp;T1654,[1]挑战模式!$A:$BG,58,FALSE))</f>
        <v/>
      </c>
      <c r="I1654" s="10" t="str">
        <f>IF(C1654="","",VLOOKUP(R1654&amp;"_"&amp;S1654&amp;"_"&amp;T1654,[1]挑战模式!$A:$BG,59,FALSE))</f>
        <v/>
      </c>
      <c r="J1654" s="10" t="str">
        <f t="shared" si="163"/>
        <v/>
      </c>
      <c r="K1654" s="10">
        <f ca="1">IF(ISNA(VLOOKUP(R1654&amp;"_"&amp;S1654&amp;"_"&amp;T1654,[1]挑战模式!$A:$AS,1,FALSE)),"",IF(VLOOKUP(R1654&amp;"_"&amp;S1654&amp;"_"&amp;T1654,[1]挑战模式!$A:$AS,14+U1654,FALSE)="","",INT(VLOOKUP(R1654&amp;"_"&amp;S1654&amp;"_"&amp;T1654,[1]挑战模式!$A:$AS,20+U1654,FALSE))))</f>
        <v>4</v>
      </c>
      <c r="L1654" s="10">
        <f ca="1">IF(ISNA(VLOOKUP(R1654&amp;"_"&amp;S1654&amp;"_"&amp;T1654,[1]挑战模式!$A:$AS,1,FALSE)),"",IF(VLOOKUP(R1654&amp;"_"&amp;S1654&amp;"_"&amp;T1654,[1]挑战模式!$A:$AS,14+U1654,FALSE)="","",ROUND(VLOOKUP(R1654&amp;"_"&amp;S1654&amp;"_"&amp;T1654,[1]挑战模式!$A:$AS,5,FALSE)/K1654,2)))</f>
        <v>6.25</v>
      </c>
      <c r="M1654" s="10">
        <f t="shared" ca="1" si="167"/>
        <v>1</v>
      </c>
      <c r="N1654" s="10" t="str">
        <f t="shared" ca="1" si="168"/>
        <v>Monster_Season3_Challenge5_4_3</v>
      </c>
      <c r="O1654" s="10">
        <f t="shared" ca="1" si="169"/>
        <v>1</v>
      </c>
      <c r="Q1654" s="10">
        <f ca="1">IF(L1654="","",VLOOKUP(R1654&amp;"_"&amp;S1654&amp;"_"&amp;T1654,[1]挑战模式!$A:$AS,38+U1654,FALSE))</f>
        <v>11</v>
      </c>
      <c r="R1654" s="10">
        <v>3</v>
      </c>
      <c r="S1654" s="10">
        <v>5</v>
      </c>
      <c r="T1654" s="10">
        <v>4</v>
      </c>
      <c r="U1654" s="10">
        <v>3</v>
      </c>
    </row>
    <row r="1655" spans="2:21" x14ac:dyDescent="0.2">
      <c r="B1655" s="10" t="str">
        <f t="shared" si="164"/>
        <v/>
      </c>
      <c r="C1655" s="10" t="str">
        <f>IF(ISNA(VLOOKUP(R1655&amp;"_"&amp;S1655&amp;"_"&amp;T1655,[1]挑战模式!$A:$AS,1,FALSE)),"",IF(T1655-T1654=0,"",T1655))</f>
        <v/>
      </c>
      <c r="D1655" s="10" t="str">
        <f t="shared" si="165"/>
        <v/>
      </c>
      <c r="E1655" s="10" t="str">
        <f>""</f>
        <v/>
      </c>
      <c r="F1655" s="10" t="str">
        <f>IF(C1655="","",VLOOKUP(R1655&amp;"_"&amp;S1655&amp;"_"&amp;T1655,[1]挑战模式!$A:$AS,13,FALSE)-VLOOKUP(R1655&amp;"_"&amp;S1655&amp;"_"&amp;T1655,[1]挑战模式!$A:$AS,14,FALSE))</f>
        <v/>
      </c>
      <c r="G1655" s="10" t="str">
        <f t="shared" si="166"/>
        <v/>
      </c>
      <c r="H1655" s="10" t="str">
        <f>IF(C1655="","",VLOOKUP(R1655&amp;"_"&amp;S1655&amp;"_"&amp;T1655,[1]挑战模式!$A:$BG,58,FALSE))</f>
        <v/>
      </c>
      <c r="I1655" s="10" t="str">
        <f>IF(C1655="","",VLOOKUP(R1655&amp;"_"&amp;S1655&amp;"_"&amp;T1655,[1]挑战模式!$A:$BG,59,FALSE))</f>
        <v/>
      </c>
      <c r="J1655" s="10" t="str">
        <f t="shared" si="163"/>
        <v/>
      </c>
      <c r="K1655" s="10" t="str">
        <f ca="1">IF(ISNA(VLOOKUP(R1655&amp;"_"&amp;S1655&amp;"_"&amp;T1655,[1]挑战模式!$A:$AS,1,FALSE)),"",IF(VLOOKUP(R1655&amp;"_"&amp;S1655&amp;"_"&amp;T1655,[1]挑战模式!$A:$AS,14+U1655,FALSE)="","",INT(VLOOKUP(R1655&amp;"_"&amp;S1655&amp;"_"&amp;T1655,[1]挑战模式!$A:$AS,20+U1655,FALSE))))</f>
        <v/>
      </c>
      <c r="L1655" s="10" t="str">
        <f ca="1">IF(ISNA(VLOOKUP(R1655&amp;"_"&amp;S1655&amp;"_"&amp;T1655,[1]挑战模式!$A:$AS,1,FALSE)),"",IF(VLOOKUP(R1655&amp;"_"&amp;S1655&amp;"_"&amp;T1655,[1]挑战模式!$A:$AS,14+U1655,FALSE)="","",ROUND(VLOOKUP(R1655&amp;"_"&amp;S1655&amp;"_"&amp;T1655,[1]挑战模式!$A:$AS,5,FALSE)/K1655,2)))</f>
        <v/>
      </c>
      <c r="M1655" s="10" t="str">
        <f t="shared" ca="1" si="167"/>
        <v/>
      </c>
      <c r="N1655" s="10" t="str">
        <f t="shared" ca="1" si="168"/>
        <v/>
      </c>
      <c r="O1655" s="10" t="str">
        <f t="shared" ca="1" si="169"/>
        <v/>
      </c>
      <c r="Q1655" s="10" t="str">
        <f ca="1">IF(L1655="","",VLOOKUP(R1655&amp;"_"&amp;S1655&amp;"_"&amp;T1655,[1]挑战模式!$A:$AS,38+U1655,FALSE))</f>
        <v/>
      </c>
      <c r="R1655" s="10">
        <v>3</v>
      </c>
      <c r="S1655" s="10">
        <v>5</v>
      </c>
      <c r="T1655" s="10">
        <v>4</v>
      </c>
      <c r="U1655" s="10">
        <v>4</v>
      </c>
    </row>
    <row r="1656" spans="2:21" x14ac:dyDescent="0.2">
      <c r="B1656" s="10" t="str">
        <f t="shared" si="164"/>
        <v/>
      </c>
      <c r="C1656" s="10" t="str">
        <f>IF(ISNA(VLOOKUP(R1656&amp;"_"&amp;S1656&amp;"_"&amp;T1656,[1]挑战模式!$A:$AS,1,FALSE)),"",IF(T1656-T1655=0,"",T1656))</f>
        <v/>
      </c>
      <c r="D1656" s="10" t="str">
        <f t="shared" si="165"/>
        <v/>
      </c>
      <c r="E1656" s="10" t="str">
        <f>""</f>
        <v/>
      </c>
      <c r="F1656" s="10" t="str">
        <f>IF(C1656="","",VLOOKUP(R1656&amp;"_"&amp;S1656&amp;"_"&amp;T1656,[1]挑战模式!$A:$AS,13,FALSE)-VLOOKUP(R1656&amp;"_"&amp;S1656&amp;"_"&amp;T1656,[1]挑战模式!$A:$AS,14,FALSE))</f>
        <v/>
      </c>
      <c r="G1656" s="10" t="str">
        <f t="shared" si="166"/>
        <v/>
      </c>
      <c r="H1656" s="10" t="str">
        <f>IF(C1656="","",VLOOKUP(R1656&amp;"_"&amp;S1656&amp;"_"&amp;T1656,[1]挑战模式!$A:$BG,58,FALSE))</f>
        <v/>
      </c>
      <c r="I1656" s="10" t="str">
        <f>IF(C1656="","",VLOOKUP(R1656&amp;"_"&amp;S1656&amp;"_"&amp;T1656,[1]挑战模式!$A:$BG,59,FALSE))</f>
        <v/>
      </c>
      <c r="J1656" s="10" t="str">
        <f t="shared" si="163"/>
        <v/>
      </c>
      <c r="K1656" s="10" t="str">
        <f ca="1">IF(ISNA(VLOOKUP(R1656&amp;"_"&amp;S1656&amp;"_"&amp;T1656,[1]挑战模式!$A:$AS,1,FALSE)),"",IF(VLOOKUP(R1656&amp;"_"&amp;S1656&amp;"_"&amp;T1656,[1]挑战模式!$A:$AS,14+U1656,FALSE)="","",INT(VLOOKUP(R1656&amp;"_"&amp;S1656&amp;"_"&amp;T1656,[1]挑战模式!$A:$AS,20+U1656,FALSE))))</f>
        <v/>
      </c>
      <c r="L1656" s="10" t="str">
        <f ca="1">IF(ISNA(VLOOKUP(R1656&amp;"_"&amp;S1656&amp;"_"&amp;T1656,[1]挑战模式!$A:$AS,1,FALSE)),"",IF(VLOOKUP(R1656&amp;"_"&amp;S1656&amp;"_"&amp;T1656,[1]挑战模式!$A:$AS,14+U1656,FALSE)="","",ROUND(VLOOKUP(R1656&amp;"_"&amp;S1656&amp;"_"&amp;T1656,[1]挑战模式!$A:$AS,5,FALSE)/K1656,2)))</f>
        <v/>
      </c>
      <c r="M1656" s="10" t="str">
        <f t="shared" ca="1" si="167"/>
        <v/>
      </c>
      <c r="N1656" s="10" t="str">
        <f t="shared" ca="1" si="168"/>
        <v/>
      </c>
      <c r="O1656" s="10" t="str">
        <f t="shared" ca="1" si="169"/>
        <v/>
      </c>
      <c r="Q1656" s="10" t="str">
        <f ca="1">IF(L1656="","",VLOOKUP(R1656&amp;"_"&amp;S1656&amp;"_"&amp;T1656,[1]挑战模式!$A:$AS,38+U1656,FALSE))</f>
        <v/>
      </c>
      <c r="R1656" s="10">
        <v>3</v>
      </c>
      <c r="S1656" s="10">
        <v>5</v>
      </c>
      <c r="T1656" s="10">
        <v>4</v>
      </c>
      <c r="U1656" s="10">
        <v>5</v>
      </c>
    </row>
    <row r="1657" spans="2:21" x14ac:dyDescent="0.2">
      <c r="B1657" s="10" t="str">
        <f t="shared" si="164"/>
        <v/>
      </c>
      <c r="C1657" s="10" t="str">
        <f>IF(ISNA(VLOOKUP(R1657&amp;"_"&amp;S1657&amp;"_"&amp;T1657,[1]挑战模式!$A:$AS,1,FALSE)),"",IF(T1657-T1656=0,"",T1657))</f>
        <v/>
      </c>
      <c r="D1657" s="10" t="str">
        <f t="shared" si="165"/>
        <v/>
      </c>
      <c r="E1657" s="10" t="str">
        <f>""</f>
        <v/>
      </c>
      <c r="F1657" s="10" t="str">
        <f>IF(C1657="","",VLOOKUP(R1657&amp;"_"&amp;S1657&amp;"_"&amp;T1657,[1]挑战模式!$A:$AS,13,FALSE)-VLOOKUP(R1657&amp;"_"&amp;S1657&amp;"_"&amp;T1657,[1]挑战模式!$A:$AS,14,FALSE))</f>
        <v/>
      </c>
      <c r="G1657" s="10" t="str">
        <f t="shared" si="166"/>
        <v/>
      </c>
      <c r="H1657" s="10" t="str">
        <f>IF(C1657="","",VLOOKUP(R1657&amp;"_"&amp;S1657&amp;"_"&amp;T1657,[1]挑战模式!$A:$BG,58,FALSE))</f>
        <v/>
      </c>
      <c r="I1657" s="10" t="str">
        <f>IF(C1657="","",VLOOKUP(R1657&amp;"_"&amp;S1657&amp;"_"&amp;T1657,[1]挑战模式!$A:$BG,59,FALSE))</f>
        <v/>
      </c>
      <c r="J1657" s="10" t="str">
        <f t="shared" si="163"/>
        <v/>
      </c>
      <c r="K1657" s="10" t="str">
        <f ca="1">IF(ISNA(VLOOKUP(R1657&amp;"_"&amp;S1657&amp;"_"&amp;T1657,[1]挑战模式!$A:$AS,1,FALSE)),"",IF(VLOOKUP(R1657&amp;"_"&amp;S1657&amp;"_"&amp;T1657,[1]挑战模式!$A:$AS,14+U1657,FALSE)="","",INT(VLOOKUP(R1657&amp;"_"&amp;S1657&amp;"_"&amp;T1657,[1]挑战模式!$A:$AS,20+U1657,FALSE))))</f>
        <v/>
      </c>
      <c r="L1657" s="10" t="str">
        <f ca="1">IF(ISNA(VLOOKUP(R1657&amp;"_"&amp;S1657&amp;"_"&amp;T1657,[1]挑战模式!$A:$AS,1,FALSE)),"",IF(VLOOKUP(R1657&amp;"_"&amp;S1657&amp;"_"&amp;T1657,[1]挑战模式!$A:$AS,14+U1657,FALSE)="","",ROUND(VLOOKUP(R1657&amp;"_"&amp;S1657&amp;"_"&amp;T1657,[1]挑战模式!$A:$AS,5,FALSE)/K1657,2)))</f>
        <v/>
      </c>
      <c r="M1657" s="10" t="str">
        <f t="shared" ca="1" si="167"/>
        <v/>
      </c>
      <c r="N1657" s="10" t="str">
        <f t="shared" ca="1" si="168"/>
        <v/>
      </c>
      <c r="O1657" s="10" t="str">
        <f t="shared" ca="1" si="169"/>
        <v/>
      </c>
      <c r="Q1657" s="10" t="str">
        <f ca="1">IF(L1657="","",VLOOKUP(R1657&amp;"_"&amp;S1657&amp;"_"&amp;T1657,[1]挑战模式!$A:$AS,38+U1657,FALSE))</f>
        <v/>
      </c>
      <c r="R1657" s="10">
        <v>3</v>
      </c>
      <c r="S1657" s="10">
        <v>5</v>
      </c>
      <c r="T1657" s="10">
        <v>4</v>
      </c>
      <c r="U1657" s="10">
        <v>6</v>
      </c>
    </row>
    <row r="1658" spans="2:21" x14ac:dyDescent="0.2">
      <c r="B1658" s="10" t="str">
        <f t="shared" si="164"/>
        <v>MonsterWaveCallRule_Season3_Challenge5</v>
      </c>
      <c r="C1658" s="10">
        <f>IF(ISNA(VLOOKUP(R1658&amp;"_"&amp;S1658&amp;"_"&amp;T1658,[1]挑战模式!$A:$AS,1,FALSE)),"",IF(T1658-T1657=0,"",T1658))</f>
        <v>5</v>
      </c>
      <c r="D1658" s="10" t="str">
        <f t="shared" si="165"/>
        <v>赛季3挑战关卡5波次5</v>
      </c>
      <c r="E1658" s="10" t="str">
        <f>""</f>
        <v/>
      </c>
      <c r="F1658" s="10">
        <f>IF(C1658="","",VLOOKUP(R1658&amp;"_"&amp;S1658&amp;"_"&amp;T1658,[1]挑战模式!$A:$AS,13,FALSE)-VLOOKUP(R1658&amp;"_"&amp;S1658&amp;"_"&amp;T1658,[1]挑战模式!$A:$AS,14,FALSE))</f>
        <v>100</v>
      </c>
      <c r="G1658" s="10">
        <f t="shared" si="166"/>
        <v>180</v>
      </c>
      <c r="H1658" s="10" t="str">
        <f>IF(C1658="","",VLOOKUP(R1658&amp;"_"&amp;S1658&amp;"_"&amp;T1658,[1]挑战模式!$A:$BG,58,FALSE))</f>
        <v>ResAudio_Music_game3;0.9</v>
      </c>
      <c r="I1658" s="10" t="str">
        <f>IF(C1658="","",VLOOKUP(R1658&amp;"_"&amp;S1658&amp;"_"&amp;T1658,[1]挑战模式!$A:$BG,59,FALSE))</f>
        <v>ResAudio_Music_game3;1.1</v>
      </c>
      <c r="J1658" s="10">
        <f t="shared" si="163"/>
        <v>0</v>
      </c>
      <c r="K1658" s="10">
        <f ca="1">IF(ISNA(VLOOKUP(R1658&amp;"_"&amp;S1658&amp;"_"&amp;T1658,[1]挑战模式!$A:$AS,1,FALSE)),"",IF(VLOOKUP(R1658&amp;"_"&amp;S1658&amp;"_"&amp;T1658,[1]挑战模式!$A:$AS,14+U1658,FALSE)="","",INT(VLOOKUP(R1658&amp;"_"&amp;S1658&amp;"_"&amp;T1658,[1]挑战模式!$A:$AS,20+U1658,FALSE))))</f>
        <v>12</v>
      </c>
      <c r="L1658" s="10">
        <f ca="1">IF(ISNA(VLOOKUP(R1658&amp;"_"&amp;S1658&amp;"_"&amp;T1658,[1]挑战模式!$A:$AS,1,FALSE)),"",IF(VLOOKUP(R1658&amp;"_"&amp;S1658&amp;"_"&amp;T1658,[1]挑战模式!$A:$AS,14+U1658,FALSE)="","",ROUND(VLOOKUP(R1658&amp;"_"&amp;S1658&amp;"_"&amp;T1658,[1]挑战模式!$A:$AS,5,FALSE)/K1658,2)))</f>
        <v>2.5</v>
      </c>
      <c r="M1658" s="10">
        <f t="shared" ca="1" si="167"/>
        <v>1</v>
      </c>
      <c r="N1658" s="10" t="str">
        <f t="shared" ca="1" si="168"/>
        <v>Monster_Season3_Challenge5_5_1</v>
      </c>
      <c r="O1658" s="10">
        <f t="shared" ca="1" si="169"/>
        <v>1</v>
      </c>
      <c r="Q1658" s="10">
        <f ca="1">IF(L1658="","",VLOOKUP(R1658&amp;"_"&amp;S1658&amp;"_"&amp;T1658,[1]挑战模式!$A:$AS,38+U1658,FALSE))</f>
        <v>7</v>
      </c>
      <c r="R1658" s="10">
        <v>3</v>
      </c>
      <c r="S1658" s="10">
        <v>5</v>
      </c>
      <c r="T1658" s="10">
        <v>5</v>
      </c>
      <c r="U1658" s="10">
        <v>1</v>
      </c>
    </row>
    <row r="1659" spans="2:21" x14ac:dyDescent="0.2">
      <c r="B1659" s="10" t="str">
        <f t="shared" si="164"/>
        <v/>
      </c>
      <c r="C1659" s="10" t="str">
        <f>IF(ISNA(VLOOKUP(R1659&amp;"_"&amp;S1659&amp;"_"&amp;T1659,[1]挑战模式!$A:$AS,1,FALSE)),"",IF(T1659-T1658=0,"",T1659))</f>
        <v/>
      </c>
      <c r="D1659" s="10" t="str">
        <f t="shared" si="165"/>
        <v/>
      </c>
      <c r="E1659" s="10" t="str">
        <f>""</f>
        <v/>
      </c>
      <c r="F1659" s="10" t="str">
        <f>IF(C1659="","",VLOOKUP(R1659&amp;"_"&amp;S1659&amp;"_"&amp;T1659,[1]挑战模式!$A:$AS,13,FALSE)-VLOOKUP(R1659&amp;"_"&amp;S1659&amp;"_"&amp;T1659,[1]挑战模式!$A:$AS,14,FALSE))</f>
        <v/>
      </c>
      <c r="G1659" s="10" t="str">
        <f t="shared" si="166"/>
        <v/>
      </c>
      <c r="H1659" s="10" t="str">
        <f>IF(C1659="","",VLOOKUP(R1659&amp;"_"&amp;S1659&amp;"_"&amp;T1659,[1]挑战模式!$A:$BG,58,FALSE))</f>
        <v/>
      </c>
      <c r="I1659" s="10" t="str">
        <f>IF(C1659="","",VLOOKUP(R1659&amp;"_"&amp;S1659&amp;"_"&amp;T1659,[1]挑战模式!$A:$BG,59,FALSE))</f>
        <v/>
      </c>
      <c r="J1659" s="10" t="str">
        <f t="shared" si="163"/>
        <v/>
      </c>
      <c r="K1659" s="10">
        <f ca="1">IF(ISNA(VLOOKUP(R1659&amp;"_"&amp;S1659&amp;"_"&amp;T1659,[1]挑战模式!$A:$AS,1,FALSE)),"",IF(VLOOKUP(R1659&amp;"_"&amp;S1659&amp;"_"&amp;T1659,[1]挑战模式!$A:$AS,14+U1659,FALSE)="","",INT(VLOOKUP(R1659&amp;"_"&amp;S1659&amp;"_"&amp;T1659,[1]挑战模式!$A:$AS,20+U1659,FALSE))))</f>
        <v>12</v>
      </c>
      <c r="L1659" s="10">
        <f ca="1">IF(ISNA(VLOOKUP(R1659&amp;"_"&amp;S1659&amp;"_"&amp;T1659,[1]挑战模式!$A:$AS,1,FALSE)),"",IF(VLOOKUP(R1659&amp;"_"&amp;S1659&amp;"_"&amp;T1659,[1]挑战模式!$A:$AS,14+U1659,FALSE)="","",ROUND(VLOOKUP(R1659&amp;"_"&amp;S1659&amp;"_"&amp;T1659,[1]挑战模式!$A:$AS,5,FALSE)/K1659,2)))</f>
        <v>2.5</v>
      </c>
      <c r="M1659" s="10">
        <f t="shared" ca="1" si="167"/>
        <v>1</v>
      </c>
      <c r="N1659" s="10" t="str">
        <f t="shared" ca="1" si="168"/>
        <v>Monster_Season3_Challenge5_5_2</v>
      </c>
      <c r="O1659" s="10">
        <f t="shared" ca="1" si="169"/>
        <v>1</v>
      </c>
      <c r="Q1659" s="10">
        <f ca="1">IF(L1659="","",VLOOKUP(R1659&amp;"_"&amp;S1659&amp;"_"&amp;T1659,[1]挑战模式!$A:$AS,38+U1659,FALSE))</f>
        <v>7</v>
      </c>
      <c r="R1659" s="10">
        <v>3</v>
      </c>
      <c r="S1659" s="10">
        <v>5</v>
      </c>
      <c r="T1659" s="10">
        <v>5</v>
      </c>
      <c r="U1659" s="10">
        <v>2</v>
      </c>
    </row>
    <row r="1660" spans="2:21" x14ac:dyDescent="0.2">
      <c r="B1660" s="10" t="str">
        <f t="shared" si="164"/>
        <v/>
      </c>
      <c r="C1660" s="10" t="str">
        <f>IF(ISNA(VLOOKUP(R1660&amp;"_"&amp;S1660&amp;"_"&amp;T1660,[1]挑战模式!$A:$AS,1,FALSE)),"",IF(T1660-T1659=0,"",T1660))</f>
        <v/>
      </c>
      <c r="D1660" s="10" t="str">
        <f t="shared" si="165"/>
        <v/>
      </c>
      <c r="E1660" s="10" t="str">
        <f>""</f>
        <v/>
      </c>
      <c r="F1660" s="10" t="str">
        <f>IF(C1660="","",VLOOKUP(R1660&amp;"_"&amp;S1660&amp;"_"&amp;T1660,[1]挑战模式!$A:$AS,13,FALSE)-VLOOKUP(R1660&amp;"_"&amp;S1660&amp;"_"&amp;T1660,[1]挑战模式!$A:$AS,14,FALSE))</f>
        <v/>
      </c>
      <c r="G1660" s="10" t="str">
        <f t="shared" si="166"/>
        <v/>
      </c>
      <c r="H1660" s="10" t="str">
        <f>IF(C1660="","",VLOOKUP(R1660&amp;"_"&amp;S1660&amp;"_"&amp;T1660,[1]挑战模式!$A:$BG,58,FALSE))</f>
        <v/>
      </c>
      <c r="I1660" s="10" t="str">
        <f>IF(C1660="","",VLOOKUP(R1660&amp;"_"&amp;S1660&amp;"_"&amp;T1660,[1]挑战模式!$A:$BG,59,FALSE))</f>
        <v/>
      </c>
      <c r="J1660" s="10" t="str">
        <f t="shared" si="163"/>
        <v/>
      </c>
      <c r="K1660" s="10">
        <f ca="1">IF(ISNA(VLOOKUP(R1660&amp;"_"&amp;S1660&amp;"_"&amp;T1660,[1]挑战模式!$A:$AS,1,FALSE)),"",IF(VLOOKUP(R1660&amp;"_"&amp;S1660&amp;"_"&amp;T1660,[1]挑战模式!$A:$AS,14+U1660,FALSE)="","",INT(VLOOKUP(R1660&amp;"_"&amp;S1660&amp;"_"&amp;T1660,[1]挑战模式!$A:$AS,20+U1660,FALSE))))</f>
        <v>6</v>
      </c>
      <c r="L1660" s="10">
        <f ca="1">IF(ISNA(VLOOKUP(R1660&amp;"_"&amp;S1660&amp;"_"&amp;T1660,[1]挑战模式!$A:$AS,1,FALSE)),"",IF(VLOOKUP(R1660&amp;"_"&amp;S1660&amp;"_"&amp;T1660,[1]挑战模式!$A:$AS,14+U1660,FALSE)="","",ROUND(VLOOKUP(R1660&amp;"_"&amp;S1660&amp;"_"&amp;T1660,[1]挑战模式!$A:$AS,5,FALSE)/K1660,2)))</f>
        <v>5</v>
      </c>
      <c r="M1660" s="10">
        <f t="shared" ca="1" si="167"/>
        <v>1</v>
      </c>
      <c r="N1660" s="10" t="str">
        <f t="shared" ca="1" si="168"/>
        <v>Monster_Season3_Challenge5_5_3</v>
      </c>
      <c r="O1660" s="10">
        <f t="shared" ca="1" si="169"/>
        <v>1</v>
      </c>
      <c r="Q1660" s="10">
        <f ca="1">IF(L1660="","",VLOOKUP(R1660&amp;"_"&amp;S1660&amp;"_"&amp;T1660,[1]挑战模式!$A:$AS,38+U1660,FALSE))</f>
        <v>7</v>
      </c>
      <c r="R1660" s="10">
        <v>3</v>
      </c>
      <c r="S1660" s="10">
        <v>5</v>
      </c>
      <c r="T1660" s="10">
        <v>5</v>
      </c>
      <c r="U1660" s="10">
        <v>3</v>
      </c>
    </row>
    <row r="1661" spans="2:21" x14ac:dyDescent="0.2">
      <c r="B1661" s="10" t="str">
        <f t="shared" si="164"/>
        <v/>
      </c>
      <c r="C1661" s="10" t="str">
        <f>IF(ISNA(VLOOKUP(R1661&amp;"_"&amp;S1661&amp;"_"&amp;T1661,[1]挑战模式!$A:$AS,1,FALSE)),"",IF(T1661-T1660=0,"",T1661))</f>
        <v/>
      </c>
      <c r="D1661" s="10" t="str">
        <f t="shared" si="165"/>
        <v/>
      </c>
      <c r="E1661" s="10" t="str">
        <f>""</f>
        <v/>
      </c>
      <c r="F1661" s="10" t="str">
        <f>IF(C1661="","",VLOOKUP(R1661&amp;"_"&amp;S1661&amp;"_"&amp;T1661,[1]挑战模式!$A:$AS,13,FALSE)-VLOOKUP(R1661&amp;"_"&amp;S1661&amp;"_"&amp;T1661,[1]挑战模式!$A:$AS,14,FALSE))</f>
        <v/>
      </c>
      <c r="G1661" s="10" t="str">
        <f t="shared" si="166"/>
        <v/>
      </c>
      <c r="H1661" s="10" t="str">
        <f>IF(C1661="","",VLOOKUP(R1661&amp;"_"&amp;S1661&amp;"_"&amp;T1661,[1]挑战模式!$A:$BG,58,FALSE))</f>
        <v/>
      </c>
      <c r="I1661" s="10" t="str">
        <f>IF(C1661="","",VLOOKUP(R1661&amp;"_"&amp;S1661&amp;"_"&amp;T1661,[1]挑战模式!$A:$BG,59,FALSE))</f>
        <v/>
      </c>
      <c r="J1661" s="10" t="str">
        <f t="shared" si="163"/>
        <v/>
      </c>
      <c r="K1661" s="10" t="str">
        <f ca="1">IF(ISNA(VLOOKUP(R1661&amp;"_"&amp;S1661&amp;"_"&amp;T1661,[1]挑战模式!$A:$AS,1,FALSE)),"",IF(VLOOKUP(R1661&amp;"_"&amp;S1661&amp;"_"&amp;T1661,[1]挑战模式!$A:$AS,14+U1661,FALSE)="","",INT(VLOOKUP(R1661&amp;"_"&amp;S1661&amp;"_"&amp;T1661,[1]挑战模式!$A:$AS,20+U1661,FALSE))))</f>
        <v/>
      </c>
      <c r="L1661" s="10" t="str">
        <f ca="1">IF(ISNA(VLOOKUP(R1661&amp;"_"&amp;S1661&amp;"_"&amp;T1661,[1]挑战模式!$A:$AS,1,FALSE)),"",IF(VLOOKUP(R1661&amp;"_"&amp;S1661&amp;"_"&amp;T1661,[1]挑战模式!$A:$AS,14+U1661,FALSE)="","",ROUND(VLOOKUP(R1661&amp;"_"&amp;S1661&amp;"_"&amp;T1661,[1]挑战模式!$A:$AS,5,FALSE)/K1661,2)))</f>
        <v/>
      </c>
      <c r="M1661" s="10" t="str">
        <f t="shared" ca="1" si="167"/>
        <v/>
      </c>
      <c r="N1661" s="10" t="str">
        <f t="shared" ca="1" si="168"/>
        <v/>
      </c>
      <c r="O1661" s="10" t="str">
        <f t="shared" ca="1" si="169"/>
        <v/>
      </c>
      <c r="Q1661" s="10" t="str">
        <f ca="1">IF(L1661="","",VLOOKUP(R1661&amp;"_"&amp;S1661&amp;"_"&amp;T1661,[1]挑战模式!$A:$AS,38+U1661,FALSE))</f>
        <v/>
      </c>
      <c r="R1661" s="10">
        <v>3</v>
      </c>
      <c r="S1661" s="10">
        <v>5</v>
      </c>
      <c r="T1661" s="10">
        <v>5</v>
      </c>
      <c r="U1661" s="10">
        <v>4</v>
      </c>
    </row>
    <row r="1662" spans="2:21" x14ac:dyDescent="0.2">
      <c r="B1662" s="10" t="str">
        <f t="shared" si="164"/>
        <v/>
      </c>
      <c r="C1662" s="10" t="str">
        <f>IF(ISNA(VLOOKUP(R1662&amp;"_"&amp;S1662&amp;"_"&amp;T1662,[1]挑战模式!$A:$AS,1,FALSE)),"",IF(T1662-T1661=0,"",T1662))</f>
        <v/>
      </c>
      <c r="D1662" s="10" t="str">
        <f t="shared" si="165"/>
        <v/>
      </c>
      <c r="E1662" s="10" t="str">
        <f>""</f>
        <v/>
      </c>
      <c r="F1662" s="10" t="str">
        <f>IF(C1662="","",VLOOKUP(R1662&amp;"_"&amp;S1662&amp;"_"&amp;T1662,[1]挑战模式!$A:$AS,13,FALSE)-VLOOKUP(R1662&amp;"_"&amp;S1662&amp;"_"&amp;T1662,[1]挑战模式!$A:$AS,14,FALSE))</f>
        <v/>
      </c>
      <c r="G1662" s="10" t="str">
        <f t="shared" si="166"/>
        <v/>
      </c>
      <c r="H1662" s="10" t="str">
        <f>IF(C1662="","",VLOOKUP(R1662&amp;"_"&amp;S1662&amp;"_"&amp;T1662,[1]挑战模式!$A:$BG,58,FALSE))</f>
        <v/>
      </c>
      <c r="I1662" s="10" t="str">
        <f>IF(C1662="","",VLOOKUP(R1662&amp;"_"&amp;S1662&amp;"_"&amp;T1662,[1]挑战模式!$A:$BG,59,FALSE))</f>
        <v/>
      </c>
      <c r="J1662" s="10" t="str">
        <f t="shared" si="163"/>
        <v/>
      </c>
      <c r="K1662" s="10" t="str">
        <f ca="1">IF(ISNA(VLOOKUP(R1662&amp;"_"&amp;S1662&amp;"_"&amp;T1662,[1]挑战模式!$A:$AS,1,FALSE)),"",IF(VLOOKUP(R1662&amp;"_"&amp;S1662&amp;"_"&amp;T1662,[1]挑战模式!$A:$AS,14+U1662,FALSE)="","",INT(VLOOKUP(R1662&amp;"_"&amp;S1662&amp;"_"&amp;T1662,[1]挑战模式!$A:$AS,20+U1662,FALSE))))</f>
        <v/>
      </c>
      <c r="L1662" s="10" t="str">
        <f ca="1">IF(ISNA(VLOOKUP(R1662&amp;"_"&amp;S1662&amp;"_"&amp;T1662,[1]挑战模式!$A:$AS,1,FALSE)),"",IF(VLOOKUP(R1662&amp;"_"&amp;S1662&amp;"_"&amp;T1662,[1]挑战模式!$A:$AS,14+U1662,FALSE)="","",ROUND(VLOOKUP(R1662&amp;"_"&amp;S1662&amp;"_"&amp;T1662,[1]挑战模式!$A:$AS,5,FALSE)/K1662,2)))</f>
        <v/>
      </c>
      <c r="M1662" s="10" t="str">
        <f t="shared" ca="1" si="167"/>
        <v/>
      </c>
      <c r="N1662" s="10" t="str">
        <f t="shared" ca="1" si="168"/>
        <v/>
      </c>
      <c r="O1662" s="10" t="str">
        <f t="shared" ca="1" si="169"/>
        <v/>
      </c>
      <c r="Q1662" s="10" t="str">
        <f ca="1">IF(L1662="","",VLOOKUP(R1662&amp;"_"&amp;S1662&amp;"_"&amp;T1662,[1]挑战模式!$A:$AS,38+U1662,FALSE))</f>
        <v/>
      </c>
      <c r="R1662" s="10">
        <v>3</v>
      </c>
      <c r="S1662" s="10">
        <v>5</v>
      </c>
      <c r="T1662" s="10">
        <v>5</v>
      </c>
      <c r="U1662" s="10">
        <v>5</v>
      </c>
    </row>
    <row r="1663" spans="2:21" x14ac:dyDescent="0.2">
      <c r="B1663" s="10" t="str">
        <f t="shared" si="164"/>
        <v/>
      </c>
      <c r="C1663" s="10" t="str">
        <f>IF(ISNA(VLOOKUP(R1663&amp;"_"&amp;S1663&amp;"_"&amp;T1663,[1]挑战模式!$A:$AS,1,FALSE)),"",IF(T1663-T1662=0,"",T1663))</f>
        <v/>
      </c>
      <c r="D1663" s="10" t="str">
        <f t="shared" si="165"/>
        <v/>
      </c>
      <c r="E1663" s="10" t="str">
        <f>""</f>
        <v/>
      </c>
      <c r="F1663" s="10" t="str">
        <f>IF(C1663="","",VLOOKUP(R1663&amp;"_"&amp;S1663&amp;"_"&amp;T1663,[1]挑战模式!$A:$AS,13,FALSE)-VLOOKUP(R1663&amp;"_"&amp;S1663&amp;"_"&amp;T1663,[1]挑战模式!$A:$AS,14,FALSE))</f>
        <v/>
      </c>
      <c r="G1663" s="10" t="str">
        <f t="shared" si="166"/>
        <v/>
      </c>
      <c r="H1663" s="10" t="str">
        <f>IF(C1663="","",VLOOKUP(R1663&amp;"_"&amp;S1663&amp;"_"&amp;T1663,[1]挑战模式!$A:$BG,58,FALSE))</f>
        <v/>
      </c>
      <c r="I1663" s="10" t="str">
        <f>IF(C1663="","",VLOOKUP(R1663&amp;"_"&amp;S1663&amp;"_"&amp;T1663,[1]挑战模式!$A:$BG,59,FALSE))</f>
        <v/>
      </c>
      <c r="J1663" s="10" t="str">
        <f t="shared" si="163"/>
        <v/>
      </c>
      <c r="K1663" s="10" t="str">
        <f ca="1">IF(ISNA(VLOOKUP(R1663&amp;"_"&amp;S1663&amp;"_"&amp;T1663,[1]挑战模式!$A:$AS,1,FALSE)),"",IF(VLOOKUP(R1663&amp;"_"&amp;S1663&amp;"_"&amp;T1663,[1]挑战模式!$A:$AS,14+U1663,FALSE)="","",INT(VLOOKUP(R1663&amp;"_"&amp;S1663&amp;"_"&amp;T1663,[1]挑战模式!$A:$AS,20+U1663,FALSE))))</f>
        <v/>
      </c>
      <c r="L1663" s="10" t="str">
        <f ca="1">IF(ISNA(VLOOKUP(R1663&amp;"_"&amp;S1663&amp;"_"&amp;T1663,[1]挑战模式!$A:$AS,1,FALSE)),"",IF(VLOOKUP(R1663&amp;"_"&amp;S1663&amp;"_"&amp;T1663,[1]挑战模式!$A:$AS,14+U1663,FALSE)="","",ROUND(VLOOKUP(R1663&amp;"_"&amp;S1663&amp;"_"&amp;T1663,[1]挑战模式!$A:$AS,5,FALSE)/K1663,2)))</f>
        <v/>
      </c>
      <c r="M1663" s="10" t="str">
        <f t="shared" ca="1" si="167"/>
        <v/>
      </c>
      <c r="N1663" s="10" t="str">
        <f t="shared" ca="1" si="168"/>
        <v/>
      </c>
      <c r="O1663" s="10" t="str">
        <f t="shared" ca="1" si="169"/>
        <v/>
      </c>
      <c r="Q1663" s="10" t="str">
        <f ca="1">IF(L1663="","",VLOOKUP(R1663&amp;"_"&amp;S1663&amp;"_"&amp;T1663,[1]挑战模式!$A:$AS,38+U1663,FALSE))</f>
        <v/>
      </c>
      <c r="R1663" s="10">
        <v>3</v>
      </c>
      <c r="S1663" s="10">
        <v>5</v>
      </c>
      <c r="T1663" s="10">
        <v>5</v>
      </c>
      <c r="U1663" s="10">
        <v>6</v>
      </c>
    </row>
    <row r="1664" spans="2:21" x14ac:dyDescent="0.2">
      <c r="B1664" s="10" t="str">
        <f t="shared" si="164"/>
        <v>MonsterWaveCallRule_Season3_Challenge5</v>
      </c>
      <c r="C1664" s="10">
        <f>IF(ISNA(VLOOKUP(R1664&amp;"_"&amp;S1664&amp;"_"&amp;T1664,[1]挑战模式!$A:$AS,1,FALSE)),"",IF(T1664-T1663=0,"",T1664))</f>
        <v>6</v>
      </c>
      <c r="D1664" s="10" t="str">
        <f t="shared" si="165"/>
        <v>赛季3挑战关卡5波次6</v>
      </c>
      <c r="E1664" s="10" t="str">
        <f>""</f>
        <v/>
      </c>
      <c r="F1664" s="10">
        <f>IF(C1664="","",VLOOKUP(R1664&amp;"_"&amp;S1664&amp;"_"&amp;T1664,[1]挑战模式!$A:$AS,13,FALSE)-VLOOKUP(R1664&amp;"_"&amp;S1664&amp;"_"&amp;T1664,[1]挑战模式!$A:$AS,14,FALSE))</f>
        <v>100</v>
      </c>
      <c r="G1664" s="10">
        <f t="shared" si="166"/>
        <v>180</v>
      </c>
      <c r="H1664" s="10" t="str">
        <f>IF(C1664="","",VLOOKUP(R1664&amp;"_"&amp;S1664&amp;"_"&amp;T1664,[1]挑战模式!$A:$BG,58,FALSE))</f>
        <v>ResAudio_Music_game3;0.9</v>
      </c>
      <c r="I1664" s="10" t="str">
        <f>IF(C1664="","",VLOOKUP(R1664&amp;"_"&amp;S1664&amp;"_"&amp;T1664,[1]挑战模式!$A:$BG,59,FALSE))</f>
        <v>ResAudio_Music_game3;1.1</v>
      </c>
      <c r="J1664" s="10">
        <f t="shared" si="163"/>
        <v>0</v>
      </c>
      <c r="K1664" s="10">
        <f ca="1">IF(ISNA(VLOOKUP(R1664&amp;"_"&amp;S1664&amp;"_"&amp;T1664,[1]挑战模式!$A:$AS,1,FALSE)),"",IF(VLOOKUP(R1664&amp;"_"&amp;S1664&amp;"_"&amp;T1664,[1]挑战模式!$A:$AS,14+U1664,FALSE)="","",INT(VLOOKUP(R1664&amp;"_"&amp;S1664&amp;"_"&amp;T1664,[1]挑战模式!$A:$AS,20+U1664,FALSE))))</f>
        <v>10</v>
      </c>
      <c r="L1664" s="10">
        <f ca="1">IF(ISNA(VLOOKUP(R1664&amp;"_"&amp;S1664&amp;"_"&amp;T1664,[1]挑战模式!$A:$AS,1,FALSE)),"",IF(VLOOKUP(R1664&amp;"_"&amp;S1664&amp;"_"&amp;T1664,[1]挑战模式!$A:$AS,14+U1664,FALSE)="","",ROUND(VLOOKUP(R1664&amp;"_"&amp;S1664&amp;"_"&amp;T1664,[1]挑战模式!$A:$AS,5,FALSE)/K1664,2)))</f>
        <v>3</v>
      </c>
      <c r="M1664" s="10">
        <f t="shared" ca="1" si="167"/>
        <v>1</v>
      </c>
      <c r="N1664" s="10" t="str">
        <f t="shared" ca="1" si="168"/>
        <v>Monster_Season3_Challenge5_6_1</v>
      </c>
      <c r="O1664" s="10">
        <f t="shared" ca="1" si="169"/>
        <v>1</v>
      </c>
      <c r="Q1664" s="10">
        <f ca="1">IF(L1664="","",VLOOKUP(R1664&amp;"_"&amp;S1664&amp;"_"&amp;T1664,[1]挑战模式!$A:$AS,38+U1664,FALSE))</f>
        <v>3</v>
      </c>
      <c r="R1664" s="10">
        <v>3</v>
      </c>
      <c r="S1664" s="10">
        <v>5</v>
      </c>
      <c r="T1664" s="10">
        <v>6</v>
      </c>
      <c r="U1664" s="10">
        <v>1</v>
      </c>
    </row>
    <row r="1665" spans="2:21" x14ac:dyDescent="0.2">
      <c r="B1665" s="10" t="str">
        <f t="shared" si="164"/>
        <v/>
      </c>
      <c r="C1665" s="10" t="str">
        <f>IF(ISNA(VLOOKUP(R1665&amp;"_"&amp;S1665&amp;"_"&amp;T1665,[1]挑战模式!$A:$AS,1,FALSE)),"",IF(T1665-T1664=0,"",T1665))</f>
        <v/>
      </c>
      <c r="D1665" s="10" t="str">
        <f t="shared" si="165"/>
        <v/>
      </c>
      <c r="E1665" s="10" t="str">
        <f>""</f>
        <v/>
      </c>
      <c r="F1665" s="10" t="str">
        <f>IF(C1665="","",VLOOKUP(R1665&amp;"_"&amp;S1665&amp;"_"&amp;T1665,[1]挑战模式!$A:$AS,13,FALSE)-VLOOKUP(R1665&amp;"_"&amp;S1665&amp;"_"&amp;T1665,[1]挑战模式!$A:$AS,14,FALSE))</f>
        <v/>
      </c>
      <c r="G1665" s="10" t="str">
        <f t="shared" si="166"/>
        <v/>
      </c>
      <c r="H1665" s="10" t="str">
        <f>IF(C1665="","",VLOOKUP(R1665&amp;"_"&amp;S1665&amp;"_"&amp;T1665,[1]挑战模式!$A:$BG,58,FALSE))</f>
        <v/>
      </c>
      <c r="I1665" s="10" t="str">
        <f>IF(C1665="","",VLOOKUP(R1665&amp;"_"&amp;S1665&amp;"_"&amp;T1665,[1]挑战模式!$A:$BG,59,FALSE))</f>
        <v/>
      </c>
      <c r="J1665" s="10" t="str">
        <f t="shared" si="163"/>
        <v/>
      </c>
      <c r="K1665" s="10">
        <f ca="1">IF(ISNA(VLOOKUP(R1665&amp;"_"&amp;S1665&amp;"_"&amp;T1665,[1]挑战模式!$A:$AS,1,FALSE)),"",IF(VLOOKUP(R1665&amp;"_"&amp;S1665&amp;"_"&amp;T1665,[1]挑战模式!$A:$AS,14+U1665,FALSE)="","",INT(VLOOKUP(R1665&amp;"_"&amp;S1665&amp;"_"&amp;T1665,[1]挑战模式!$A:$AS,20+U1665,FALSE))))</f>
        <v>10</v>
      </c>
      <c r="L1665" s="10">
        <f ca="1">IF(ISNA(VLOOKUP(R1665&amp;"_"&amp;S1665&amp;"_"&amp;T1665,[1]挑战模式!$A:$AS,1,FALSE)),"",IF(VLOOKUP(R1665&amp;"_"&amp;S1665&amp;"_"&amp;T1665,[1]挑战模式!$A:$AS,14+U1665,FALSE)="","",ROUND(VLOOKUP(R1665&amp;"_"&amp;S1665&amp;"_"&amp;T1665,[1]挑战模式!$A:$AS,5,FALSE)/K1665,2)))</f>
        <v>3</v>
      </c>
      <c r="M1665" s="10">
        <f t="shared" ca="1" si="167"/>
        <v>1</v>
      </c>
      <c r="N1665" s="10" t="str">
        <f t="shared" ca="1" si="168"/>
        <v>Monster_Season3_Challenge5_6_2</v>
      </c>
      <c r="O1665" s="10">
        <f t="shared" ca="1" si="169"/>
        <v>1</v>
      </c>
      <c r="Q1665" s="10">
        <f ca="1">IF(L1665="","",VLOOKUP(R1665&amp;"_"&amp;S1665&amp;"_"&amp;T1665,[1]挑战模式!$A:$AS,38+U1665,FALSE))</f>
        <v>7</v>
      </c>
      <c r="R1665" s="10">
        <v>3</v>
      </c>
      <c r="S1665" s="10">
        <v>5</v>
      </c>
      <c r="T1665" s="10">
        <v>6</v>
      </c>
      <c r="U1665" s="10">
        <v>2</v>
      </c>
    </row>
    <row r="1666" spans="2:21" x14ac:dyDescent="0.2">
      <c r="B1666" s="10" t="str">
        <f t="shared" si="164"/>
        <v/>
      </c>
      <c r="C1666" s="10" t="str">
        <f>IF(ISNA(VLOOKUP(R1666&amp;"_"&amp;S1666&amp;"_"&amp;T1666,[1]挑战模式!$A:$AS,1,FALSE)),"",IF(T1666-T1665=0,"",T1666))</f>
        <v/>
      </c>
      <c r="D1666" s="10" t="str">
        <f t="shared" si="165"/>
        <v/>
      </c>
      <c r="E1666" s="10" t="str">
        <f>""</f>
        <v/>
      </c>
      <c r="F1666" s="10" t="str">
        <f>IF(C1666="","",VLOOKUP(R1666&amp;"_"&amp;S1666&amp;"_"&amp;T1666,[1]挑战模式!$A:$AS,13,FALSE)-VLOOKUP(R1666&amp;"_"&amp;S1666&amp;"_"&amp;T1666,[1]挑战模式!$A:$AS,14,FALSE))</f>
        <v/>
      </c>
      <c r="G1666" s="10" t="str">
        <f t="shared" si="166"/>
        <v/>
      </c>
      <c r="H1666" s="10" t="str">
        <f>IF(C1666="","",VLOOKUP(R1666&amp;"_"&amp;S1666&amp;"_"&amp;T1666,[1]挑战模式!$A:$BG,58,FALSE))</f>
        <v/>
      </c>
      <c r="I1666" s="10" t="str">
        <f>IF(C1666="","",VLOOKUP(R1666&amp;"_"&amp;S1666&amp;"_"&amp;T1666,[1]挑战模式!$A:$BG,59,FALSE))</f>
        <v/>
      </c>
      <c r="J1666" s="10" t="str">
        <f t="shared" si="163"/>
        <v/>
      </c>
      <c r="K1666" s="10">
        <f ca="1">IF(ISNA(VLOOKUP(R1666&amp;"_"&amp;S1666&amp;"_"&amp;T1666,[1]挑战模式!$A:$AS,1,FALSE)),"",IF(VLOOKUP(R1666&amp;"_"&amp;S1666&amp;"_"&amp;T1666,[1]挑战模式!$A:$AS,14+U1666,FALSE)="","",INT(VLOOKUP(R1666&amp;"_"&amp;S1666&amp;"_"&amp;T1666,[1]挑战模式!$A:$AS,20+U1666,FALSE))))</f>
        <v>10</v>
      </c>
      <c r="L1666" s="10">
        <f ca="1">IF(ISNA(VLOOKUP(R1666&amp;"_"&amp;S1666&amp;"_"&amp;T1666,[1]挑战模式!$A:$AS,1,FALSE)),"",IF(VLOOKUP(R1666&amp;"_"&amp;S1666&amp;"_"&amp;T1666,[1]挑战模式!$A:$AS,14+U1666,FALSE)="","",ROUND(VLOOKUP(R1666&amp;"_"&amp;S1666&amp;"_"&amp;T1666,[1]挑战模式!$A:$AS,5,FALSE)/K1666,2)))</f>
        <v>3</v>
      </c>
      <c r="M1666" s="10">
        <f t="shared" ca="1" si="167"/>
        <v>1</v>
      </c>
      <c r="N1666" s="10" t="str">
        <f t="shared" ca="1" si="168"/>
        <v>Monster_Season3_Challenge5_6_3</v>
      </c>
      <c r="O1666" s="10">
        <f t="shared" ca="1" si="169"/>
        <v>1</v>
      </c>
      <c r="Q1666" s="10">
        <f ca="1">IF(L1666="","",VLOOKUP(R1666&amp;"_"&amp;S1666&amp;"_"&amp;T1666,[1]挑战模式!$A:$AS,38+U1666,FALSE))</f>
        <v>7</v>
      </c>
      <c r="R1666" s="10">
        <v>3</v>
      </c>
      <c r="S1666" s="10">
        <v>5</v>
      </c>
      <c r="T1666" s="10">
        <v>6</v>
      </c>
      <c r="U1666" s="10">
        <v>3</v>
      </c>
    </row>
    <row r="1667" spans="2:21" x14ac:dyDescent="0.2">
      <c r="B1667" s="10" t="str">
        <f t="shared" si="164"/>
        <v/>
      </c>
      <c r="C1667" s="10" t="str">
        <f>IF(ISNA(VLOOKUP(R1667&amp;"_"&amp;S1667&amp;"_"&amp;T1667,[1]挑战模式!$A:$AS,1,FALSE)),"",IF(T1667-T1666=0,"",T1667))</f>
        <v/>
      </c>
      <c r="D1667" s="10" t="str">
        <f t="shared" si="165"/>
        <v/>
      </c>
      <c r="E1667" s="10" t="str">
        <f>""</f>
        <v/>
      </c>
      <c r="F1667" s="10" t="str">
        <f>IF(C1667="","",VLOOKUP(R1667&amp;"_"&amp;S1667&amp;"_"&amp;T1667,[1]挑战模式!$A:$AS,13,FALSE)-VLOOKUP(R1667&amp;"_"&amp;S1667&amp;"_"&amp;T1667,[1]挑战模式!$A:$AS,14,FALSE))</f>
        <v/>
      </c>
      <c r="G1667" s="10" t="str">
        <f t="shared" si="166"/>
        <v/>
      </c>
      <c r="H1667" s="10" t="str">
        <f>IF(C1667="","",VLOOKUP(R1667&amp;"_"&amp;S1667&amp;"_"&amp;T1667,[1]挑战模式!$A:$BG,58,FALSE))</f>
        <v/>
      </c>
      <c r="I1667" s="10" t="str">
        <f>IF(C1667="","",VLOOKUP(R1667&amp;"_"&amp;S1667&amp;"_"&amp;T1667,[1]挑战模式!$A:$BG,59,FALSE))</f>
        <v/>
      </c>
      <c r="J1667" s="10" t="str">
        <f t="shared" si="163"/>
        <v/>
      </c>
      <c r="K1667" s="10">
        <f ca="1">IF(ISNA(VLOOKUP(R1667&amp;"_"&amp;S1667&amp;"_"&amp;T1667,[1]挑战模式!$A:$AS,1,FALSE)),"",IF(VLOOKUP(R1667&amp;"_"&amp;S1667&amp;"_"&amp;T1667,[1]挑战模式!$A:$AS,14+U1667,FALSE)="","",INT(VLOOKUP(R1667&amp;"_"&amp;S1667&amp;"_"&amp;T1667,[1]挑战模式!$A:$AS,20+U1667,FALSE))))</f>
        <v>5</v>
      </c>
      <c r="L1667" s="10">
        <f ca="1">IF(ISNA(VLOOKUP(R1667&amp;"_"&amp;S1667&amp;"_"&amp;T1667,[1]挑战模式!$A:$AS,1,FALSE)),"",IF(VLOOKUP(R1667&amp;"_"&amp;S1667&amp;"_"&amp;T1667,[1]挑战模式!$A:$AS,14+U1667,FALSE)="","",ROUND(VLOOKUP(R1667&amp;"_"&amp;S1667&amp;"_"&amp;T1667,[1]挑战模式!$A:$AS,5,FALSE)/K1667,2)))</f>
        <v>6</v>
      </c>
      <c r="M1667" s="10">
        <f t="shared" ca="1" si="167"/>
        <v>1</v>
      </c>
      <c r="N1667" s="10" t="str">
        <f t="shared" ca="1" si="168"/>
        <v>Monster_Season3_Challenge5_6_4</v>
      </c>
      <c r="O1667" s="10">
        <f t="shared" ca="1" si="169"/>
        <v>1</v>
      </c>
      <c r="Q1667" s="10">
        <f ca="1">IF(L1667="","",VLOOKUP(R1667&amp;"_"&amp;S1667&amp;"_"&amp;T1667,[1]挑战模式!$A:$AS,38+U1667,FALSE))</f>
        <v>7</v>
      </c>
      <c r="R1667" s="10">
        <v>3</v>
      </c>
      <c r="S1667" s="10">
        <v>5</v>
      </c>
      <c r="T1667" s="10">
        <v>6</v>
      </c>
      <c r="U1667" s="10">
        <v>4</v>
      </c>
    </row>
    <row r="1668" spans="2:21" x14ac:dyDescent="0.2">
      <c r="B1668" s="10" t="str">
        <f t="shared" si="164"/>
        <v/>
      </c>
      <c r="C1668" s="10" t="str">
        <f>IF(ISNA(VLOOKUP(R1668&amp;"_"&amp;S1668&amp;"_"&amp;T1668,[1]挑战模式!$A:$AS,1,FALSE)),"",IF(T1668-T1667=0,"",T1668))</f>
        <v/>
      </c>
      <c r="D1668" s="10" t="str">
        <f t="shared" si="165"/>
        <v/>
      </c>
      <c r="E1668" s="10" t="str">
        <f>""</f>
        <v/>
      </c>
      <c r="F1668" s="10" t="str">
        <f>IF(C1668="","",VLOOKUP(R1668&amp;"_"&amp;S1668&amp;"_"&amp;T1668,[1]挑战模式!$A:$AS,13,FALSE)-VLOOKUP(R1668&amp;"_"&amp;S1668&amp;"_"&amp;T1668,[1]挑战模式!$A:$AS,14,FALSE))</f>
        <v/>
      </c>
      <c r="G1668" s="10" t="str">
        <f t="shared" si="166"/>
        <v/>
      </c>
      <c r="H1668" s="10" t="str">
        <f>IF(C1668="","",VLOOKUP(R1668&amp;"_"&amp;S1668&amp;"_"&amp;T1668,[1]挑战模式!$A:$BG,58,FALSE))</f>
        <v/>
      </c>
      <c r="I1668" s="10" t="str">
        <f>IF(C1668="","",VLOOKUP(R1668&amp;"_"&amp;S1668&amp;"_"&amp;T1668,[1]挑战模式!$A:$BG,59,FALSE))</f>
        <v/>
      </c>
      <c r="J1668" s="10" t="str">
        <f t="shared" si="163"/>
        <v/>
      </c>
      <c r="K1668" s="10" t="str">
        <f ca="1">IF(ISNA(VLOOKUP(R1668&amp;"_"&amp;S1668&amp;"_"&amp;T1668,[1]挑战模式!$A:$AS,1,FALSE)),"",IF(VLOOKUP(R1668&amp;"_"&amp;S1668&amp;"_"&amp;T1668,[1]挑战模式!$A:$AS,14+U1668,FALSE)="","",INT(VLOOKUP(R1668&amp;"_"&amp;S1668&amp;"_"&amp;T1668,[1]挑战模式!$A:$AS,20+U1668,FALSE))))</f>
        <v/>
      </c>
      <c r="L1668" s="10" t="str">
        <f ca="1">IF(ISNA(VLOOKUP(R1668&amp;"_"&amp;S1668&amp;"_"&amp;T1668,[1]挑战模式!$A:$AS,1,FALSE)),"",IF(VLOOKUP(R1668&amp;"_"&amp;S1668&amp;"_"&amp;T1668,[1]挑战模式!$A:$AS,14+U1668,FALSE)="","",ROUND(VLOOKUP(R1668&amp;"_"&amp;S1668&amp;"_"&amp;T1668,[1]挑战模式!$A:$AS,5,FALSE)/K1668,2)))</f>
        <v/>
      </c>
      <c r="M1668" s="10" t="str">
        <f t="shared" ca="1" si="167"/>
        <v/>
      </c>
      <c r="N1668" s="10" t="str">
        <f t="shared" ca="1" si="168"/>
        <v/>
      </c>
      <c r="O1668" s="10" t="str">
        <f t="shared" ca="1" si="169"/>
        <v/>
      </c>
      <c r="Q1668" s="10" t="str">
        <f ca="1">IF(L1668="","",VLOOKUP(R1668&amp;"_"&amp;S1668&amp;"_"&amp;T1668,[1]挑战模式!$A:$AS,38+U1668,FALSE))</f>
        <v/>
      </c>
      <c r="R1668" s="10">
        <v>3</v>
      </c>
      <c r="S1668" s="10">
        <v>5</v>
      </c>
      <c r="T1668" s="10">
        <v>6</v>
      </c>
      <c r="U1668" s="10">
        <v>5</v>
      </c>
    </row>
    <row r="1669" spans="2:21" x14ac:dyDescent="0.2">
      <c r="B1669" s="10" t="str">
        <f t="shared" si="164"/>
        <v/>
      </c>
      <c r="C1669" s="10" t="str">
        <f>IF(ISNA(VLOOKUP(R1669&amp;"_"&amp;S1669&amp;"_"&amp;T1669,[1]挑战模式!$A:$AS,1,FALSE)),"",IF(T1669-T1668=0,"",T1669))</f>
        <v/>
      </c>
      <c r="D1669" s="10" t="str">
        <f t="shared" si="165"/>
        <v/>
      </c>
      <c r="E1669" s="10" t="str">
        <f>""</f>
        <v/>
      </c>
      <c r="F1669" s="10" t="str">
        <f>IF(C1669="","",VLOOKUP(R1669&amp;"_"&amp;S1669&amp;"_"&amp;T1669,[1]挑战模式!$A:$AS,13,FALSE)-VLOOKUP(R1669&amp;"_"&amp;S1669&amp;"_"&amp;T1669,[1]挑战模式!$A:$AS,14,FALSE))</f>
        <v/>
      </c>
      <c r="G1669" s="10" t="str">
        <f t="shared" si="166"/>
        <v/>
      </c>
      <c r="H1669" s="10" t="str">
        <f>IF(C1669="","",VLOOKUP(R1669&amp;"_"&amp;S1669&amp;"_"&amp;T1669,[1]挑战模式!$A:$BG,58,FALSE))</f>
        <v/>
      </c>
      <c r="I1669" s="10" t="str">
        <f>IF(C1669="","",VLOOKUP(R1669&amp;"_"&amp;S1669&amp;"_"&amp;T1669,[1]挑战模式!$A:$BG,59,FALSE))</f>
        <v/>
      </c>
      <c r="J1669" s="10" t="str">
        <f t="shared" si="163"/>
        <v/>
      </c>
      <c r="K1669" s="10" t="str">
        <f ca="1">IF(ISNA(VLOOKUP(R1669&amp;"_"&amp;S1669&amp;"_"&amp;T1669,[1]挑战模式!$A:$AS,1,FALSE)),"",IF(VLOOKUP(R1669&amp;"_"&amp;S1669&amp;"_"&amp;T1669,[1]挑战模式!$A:$AS,14+U1669,FALSE)="","",INT(VLOOKUP(R1669&amp;"_"&amp;S1669&amp;"_"&amp;T1669,[1]挑战模式!$A:$AS,20+U1669,FALSE))))</f>
        <v/>
      </c>
      <c r="L1669" s="10" t="str">
        <f ca="1">IF(ISNA(VLOOKUP(R1669&amp;"_"&amp;S1669&amp;"_"&amp;T1669,[1]挑战模式!$A:$AS,1,FALSE)),"",IF(VLOOKUP(R1669&amp;"_"&amp;S1669&amp;"_"&amp;T1669,[1]挑战模式!$A:$AS,14+U1669,FALSE)="","",ROUND(VLOOKUP(R1669&amp;"_"&amp;S1669&amp;"_"&amp;T1669,[1]挑战模式!$A:$AS,5,FALSE)/K1669,2)))</f>
        <v/>
      </c>
      <c r="M1669" s="10" t="str">
        <f t="shared" ca="1" si="167"/>
        <v/>
      </c>
      <c r="N1669" s="10" t="str">
        <f t="shared" ca="1" si="168"/>
        <v/>
      </c>
      <c r="O1669" s="10" t="str">
        <f t="shared" ca="1" si="169"/>
        <v/>
      </c>
      <c r="Q1669" s="10" t="str">
        <f ca="1">IF(L1669="","",VLOOKUP(R1669&amp;"_"&amp;S1669&amp;"_"&amp;T1669,[1]挑战模式!$A:$AS,38+U1669,FALSE))</f>
        <v/>
      </c>
      <c r="R1669" s="10">
        <v>3</v>
      </c>
      <c r="S1669" s="10">
        <v>5</v>
      </c>
      <c r="T1669" s="10">
        <v>6</v>
      </c>
      <c r="U1669" s="10">
        <v>6</v>
      </c>
    </row>
    <row r="1670" spans="2:21" x14ac:dyDescent="0.2">
      <c r="B1670" s="10" t="str">
        <f t="shared" si="164"/>
        <v>MonsterWaveCallRule_Season3_Challenge5</v>
      </c>
      <c r="C1670" s="10">
        <f>IF(ISNA(VLOOKUP(R1670&amp;"_"&amp;S1670&amp;"_"&amp;T1670,[1]挑战模式!$A:$AS,1,FALSE)),"",IF(T1670-T1669=0,"",T1670))</f>
        <v>7</v>
      </c>
      <c r="D1670" s="10" t="str">
        <f t="shared" si="165"/>
        <v>赛季3挑战关卡5波次7</v>
      </c>
      <c r="E1670" s="10" t="str">
        <f>""</f>
        <v/>
      </c>
      <c r="F1670" s="10">
        <f>IF(C1670="","",VLOOKUP(R1670&amp;"_"&amp;S1670&amp;"_"&amp;T1670,[1]挑战模式!$A:$AS,13,FALSE)-VLOOKUP(R1670&amp;"_"&amp;S1670&amp;"_"&amp;T1670,[1]挑战模式!$A:$AS,14,FALSE))</f>
        <v>100</v>
      </c>
      <c r="G1670" s="10">
        <f t="shared" si="166"/>
        <v>180</v>
      </c>
      <c r="H1670" s="10" t="str">
        <f>IF(C1670="","",VLOOKUP(R1670&amp;"_"&amp;S1670&amp;"_"&amp;T1670,[1]挑战模式!$A:$BG,58,FALSE))</f>
        <v>ResAudio_Music_game3;0.9</v>
      </c>
      <c r="I1670" s="10" t="str">
        <f>IF(C1670="","",VLOOKUP(R1670&amp;"_"&amp;S1670&amp;"_"&amp;T1670,[1]挑战模式!$A:$BG,59,FALSE))</f>
        <v>ResAudio_Music_game3;1.1</v>
      </c>
      <c r="J1670" s="10">
        <f t="shared" si="163"/>
        <v>0</v>
      </c>
      <c r="K1670" s="10">
        <f ca="1">IF(ISNA(VLOOKUP(R1670&amp;"_"&amp;S1670&amp;"_"&amp;T1670,[1]挑战模式!$A:$AS,1,FALSE)),"",IF(VLOOKUP(R1670&amp;"_"&amp;S1670&amp;"_"&amp;T1670,[1]挑战模式!$A:$AS,14+U1670,FALSE)="","",INT(VLOOKUP(R1670&amp;"_"&amp;S1670&amp;"_"&amp;T1670,[1]挑战模式!$A:$AS,20+U1670,FALSE))))</f>
        <v>11</v>
      </c>
      <c r="L1670" s="10">
        <f ca="1">IF(ISNA(VLOOKUP(R1670&amp;"_"&amp;S1670&amp;"_"&amp;T1670,[1]挑战模式!$A:$AS,1,FALSE)),"",IF(VLOOKUP(R1670&amp;"_"&amp;S1670&amp;"_"&amp;T1670,[1]挑战模式!$A:$AS,14+U1670,FALSE)="","",ROUND(VLOOKUP(R1670&amp;"_"&amp;S1670&amp;"_"&amp;T1670,[1]挑战模式!$A:$AS,5,FALSE)/K1670,2)))</f>
        <v>2.73</v>
      </c>
      <c r="M1670" s="10">
        <f t="shared" ca="1" si="167"/>
        <v>1</v>
      </c>
      <c r="N1670" s="10" t="str">
        <f t="shared" ca="1" si="168"/>
        <v>Monster_Season3_Challenge5_7_1</v>
      </c>
      <c r="O1670" s="10">
        <f t="shared" ca="1" si="169"/>
        <v>1</v>
      </c>
      <c r="Q1670" s="10">
        <f ca="1">IF(L1670="","",VLOOKUP(R1670&amp;"_"&amp;S1670&amp;"_"&amp;T1670,[1]挑战模式!$A:$AS,38+U1670,FALSE))</f>
        <v>5</v>
      </c>
      <c r="R1670" s="10">
        <v>3</v>
      </c>
      <c r="S1670" s="10">
        <v>5</v>
      </c>
      <c r="T1670" s="10">
        <v>7</v>
      </c>
      <c r="U1670" s="10">
        <v>1</v>
      </c>
    </row>
    <row r="1671" spans="2:21" x14ac:dyDescent="0.2">
      <c r="B1671" s="10" t="str">
        <f t="shared" si="164"/>
        <v/>
      </c>
      <c r="C1671" s="10" t="str">
        <f>IF(ISNA(VLOOKUP(R1671&amp;"_"&amp;S1671&amp;"_"&amp;T1671,[1]挑战模式!$A:$AS,1,FALSE)),"",IF(T1671-T1670=0,"",T1671))</f>
        <v/>
      </c>
      <c r="D1671" s="10" t="str">
        <f t="shared" si="165"/>
        <v/>
      </c>
      <c r="E1671" s="10" t="str">
        <f>""</f>
        <v/>
      </c>
      <c r="F1671" s="10" t="str">
        <f>IF(C1671="","",VLOOKUP(R1671&amp;"_"&amp;S1671&amp;"_"&amp;T1671,[1]挑战模式!$A:$AS,13,FALSE)-VLOOKUP(R1671&amp;"_"&amp;S1671&amp;"_"&amp;T1671,[1]挑战模式!$A:$AS,14,FALSE))</f>
        <v/>
      </c>
      <c r="G1671" s="10" t="str">
        <f t="shared" si="166"/>
        <v/>
      </c>
      <c r="H1671" s="10" t="str">
        <f>IF(C1671="","",VLOOKUP(R1671&amp;"_"&amp;S1671&amp;"_"&amp;T1671,[1]挑战模式!$A:$BG,58,FALSE))</f>
        <v/>
      </c>
      <c r="I1671" s="10" t="str">
        <f>IF(C1671="","",VLOOKUP(R1671&amp;"_"&amp;S1671&amp;"_"&amp;T1671,[1]挑战模式!$A:$BG,59,FALSE))</f>
        <v/>
      </c>
      <c r="J1671" s="10" t="str">
        <f t="shared" si="163"/>
        <v/>
      </c>
      <c r="K1671" s="10">
        <f ca="1">IF(ISNA(VLOOKUP(R1671&amp;"_"&amp;S1671&amp;"_"&amp;T1671,[1]挑战模式!$A:$AS,1,FALSE)),"",IF(VLOOKUP(R1671&amp;"_"&amp;S1671&amp;"_"&amp;T1671,[1]挑战模式!$A:$AS,14+U1671,FALSE)="","",INT(VLOOKUP(R1671&amp;"_"&amp;S1671&amp;"_"&amp;T1671,[1]挑战模式!$A:$AS,20+U1671,FALSE))))</f>
        <v>11</v>
      </c>
      <c r="L1671" s="10">
        <f ca="1">IF(ISNA(VLOOKUP(R1671&amp;"_"&amp;S1671&amp;"_"&amp;T1671,[1]挑战模式!$A:$AS,1,FALSE)),"",IF(VLOOKUP(R1671&amp;"_"&amp;S1671&amp;"_"&amp;T1671,[1]挑战模式!$A:$AS,14+U1671,FALSE)="","",ROUND(VLOOKUP(R1671&amp;"_"&amp;S1671&amp;"_"&amp;T1671,[1]挑战模式!$A:$AS,5,FALSE)/K1671,2)))</f>
        <v>2.73</v>
      </c>
      <c r="M1671" s="10">
        <f t="shared" ca="1" si="167"/>
        <v>1</v>
      </c>
      <c r="N1671" s="10" t="str">
        <f t="shared" ca="1" si="168"/>
        <v>Monster_Season3_Challenge5_7_2</v>
      </c>
      <c r="O1671" s="10">
        <f t="shared" ca="1" si="169"/>
        <v>1</v>
      </c>
      <c r="Q1671" s="10">
        <f ca="1">IF(L1671="","",VLOOKUP(R1671&amp;"_"&amp;S1671&amp;"_"&amp;T1671,[1]挑战模式!$A:$AS,38+U1671,FALSE))</f>
        <v>5</v>
      </c>
      <c r="R1671" s="10">
        <v>3</v>
      </c>
      <c r="S1671" s="10">
        <v>5</v>
      </c>
      <c r="T1671" s="10">
        <v>7</v>
      </c>
      <c r="U1671" s="10">
        <v>2</v>
      </c>
    </row>
    <row r="1672" spans="2:21" x14ac:dyDescent="0.2">
      <c r="B1672" s="10" t="str">
        <f t="shared" si="164"/>
        <v/>
      </c>
      <c r="C1672" s="10" t="str">
        <f>IF(ISNA(VLOOKUP(R1672&amp;"_"&amp;S1672&amp;"_"&amp;T1672,[1]挑战模式!$A:$AS,1,FALSE)),"",IF(T1672-T1671=0,"",T1672))</f>
        <v/>
      </c>
      <c r="D1672" s="10" t="str">
        <f t="shared" si="165"/>
        <v/>
      </c>
      <c r="E1672" s="10" t="str">
        <f>""</f>
        <v/>
      </c>
      <c r="F1672" s="10" t="str">
        <f>IF(C1672="","",VLOOKUP(R1672&amp;"_"&amp;S1672&amp;"_"&amp;T1672,[1]挑战模式!$A:$AS,13,FALSE)-VLOOKUP(R1672&amp;"_"&amp;S1672&amp;"_"&amp;T1672,[1]挑战模式!$A:$AS,14,FALSE))</f>
        <v/>
      </c>
      <c r="G1672" s="10" t="str">
        <f t="shared" si="166"/>
        <v/>
      </c>
      <c r="H1672" s="10" t="str">
        <f>IF(C1672="","",VLOOKUP(R1672&amp;"_"&amp;S1672&amp;"_"&amp;T1672,[1]挑战模式!$A:$BG,58,FALSE))</f>
        <v/>
      </c>
      <c r="I1672" s="10" t="str">
        <f>IF(C1672="","",VLOOKUP(R1672&amp;"_"&amp;S1672&amp;"_"&amp;T1672,[1]挑战模式!$A:$BG,59,FALSE))</f>
        <v/>
      </c>
      <c r="J1672" s="10" t="str">
        <f t="shared" si="163"/>
        <v/>
      </c>
      <c r="K1672" s="10">
        <f ca="1">IF(ISNA(VLOOKUP(R1672&amp;"_"&amp;S1672&amp;"_"&amp;T1672,[1]挑战模式!$A:$AS,1,FALSE)),"",IF(VLOOKUP(R1672&amp;"_"&amp;S1672&amp;"_"&amp;T1672,[1]挑战模式!$A:$AS,14+U1672,FALSE)="","",INT(VLOOKUP(R1672&amp;"_"&amp;S1672&amp;"_"&amp;T1672,[1]挑战模式!$A:$AS,20+U1672,FALSE))))</f>
        <v>11</v>
      </c>
      <c r="L1672" s="10">
        <f ca="1">IF(ISNA(VLOOKUP(R1672&amp;"_"&amp;S1672&amp;"_"&amp;T1672,[1]挑战模式!$A:$AS,1,FALSE)),"",IF(VLOOKUP(R1672&amp;"_"&amp;S1672&amp;"_"&amp;T1672,[1]挑战模式!$A:$AS,14+U1672,FALSE)="","",ROUND(VLOOKUP(R1672&amp;"_"&amp;S1672&amp;"_"&amp;T1672,[1]挑战模式!$A:$AS,5,FALSE)/K1672,2)))</f>
        <v>2.73</v>
      </c>
      <c r="M1672" s="10">
        <f t="shared" ca="1" si="167"/>
        <v>1</v>
      </c>
      <c r="N1672" s="10" t="str">
        <f t="shared" ca="1" si="168"/>
        <v>Monster_Season3_Challenge5_7_3</v>
      </c>
      <c r="O1672" s="10">
        <f t="shared" ca="1" si="169"/>
        <v>1</v>
      </c>
      <c r="Q1672" s="10">
        <f ca="1">IF(L1672="","",VLOOKUP(R1672&amp;"_"&amp;S1672&amp;"_"&amp;T1672,[1]挑战模式!$A:$AS,38+U1672,FALSE))</f>
        <v>5</v>
      </c>
      <c r="R1672" s="10">
        <v>3</v>
      </c>
      <c r="S1672" s="10">
        <v>5</v>
      </c>
      <c r="T1672" s="10">
        <v>7</v>
      </c>
      <c r="U1672" s="10">
        <v>3</v>
      </c>
    </row>
    <row r="1673" spans="2:21" x14ac:dyDescent="0.2">
      <c r="B1673" s="10" t="str">
        <f t="shared" si="164"/>
        <v/>
      </c>
      <c r="C1673" s="10" t="str">
        <f>IF(ISNA(VLOOKUP(R1673&amp;"_"&amp;S1673&amp;"_"&amp;T1673,[1]挑战模式!$A:$AS,1,FALSE)),"",IF(T1673-T1672=0,"",T1673))</f>
        <v/>
      </c>
      <c r="D1673" s="10" t="str">
        <f t="shared" si="165"/>
        <v/>
      </c>
      <c r="E1673" s="10" t="str">
        <f>""</f>
        <v/>
      </c>
      <c r="F1673" s="10" t="str">
        <f>IF(C1673="","",VLOOKUP(R1673&amp;"_"&amp;S1673&amp;"_"&amp;T1673,[1]挑战模式!$A:$AS,13,FALSE)-VLOOKUP(R1673&amp;"_"&amp;S1673&amp;"_"&amp;T1673,[1]挑战模式!$A:$AS,14,FALSE))</f>
        <v/>
      </c>
      <c r="G1673" s="10" t="str">
        <f t="shared" si="166"/>
        <v/>
      </c>
      <c r="H1673" s="10" t="str">
        <f>IF(C1673="","",VLOOKUP(R1673&amp;"_"&amp;S1673&amp;"_"&amp;T1673,[1]挑战模式!$A:$BG,58,FALSE))</f>
        <v/>
      </c>
      <c r="I1673" s="10" t="str">
        <f>IF(C1673="","",VLOOKUP(R1673&amp;"_"&amp;S1673&amp;"_"&amp;T1673,[1]挑战模式!$A:$BG,59,FALSE))</f>
        <v/>
      </c>
      <c r="J1673" s="10" t="str">
        <f t="shared" si="163"/>
        <v/>
      </c>
      <c r="K1673" s="10">
        <f ca="1">IF(ISNA(VLOOKUP(R1673&amp;"_"&amp;S1673&amp;"_"&amp;T1673,[1]挑战模式!$A:$AS,1,FALSE)),"",IF(VLOOKUP(R1673&amp;"_"&amp;S1673&amp;"_"&amp;T1673,[1]挑战模式!$A:$AS,14+U1673,FALSE)="","",INT(VLOOKUP(R1673&amp;"_"&amp;S1673&amp;"_"&amp;T1673,[1]挑战模式!$A:$AS,20+U1673,FALSE))))</f>
        <v>5</v>
      </c>
      <c r="L1673" s="10">
        <f ca="1">IF(ISNA(VLOOKUP(R1673&amp;"_"&amp;S1673&amp;"_"&amp;T1673,[1]挑战模式!$A:$AS,1,FALSE)),"",IF(VLOOKUP(R1673&amp;"_"&amp;S1673&amp;"_"&amp;T1673,[1]挑战模式!$A:$AS,14+U1673,FALSE)="","",ROUND(VLOOKUP(R1673&amp;"_"&amp;S1673&amp;"_"&amp;T1673,[1]挑战模式!$A:$AS,5,FALSE)/K1673,2)))</f>
        <v>6</v>
      </c>
      <c r="M1673" s="10">
        <f t="shared" ca="1" si="167"/>
        <v>1</v>
      </c>
      <c r="N1673" s="10" t="str">
        <f t="shared" ca="1" si="168"/>
        <v>Monster_Season3_Challenge5_7_4</v>
      </c>
      <c r="O1673" s="10">
        <f t="shared" ca="1" si="169"/>
        <v>1</v>
      </c>
      <c r="Q1673" s="10">
        <f ca="1">IF(L1673="","",VLOOKUP(R1673&amp;"_"&amp;S1673&amp;"_"&amp;T1673,[1]挑战模式!$A:$AS,38+U1673,FALSE))</f>
        <v>5</v>
      </c>
      <c r="R1673" s="10">
        <v>3</v>
      </c>
      <c r="S1673" s="10">
        <v>5</v>
      </c>
      <c r="T1673" s="10">
        <v>7</v>
      </c>
      <c r="U1673" s="10">
        <v>4</v>
      </c>
    </row>
    <row r="1674" spans="2:21" x14ac:dyDescent="0.2">
      <c r="B1674" s="10" t="str">
        <f t="shared" si="164"/>
        <v/>
      </c>
      <c r="C1674" s="10" t="str">
        <f>IF(ISNA(VLOOKUP(R1674&amp;"_"&amp;S1674&amp;"_"&amp;T1674,[1]挑战模式!$A:$AS,1,FALSE)),"",IF(T1674-T1673=0,"",T1674))</f>
        <v/>
      </c>
      <c r="D1674" s="10" t="str">
        <f t="shared" si="165"/>
        <v/>
      </c>
      <c r="E1674" s="10" t="str">
        <f>""</f>
        <v/>
      </c>
      <c r="F1674" s="10" t="str">
        <f>IF(C1674="","",VLOOKUP(R1674&amp;"_"&amp;S1674&amp;"_"&amp;T1674,[1]挑战模式!$A:$AS,13,FALSE)-VLOOKUP(R1674&amp;"_"&amp;S1674&amp;"_"&amp;T1674,[1]挑战模式!$A:$AS,14,FALSE))</f>
        <v/>
      </c>
      <c r="G1674" s="10" t="str">
        <f t="shared" si="166"/>
        <v/>
      </c>
      <c r="H1674" s="10" t="str">
        <f>IF(C1674="","",VLOOKUP(R1674&amp;"_"&amp;S1674&amp;"_"&amp;T1674,[1]挑战模式!$A:$BG,58,FALSE))</f>
        <v/>
      </c>
      <c r="I1674" s="10" t="str">
        <f>IF(C1674="","",VLOOKUP(R1674&amp;"_"&amp;S1674&amp;"_"&amp;T1674,[1]挑战模式!$A:$BG,59,FALSE))</f>
        <v/>
      </c>
      <c r="J1674" s="10" t="str">
        <f t="shared" si="163"/>
        <v/>
      </c>
      <c r="K1674" s="10" t="str">
        <f ca="1">IF(ISNA(VLOOKUP(R1674&amp;"_"&amp;S1674&amp;"_"&amp;T1674,[1]挑战模式!$A:$AS,1,FALSE)),"",IF(VLOOKUP(R1674&amp;"_"&amp;S1674&amp;"_"&amp;T1674,[1]挑战模式!$A:$AS,14+U1674,FALSE)="","",INT(VLOOKUP(R1674&amp;"_"&amp;S1674&amp;"_"&amp;T1674,[1]挑战模式!$A:$AS,20+U1674,FALSE))))</f>
        <v/>
      </c>
      <c r="L1674" s="10" t="str">
        <f ca="1">IF(ISNA(VLOOKUP(R1674&amp;"_"&amp;S1674&amp;"_"&amp;T1674,[1]挑战模式!$A:$AS,1,FALSE)),"",IF(VLOOKUP(R1674&amp;"_"&amp;S1674&amp;"_"&amp;T1674,[1]挑战模式!$A:$AS,14+U1674,FALSE)="","",ROUND(VLOOKUP(R1674&amp;"_"&amp;S1674&amp;"_"&amp;T1674,[1]挑战模式!$A:$AS,5,FALSE)/K1674,2)))</f>
        <v/>
      </c>
      <c r="M1674" s="10" t="str">
        <f t="shared" ca="1" si="167"/>
        <v/>
      </c>
      <c r="N1674" s="10" t="str">
        <f t="shared" ca="1" si="168"/>
        <v/>
      </c>
      <c r="O1674" s="10" t="str">
        <f t="shared" ca="1" si="169"/>
        <v/>
      </c>
      <c r="Q1674" s="10" t="str">
        <f ca="1">IF(L1674="","",VLOOKUP(R1674&amp;"_"&amp;S1674&amp;"_"&amp;T1674,[1]挑战模式!$A:$AS,38+U1674,FALSE))</f>
        <v/>
      </c>
      <c r="R1674" s="10">
        <v>3</v>
      </c>
      <c r="S1674" s="10">
        <v>5</v>
      </c>
      <c r="T1674" s="10">
        <v>7</v>
      </c>
      <c r="U1674" s="10">
        <v>5</v>
      </c>
    </row>
    <row r="1675" spans="2:21" x14ac:dyDescent="0.2">
      <c r="B1675" s="10" t="str">
        <f t="shared" si="164"/>
        <v/>
      </c>
      <c r="C1675" s="10" t="str">
        <f>IF(ISNA(VLOOKUP(R1675&amp;"_"&amp;S1675&amp;"_"&amp;T1675,[1]挑战模式!$A:$AS,1,FALSE)),"",IF(T1675-T1674=0,"",T1675))</f>
        <v/>
      </c>
      <c r="D1675" s="10" t="str">
        <f t="shared" si="165"/>
        <v/>
      </c>
      <c r="E1675" s="10" t="str">
        <f>""</f>
        <v/>
      </c>
      <c r="F1675" s="10" t="str">
        <f>IF(C1675="","",VLOOKUP(R1675&amp;"_"&amp;S1675&amp;"_"&amp;T1675,[1]挑战模式!$A:$AS,13,FALSE)-VLOOKUP(R1675&amp;"_"&amp;S1675&amp;"_"&amp;T1675,[1]挑战模式!$A:$AS,14,FALSE))</f>
        <v/>
      </c>
      <c r="G1675" s="10" t="str">
        <f t="shared" si="166"/>
        <v/>
      </c>
      <c r="H1675" s="10" t="str">
        <f>IF(C1675="","",VLOOKUP(R1675&amp;"_"&amp;S1675&amp;"_"&amp;T1675,[1]挑战模式!$A:$BG,58,FALSE))</f>
        <v/>
      </c>
      <c r="I1675" s="10" t="str">
        <f>IF(C1675="","",VLOOKUP(R1675&amp;"_"&amp;S1675&amp;"_"&amp;T1675,[1]挑战模式!$A:$BG,59,FALSE))</f>
        <v/>
      </c>
      <c r="J1675" s="10" t="str">
        <f t="shared" si="163"/>
        <v/>
      </c>
      <c r="K1675" s="10" t="str">
        <f ca="1">IF(ISNA(VLOOKUP(R1675&amp;"_"&amp;S1675&amp;"_"&amp;T1675,[1]挑战模式!$A:$AS,1,FALSE)),"",IF(VLOOKUP(R1675&amp;"_"&amp;S1675&amp;"_"&amp;T1675,[1]挑战模式!$A:$AS,14+U1675,FALSE)="","",INT(VLOOKUP(R1675&amp;"_"&amp;S1675&amp;"_"&amp;T1675,[1]挑战模式!$A:$AS,20+U1675,FALSE))))</f>
        <v/>
      </c>
      <c r="L1675" s="10" t="str">
        <f ca="1">IF(ISNA(VLOOKUP(R1675&amp;"_"&amp;S1675&amp;"_"&amp;T1675,[1]挑战模式!$A:$AS,1,FALSE)),"",IF(VLOOKUP(R1675&amp;"_"&amp;S1675&amp;"_"&amp;T1675,[1]挑战模式!$A:$AS,14+U1675,FALSE)="","",ROUND(VLOOKUP(R1675&amp;"_"&amp;S1675&amp;"_"&amp;T1675,[1]挑战模式!$A:$AS,5,FALSE)/K1675,2)))</f>
        <v/>
      </c>
      <c r="M1675" s="10" t="str">
        <f t="shared" ca="1" si="167"/>
        <v/>
      </c>
      <c r="N1675" s="10" t="str">
        <f t="shared" ca="1" si="168"/>
        <v/>
      </c>
      <c r="O1675" s="10" t="str">
        <f t="shared" ca="1" si="169"/>
        <v/>
      </c>
      <c r="Q1675" s="10" t="str">
        <f ca="1">IF(L1675="","",VLOOKUP(R1675&amp;"_"&amp;S1675&amp;"_"&amp;T1675,[1]挑战模式!$A:$AS,38+U1675,FALSE))</f>
        <v/>
      </c>
      <c r="R1675" s="10">
        <v>3</v>
      </c>
      <c r="S1675" s="10">
        <v>5</v>
      </c>
      <c r="T1675" s="10">
        <v>7</v>
      </c>
      <c r="U1675" s="10">
        <v>6</v>
      </c>
    </row>
    <row r="1676" spans="2:21" x14ac:dyDescent="0.2">
      <c r="B1676" s="10" t="str">
        <f t="shared" si="164"/>
        <v>MonsterWaveCallRule_Season3_Challenge5</v>
      </c>
      <c r="C1676" s="10">
        <f>IF(ISNA(VLOOKUP(R1676&amp;"_"&amp;S1676&amp;"_"&amp;T1676,[1]挑战模式!$A:$AS,1,FALSE)),"",IF(T1676-T1675=0,"",T1676))</f>
        <v>8</v>
      </c>
      <c r="D1676" s="10" t="str">
        <f t="shared" si="165"/>
        <v>赛季3挑战关卡5波次8</v>
      </c>
      <c r="E1676" s="10" t="str">
        <f>""</f>
        <v/>
      </c>
      <c r="F1676" s="10">
        <f>IF(C1676="","",VLOOKUP(R1676&amp;"_"&amp;S1676&amp;"_"&amp;T1676,[1]挑战模式!$A:$AS,13,FALSE)-VLOOKUP(R1676&amp;"_"&amp;S1676&amp;"_"&amp;T1676,[1]挑战模式!$A:$AS,14,FALSE))</f>
        <v>100</v>
      </c>
      <c r="G1676" s="10">
        <f t="shared" si="166"/>
        <v>180</v>
      </c>
      <c r="H1676" s="10" t="str">
        <f>IF(C1676="","",VLOOKUP(R1676&amp;"_"&amp;S1676&amp;"_"&amp;T1676,[1]挑战模式!$A:$BG,58,FALSE))</f>
        <v>ResAudio_Music_game3;0.9</v>
      </c>
      <c r="I1676" s="10" t="str">
        <f>IF(C1676="","",VLOOKUP(R1676&amp;"_"&amp;S1676&amp;"_"&amp;T1676,[1]挑战模式!$A:$BG,59,FALSE))</f>
        <v>ResAudio_Music_game3;1.1</v>
      </c>
      <c r="J1676" s="10">
        <f t="shared" si="163"/>
        <v>0</v>
      </c>
      <c r="K1676" s="10">
        <f ca="1">IF(ISNA(VLOOKUP(R1676&amp;"_"&amp;S1676&amp;"_"&amp;T1676,[1]挑战模式!$A:$AS,1,FALSE)),"",IF(VLOOKUP(R1676&amp;"_"&amp;S1676&amp;"_"&amp;T1676,[1]挑战模式!$A:$AS,14+U1676,FALSE)="","",INT(VLOOKUP(R1676&amp;"_"&amp;S1676&amp;"_"&amp;T1676,[1]挑战模式!$A:$AS,20+U1676,FALSE))))</f>
        <v>10</v>
      </c>
      <c r="L1676" s="10">
        <f ca="1">IF(ISNA(VLOOKUP(R1676&amp;"_"&amp;S1676&amp;"_"&amp;T1676,[1]挑战模式!$A:$AS,1,FALSE)),"",IF(VLOOKUP(R1676&amp;"_"&amp;S1676&amp;"_"&amp;T1676,[1]挑战模式!$A:$AS,14+U1676,FALSE)="","",ROUND(VLOOKUP(R1676&amp;"_"&amp;S1676&amp;"_"&amp;T1676,[1]挑战模式!$A:$AS,5,FALSE)/K1676,2)))</f>
        <v>3</v>
      </c>
      <c r="M1676" s="10">
        <f t="shared" ca="1" si="167"/>
        <v>1</v>
      </c>
      <c r="N1676" s="10" t="str">
        <f t="shared" ca="1" si="168"/>
        <v>Monster_Season3_Challenge5_8_1</v>
      </c>
      <c r="O1676" s="10">
        <f t="shared" ca="1" si="169"/>
        <v>1</v>
      </c>
      <c r="Q1676" s="10">
        <f ca="1">IF(L1676="","",VLOOKUP(R1676&amp;"_"&amp;S1676&amp;"_"&amp;T1676,[1]挑战模式!$A:$AS,38+U1676,FALSE))</f>
        <v>5</v>
      </c>
      <c r="R1676" s="10">
        <v>3</v>
      </c>
      <c r="S1676" s="10">
        <v>5</v>
      </c>
      <c r="T1676" s="10">
        <v>8</v>
      </c>
      <c r="U1676" s="10">
        <v>1</v>
      </c>
    </row>
    <row r="1677" spans="2:21" x14ac:dyDescent="0.2">
      <c r="B1677" s="10" t="str">
        <f t="shared" si="164"/>
        <v/>
      </c>
      <c r="C1677" s="10" t="str">
        <f>IF(ISNA(VLOOKUP(R1677&amp;"_"&amp;S1677&amp;"_"&amp;T1677,[1]挑战模式!$A:$AS,1,FALSE)),"",IF(T1677-T1676=0,"",T1677))</f>
        <v/>
      </c>
      <c r="D1677" s="10" t="str">
        <f t="shared" si="165"/>
        <v/>
      </c>
      <c r="E1677" s="10" t="str">
        <f>""</f>
        <v/>
      </c>
      <c r="F1677" s="10" t="str">
        <f>IF(C1677="","",VLOOKUP(R1677&amp;"_"&amp;S1677&amp;"_"&amp;T1677,[1]挑战模式!$A:$AS,13,FALSE)-VLOOKUP(R1677&amp;"_"&amp;S1677&amp;"_"&amp;T1677,[1]挑战模式!$A:$AS,14,FALSE))</f>
        <v/>
      </c>
      <c r="G1677" s="10" t="str">
        <f t="shared" si="166"/>
        <v/>
      </c>
      <c r="H1677" s="10" t="str">
        <f>IF(C1677="","",VLOOKUP(R1677&amp;"_"&amp;S1677&amp;"_"&amp;T1677,[1]挑战模式!$A:$BG,58,FALSE))</f>
        <v/>
      </c>
      <c r="I1677" s="10" t="str">
        <f>IF(C1677="","",VLOOKUP(R1677&amp;"_"&amp;S1677&amp;"_"&amp;T1677,[1]挑战模式!$A:$BG,59,FALSE))</f>
        <v/>
      </c>
      <c r="J1677" s="10" t="str">
        <f t="shared" si="163"/>
        <v/>
      </c>
      <c r="K1677" s="10">
        <f ca="1">IF(ISNA(VLOOKUP(R1677&amp;"_"&amp;S1677&amp;"_"&amp;T1677,[1]挑战模式!$A:$AS,1,FALSE)),"",IF(VLOOKUP(R1677&amp;"_"&amp;S1677&amp;"_"&amp;T1677,[1]挑战模式!$A:$AS,14+U1677,FALSE)="","",INT(VLOOKUP(R1677&amp;"_"&amp;S1677&amp;"_"&amp;T1677,[1]挑战模式!$A:$AS,20+U1677,FALSE))))</f>
        <v>10</v>
      </c>
      <c r="L1677" s="10">
        <f ca="1">IF(ISNA(VLOOKUP(R1677&amp;"_"&amp;S1677&amp;"_"&amp;T1677,[1]挑战模式!$A:$AS,1,FALSE)),"",IF(VLOOKUP(R1677&amp;"_"&amp;S1677&amp;"_"&amp;T1677,[1]挑战模式!$A:$AS,14+U1677,FALSE)="","",ROUND(VLOOKUP(R1677&amp;"_"&amp;S1677&amp;"_"&amp;T1677,[1]挑战模式!$A:$AS,5,FALSE)/K1677,2)))</f>
        <v>3</v>
      </c>
      <c r="M1677" s="10">
        <f t="shared" ca="1" si="167"/>
        <v>1</v>
      </c>
      <c r="N1677" s="10" t="str">
        <f t="shared" ca="1" si="168"/>
        <v>Monster_Season3_Challenge5_8_2</v>
      </c>
      <c r="O1677" s="10">
        <f t="shared" ca="1" si="169"/>
        <v>1</v>
      </c>
      <c r="Q1677" s="10">
        <f ca="1">IF(L1677="","",VLOOKUP(R1677&amp;"_"&amp;S1677&amp;"_"&amp;T1677,[1]挑战模式!$A:$AS,38+U1677,FALSE))</f>
        <v>5</v>
      </c>
      <c r="R1677" s="10">
        <v>3</v>
      </c>
      <c r="S1677" s="10">
        <v>5</v>
      </c>
      <c r="T1677" s="10">
        <v>8</v>
      </c>
      <c r="U1677" s="10">
        <v>2</v>
      </c>
    </row>
    <row r="1678" spans="2:21" x14ac:dyDescent="0.2">
      <c r="B1678" s="10" t="str">
        <f t="shared" si="164"/>
        <v/>
      </c>
      <c r="C1678" s="10" t="str">
        <f>IF(ISNA(VLOOKUP(R1678&amp;"_"&amp;S1678&amp;"_"&amp;T1678,[1]挑战模式!$A:$AS,1,FALSE)),"",IF(T1678-T1677=0,"",T1678))</f>
        <v/>
      </c>
      <c r="D1678" s="10" t="str">
        <f t="shared" si="165"/>
        <v/>
      </c>
      <c r="E1678" s="10" t="str">
        <f>""</f>
        <v/>
      </c>
      <c r="F1678" s="10" t="str">
        <f>IF(C1678="","",VLOOKUP(R1678&amp;"_"&amp;S1678&amp;"_"&amp;T1678,[1]挑战模式!$A:$AS,13,FALSE)-VLOOKUP(R1678&amp;"_"&amp;S1678&amp;"_"&amp;T1678,[1]挑战模式!$A:$AS,14,FALSE))</f>
        <v/>
      </c>
      <c r="G1678" s="10" t="str">
        <f t="shared" si="166"/>
        <v/>
      </c>
      <c r="H1678" s="10" t="str">
        <f>IF(C1678="","",VLOOKUP(R1678&amp;"_"&amp;S1678&amp;"_"&amp;T1678,[1]挑战模式!$A:$BG,58,FALSE))</f>
        <v/>
      </c>
      <c r="I1678" s="10" t="str">
        <f>IF(C1678="","",VLOOKUP(R1678&amp;"_"&amp;S1678&amp;"_"&amp;T1678,[1]挑战模式!$A:$BG,59,FALSE))</f>
        <v/>
      </c>
      <c r="J1678" s="10" t="str">
        <f t="shared" si="163"/>
        <v/>
      </c>
      <c r="K1678" s="10">
        <f ca="1">IF(ISNA(VLOOKUP(R1678&amp;"_"&amp;S1678&amp;"_"&amp;T1678,[1]挑战模式!$A:$AS,1,FALSE)),"",IF(VLOOKUP(R1678&amp;"_"&amp;S1678&amp;"_"&amp;T1678,[1]挑战模式!$A:$AS,14+U1678,FALSE)="","",INT(VLOOKUP(R1678&amp;"_"&amp;S1678&amp;"_"&amp;T1678,[1]挑战模式!$A:$AS,20+U1678,FALSE))))</f>
        <v>10</v>
      </c>
      <c r="L1678" s="10">
        <f ca="1">IF(ISNA(VLOOKUP(R1678&amp;"_"&amp;S1678&amp;"_"&amp;T1678,[1]挑战模式!$A:$AS,1,FALSE)),"",IF(VLOOKUP(R1678&amp;"_"&amp;S1678&amp;"_"&amp;T1678,[1]挑战模式!$A:$AS,14+U1678,FALSE)="","",ROUND(VLOOKUP(R1678&amp;"_"&amp;S1678&amp;"_"&amp;T1678,[1]挑战模式!$A:$AS,5,FALSE)/K1678,2)))</f>
        <v>3</v>
      </c>
      <c r="M1678" s="10">
        <f t="shared" ca="1" si="167"/>
        <v>1</v>
      </c>
      <c r="N1678" s="10" t="str">
        <f t="shared" ca="1" si="168"/>
        <v>Monster_Season3_Challenge5_8_3</v>
      </c>
      <c r="O1678" s="10">
        <f t="shared" ca="1" si="169"/>
        <v>1</v>
      </c>
      <c r="Q1678" s="10">
        <f ca="1">IF(L1678="","",VLOOKUP(R1678&amp;"_"&amp;S1678&amp;"_"&amp;T1678,[1]挑战模式!$A:$AS,38+U1678,FALSE))</f>
        <v>5</v>
      </c>
      <c r="R1678" s="10">
        <v>3</v>
      </c>
      <c r="S1678" s="10">
        <v>5</v>
      </c>
      <c r="T1678" s="10">
        <v>8</v>
      </c>
      <c r="U1678" s="10">
        <v>3</v>
      </c>
    </row>
    <row r="1679" spans="2:21" x14ac:dyDescent="0.2">
      <c r="B1679" s="10" t="str">
        <f t="shared" si="164"/>
        <v/>
      </c>
      <c r="C1679" s="10" t="str">
        <f>IF(ISNA(VLOOKUP(R1679&amp;"_"&amp;S1679&amp;"_"&amp;T1679,[1]挑战模式!$A:$AS,1,FALSE)),"",IF(T1679-T1678=0,"",T1679))</f>
        <v/>
      </c>
      <c r="D1679" s="10" t="str">
        <f t="shared" si="165"/>
        <v/>
      </c>
      <c r="E1679" s="10" t="str">
        <f>""</f>
        <v/>
      </c>
      <c r="F1679" s="10" t="str">
        <f>IF(C1679="","",VLOOKUP(R1679&amp;"_"&amp;S1679&amp;"_"&amp;T1679,[1]挑战模式!$A:$AS,13,FALSE)-VLOOKUP(R1679&amp;"_"&amp;S1679&amp;"_"&amp;T1679,[1]挑战模式!$A:$AS,14,FALSE))</f>
        <v/>
      </c>
      <c r="G1679" s="10" t="str">
        <f t="shared" si="166"/>
        <v/>
      </c>
      <c r="H1679" s="10" t="str">
        <f>IF(C1679="","",VLOOKUP(R1679&amp;"_"&amp;S1679&amp;"_"&amp;T1679,[1]挑战模式!$A:$BG,58,FALSE))</f>
        <v/>
      </c>
      <c r="I1679" s="10" t="str">
        <f>IF(C1679="","",VLOOKUP(R1679&amp;"_"&amp;S1679&amp;"_"&amp;T1679,[1]挑战模式!$A:$BG,59,FALSE))</f>
        <v/>
      </c>
      <c r="J1679" s="10" t="str">
        <f t="shared" si="163"/>
        <v/>
      </c>
      <c r="K1679" s="10">
        <f ca="1">IF(ISNA(VLOOKUP(R1679&amp;"_"&amp;S1679&amp;"_"&amp;T1679,[1]挑战模式!$A:$AS,1,FALSE)),"",IF(VLOOKUP(R1679&amp;"_"&amp;S1679&amp;"_"&amp;T1679,[1]挑战模式!$A:$AS,14+U1679,FALSE)="","",INT(VLOOKUP(R1679&amp;"_"&amp;S1679&amp;"_"&amp;T1679,[1]挑战模式!$A:$AS,20+U1679,FALSE))))</f>
        <v>10</v>
      </c>
      <c r="L1679" s="10">
        <f ca="1">IF(ISNA(VLOOKUP(R1679&amp;"_"&amp;S1679&amp;"_"&amp;T1679,[1]挑战模式!$A:$AS,1,FALSE)),"",IF(VLOOKUP(R1679&amp;"_"&amp;S1679&amp;"_"&amp;T1679,[1]挑战模式!$A:$AS,14+U1679,FALSE)="","",ROUND(VLOOKUP(R1679&amp;"_"&amp;S1679&amp;"_"&amp;T1679,[1]挑战模式!$A:$AS,5,FALSE)/K1679,2)))</f>
        <v>3</v>
      </c>
      <c r="M1679" s="10">
        <f t="shared" ca="1" si="167"/>
        <v>1</v>
      </c>
      <c r="N1679" s="10" t="str">
        <f t="shared" ca="1" si="168"/>
        <v>Monster_Season3_Challenge5_8_4</v>
      </c>
      <c r="O1679" s="10">
        <f t="shared" ca="1" si="169"/>
        <v>1</v>
      </c>
      <c r="Q1679" s="10">
        <f ca="1">IF(L1679="","",VLOOKUP(R1679&amp;"_"&amp;S1679&amp;"_"&amp;T1679,[1]挑战模式!$A:$AS,38+U1679,FALSE))</f>
        <v>5</v>
      </c>
      <c r="R1679" s="10">
        <v>3</v>
      </c>
      <c r="S1679" s="10">
        <v>5</v>
      </c>
      <c r="T1679" s="10">
        <v>8</v>
      </c>
      <c r="U1679" s="10">
        <v>4</v>
      </c>
    </row>
    <row r="1680" spans="2:21" x14ac:dyDescent="0.2">
      <c r="B1680" s="10" t="str">
        <f t="shared" si="164"/>
        <v/>
      </c>
      <c r="C1680" s="10" t="str">
        <f>IF(ISNA(VLOOKUP(R1680&amp;"_"&amp;S1680&amp;"_"&amp;T1680,[1]挑战模式!$A:$AS,1,FALSE)),"",IF(T1680-T1679=0,"",T1680))</f>
        <v/>
      </c>
      <c r="D1680" s="10" t="str">
        <f t="shared" si="165"/>
        <v/>
      </c>
      <c r="E1680" s="10" t="str">
        <f>""</f>
        <v/>
      </c>
      <c r="F1680" s="10" t="str">
        <f>IF(C1680="","",VLOOKUP(R1680&amp;"_"&amp;S1680&amp;"_"&amp;T1680,[1]挑战模式!$A:$AS,13,FALSE)-VLOOKUP(R1680&amp;"_"&amp;S1680&amp;"_"&amp;T1680,[1]挑战模式!$A:$AS,14,FALSE))</f>
        <v/>
      </c>
      <c r="G1680" s="10" t="str">
        <f t="shared" si="166"/>
        <v/>
      </c>
      <c r="H1680" s="10" t="str">
        <f>IF(C1680="","",VLOOKUP(R1680&amp;"_"&amp;S1680&amp;"_"&amp;T1680,[1]挑战模式!$A:$BG,58,FALSE))</f>
        <v/>
      </c>
      <c r="I1680" s="10" t="str">
        <f>IF(C1680="","",VLOOKUP(R1680&amp;"_"&amp;S1680&amp;"_"&amp;T1680,[1]挑战模式!$A:$BG,59,FALSE))</f>
        <v/>
      </c>
      <c r="J1680" s="10" t="str">
        <f t="shared" si="163"/>
        <v/>
      </c>
      <c r="K1680" s="10">
        <f ca="1">IF(ISNA(VLOOKUP(R1680&amp;"_"&amp;S1680&amp;"_"&amp;T1680,[1]挑战模式!$A:$AS,1,FALSE)),"",IF(VLOOKUP(R1680&amp;"_"&amp;S1680&amp;"_"&amp;T1680,[1]挑战模式!$A:$AS,14+U1680,FALSE)="","",INT(VLOOKUP(R1680&amp;"_"&amp;S1680&amp;"_"&amp;T1680,[1]挑战模式!$A:$AS,20+U1680,FALSE))))</f>
        <v>1</v>
      </c>
      <c r="L1680" s="10">
        <f ca="1">IF(ISNA(VLOOKUP(R1680&amp;"_"&amp;S1680&amp;"_"&amp;T1680,[1]挑战模式!$A:$AS,1,FALSE)),"",IF(VLOOKUP(R1680&amp;"_"&amp;S1680&amp;"_"&amp;T1680,[1]挑战模式!$A:$AS,14+U1680,FALSE)="","",ROUND(VLOOKUP(R1680&amp;"_"&amp;S1680&amp;"_"&amp;T1680,[1]挑战模式!$A:$AS,5,FALSE)/K1680,2)))</f>
        <v>30</v>
      </c>
      <c r="M1680" s="10">
        <f t="shared" ca="1" si="167"/>
        <v>1</v>
      </c>
      <c r="N1680" s="10" t="str">
        <f t="shared" ca="1" si="168"/>
        <v>Monster_Season3_Challenge5_8_5</v>
      </c>
      <c r="O1680" s="10">
        <f t="shared" ca="1" si="169"/>
        <v>1</v>
      </c>
      <c r="Q1680" s="10">
        <f ca="1">IF(L1680="","",VLOOKUP(R1680&amp;"_"&amp;S1680&amp;"_"&amp;T1680,[1]挑战模式!$A:$AS,38+U1680,FALSE))</f>
        <v>7</v>
      </c>
      <c r="R1680" s="10">
        <v>3</v>
      </c>
      <c r="S1680" s="10">
        <v>5</v>
      </c>
      <c r="T1680" s="10">
        <v>8</v>
      </c>
      <c r="U1680" s="10">
        <v>5</v>
      </c>
    </row>
    <row r="1681" spans="2:21" x14ac:dyDescent="0.2">
      <c r="B1681" s="10" t="str">
        <f t="shared" si="164"/>
        <v/>
      </c>
      <c r="C1681" s="10" t="str">
        <f>IF(ISNA(VLOOKUP(R1681&amp;"_"&amp;S1681&amp;"_"&amp;T1681,[1]挑战模式!$A:$AS,1,FALSE)),"",IF(T1681-T1680=0,"",T1681))</f>
        <v/>
      </c>
      <c r="D1681" s="10" t="str">
        <f t="shared" si="165"/>
        <v/>
      </c>
      <c r="E1681" s="10" t="str">
        <f>""</f>
        <v/>
      </c>
      <c r="F1681" s="10" t="str">
        <f>IF(C1681="","",VLOOKUP(R1681&amp;"_"&amp;S1681&amp;"_"&amp;T1681,[1]挑战模式!$A:$AS,13,FALSE)-VLOOKUP(R1681&amp;"_"&amp;S1681&amp;"_"&amp;T1681,[1]挑战模式!$A:$AS,14,FALSE))</f>
        <v/>
      </c>
      <c r="G1681" s="10" t="str">
        <f t="shared" si="166"/>
        <v/>
      </c>
      <c r="H1681" s="10" t="str">
        <f>IF(C1681="","",VLOOKUP(R1681&amp;"_"&amp;S1681&amp;"_"&amp;T1681,[1]挑战模式!$A:$BG,58,FALSE))</f>
        <v/>
      </c>
      <c r="I1681" s="10" t="str">
        <f>IF(C1681="","",VLOOKUP(R1681&amp;"_"&amp;S1681&amp;"_"&amp;T1681,[1]挑战模式!$A:$BG,59,FALSE))</f>
        <v/>
      </c>
      <c r="J1681" s="10" t="str">
        <f t="shared" si="163"/>
        <v/>
      </c>
      <c r="K1681" s="10" t="str">
        <f ca="1">IF(ISNA(VLOOKUP(R1681&amp;"_"&amp;S1681&amp;"_"&amp;T1681,[1]挑战模式!$A:$AS,1,FALSE)),"",IF(VLOOKUP(R1681&amp;"_"&amp;S1681&amp;"_"&amp;T1681,[1]挑战模式!$A:$AS,14+U1681,FALSE)="","",INT(VLOOKUP(R1681&amp;"_"&amp;S1681&amp;"_"&amp;T1681,[1]挑战模式!$A:$AS,20+U1681,FALSE))))</f>
        <v/>
      </c>
      <c r="L1681" s="10" t="str">
        <f ca="1">IF(ISNA(VLOOKUP(R1681&amp;"_"&amp;S1681&amp;"_"&amp;T1681,[1]挑战模式!$A:$AS,1,FALSE)),"",IF(VLOOKUP(R1681&amp;"_"&amp;S1681&amp;"_"&amp;T1681,[1]挑战模式!$A:$AS,14+U1681,FALSE)="","",ROUND(VLOOKUP(R1681&amp;"_"&amp;S1681&amp;"_"&amp;T1681,[1]挑战模式!$A:$AS,5,FALSE)/K1681,2)))</f>
        <v/>
      </c>
      <c r="M1681" s="10" t="str">
        <f t="shared" ca="1" si="167"/>
        <v/>
      </c>
      <c r="N1681" s="10" t="str">
        <f t="shared" ca="1" si="168"/>
        <v/>
      </c>
      <c r="O1681" s="10" t="str">
        <f t="shared" ca="1" si="169"/>
        <v/>
      </c>
      <c r="Q1681" s="10" t="str">
        <f ca="1">IF(L1681="","",VLOOKUP(R1681&amp;"_"&amp;S1681&amp;"_"&amp;T1681,[1]挑战模式!$A:$AS,38+U1681,FALSE))</f>
        <v/>
      </c>
      <c r="R1681" s="10">
        <v>3</v>
      </c>
      <c r="S1681" s="10">
        <v>5</v>
      </c>
      <c r="T1681" s="10">
        <v>8</v>
      </c>
      <c r="U1681" s="10">
        <v>6</v>
      </c>
    </row>
    <row r="1682" spans="2:21" x14ac:dyDescent="0.2">
      <c r="B1682" s="10" t="str">
        <f t="shared" si="164"/>
        <v>MonsterWaveCallRule_Season4_Challenge1</v>
      </c>
      <c r="C1682" s="10">
        <f>IF(ISNA(VLOOKUP(R1682&amp;"_"&amp;S1682&amp;"_"&amp;T1682,[1]挑战模式!$A:$AS,1,FALSE)),"",IF(T1682-T1681=0,"",T1682))</f>
        <v>1</v>
      </c>
      <c r="D1682" s="10" t="str">
        <f t="shared" si="165"/>
        <v>赛季4挑战关卡1波次1</v>
      </c>
      <c r="E1682" s="10" t="str">
        <f>""</f>
        <v/>
      </c>
      <c r="F1682" s="10">
        <f>IF(C1682="","",VLOOKUP(R1682&amp;"_"&amp;S1682&amp;"_"&amp;T1682,[1]挑战模式!$A:$AS,13,FALSE)-VLOOKUP(R1682&amp;"_"&amp;S1682&amp;"_"&amp;T1682,[1]挑战模式!$A:$AS,14,FALSE))</f>
        <v>100</v>
      </c>
      <c r="G1682" s="10">
        <f t="shared" si="166"/>
        <v>180</v>
      </c>
      <c r="H1682" s="10" t="str">
        <f>IF(C1682="","",VLOOKUP(R1682&amp;"_"&amp;S1682&amp;"_"&amp;T1682,[1]挑战模式!$A:$BG,58,FALSE))</f>
        <v>ResAudio_Music_game1;0.9</v>
      </c>
      <c r="I1682" s="10" t="str">
        <f>IF(C1682="","",VLOOKUP(R1682&amp;"_"&amp;S1682&amp;"_"&amp;T1682,[1]挑战模式!$A:$BG,59,FALSE))</f>
        <v>ResAudio_Music_game1;1.2</v>
      </c>
      <c r="J1682" s="10">
        <f t="shared" si="163"/>
        <v>0</v>
      </c>
      <c r="K1682" s="10">
        <f ca="1">IF(ISNA(VLOOKUP(R1682&amp;"_"&amp;S1682&amp;"_"&amp;T1682,[1]挑战模式!$A:$AS,1,FALSE)),"",IF(VLOOKUP(R1682&amp;"_"&amp;S1682&amp;"_"&amp;T1682,[1]挑战模式!$A:$AS,14+U1682,FALSE)="","",INT(VLOOKUP(R1682&amp;"_"&amp;S1682&amp;"_"&amp;T1682,[1]挑战模式!$A:$AS,20+U1682,FALSE))))</f>
        <v>5</v>
      </c>
      <c r="L1682" s="10">
        <f ca="1">IF(ISNA(VLOOKUP(R1682&amp;"_"&amp;S1682&amp;"_"&amp;T1682,[1]挑战模式!$A:$AS,1,FALSE)),"",IF(VLOOKUP(R1682&amp;"_"&amp;S1682&amp;"_"&amp;T1682,[1]挑战模式!$A:$AS,14+U1682,FALSE)="","",ROUND(VLOOKUP(R1682&amp;"_"&amp;S1682&amp;"_"&amp;T1682,[1]挑战模式!$A:$AS,5,FALSE)/K1682,2)))</f>
        <v>2</v>
      </c>
      <c r="M1682" s="10">
        <f t="shared" ca="1" si="167"/>
        <v>1</v>
      </c>
      <c r="N1682" s="10" t="str">
        <f t="shared" ca="1" si="168"/>
        <v>Monster_Season4_Challenge1_1_1</v>
      </c>
      <c r="O1682" s="10">
        <f t="shared" ca="1" si="169"/>
        <v>1</v>
      </c>
      <c r="Q1682" s="10">
        <f ca="1">IF(L1682="","",VLOOKUP(R1682&amp;"_"&amp;S1682&amp;"_"&amp;T1682,[1]挑战模式!$A:$AS,38+U1682,FALSE))</f>
        <v>40</v>
      </c>
      <c r="R1682" s="10">
        <v>4</v>
      </c>
      <c r="S1682" s="10">
        <v>1</v>
      </c>
      <c r="T1682" s="10">
        <v>1</v>
      </c>
      <c r="U1682" s="10">
        <v>1</v>
      </c>
    </row>
    <row r="1683" spans="2:21" x14ac:dyDescent="0.2">
      <c r="B1683" s="10" t="str">
        <f t="shared" si="164"/>
        <v/>
      </c>
      <c r="C1683" s="10" t="str">
        <f>IF(ISNA(VLOOKUP(R1683&amp;"_"&amp;S1683&amp;"_"&amp;T1683,[1]挑战模式!$A:$AS,1,FALSE)),"",IF(T1683-T1682=0,"",T1683))</f>
        <v/>
      </c>
      <c r="D1683" s="10" t="str">
        <f t="shared" si="165"/>
        <v/>
      </c>
      <c r="E1683" s="10" t="str">
        <f>""</f>
        <v/>
      </c>
      <c r="F1683" s="10" t="str">
        <f>IF(C1683="","",VLOOKUP(R1683&amp;"_"&amp;S1683&amp;"_"&amp;T1683,[1]挑战模式!$A:$AS,13,FALSE)-VLOOKUP(R1683&amp;"_"&amp;S1683&amp;"_"&amp;T1683,[1]挑战模式!$A:$AS,14,FALSE))</f>
        <v/>
      </c>
      <c r="G1683" s="10" t="str">
        <f t="shared" si="166"/>
        <v/>
      </c>
      <c r="H1683" s="10" t="str">
        <f>IF(C1683="","",VLOOKUP(R1683&amp;"_"&amp;S1683&amp;"_"&amp;T1683,[1]挑战模式!$A:$BG,58,FALSE))</f>
        <v/>
      </c>
      <c r="I1683" s="10" t="str">
        <f>IF(C1683="","",VLOOKUP(R1683&amp;"_"&amp;S1683&amp;"_"&amp;T1683,[1]挑战模式!$A:$BG,59,FALSE))</f>
        <v/>
      </c>
      <c r="J1683" s="10" t="str">
        <f t="shared" si="163"/>
        <v/>
      </c>
      <c r="K1683" s="10" t="str">
        <f ca="1">IF(ISNA(VLOOKUP(R1683&amp;"_"&amp;S1683&amp;"_"&amp;T1683,[1]挑战模式!$A:$AS,1,FALSE)),"",IF(VLOOKUP(R1683&amp;"_"&amp;S1683&amp;"_"&amp;T1683,[1]挑战模式!$A:$AS,14+U1683,FALSE)="","",INT(VLOOKUP(R1683&amp;"_"&amp;S1683&amp;"_"&amp;T1683,[1]挑战模式!$A:$AS,20+U1683,FALSE))))</f>
        <v/>
      </c>
      <c r="L1683" s="10" t="str">
        <f ca="1">IF(ISNA(VLOOKUP(R1683&amp;"_"&amp;S1683&amp;"_"&amp;T1683,[1]挑战模式!$A:$AS,1,FALSE)),"",IF(VLOOKUP(R1683&amp;"_"&amp;S1683&amp;"_"&amp;T1683,[1]挑战模式!$A:$AS,14+U1683,FALSE)="","",ROUND(VLOOKUP(R1683&amp;"_"&amp;S1683&amp;"_"&amp;T1683,[1]挑战模式!$A:$AS,5,FALSE)/K1683,2)))</f>
        <v/>
      </c>
      <c r="M1683" s="10" t="str">
        <f t="shared" ca="1" si="167"/>
        <v/>
      </c>
      <c r="N1683" s="10" t="str">
        <f t="shared" ca="1" si="168"/>
        <v/>
      </c>
      <c r="O1683" s="10" t="str">
        <f t="shared" ca="1" si="169"/>
        <v/>
      </c>
      <c r="Q1683" s="10" t="str">
        <f ca="1">IF(L1683="","",VLOOKUP(R1683&amp;"_"&amp;S1683&amp;"_"&amp;T1683,[1]挑战模式!$A:$AS,38+U1683,FALSE))</f>
        <v/>
      </c>
      <c r="R1683" s="10">
        <v>4</v>
      </c>
      <c r="S1683" s="10">
        <v>1</v>
      </c>
      <c r="T1683" s="10">
        <v>1</v>
      </c>
      <c r="U1683" s="10">
        <v>2</v>
      </c>
    </row>
    <row r="1684" spans="2:21" x14ac:dyDescent="0.2">
      <c r="B1684" s="10" t="str">
        <f t="shared" si="164"/>
        <v/>
      </c>
      <c r="C1684" s="10" t="str">
        <f>IF(ISNA(VLOOKUP(R1684&amp;"_"&amp;S1684&amp;"_"&amp;T1684,[1]挑战模式!$A:$AS,1,FALSE)),"",IF(T1684-T1683=0,"",T1684))</f>
        <v/>
      </c>
      <c r="D1684" s="10" t="str">
        <f t="shared" si="165"/>
        <v/>
      </c>
      <c r="E1684" s="10" t="str">
        <f>""</f>
        <v/>
      </c>
      <c r="F1684" s="10" t="str">
        <f>IF(C1684="","",VLOOKUP(R1684&amp;"_"&amp;S1684&amp;"_"&amp;T1684,[1]挑战模式!$A:$AS,13,FALSE)-VLOOKUP(R1684&amp;"_"&amp;S1684&amp;"_"&amp;T1684,[1]挑战模式!$A:$AS,14,FALSE))</f>
        <v/>
      </c>
      <c r="G1684" s="10" t="str">
        <f t="shared" si="166"/>
        <v/>
      </c>
      <c r="H1684" s="10" t="str">
        <f>IF(C1684="","",VLOOKUP(R1684&amp;"_"&amp;S1684&amp;"_"&amp;T1684,[1]挑战模式!$A:$BG,58,FALSE))</f>
        <v/>
      </c>
      <c r="I1684" s="10" t="str">
        <f>IF(C1684="","",VLOOKUP(R1684&amp;"_"&amp;S1684&amp;"_"&amp;T1684,[1]挑战模式!$A:$BG,59,FALSE))</f>
        <v/>
      </c>
      <c r="J1684" s="10" t="str">
        <f t="shared" si="163"/>
        <v/>
      </c>
      <c r="K1684" s="10" t="str">
        <f ca="1">IF(ISNA(VLOOKUP(R1684&amp;"_"&amp;S1684&amp;"_"&amp;T1684,[1]挑战模式!$A:$AS,1,FALSE)),"",IF(VLOOKUP(R1684&amp;"_"&amp;S1684&amp;"_"&amp;T1684,[1]挑战模式!$A:$AS,14+U1684,FALSE)="","",INT(VLOOKUP(R1684&amp;"_"&amp;S1684&amp;"_"&amp;T1684,[1]挑战模式!$A:$AS,20+U1684,FALSE))))</f>
        <v/>
      </c>
      <c r="L1684" s="10" t="str">
        <f ca="1">IF(ISNA(VLOOKUP(R1684&amp;"_"&amp;S1684&amp;"_"&amp;T1684,[1]挑战模式!$A:$AS,1,FALSE)),"",IF(VLOOKUP(R1684&amp;"_"&amp;S1684&amp;"_"&amp;T1684,[1]挑战模式!$A:$AS,14+U1684,FALSE)="","",ROUND(VLOOKUP(R1684&amp;"_"&amp;S1684&amp;"_"&amp;T1684,[1]挑战模式!$A:$AS,5,FALSE)/K1684,2)))</f>
        <v/>
      </c>
      <c r="M1684" s="10" t="str">
        <f t="shared" ca="1" si="167"/>
        <v/>
      </c>
      <c r="N1684" s="10" t="str">
        <f t="shared" ca="1" si="168"/>
        <v/>
      </c>
      <c r="O1684" s="10" t="str">
        <f t="shared" ca="1" si="169"/>
        <v/>
      </c>
      <c r="Q1684" s="10" t="str">
        <f ca="1">IF(L1684="","",VLOOKUP(R1684&amp;"_"&amp;S1684&amp;"_"&amp;T1684,[1]挑战模式!$A:$AS,38+U1684,FALSE))</f>
        <v/>
      </c>
      <c r="R1684" s="10">
        <v>4</v>
      </c>
      <c r="S1684" s="10">
        <v>1</v>
      </c>
      <c r="T1684" s="10">
        <v>1</v>
      </c>
      <c r="U1684" s="10">
        <v>3</v>
      </c>
    </row>
    <row r="1685" spans="2:21" x14ac:dyDescent="0.2">
      <c r="B1685" s="10" t="str">
        <f t="shared" si="164"/>
        <v/>
      </c>
      <c r="C1685" s="10" t="str">
        <f>IF(ISNA(VLOOKUP(R1685&amp;"_"&amp;S1685&amp;"_"&amp;T1685,[1]挑战模式!$A:$AS,1,FALSE)),"",IF(T1685-T1684=0,"",T1685))</f>
        <v/>
      </c>
      <c r="D1685" s="10" t="str">
        <f t="shared" si="165"/>
        <v/>
      </c>
      <c r="E1685" s="10" t="str">
        <f>""</f>
        <v/>
      </c>
      <c r="F1685" s="10" t="str">
        <f>IF(C1685="","",VLOOKUP(R1685&amp;"_"&amp;S1685&amp;"_"&amp;T1685,[1]挑战模式!$A:$AS,13,FALSE)-VLOOKUP(R1685&amp;"_"&amp;S1685&amp;"_"&amp;T1685,[1]挑战模式!$A:$AS,14,FALSE))</f>
        <v/>
      </c>
      <c r="G1685" s="10" t="str">
        <f t="shared" si="166"/>
        <v/>
      </c>
      <c r="H1685" s="10" t="str">
        <f>IF(C1685="","",VLOOKUP(R1685&amp;"_"&amp;S1685&amp;"_"&amp;T1685,[1]挑战模式!$A:$BG,58,FALSE))</f>
        <v/>
      </c>
      <c r="I1685" s="10" t="str">
        <f>IF(C1685="","",VLOOKUP(R1685&amp;"_"&amp;S1685&amp;"_"&amp;T1685,[1]挑战模式!$A:$BG,59,FALSE))</f>
        <v/>
      </c>
      <c r="J1685" s="10" t="str">
        <f t="shared" si="163"/>
        <v/>
      </c>
      <c r="K1685" s="10" t="str">
        <f ca="1">IF(ISNA(VLOOKUP(R1685&amp;"_"&amp;S1685&amp;"_"&amp;T1685,[1]挑战模式!$A:$AS,1,FALSE)),"",IF(VLOOKUP(R1685&amp;"_"&amp;S1685&amp;"_"&amp;T1685,[1]挑战模式!$A:$AS,14+U1685,FALSE)="","",INT(VLOOKUP(R1685&amp;"_"&amp;S1685&amp;"_"&amp;T1685,[1]挑战模式!$A:$AS,20+U1685,FALSE))))</f>
        <v/>
      </c>
      <c r="L1685" s="10" t="str">
        <f ca="1">IF(ISNA(VLOOKUP(R1685&amp;"_"&amp;S1685&amp;"_"&amp;T1685,[1]挑战模式!$A:$AS,1,FALSE)),"",IF(VLOOKUP(R1685&amp;"_"&amp;S1685&amp;"_"&amp;T1685,[1]挑战模式!$A:$AS,14+U1685,FALSE)="","",ROUND(VLOOKUP(R1685&amp;"_"&amp;S1685&amp;"_"&amp;T1685,[1]挑战模式!$A:$AS,5,FALSE)/K1685,2)))</f>
        <v/>
      </c>
      <c r="M1685" s="10" t="str">
        <f t="shared" ca="1" si="167"/>
        <v/>
      </c>
      <c r="N1685" s="10" t="str">
        <f t="shared" ca="1" si="168"/>
        <v/>
      </c>
      <c r="O1685" s="10" t="str">
        <f t="shared" ca="1" si="169"/>
        <v/>
      </c>
      <c r="Q1685" s="10" t="str">
        <f ca="1">IF(L1685="","",VLOOKUP(R1685&amp;"_"&amp;S1685&amp;"_"&amp;T1685,[1]挑战模式!$A:$AS,38+U1685,FALSE))</f>
        <v/>
      </c>
      <c r="R1685" s="10">
        <v>4</v>
      </c>
      <c r="S1685" s="10">
        <v>1</v>
      </c>
      <c r="T1685" s="10">
        <v>1</v>
      </c>
      <c r="U1685" s="10">
        <v>4</v>
      </c>
    </row>
    <row r="1686" spans="2:21" x14ac:dyDescent="0.2">
      <c r="B1686" s="10" t="str">
        <f t="shared" si="164"/>
        <v/>
      </c>
      <c r="C1686" s="10" t="str">
        <f>IF(ISNA(VLOOKUP(R1686&amp;"_"&amp;S1686&amp;"_"&amp;T1686,[1]挑战模式!$A:$AS,1,FALSE)),"",IF(T1686-T1685=0,"",T1686))</f>
        <v/>
      </c>
      <c r="D1686" s="10" t="str">
        <f t="shared" si="165"/>
        <v/>
      </c>
      <c r="E1686" s="10" t="str">
        <f>""</f>
        <v/>
      </c>
      <c r="F1686" s="10" t="str">
        <f>IF(C1686="","",VLOOKUP(R1686&amp;"_"&amp;S1686&amp;"_"&amp;T1686,[1]挑战模式!$A:$AS,13,FALSE)-VLOOKUP(R1686&amp;"_"&amp;S1686&amp;"_"&amp;T1686,[1]挑战模式!$A:$AS,14,FALSE))</f>
        <v/>
      </c>
      <c r="G1686" s="10" t="str">
        <f t="shared" si="166"/>
        <v/>
      </c>
      <c r="H1686" s="10" t="str">
        <f>IF(C1686="","",VLOOKUP(R1686&amp;"_"&amp;S1686&amp;"_"&amp;T1686,[1]挑战模式!$A:$BG,58,FALSE))</f>
        <v/>
      </c>
      <c r="I1686" s="10" t="str">
        <f>IF(C1686="","",VLOOKUP(R1686&amp;"_"&amp;S1686&amp;"_"&amp;T1686,[1]挑战模式!$A:$BG,59,FALSE))</f>
        <v/>
      </c>
      <c r="J1686" s="10" t="str">
        <f t="shared" si="163"/>
        <v/>
      </c>
      <c r="K1686" s="10" t="str">
        <f ca="1">IF(ISNA(VLOOKUP(R1686&amp;"_"&amp;S1686&amp;"_"&amp;T1686,[1]挑战模式!$A:$AS,1,FALSE)),"",IF(VLOOKUP(R1686&amp;"_"&amp;S1686&amp;"_"&amp;T1686,[1]挑战模式!$A:$AS,14+U1686,FALSE)="","",INT(VLOOKUP(R1686&amp;"_"&amp;S1686&amp;"_"&amp;T1686,[1]挑战模式!$A:$AS,20+U1686,FALSE))))</f>
        <v/>
      </c>
      <c r="L1686" s="10" t="str">
        <f ca="1">IF(ISNA(VLOOKUP(R1686&amp;"_"&amp;S1686&amp;"_"&amp;T1686,[1]挑战模式!$A:$AS,1,FALSE)),"",IF(VLOOKUP(R1686&amp;"_"&amp;S1686&amp;"_"&amp;T1686,[1]挑战模式!$A:$AS,14+U1686,FALSE)="","",ROUND(VLOOKUP(R1686&amp;"_"&amp;S1686&amp;"_"&amp;T1686,[1]挑战模式!$A:$AS,5,FALSE)/K1686,2)))</f>
        <v/>
      </c>
      <c r="M1686" s="10" t="str">
        <f t="shared" ca="1" si="167"/>
        <v/>
      </c>
      <c r="N1686" s="10" t="str">
        <f t="shared" ca="1" si="168"/>
        <v/>
      </c>
      <c r="O1686" s="10" t="str">
        <f t="shared" ca="1" si="169"/>
        <v/>
      </c>
      <c r="Q1686" s="10" t="str">
        <f ca="1">IF(L1686="","",VLOOKUP(R1686&amp;"_"&amp;S1686&amp;"_"&amp;T1686,[1]挑战模式!$A:$AS,38+U1686,FALSE))</f>
        <v/>
      </c>
      <c r="R1686" s="10">
        <v>4</v>
      </c>
      <c r="S1686" s="10">
        <v>1</v>
      </c>
      <c r="T1686" s="10">
        <v>1</v>
      </c>
      <c r="U1686" s="10">
        <v>5</v>
      </c>
    </row>
    <row r="1687" spans="2:21" x14ac:dyDescent="0.2">
      <c r="B1687" s="10" t="str">
        <f t="shared" si="164"/>
        <v/>
      </c>
      <c r="C1687" s="10" t="str">
        <f>IF(ISNA(VLOOKUP(R1687&amp;"_"&amp;S1687&amp;"_"&amp;T1687,[1]挑战模式!$A:$AS,1,FALSE)),"",IF(T1687-T1686=0,"",T1687))</f>
        <v/>
      </c>
      <c r="D1687" s="10" t="str">
        <f t="shared" si="165"/>
        <v/>
      </c>
      <c r="E1687" s="10" t="str">
        <f>""</f>
        <v/>
      </c>
      <c r="F1687" s="10" t="str">
        <f>IF(C1687="","",VLOOKUP(R1687&amp;"_"&amp;S1687&amp;"_"&amp;T1687,[1]挑战模式!$A:$AS,13,FALSE)-VLOOKUP(R1687&amp;"_"&amp;S1687&amp;"_"&amp;T1687,[1]挑战模式!$A:$AS,14,FALSE))</f>
        <v/>
      </c>
      <c r="G1687" s="10" t="str">
        <f t="shared" si="166"/>
        <v/>
      </c>
      <c r="H1687" s="10" t="str">
        <f>IF(C1687="","",VLOOKUP(R1687&amp;"_"&amp;S1687&amp;"_"&amp;T1687,[1]挑战模式!$A:$BG,58,FALSE))</f>
        <v/>
      </c>
      <c r="I1687" s="10" t="str">
        <f>IF(C1687="","",VLOOKUP(R1687&amp;"_"&amp;S1687&amp;"_"&amp;T1687,[1]挑战模式!$A:$BG,59,FALSE))</f>
        <v/>
      </c>
      <c r="J1687" s="10" t="str">
        <f t="shared" ref="J1687:J1750" si="170">IF(C1687="","",0)</f>
        <v/>
      </c>
      <c r="K1687" s="10" t="str">
        <f ca="1">IF(ISNA(VLOOKUP(R1687&amp;"_"&amp;S1687&amp;"_"&amp;T1687,[1]挑战模式!$A:$AS,1,FALSE)),"",IF(VLOOKUP(R1687&amp;"_"&amp;S1687&amp;"_"&amp;T1687,[1]挑战模式!$A:$AS,14+U1687,FALSE)="","",INT(VLOOKUP(R1687&amp;"_"&amp;S1687&amp;"_"&amp;T1687,[1]挑战模式!$A:$AS,20+U1687,FALSE))))</f>
        <v/>
      </c>
      <c r="L1687" s="10" t="str">
        <f ca="1">IF(ISNA(VLOOKUP(R1687&amp;"_"&amp;S1687&amp;"_"&amp;T1687,[1]挑战模式!$A:$AS,1,FALSE)),"",IF(VLOOKUP(R1687&amp;"_"&amp;S1687&amp;"_"&amp;T1687,[1]挑战模式!$A:$AS,14+U1687,FALSE)="","",ROUND(VLOOKUP(R1687&amp;"_"&amp;S1687&amp;"_"&amp;T1687,[1]挑战模式!$A:$AS,5,FALSE)/K1687,2)))</f>
        <v/>
      </c>
      <c r="M1687" s="10" t="str">
        <f t="shared" ca="1" si="167"/>
        <v/>
      </c>
      <c r="N1687" s="10" t="str">
        <f t="shared" ca="1" si="168"/>
        <v/>
      </c>
      <c r="O1687" s="10" t="str">
        <f t="shared" ca="1" si="169"/>
        <v/>
      </c>
      <c r="Q1687" s="10" t="str">
        <f ca="1">IF(L1687="","",VLOOKUP(R1687&amp;"_"&amp;S1687&amp;"_"&amp;T1687,[1]挑战模式!$A:$AS,38+U1687,FALSE))</f>
        <v/>
      </c>
      <c r="R1687" s="10">
        <v>4</v>
      </c>
      <c r="S1687" s="10">
        <v>1</v>
      </c>
      <c r="T1687" s="10">
        <v>1</v>
      </c>
      <c r="U1687" s="10">
        <v>6</v>
      </c>
    </row>
    <row r="1688" spans="2:21" x14ac:dyDescent="0.2">
      <c r="B1688" s="10" t="str">
        <f t="shared" si="164"/>
        <v>MonsterWaveCallRule_Season4_Challenge1</v>
      </c>
      <c r="C1688" s="10">
        <f>IF(ISNA(VLOOKUP(R1688&amp;"_"&amp;S1688&amp;"_"&amp;T1688,[1]挑战模式!$A:$AS,1,FALSE)),"",IF(T1688-T1687=0,"",T1688))</f>
        <v>2</v>
      </c>
      <c r="D1688" s="10" t="str">
        <f t="shared" si="165"/>
        <v>赛季4挑战关卡1波次2</v>
      </c>
      <c r="E1688" s="10" t="str">
        <f>""</f>
        <v/>
      </c>
      <c r="F1688" s="10">
        <f>IF(C1688="","",VLOOKUP(R1688&amp;"_"&amp;S1688&amp;"_"&amp;T1688,[1]挑战模式!$A:$AS,13,FALSE)-VLOOKUP(R1688&amp;"_"&amp;S1688&amp;"_"&amp;T1688,[1]挑战模式!$A:$AS,14,FALSE))</f>
        <v>100</v>
      </c>
      <c r="G1688" s="10">
        <f t="shared" si="166"/>
        <v>180</v>
      </c>
      <c r="H1688" s="10" t="str">
        <f>IF(C1688="","",VLOOKUP(R1688&amp;"_"&amp;S1688&amp;"_"&amp;T1688,[1]挑战模式!$A:$BG,58,FALSE))</f>
        <v>ResAudio_Music_game1;0.9</v>
      </c>
      <c r="I1688" s="10" t="str">
        <f>IF(C1688="","",VLOOKUP(R1688&amp;"_"&amp;S1688&amp;"_"&amp;T1688,[1]挑战模式!$A:$BG,59,FALSE))</f>
        <v>ResAudio_Music_game1;1.2</v>
      </c>
      <c r="J1688" s="10">
        <f t="shared" si="170"/>
        <v>0</v>
      </c>
      <c r="K1688" s="10">
        <f ca="1">IF(ISNA(VLOOKUP(R1688&amp;"_"&amp;S1688&amp;"_"&amp;T1688,[1]挑战模式!$A:$AS,1,FALSE)),"",IF(VLOOKUP(R1688&amp;"_"&amp;S1688&amp;"_"&amp;T1688,[1]挑战模式!$A:$AS,14+U1688,FALSE)="","",INT(VLOOKUP(R1688&amp;"_"&amp;S1688&amp;"_"&amp;T1688,[1]挑战模式!$A:$AS,20+U1688,FALSE))))</f>
        <v>4</v>
      </c>
      <c r="L1688" s="10">
        <f ca="1">IF(ISNA(VLOOKUP(R1688&amp;"_"&amp;S1688&amp;"_"&amp;T1688,[1]挑战模式!$A:$AS,1,FALSE)),"",IF(VLOOKUP(R1688&amp;"_"&amp;S1688&amp;"_"&amp;T1688,[1]挑战模式!$A:$AS,14+U1688,FALSE)="","",ROUND(VLOOKUP(R1688&amp;"_"&amp;S1688&amp;"_"&amp;T1688,[1]挑战模式!$A:$AS,5,FALSE)/K1688,2)))</f>
        <v>3.75</v>
      </c>
      <c r="M1688" s="10">
        <f t="shared" ca="1" si="167"/>
        <v>1</v>
      </c>
      <c r="N1688" s="10" t="str">
        <f t="shared" ca="1" si="168"/>
        <v>Monster_Season4_Challenge1_2_1</v>
      </c>
      <c r="O1688" s="10">
        <f t="shared" ca="1" si="169"/>
        <v>1</v>
      </c>
      <c r="Q1688" s="10">
        <f ca="1">IF(L1688="","",VLOOKUP(R1688&amp;"_"&amp;S1688&amp;"_"&amp;T1688,[1]挑战模式!$A:$AS,38+U1688,FALSE))</f>
        <v>25</v>
      </c>
      <c r="R1688" s="10">
        <v>4</v>
      </c>
      <c r="S1688" s="10">
        <v>1</v>
      </c>
      <c r="T1688" s="10">
        <v>2</v>
      </c>
      <c r="U1688" s="10">
        <v>1</v>
      </c>
    </row>
    <row r="1689" spans="2:21" x14ac:dyDescent="0.2">
      <c r="B1689" s="10" t="str">
        <f t="shared" si="164"/>
        <v/>
      </c>
      <c r="C1689" s="10" t="str">
        <f>IF(ISNA(VLOOKUP(R1689&amp;"_"&amp;S1689&amp;"_"&amp;T1689,[1]挑战模式!$A:$AS,1,FALSE)),"",IF(T1689-T1688=0,"",T1689))</f>
        <v/>
      </c>
      <c r="D1689" s="10" t="str">
        <f t="shared" si="165"/>
        <v/>
      </c>
      <c r="E1689" s="10" t="str">
        <f>""</f>
        <v/>
      </c>
      <c r="F1689" s="10" t="str">
        <f>IF(C1689="","",VLOOKUP(R1689&amp;"_"&amp;S1689&amp;"_"&amp;T1689,[1]挑战模式!$A:$AS,13,FALSE)-VLOOKUP(R1689&amp;"_"&amp;S1689&amp;"_"&amp;T1689,[1]挑战模式!$A:$AS,14,FALSE))</f>
        <v/>
      </c>
      <c r="G1689" s="10" t="str">
        <f t="shared" si="166"/>
        <v/>
      </c>
      <c r="H1689" s="10" t="str">
        <f>IF(C1689="","",VLOOKUP(R1689&amp;"_"&amp;S1689&amp;"_"&amp;T1689,[1]挑战模式!$A:$BG,58,FALSE))</f>
        <v/>
      </c>
      <c r="I1689" s="10" t="str">
        <f>IF(C1689="","",VLOOKUP(R1689&amp;"_"&amp;S1689&amp;"_"&amp;T1689,[1]挑战模式!$A:$BG,59,FALSE))</f>
        <v/>
      </c>
      <c r="J1689" s="10" t="str">
        <f t="shared" si="170"/>
        <v/>
      </c>
      <c r="K1689" s="10">
        <f ca="1">IF(ISNA(VLOOKUP(R1689&amp;"_"&amp;S1689&amp;"_"&amp;T1689,[1]挑战模式!$A:$AS,1,FALSE)),"",IF(VLOOKUP(R1689&amp;"_"&amp;S1689&amp;"_"&amp;T1689,[1]挑战模式!$A:$AS,14+U1689,FALSE)="","",INT(VLOOKUP(R1689&amp;"_"&amp;S1689&amp;"_"&amp;T1689,[1]挑战模式!$A:$AS,20+U1689,FALSE))))</f>
        <v>4</v>
      </c>
      <c r="L1689" s="10">
        <f ca="1">IF(ISNA(VLOOKUP(R1689&amp;"_"&amp;S1689&amp;"_"&amp;T1689,[1]挑战模式!$A:$AS,1,FALSE)),"",IF(VLOOKUP(R1689&amp;"_"&amp;S1689&amp;"_"&amp;T1689,[1]挑战模式!$A:$AS,14+U1689,FALSE)="","",ROUND(VLOOKUP(R1689&amp;"_"&amp;S1689&amp;"_"&amp;T1689,[1]挑战模式!$A:$AS,5,FALSE)/K1689,2)))</f>
        <v>3.75</v>
      </c>
      <c r="M1689" s="10">
        <f t="shared" ca="1" si="167"/>
        <v>1</v>
      </c>
      <c r="N1689" s="10" t="str">
        <f t="shared" ca="1" si="168"/>
        <v>Monster_Season4_Challenge1_2_2</v>
      </c>
      <c r="O1689" s="10">
        <f t="shared" ca="1" si="169"/>
        <v>1</v>
      </c>
      <c r="Q1689" s="10">
        <f ca="1">IF(L1689="","",VLOOKUP(R1689&amp;"_"&amp;S1689&amp;"_"&amp;T1689,[1]挑战模式!$A:$AS,38+U1689,FALSE))</f>
        <v>25</v>
      </c>
      <c r="R1689" s="10">
        <v>4</v>
      </c>
      <c r="S1689" s="10">
        <v>1</v>
      </c>
      <c r="T1689" s="10">
        <v>2</v>
      </c>
      <c r="U1689" s="10">
        <v>2</v>
      </c>
    </row>
    <row r="1690" spans="2:21" x14ac:dyDescent="0.2">
      <c r="B1690" s="10" t="str">
        <f t="shared" si="164"/>
        <v/>
      </c>
      <c r="C1690" s="10" t="str">
        <f>IF(ISNA(VLOOKUP(R1690&amp;"_"&amp;S1690&amp;"_"&amp;T1690,[1]挑战模式!$A:$AS,1,FALSE)),"",IF(T1690-T1689=0,"",T1690))</f>
        <v/>
      </c>
      <c r="D1690" s="10" t="str">
        <f t="shared" si="165"/>
        <v/>
      </c>
      <c r="E1690" s="10" t="str">
        <f>""</f>
        <v/>
      </c>
      <c r="F1690" s="10" t="str">
        <f>IF(C1690="","",VLOOKUP(R1690&amp;"_"&amp;S1690&amp;"_"&amp;T1690,[1]挑战模式!$A:$AS,13,FALSE)-VLOOKUP(R1690&amp;"_"&amp;S1690&amp;"_"&amp;T1690,[1]挑战模式!$A:$AS,14,FALSE))</f>
        <v/>
      </c>
      <c r="G1690" s="10" t="str">
        <f t="shared" si="166"/>
        <v/>
      </c>
      <c r="H1690" s="10" t="str">
        <f>IF(C1690="","",VLOOKUP(R1690&amp;"_"&amp;S1690&amp;"_"&amp;T1690,[1]挑战模式!$A:$BG,58,FALSE))</f>
        <v/>
      </c>
      <c r="I1690" s="10" t="str">
        <f>IF(C1690="","",VLOOKUP(R1690&amp;"_"&amp;S1690&amp;"_"&amp;T1690,[1]挑战模式!$A:$BG,59,FALSE))</f>
        <v/>
      </c>
      <c r="J1690" s="10" t="str">
        <f t="shared" si="170"/>
        <v/>
      </c>
      <c r="K1690" s="10" t="str">
        <f ca="1">IF(ISNA(VLOOKUP(R1690&amp;"_"&amp;S1690&amp;"_"&amp;T1690,[1]挑战模式!$A:$AS,1,FALSE)),"",IF(VLOOKUP(R1690&amp;"_"&amp;S1690&amp;"_"&amp;T1690,[1]挑战模式!$A:$AS,14+U1690,FALSE)="","",INT(VLOOKUP(R1690&amp;"_"&amp;S1690&amp;"_"&amp;T1690,[1]挑战模式!$A:$AS,20+U1690,FALSE))))</f>
        <v/>
      </c>
      <c r="L1690" s="10" t="str">
        <f ca="1">IF(ISNA(VLOOKUP(R1690&amp;"_"&amp;S1690&amp;"_"&amp;T1690,[1]挑战模式!$A:$AS,1,FALSE)),"",IF(VLOOKUP(R1690&amp;"_"&amp;S1690&amp;"_"&amp;T1690,[1]挑战模式!$A:$AS,14+U1690,FALSE)="","",ROUND(VLOOKUP(R1690&amp;"_"&amp;S1690&amp;"_"&amp;T1690,[1]挑战模式!$A:$AS,5,FALSE)/K1690,2)))</f>
        <v/>
      </c>
      <c r="M1690" s="10" t="str">
        <f t="shared" ca="1" si="167"/>
        <v/>
      </c>
      <c r="N1690" s="10" t="str">
        <f t="shared" ca="1" si="168"/>
        <v/>
      </c>
      <c r="O1690" s="10" t="str">
        <f t="shared" ca="1" si="169"/>
        <v/>
      </c>
      <c r="Q1690" s="10" t="str">
        <f ca="1">IF(L1690="","",VLOOKUP(R1690&amp;"_"&amp;S1690&amp;"_"&amp;T1690,[1]挑战模式!$A:$AS,38+U1690,FALSE))</f>
        <v/>
      </c>
      <c r="R1690" s="10">
        <v>4</v>
      </c>
      <c r="S1690" s="10">
        <v>1</v>
      </c>
      <c r="T1690" s="10">
        <v>2</v>
      </c>
      <c r="U1690" s="10">
        <v>3</v>
      </c>
    </row>
    <row r="1691" spans="2:21" x14ac:dyDescent="0.2">
      <c r="B1691" s="10" t="str">
        <f t="shared" si="164"/>
        <v/>
      </c>
      <c r="C1691" s="10" t="str">
        <f>IF(ISNA(VLOOKUP(R1691&amp;"_"&amp;S1691&amp;"_"&amp;T1691,[1]挑战模式!$A:$AS,1,FALSE)),"",IF(T1691-T1690=0,"",T1691))</f>
        <v/>
      </c>
      <c r="D1691" s="10" t="str">
        <f t="shared" si="165"/>
        <v/>
      </c>
      <c r="E1691" s="10" t="str">
        <f>""</f>
        <v/>
      </c>
      <c r="F1691" s="10" t="str">
        <f>IF(C1691="","",VLOOKUP(R1691&amp;"_"&amp;S1691&amp;"_"&amp;T1691,[1]挑战模式!$A:$AS,13,FALSE)-VLOOKUP(R1691&amp;"_"&amp;S1691&amp;"_"&amp;T1691,[1]挑战模式!$A:$AS,14,FALSE))</f>
        <v/>
      </c>
      <c r="G1691" s="10" t="str">
        <f t="shared" si="166"/>
        <v/>
      </c>
      <c r="H1691" s="10" t="str">
        <f>IF(C1691="","",VLOOKUP(R1691&amp;"_"&amp;S1691&amp;"_"&amp;T1691,[1]挑战模式!$A:$BG,58,FALSE))</f>
        <v/>
      </c>
      <c r="I1691" s="10" t="str">
        <f>IF(C1691="","",VLOOKUP(R1691&amp;"_"&amp;S1691&amp;"_"&amp;T1691,[1]挑战模式!$A:$BG,59,FALSE))</f>
        <v/>
      </c>
      <c r="J1691" s="10" t="str">
        <f t="shared" si="170"/>
        <v/>
      </c>
      <c r="K1691" s="10" t="str">
        <f ca="1">IF(ISNA(VLOOKUP(R1691&amp;"_"&amp;S1691&amp;"_"&amp;T1691,[1]挑战模式!$A:$AS,1,FALSE)),"",IF(VLOOKUP(R1691&amp;"_"&amp;S1691&amp;"_"&amp;T1691,[1]挑战模式!$A:$AS,14+U1691,FALSE)="","",INT(VLOOKUP(R1691&amp;"_"&amp;S1691&amp;"_"&amp;T1691,[1]挑战模式!$A:$AS,20+U1691,FALSE))))</f>
        <v/>
      </c>
      <c r="L1691" s="10" t="str">
        <f ca="1">IF(ISNA(VLOOKUP(R1691&amp;"_"&amp;S1691&amp;"_"&amp;T1691,[1]挑战模式!$A:$AS,1,FALSE)),"",IF(VLOOKUP(R1691&amp;"_"&amp;S1691&amp;"_"&amp;T1691,[1]挑战模式!$A:$AS,14+U1691,FALSE)="","",ROUND(VLOOKUP(R1691&amp;"_"&amp;S1691&amp;"_"&amp;T1691,[1]挑战模式!$A:$AS,5,FALSE)/K1691,2)))</f>
        <v/>
      </c>
      <c r="M1691" s="10" t="str">
        <f t="shared" ca="1" si="167"/>
        <v/>
      </c>
      <c r="N1691" s="10" t="str">
        <f t="shared" ca="1" si="168"/>
        <v/>
      </c>
      <c r="O1691" s="10" t="str">
        <f t="shared" ca="1" si="169"/>
        <v/>
      </c>
      <c r="Q1691" s="10" t="str">
        <f ca="1">IF(L1691="","",VLOOKUP(R1691&amp;"_"&amp;S1691&amp;"_"&amp;T1691,[1]挑战模式!$A:$AS,38+U1691,FALSE))</f>
        <v/>
      </c>
      <c r="R1691" s="10">
        <v>4</v>
      </c>
      <c r="S1691" s="10">
        <v>1</v>
      </c>
      <c r="T1691" s="10">
        <v>2</v>
      </c>
      <c r="U1691" s="10">
        <v>4</v>
      </c>
    </row>
    <row r="1692" spans="2:21" x14ac:dyDescent="0.2">
      <c r="B1692" s="10" t="str">
        <f t="shared" si="164"/>
        <v/>
      </c>
      <c r="C1692" s="10" t="str">
        <f>IF(ISNA(VLOOKUP(R1692&amp;"_"&amp;S1692&amp;"_"&amp;T1692,[1]挑战模式!$A:$AS,1,FALSE)),"",IF(T1692-T1691=0,"",T1692))</f>
        <v/>
      </c>
      <c r="D1692" s="10" t="str">
        <f t="shared" si="165"/>
        <v/>
      </c>
      <c r="E1692" s="10" t="str">
        <f>""</f>
        <v/>
      </c>
      <c r="F1692" s="10" t="str">
        <f>IF(C1692="","",VLOOKUP(R1692&amp;"_"&amp;S1692&amp;"_"&amp;T1692,[1]挑战模式!$A:$AS,13,FALSE)-VLOOKUP(R1692&amp;"_"&amp;S1692&amp;"_"&amp;T1692,[1]挑战模式!$A:$AS,14,FALSE))</f>
        <v/>
      </c>
      <c r="G1692" s="10" t="str">
        <f t="shared" si="166"/>
        <v/>
      </c>
      <c r="H1692" s="10" t="str">
        <f>IF(C1692="","",VLOOKUP(R1692&amp;"_"&amp;S1692&amp;"_"&amp;T1692,[1]挑战模式!$A:$BG,58,FALSE))</f>
        <v/>
      </c>
      <c r="I1692" s="10" t="str">
        <f>IF(C1692="","",VLOOKUP(R1692&amp;"_"&amp;S1692&amp;"_"&amp;T1692,[1]挑战模式!$A:$BG,59,FALSE))</f>
        <v/>
      </c>
      <c r="J1692" s="10" t="str">
        <f t="shared" si="170"/>
        <v/>
      </c>
      <c r="K1692" s="10" t="str">
        <f ca="1">IF(ISNA(VLOOKUP(R1692&amp;"_"&amp;S1692&amp;"_"&amp;T1692,[1]挑战模式!$A:$AS,1,FALSE)),"",IF(VLOOKUP(R1692&amp;"_"&amp;S1692&amp;"_"&amp;T1692,[1]挑战模式!$A:$AS,14+U1692,FALSE)="","",INT(VLOOKUP(R1692&amp;"_"&amp;S1692&amp;"_"&amp;T1692,[1]挑战模式!$A:$AS,20+U1692,FALSE))))</f>
        <v/>
      </c>
      <c r="L1692" s="10" t="str">
        <f ca="1">IF(ISNA(VLOOKUP(R1692&amp;"_"&amp;S1692&amp;"_"&amp;T1692,[1]挑战模式!$A:$AS,1,FALSE)),"",IF(VLOOKUP(R1692&amp;"_"&amp;S1692&amp;"_"&amp;T1692,[1]挑战模式!$A:$AS,14+U1692,FALSE)="","",ROUND(VLOOKUP(R1692&amp;"_"&amp;S1692&amp;"_"&amp;T1692,[1]挑战模式!$A:$AS,5,FALSE)/K1692,2)))</f>
        <v/>
      </c>
      <c r="M1692" s="10" t="str">
        <f t="shared" ca="1" si="167"/>
        <v/>
      </c>
      <c r="N1692" s="10" t="str">
        <f t="shared" ca="1" si="168"/>
        <v/>
      </c>
      <c r="O1692" s="10" t="str">
        <f t="shared" ca="1" si="169"/>
        <v/>
      </c>
      <c r="Q1692" s="10" t="str">
        <f ca="1">IF(L1692="","",VLOOKUP(R1692&amp;"_"&amp;S1692&amp;"_"&amp;T1692,[1]挑战模式!$A:$AS,38+U1692,FALSE))</f>
        <v/>
      </c>
      <c r="R1692" s="10">
        <v>4</v>
      </c>
      <c r="S1692" s="10">
        <v>1</v>
      </c>
      <c r="T1692" s="10">
        <v>2</v>
      </c>
      <c r="U1692" s="10">
        <v>5</v>
      </c>
    </row>
    <row r="1693" spans="2:21" x14ac:dyDescent="0.2">
      <c r="B1693" s="10" t="str">
        <f t="shared" si="164"/>
        <v/>
      </c>
      <c r="C1693" s="10" t="str">
        <f>IF(ISNA(VLOOKUP(R1693&amp;"_"&amp;S1693&amp;"_"&amp;T1693,[1]挑战模式!$A:$AS,1,FALSE)),"",IF(T1693-T1692=0,"",T1693))</f>
        <v/>
      </c>
      <c r="D1693" s="10" t="str">
        <f t="shared" si="165"/>
        <v/>
      </c>
      <c r="E1693" s="10" t="str">
        <f>""</f>
        <v/>
      </c>
      <c r="F1693" s="10" t="str">
        <f>IF(C1693="","",VLOOKUP(R1693&amp;"_"&amp;S1693&amp;"_"&amp;T1693,[1]挑战模式!$A:$AS,13,FALSE)-VLOOKUP(R1693&amp;"_"&amp;S1693&amp;"_"&amp;T1693,[1]挑战模式!$A:$AS,14,FALSE))</f>
        <v/>
      </c>
      <c r="G1693" s="10" t="str">
        <f t="shared" si="166"/>
        <v/>
      </c>
      <c r="H1693" s="10" t="str">
        <f>IF(C1693="","",VLOOKUP(R1693&amp;"_"&amp;S1693&amp;"_"&amp;T1693,[1]挑战模式!$A:$BG,58,FALSE))</f>
        <v/>
      </c>
      <c r="I1693" s="10" t="str">
        <f>IF(C1693="","",VLOOKUP(R1693&amp;"_"&amp;S1693&amp;"_"&amp;T1693,[1]挑战模式!$A:$BG,59,FALSE))</f>
        <v/>
      </c>
      <c r="J1693" s="10" t="str">
        <f t="shared" si="170"/>
        <v/>
      </c>
      <c r="K1693" s="10" t="str">
        <f ca="1">IF(ISNA(VLOOKUP(R1693&amp;"_"&amp;S1693&amp;"_"&amp;T1693,[1]挑战模式!$A:$AS,1,FALSE)),"",IF(VLOOKUP(R1693&amp;"_"&amp;S1693&amp;"_"&amp;T1693,[1]挑战模式!$A:$AS,14+U1693,FALSE)="","",INT(VLOOKUP(R1693&amp;"_"&amp;S1693&amp;"_"&amp;T1693,[1]挑战模式!$A:$AS,20+U1693,FALSE))))</f>
        <v/>
      </c>
      <c r="L1693" s="10" t="str">
        <f ca="1">IF(ISNA(VLOOKUP(R1693&amp;"_"&amp;S1693&amp;"_"&amp;T1693,[1]挑战模式!$A:$AS,1,FALSE)),"",IF(VLOOKUP(R1693&amp;"_"&amp;S1693&amp;"_"&amp;T1693,[1]挑战模式!$A:$AS,14+U1693,FALSE)="","",ROUND(VLOOKUP(R1693&amp;"_"&amp;S1693&amp;"_"&amp;T1693,[1]挑战模式!$A:$AS,5,FALSE)/K1693,2)))</f>
        <v/>
      </c>
      <c r="M1693" s="10" t="str">
        <f t="shared" ca="1" si="167"/>
        <v/>
      </c>
      <c r="N1693" s="10" t="str">
        <f t="shared" ca="1" si="168"/>
        <v/>
      </c>
      <c r="O1693" s="10" t="str">
        <f t="shared" ca="1" si="169"/>
        <v/>
      </c>
      <c r="Q1693" s="10" t="str">
        <f ca="1">IF(L1693="","",VLOOKUP(R1693&amp;"_"&amp;S1693&amp;"_"&amp;T1693,[1]挑战模式!$A:$AS,38+U1693,FALSE))</f>
        <v/>
      </c>
      <c r="R1693" s="10">
        <v>4</v>
      </c>
      <c r="S1693" s="10">
        <v>1</v>
      </c>
      <c r="T1693" s="10">
        <v>2</v>
      </c>
      <c r="U1693" s="10">
        <v>6</v>
      </c>
    </row>
    <row r="1694" spans="2:21" x14ac:dyDescent="0.2">
      <c r="B1694" s="10" t="str">
        <f t="shared" si="164"/>
        <v>MonsterWaveCallRule_Season4_Challenge1</v>
      </c>
      <c r="C1694" s="10">
        <f>IF(ISNA(VLOOKUP(R1694&amp;"_"&amp;S1694&amp;"_"&amp;T1694,[1]挑战模式!$A:$AS,1,FALSE)),"",IF(T1694-T1693=0,"",T1694))</f>
        <v>3</v>
      </c>
      <c r="D1694" s="10" t="str">
        <f t="shared" si="165"/>
        <v>赛季4挑战关卡1波次3</v>
      </c>
      <c r="E1694" s="10" t="str">
        <f>""</f>
        <v/>
      </c>
      <c r="F1694" s="10">
        <f>IF(C1694="","",VLOOKUP(R1694&amp;"_"&amp;S1694&amp;"_"&amp;T1694,[1]挑战模式!$A:$AS,13,FALSE)-VLOOKUP(R1694&amp;"_"&amp;S1694&amp;"_"&amp;T1694,[1]挑战模式!$A:$AS,14,FALSE))</f>
        <v>100</v>
      </c>
      <c r="G1694" s="10">
        <f t="shared" si="166"/>
        <v>180</v>
      </c>
      <c r="H1694" s="10" t="str">
        <f>IF(C1694="","",VLOOKUP(R1694&amp;"_"&amp;S1694&amp;"_"&amp;T1694,[1]挑战模式!$A:$BG,58,FALSE))</f>
        <v>ResAudio_Music_game1;0.9</v>
      </c>
      <c r="I1694" s="10" t="str">
        <f>IF(C1694="","",VLOOKUP(R1694&amp;"_"&amp;S1694&amp;"_"&amp;T1694,[1]挑战模式!$A:$BG,59,FALSE))</f>
        <v>ResAudio_Music_game1;1.2</v>
      </c>
      <c r="J1694" s="10">
        <f t="shared" si="170"/>
        <v>0</v>
      </c>
      <c r="K1694" s="10">
        <f ca="1">IF(ISNA(VLOOKUP(R1694&amp;"_"&amp;S1694&amp;"_"&amp;T1694,[1]挑战模式!$A:$AS,1,FALSE)),"",IF(VLOOKUP(R1694&amp;"_"&amp;S1694&amp;"_"&amp;T1694,[1]挑战模式!$A:$AS,14+U1694,FALSE)="","",INT(VLOOKUP(R1694&amp;"_"&amp;S1694&amp;"_"&amp;T1694,[1]挑战模式!$A:$AS,20+U1694,FALSE))))</f>
        <v>7</v>
      </c>
      <c r="L1694" s="10">
        <f ca="1">IF(ISNA(VLOOKUP(R1694&amp;"_"&amp;S1694&amp;"_"&amp;T1694,[1]挑战模式!$A:$AS,1,FALSE)),"",IF(VLOOKUP(R1694&amp;"_"&amp;S1694&amp;"_"&amp;T1694,[1]挑战模式!$A:$AS,14+U1694,FALSE)="","",ROUND(VLOOKUP(R1694&amp;"_"&amp;S1694&amp;"_"&amp;T1694,[1]挑战模式!$A:$AS,5,FALSE)/K1694,2)))</f>
        <v>2.86</v>
      </c>
      <c r="M1694" s="10">
        <f t="shared" ca="1" si="167"/>
        <v>1</v>
      </c>
      <c r="N1694" s="10" t="str">
        <f t="shared" ca="1" si="168"/>
        <v>Monster_Season4_Challenge1_3_1</v>
      </c>
      <c r="O1694" s="10">
        <f t="shared" ca="1" si="169"/>
        <v>1</v>
      </c>
      <c r="Q1694" s="10">
        <f ca="1">IF(L1694="","",VLOOKUP(R1694&amp;"_"&amp;S1694&amp;"_"&amp;T1694,[1]挑战模式!$A:$AS,38+U1694,FALSE))</f>
        <v>14</v>
      </c>
      <c r="R1694" s="10">
        <v>4</v>
      </c>
      <c r="S1694" s="10">
        <v>1</v>
      </c>
      <c r="T1694" s="10">
        <v>3</v>
      </c>
      <c r="U1694" s="10">
        <v>1</v>
      </c>
    </row>
    <row r="1695" spans="2:21" x14ac:dyDescent="0.2">
      <c r="B1695" s="10" t="str">
        <f t="shared" si="164"/>
        <v/>
      </c>
      <c r="C1695" s="10" t="str">
        <f>IF(ISNA(VLOOKUP(R1695&amp;"_"&amp;S1695&amp;"_"&amp;T1695,[1]挑战模式!$A:$AS,1,FALSE)),"",IF(T1695-T1694=0,"",T1695))</f>
        <v/>
      </c>
      <c r="D1695" s="10" t="str">
        <f t="shared" si="165"/>
        <v/>
      </c>
      <c r="E1695" s="10" t="str">
        <f>""</f>
        <v/>
      </c>
      <c r="F1695" s="10" t="str">
        <f>IF(C1695="","",VLOOKUP(R1695&amp;"_"&amp;S1695&amp;"_"&amp;T1695,[1]挑战模式!$A:$AS,13,FALSE)-VLOOKUP(R1695&amp;"_"&amp;S1695&amp;"_"&amp;T1695,[1]挑战模式!$A:$AS,14,FALSE))</f>
        <v/>
      </c>
      <c r="G1695" s="10" t="str">
        <f t="shared" si="166"/>
        <v/>
      </c>
      <c r="H1695" s="10" t="str">
        <f>IF(C1695="","",VLOOKUP(R1695&amp;"_"&amp;S1695&amp;"_"&amp;T1695,[1]挑战模式!$A:$BG,58,FALSE))</f>
        <v/>
      </c>
      <c r="I1695" s="10" t="str">
        <f>IF(C1695="","",VLOOKUP(R1695&amp;"_"&amp;S1695&amp;"_"&amp;T1695,[1]挑战模式!$A:$BG,59,FALSE))</f>
        <v/>
      </c>
      <c r="J1695" s="10" t="str">
        <f t="shared" si="170"/>
        <v/>
      </c>
      <c r="K1695" s="10">
        <f ca="1">IF(ISNA(VLOOKUP(R1695&amp;"_"&amp;S1695&amp;"_"&amp;T1695,[1]挑战模式!$A:$AS,1,FALSE)),"",IF(VLOOKUP(R1695&amp;"_"&amp;S1695&amp;"_"&amp;T1695,[1]挑战模式!$A:$AS,14+U1695,FALSE)="","",INT(VLOOKUP(R1695&amp;"_"&amp;S1695&amp;"_"&amp;T1695,[1]挑战模式!$A:$AS,20+U1695,FALSE))))</f>
        <v>7</v>
      </c>
      <c r="L1695" s="10">
        <f ca="1">IF(ISNA(VLOOKUP(R1695&amp;"_"&amp;S1695&amp;"_"&amp;T1695,[1]挑战模式!$A:$AS,1,FALSE)),"",IF(VLOOKUP(R1695&amp;"_"&amp;S1695&amp;"_"&amp;T1695,[1]挑战模式!$A:$AS,14+U1695,FALSE)="","",ROUND(VLOOKUP(R1695&amp;"_"&amp;S1695&amp;"_"&amp;T1695,[1]挑战模式!$A:$AS,5,FALSE)/K1695,2)))</f>
        <v>2.86</v>
      </c>
      <c r="M1695" s="10">
        <f t="shared" ca="1" si="167"/>
        <v>1</v>
      </c>
      <c r="N1695" s="10" t="str">
        <f t="shared" ca="1" si="168"/>
        <v>Monster_Season4_Challenge1_3_2</v>
      </c>
      <c r="O1695" s="10">
        <f t="shared" ca="1" si="169"/>
        <v>1</v>
      </c>
      <c r="Q1695" s="10">
        <f ca="1">IF(L1695="","",VLOOKUP(R1695&amp;"_"&amp;S1695&amp;"_"&amp;T1695,[1]挑战模式!$A:$AS,38+U1695,FALSE))</f>
        <v>14</v>
      </c>
      <c r="R1695" s="10">
        <v>4</v>
      </c>
      <c r="S1695" s="10">
        <v>1</v>
      </c>
      <c r="T1695" s="10">
        <v>3</v>
      </c>
      <c r="U1695" s="10">
        <v>2</v>
      </c>
    </row>
    <row r="1696" spans="2:21" x14ac:dyDescent="0.2">
      <c r="B1696" s="10" t="str">
        <f t="shared" si="164"/>
        <v/>
      </c>
      <c r="C1696" s="10" t="str">
        <f>IF(ISNA(VLOOKUP(R1696&amp;"_"&amp;S1696&amp;"_"&amp;T1696,[1]挑战模式!$A:$AS,1,FALSE)),"",IF(T1696-T1695=0,"",T1696))</f>
        <v/>
      </c>
      <c r="D1696" s="10" t="str">
        <f t="shared" si="165"/>
        <v/>
      </c>
      <c r="E1696" s="10" t="str">
        <f>""</f>
        <v/>
      </c>
      <c r="F1696" s="10" t="str">
        <f>IF(C1696="","",VLOOKUP(R1696&amp;"_"&amp;S1696&amp;"_"&amp;T1696,[1]挑战模式!$A:$AS,13,FALSE)-VLOOKUP(R1696&amp;"_"&amp;S1696&amp;"_"&amp;T1696,[1]挑战模式!$A:$AS,14,FALSE))</f>
        <v/>
      </c>
      <c r="G1696" s="10" t="str">
        <f t="shared" si="166"/>
        <v/>
      </c>
      <c r="H1696" s="10" t="str">
        <f>IF(C1696="","",VLOOKUP(R1696&amp;"_"&amp;S1696&amp;"_"&amp;T1696,[1]挑战模式!$A:$BG,58,FALSE))</f>
        <v/>
      </c>
      <c r="I1696" s="10" t="str">
        <f>IF(C1696="","",VLOOKUP(R1696&amp;"_"&amp;S1696&amp;"_"&amp;T1696,[1]挑战模式!$A:$BG,59,FALSE))</f>
        <v/>
      </c>
      <c r="J1696" s="10" t="str">
        <f t="shared" si="170"/>
        <v/>
      </c>
      <c r="K1696" s="10" t="str">
        <f ca="1">IF(ISNA(VLOOKUP(R1696&amp;"_"&amp;S1696&amp;"_"&amp;T1696,[1]挑战模式!$A:$AS,1,FALSE)),"",IF(VLOOKUP(R1696&amp;"_"&amp;S1696&amp;"_"&amp;T1696,[1]挑战模式!$A:$AS,14+U1696,FALSE)="","",INT(VLOOKUP(R1696&amp;"_"&amp;S1696&amp;"_"&amp;T1696,[1]挑战模式!$A:$AS,20+U1696,FALSE))))</f>
        <v/>
      </c>
      <c r="L1696" s="10" t="str">
        <f ca="1">IF(ISNA(VLOOKUP(R1696&amp;"_"&amp;S1696&amp;"_"&amp;T1696,[1]挑战模式!$A:$AS,1,FALSE)),"",IF(VLOOKUP(R1696&amp;"_"&amp;S1696&amp;"_"&amp;T1696,[1]挑战模式!$A:$AS,14+U1696,FALSE)="","",ROUND(VLOOKUP(R1696&amp;"_"&amp;S1696&amp;"_"&amp;T1696,[1]挑战模式!$A:$AS,5,FALSE)/K1696,2)))</f>
        <v/>
      </c>
      <c r="M1696" s="10" t="str">
        <f t="shared" ca="1" si="167"/>
        <v/>
      </c>
      <c r="N1696" s="10" t="str">
        <f t="shared" ca="1" si="168"/>
        <v/>
      </c>
      <c r="O1696" s="10" t="str">
        <f t="shared" ca="1" si="169"/>
        <v/>
      </c>
      <c r="Q1696" s="10" t="str">
        <f ca="1">IF(L1696="","",VLOOKUP(R1696&amp;"_"&amp;S1696&amp;"_"&amp;T1696,[1]挑战模式!$A:$AS,38+U1696,FALSE))</f>
        <v/>
      </c>
      <c r="R1696" s="10">
        <v>4</v>
      </c>
      <c r="S1696" s="10">
        <v>1</v>
      </c>
      <c r="T1696" s="10">
        <v>3</v>
      </c>
      <c r="U1696" s="10">
        <v>3</v>
      </c>
    </row>
    <row r="1697" spans="2:21" x14ac:dyDescent="0.2">
      <c r="B1697" s="10" t="str">
        <f t="shared" si="164"/>
        <v/>
      </c>
      <c r="C1697" s="10" t="str">
        <f>IF(ISNA(VLOOKUP(R1697&amp;"_"&amp;S1697&amp;"_"&amp;T1697,[1]挑战模式!$A:$AS,1,FALSE)),"",IF(T1697-T1696=0,"",T1697))</f>
        <v/>
      </c>
      <c r="D1697" s="10" t="str">
        <f t="shared" si="165"/>
        <v/>
      </c>
      <c r="E1697" s="10" t="str">
        <f>""</f>
        <v/>
      </c>
      <c r="F1697" s="10" t="str">
        <f>IF(C1697="","",VLOOKUP(R1697&amp;"_"&amp;S1697&amp;"_"&amp;T1697,[1]挑战模式!$A:$AS,13,FALSE)-VLOOKUP(R1697&amp;"_"&amp;S1697&amp;"_"&amp;T1697,[1]挑战模式!$A:$AS,14,FALSE))</f>
        <v/>
      </c>
      <c r="G1697" s="10" t="str">
        <f t="shared" si="166"/>
        <v/>
      </c>
      <c r="H1697" s="10" t="str">
        <f>IF(C1697="","",VLOOKUP(R1697&amp;"_"&amp;S1697&amp;"_"&amp;T1697,[1]挑战模式!$A:$BG,58,FALSE))</f>
        <v/>
      </c>
      <c r="I1697" s="10" t="str">
        <f>IF(C1697="","",VLOOKUP(R1697&amp;"_"&amp;S1697&amp;"_"&amp;T1697,[1]挑战模式!$A:$BG,59,FALSE))</f>
        <v/>
      </c>
      <c r="J1697" s="10" t="str">
        <f t="shared" si="170"/>
        <v/>
      </c>
      <c r="K1697" s="10" t="str">
        <f ca="1">IF(ISNA(VLOOKUP(R1697&amp;"_"&amp;S1697&amp;"_"&amp;T1697,[1]挑战模式!$A:$AS,1,FALSE)),"",IF(VLOOKUP(R1697&amp;"_"&amp;S1697&amp;"_"&amp;T1697,[1]挑战模式!$A:$AS,14+U1697,FALSE)="","",INT(VLOOKUP(R1697&amp;"_"&amp;S1697&amp;"_"&amp;T1697,[1]挑战模式!$A:$AS,20+U1697,FALSE))))</f>
        <v/>
      </c>
      <c r="L1697" s="10" t="str">
        <f ca="1">IF(ISNA(VLOOKUP(R1697&amp;"_"&amp;S1697&amp;"_"&amp;T1697,[1]挑战模式!$A:$AS,1,FALSE)),"",IF(VLOOKUP(R1697&amp;"_"&amp;S1697&amp;"_"&amp;T1697,[1]挑战模式!$A:$AS,14+U1697,FALSE)="","",ROUND(VLOOKUP(R1697&amp;"_"&amp;S1697&amp;"_"&amp;T1697,[1]挑战模式!$A:$AS,5,FALSE)/K1697,2)))</f>
        <v/>
      </c>
      <c r="M1697" s="10" t="str">
        <f t="shared" ca="1" si="167"/>
        <v/>
      </c>
      <c r="N1697" s="10" t="str">
        <f t="shared" ca="1" si="168"/>
        <v/>
      </c>
      <c r="O1697" s="10" t="str">
        <f t="shared" ca="1" si="169"/>
        <v/>
      </c>
      <c r="Q1697" s="10" t="str">
        <f ca="1">IF(L1697="","",VLOOKUP(R1697&amp;"_"&amp;S1697&amp;"_"&amp;T1697,[1]挑战模式!$A:$AS,38+U1697,FALSE))</f>
        <v/>
      </c>
      <c r="R1697" s="10">
        <v>4</v>
      </c>
      <c r="S1697" s="10">
        <v>1</v>
      </c>
      <c r="T1697" s="10">
        <v>3</v>
      </c>
      <c r="U1697" s="10">
        <v>4</v>
      </c>
    </row>
    <row r="1698" spans="2:21" x14ac:dyDescent="0.2">
      <c r="B1698" s="10" t="str">
        <f t="shared" si="164"/>
        <v/>
      </c>
      <c r="C1698" s="10" t="str">
        <f>IF(ISNA(VLOOKUP(R1698&amp;"_"&amp;S1698&amp;"_"&amp;T1698,[1]挑战模式!$A:$AS,1,FALSE)),"",IF(T1698-T1697=0,"",T1698))</f>
        <v/>
      </c>
      <c r="D1698" s="10" t="str">
        <f t="shared" si="165"/>
        <v/>
      </c>
      <c r="E1698" s="10" t="str">
        <f>""</f>
        <v/>
      </c>
      <c r="F1698" s="10" t="str">
        <f>IF(C1698="","",VLOOKUP(R1698&amp;"_"&amp;S1698&amp;"_"&amp;T1698,[1]挑战模式!$A:$AS,13,FALSE)-VLOOKUP(R1698&amp;"_"&amp;S1698&amp;"_"&amp;T1698,[1]挑战模式!$A:$AS,14,FALSE))</f>
        <v/>
      </c>
      <c r="G1698" s="10" t="str">
        <f t="shared" si="166"/>
        <v/>
      </c>
      <c r="H1698" s="10" t="str">
        <f>IF(C1698="","",VLOOKUP(R1698&amp;"_"&amp;S1698&amp;"_"&amp;T1698,[1]挑战模式!$A:$BG,58,FALSE))</f>
        <v/>
      </c>
      <c r="I1698" s="10" t="str">
        <f>IF(C1698="","",VLOOKUP(R1698&amp;"_"&amp;S1698&amp;"_"&amp;T1698,[1]挑战模式!$A:$BG,59,FALSE))</f>
        <v/>
      </c>
      <c r="J1698" s="10" t="str">
        <f t="shared" si="170"/>
        <v/>
      </c>
      <c r="K1698" s="10" t="str">
        <f ca="1">IF(ISNA(VLOOKUP(R1698&amp;"_"&amp;S1698&amp;"_"&amp;T1698,[1]挑战模式!$A:$AS,1,FALSE)),"",IF(VLOOKUP(R1698&amp;"_"&amp;S1698&amp;"_"&amp;T1698,[1]挑战模式!$A:$AS,14+U1698,FALSE)="","",INT(VLOOKUP(R1698&amp;"_"&amp;S1698&amp;"_"&amp;T1698,[1]挑战模式!$A:$AS,20+U1698,FALSE))))</f>
        <v/>
      </c>
      <c r="L1698" s="10" t="str">
        <f ca="1">IF(ISNA(VLOOKUP(R1698&amp;"_"&amp;S1698&amp;"_"&amp;T1698,[1]挑战模式!$A:$AS,1,FALSE)),"",IF(VLOOKUP(R1698&amp;"_"&amp;S1698&amp;"_"&amp;T1698,[1]挑战模式!$A:$AS,14+U1698,FALSE)="","",ROUND(VLOOKUP(R1698&amp;"_"&amp;S1698&amp;"_"&amp;T1698,[1]挑战模式!$A:$AS,5,FALSE)/K1698,2)))</f>
        <v/>
      </c>
      <c r="M1698" s="10" t="str">
        <f t="shared" ca="1" si="167"/>
        <v/>
      </c>
      <c r="N1698" s="10" t="str">
        <f t="shared" ca="1" si="168"/>
        <v/>
      </c>
      <c r="O1698" s="10" t="str">
        <f t="shared" ca="1" si="169"/>
        <v/>
      </c>
      <c r="Q1698" s="10" t="str">
        <f ca="1">IF(L1698="","",VLOOKUP(R1698&amp;"_"&amp;S1698&amp;"_"&amp;T1698,[1]挑战模式!$A:$AS,38+U1698,FALSE))</f>
        <v/>
      </c>
      <c r="R1698" s="10">
        <v>4</v>
      </c>
      <c r="S1698" s="10">
        <v>1</v>
      </c>
      <c r="T1698" s="10">
        <v>3</v>
      </c>
      <c r="U1698" s="10">
        <v>5</v>
      </c>
    </row>
    <row r="1699" spans="2:21" x14ac:dyDescent="0.2">
      <c r="B1699" s="10" t="str">
        <f t="shared" ref="B1699:B1762" si="171">IF(C1699="","","MonsterWaveCallRule_Season"&amp;R1699&amp;"_Challenge"&amp;S1699)</f>
        <v/>
      </c>
      <c r="C1699" s="10" t="str">
        <f>IF(ISNA(VLOOKUP(R1699&amp;"_"&amp;S1699&amp;"_"&amp;T1699,[1]挑战模式!$A:$AS,1,FALSE)),"",IF(T1699-T1698=0,"",T1699))</f>
        <v/>
      </c>
      <c r="D1699" s="10" t="str">
        <f t="shared" ref="D1699:D1762" si="172">IF(C1699="","","赛季"&amp;R1699&amp;"挑战关卡"&amp;S1699&amp;"波次"&amp;T1699)</f>
        <v/>
      </c>
      <c r="E1699" s="10" t="str">
        <f>""</f>
        <v/>
      </c>
      <c r="F1699" s="10" t="str">
        <f>IF(C1699="","",VLOOKUP(R1699&amp;"_"&amp;S1699&amp;"_"&amp;T1699,[1]挑战模式!$A:$AS,13,FALSE)-VLOOKUP(R1699&amp;"_"&amp;S1699&amp;"_"&amp;T1699,[1]挑战模式!$A:$AS,14,FALSE))</f>
        <v/>
      </c>
      <c r="G1699" s="10" t="str">
        <f t="shared" ref="G1699:G1762" si="173">IF(C1699="","",180)</f>
        <v/>
      </c>
      <c r="H1699" s="10" t="str">
        <f>IF(C1699="","",VLOOKUP(R1699&amp;"_"&amp;S1699&amp;"_"&amp;T1699,[1]挑战模式!$A:$BG,58,FALSE))</f>
        <v/>
      </c>
      <c r="I1699" s="10" t="str">
        <f>IF(C1699="","",VLOOKUP(R1699&amp;"_"&amp;S1699&amp;"_"&amp;T1699,[1]挑战模式!$A:$BG,59,FALSE))</f>
        <v/>
      </c>
      <c r="J1699" s="10" t="str">
        <f t="shared" si="170"/>
        <v/>
      </c>
      <c r="K1699" s="10" t="str">
        <f ca="1">IF(ISNA(VLOOKUP(R1699&amp;"_"&amp;S1699&amp;"_"&amp;T1699,[1]挑战模式!$A:$AS,1,FALSE)),"",IF(VLOOKUP(R1699&amp;"_"&amp;S1699&amp;"_"&amp;T1699,[1]挑战模式!$A:$AS,14+U1699,FALSE)="","",INT(VLOOKUP(R1699&amp;"_"&amp;S1699&amp;"_"&amp;T1699,[1]挑战模式!$A:$AS,20+U1699,FALSE))))</f>
        <v/>
      </c>
      <c r="L1699" s="10" t="str">
        <f ca="1">IF(ISNA(VLOOKUP(R1699&amp;"_"&amp;S1699&amp;"_"&amp;T1699,[1]挑战模式!$A:$AS,1,FALSE)),"",IF(VLOOKUP(R1699&amp;"_"&amp;S1699&amp;"_"&amp;T1699,[1]挑战模式!$A:$AS,14+U1699,FALSE)="","",ROUND(VLOOKUP(R1699&amp;"_"&amp;S1699&amp;"_"&amp;T1699,[1]挑战模式!$A:$AS,5,FALSE)/K1699,2)))</f>
        <v/>
      </c>
      <c r="M1699" s="10" t="str">
        <f t="shared" ref="M1699:M1762" ca="1" si="174">IF(L1699="","",1)</f>
        <v/>
      </c>
      <c r="N1699" s="10" t="str">
        <f t="shared" ref="N1699:N1762" ca="1" si="175">IF(L1699="","","Monster_Season"&amp;R1699&amp;"_Challenge"&amp;S1699&amp;"_"&amp;T1699&amp;"_"&amp;U1699)</f>
        <v/>
      </c>
      <c r="O1699" s="10" t="str">
        <f t="shared" ref="O1699:O1762" ca="1" si="176">IF(L1699="","",1)</f>
        <v/>
      </c>
      <c r="Q1699" s="10" t="str">
        <f ca="1">IF(L1699="","",VLOOKUP(R1699&amp;"_"&amp;S1699&amp;"_"&amp;T1699,[1]挑战模式!$A:$AS,38+U1699,FALSE))</f>
        <v/>
      </c>
      <c r="R1699" s="10">
        <v>4</v>
      </c>
      <c r="S1699" s="10">
        <v>1</v>
      </c>
      <c r="T1699" s="10">
        <v>3</v>
      </c>
      <c r="U1699" s="10">
        <v>6</v>
      </c>
    </row>
    <row r="1700" spans="2:21" x14ac:dyDescent="0.2">
      <c r="B1700" s="10" t="str">
        <f t="shared" si="171"/>
        <v>MonsterWaveCallRule_Season4_Challenge1</v>
      </c>
      <c r="C1700" s="10">
        <f>IF(ISNA(VLOOKUP(R1700&amp;"_"&amp;S1700&amp;"_"&amp;T1700,[1]挑战模式!$A:$AS,1,FALSE)),"",IF(T1700-T1699=0,"",T1700))</f>
        <v>4</v>
      </c>
      <c r="D1700" s="10" t="str">
        <f t="shared" si="172"/>
        <v>赛季4挑战关卡1波次4</v>
      </c>
      <c r="E1700" s="10" t="str">
        <f>""</f>
        <v/>
      </c>
      <c r="F1700" s="10">
        <f>IF(C1700="","",VLOOKUP(R1700&amp;"_"&amp;S1700&amp;"_"&amp;T1700,[1]挑战模式!$A:$AS,13,FALSE)-VLOOKUP(R1700&amp;"_"&amp;S1700&amp;"_"&amp;T1700,[1]挑战模式!$A:$AS,14,FALSE))</f>
        <v>100</v>
      </c>
      <c r="G1700" s="10">
        <f t="shared" si="173"/>
        <v>180</v>
      </c>
      <c r="H1700" s="10" t="str">
        <f>IF(C1700="","",VLOOKUP(R1700&amp;"_"&amp;S1700&amp;"_"&amp;T1700,[1]挑战模式!$A:$BG,58,FALSE))</f>
        <v>ResAudio_Music_game1;0.9</v>
      </c>
      <c r="I1700" s="10" t="str">
        <f>IF(C1700="","",VLOOKUP(R1700&amp;"_"&amp;S1700&amp;"_"&amp;T1700,[1]挑战模式!$A:$BG,59,FALSE))</f>
        <v>ResAudio_Music_game1;1.2</v>
      </c>
      <c r="J1700" s="10">
        <f t="shared" si="170"/>
        <v>0</v>
      </c>
      <c r="K1700" s="10">
        <f ca="1">IF(ISNA(VLOOKUP(R1700&amp;"_"&amp;S1700&amp;"_"&amp;T1700,[1]挑战模式!$A:$AS,1,FALSE)),"",IF(VLOOKUP(R1700&amp;"_"&amp;S1700&amp;"_"&amp;T1700,[1]挑战模式!$A:$AS,14+U1700,FALSE)="","",INT(VLOOKUP(R1700&amp;"_"&amp;S1700&amp;"_"&amp;T1700,[1]挑战模式!$A:$AS,20+U1700,FALSE))))</f>
        <v>8</v>
      </c>
      <c r="L1700" s="10">
        <f ca="1">IF(ISNA(VLOOKUP(R1700&amp;"_"&amp;S1700&amp;"_"&amp;T1700,[1]挑战模式!$A:$AS,1,FALSE)),"",IF(VLOOKUP(R1700&amp;"_"&amp;S1700&amp;"_"&amp;T1700,[1]挑战模式!$A:$AS,14+U1700,FALSE)="","",ROUND(VLOOKUP(R1700&amp;"_"&amp;S1700&amp;"_"&amp;T1700,[1]挑战模式!$A:$AS,5,FALSE)/K1700,2)))</f>
        <v>3.13</v>
      </c>
      <c r="M1700" s="10">
        <f t="shared" ca="1" si="174"/>
        <v>1</v>
      </c>
      <c r="N1700" s="10" t="str">
        <f t="shared" ca="1" si="175"/>
        <v>Monster_Season4_Challenge1_4_1</v>
      </c>
      <c r="O1700" s="10">
        <f t="shared" ca="1" si="176"/>
        <v>1</v>
      </c>
      <c r="Q1700" s="10">
        <f ca="1">IF(L1700="","",VLOOKUP(R1700&amp;"_"&amp;S1700&amp;"_"&amp;T1700,[1]挑战模式!$A:$AS,38+U1700,FALSE))</f>
        <v>10</v>
      </c>
      <c r="R1700" s="10">
        <v>4</v>
      </c>
      <c r="S1700" s="10">
        <v>1</v>
      </c>
      <c r="T1700" s="10">
        <v>4</v>
      </c>
      <c r="U1700" s="10">
        <v>1</v>
      </c>
    </row>
    <row r="1701" spans="2:21" x14ac:dyDescent="0.2">
      <c r="B1701" s="10" t="str">
        <f t="shared" si="171"/>
        <v/>
      </c>
      <c r="C1701" s="10" t="str">
        <f>IF(ISNA(VLOOKUP(R1701&amp;"_"&amp;S1701&amp;"_"&amp;T1701,[1]挑战模式!$A:$AS,1,FALSE)),"",IF(T1701-T1700=0,"",T1701))</f>
        <v/>
      </c>
      <c r="D1701" s="10" t="str">
        <f t="shared" si="172"/>
        <v/>
      </c>
      <c r="E1701" s="10" t="str">
        <f>""</f>
        <v/>
      </c>
      <c r="F1701" s="10" t="str">
        <f>IF(C1701="","",VLOOKUP(R1701&amp;"_"&amp;S1701&amp;"_"&amp;T1701,[1]挑战模式!$A:$AS,13,FALSE)-VLOOKUP(R1701&amp;"_"&amp;S1701&amp;"_"&amp;T1701,[1]挑战模式!$A:$AS,14,FALSE))</f>
        <v/>
      </c>
      <c r="G1701" s="10" t="str">
        <f t="shared" si="173"/>
        <v/>
      </c>
      <c r="H1701" s="10" t="str">
        <f>IF(C1701="","",VLOOKUP(R1701&amp;"_"&amp;S1701&amp;"_"&amp;T1701,[1]挑战模式!$A:$BG,58,FALSE))</f>
        <v/>
      </c>
      <c r="I1701" s="10" t="str">
        <f>IF(C1701="","",VLOOKUP(R1701&amp;"_"&amp;S1701&amp;"_"&amp;T1701,[1]挑战模式!$A:$BG,59,FALSE))</f>
        <v/>
      </c>
      <c r="J1701" s="10" t="str">
        <f t="shared" si="170"/>
        <v/>
      </c>
      <c r="K1701" s="10">
        <f ca="1">IF(ISNA(VLOOKUP(R1701&amp;"_"&amp;S1701&amp;"_"&amp;T1701,[1]挑战模式!$A:$AS,1,FALSE)),"",IF(VLOOKUP(R1701&amp;"_"&amp;S1701&amp;"_"&amp;T1701,[1]挑战模式!$A:$AS,14+U1701,FALSE)="","",INT(VLOOKUP(R1701&amp;"_"&amp;S1701&amp;"_"&amp;T1701,[1]挑战模式!$A:$AS,20+U1701,FALSE))))</f>
        <v>8</v>
      </c>
      <c r="L1701" s="10">
        <f ca="1">IF(ISNA(VLOOKUP(R1701&amp;"_"&amp;S1701&amp;"_"&amp;T1701,[1]挑战模式!$A:$AS,1,FALSE)),"",IF(VLOOKUP(R1701&amp;"_"&amp;S1701&amp;"_"&amp;T1701,[1]挑战模式!$A:$AS,14+U1701,FALSE)="","",ROUND(VLOOKUP(R1701&amp;"_"&amp;S1701&amp;"_"&amp;T1701,[1]挑战模式!$A:$AS,5,FALSE)/K1701,2)))</f>
        <v>3.13</v>
      </c>
      <c r="M1701" s="10">
        <f t="shared" ca="1" si="174"/>
        <v>1</v>
      </c>
      <c r="N1701" s="10" t="str">
        <f t="shared" ca="1" si="175"/>
        <v>Monster_Season4_Challenge1_4_2</v>
      </c>
      <c r="O1701" s="10">
        <f t="shared" ca="1" si="176"/>
        <v>1</v>
      </c>
      <c r="Q1701" s="10">
        <f ca="1">IF(L1701="","",VLOOKUP(R1701&amp;"_"&amp;S1701&amp;"_"&amp;T1701,[1]挑战模式!$A:$AS,38+U1701,FALSE))</f>
        <v>10</v>
      </c>
      <c r="R1701" s="10">
        <v>4</v>
      </c>
      <c r="S1701" s="10">
        <v>1</v>
      </c>
      <c r="T1701" s="10">
        <v>4</v>
      </c>
      <c r="U1701" s="10">
        <v>2</v>
      </c>
    </row>
    <row r="1702" spans="2:21" x14ac:dyDescent="0.2">
      <c r="B1702" s="10" t="str">
        <f t="shared" si="171"/>
        <v/>
      </c>
      <c r="C1702" s="10" t="str">
        <f>IF(ISNA(VLOOKUP(R1702&amp;"_"&amp;S1702&amp;"_"&amp;T1702,[1]挑战模式!$A:$AS,1,FALSE)),"",IF(T1702-T1701=0,"",T1702))</f>
        <v/>
      </c>
      <c r="D1702" s="10" t="str">
        <f t="shared" si="172"/>
        <v/>
      </c>
      <c r="E1702" s="10" t="str">
        <f>""</f>
        <v/>
      </c>
      <c r="F1702" s="10" t="str">
        <f>IF(C1702="","",VLOOKUP(R1702&amp;"_"&amp;S1702&amp;"_"&amp;T1702,[1]挑战模式!$A:$AS,13,FALSE)-VLOOKUP(R1702&amp;"_"&amp;S1702&amp;"_"&amp;T1702,[1]挑战模式!$A:$AS,14,FALSE))</f>
        <v/>
      </c>
      <c r="G1702" s="10" t="str">
        <f t="shared" si="173"/>
        <v/>
      </c>
      <c r="H1702" s="10" t="str">
        <f>IF(C1702="","",VLOOKUP(R1702&amp;"_"&amp;S1702&amp;"_"&amp;T1702,[1]挑战模式!$A:$BG,58,FALSE))</f>
        <v/>
      </c>
      <c r="I1702" s="10" t="str">
        <f>IF(C1702="","",VLOOKUP(R1702&amp;"_"&amp;S1702&amp;"_"&amp;T1702,[1]挑战模式!$A:$BG,59,FALSE))</f>
        <v/>
      </c>
      <c r="J1702" s="10" t="str">
        <f t="shared" si="170"/>
        <v/>
      </c>
      <c r="K1702" s="10">
        <f ca="1">IF(ISNA(VLOOKUP(R1702&amp;"_"&amp;S1702&amp;"_"&amp;T1702,[1]挑战模式!$A:$AS,1,FALSE)),"",IF(VLOOKUP(R1702&amp;"_"&amp;S1702&amp;"_"&amp;T1702,[1]挑战模式!$A:$AS,14+U1702,FALSE)="","",INT(VLOOKUP(R1702&amp;"_"&amp;S1702&amp;"_"&amp;T1702,[1]挑战模式!$A:$AS,20+U1702,FALSE))))</f>
        <v>4</v>
      </c>
      <c r="L1702" s="10">
        <f ca="1">IF(ISNA(VLOOKUP(R1702&amp;"_"&amp;S1702&amp;"_"&amp;T1702,[1]挑战模式!$A:$AS,1,FALSE)),"",IF(VLOOKUP(R1702&amp;"_"&amp;S1702&amp;"_"&amp;T1702,[1]挑战模式!$A:$AS,14+U1702,FALSE)="","",ROUND(VLOOKUP(R1702&amp;"_"&amp;S1702&amp;"_"&amp;T1702,[1]挑战模式!$A:$AS,5,FALSE)/K1702,2)))</f>
        <v>6.25</v>
      </c>
      <c r="M1702" s="10">
        <f t="shared" ca="1" si="174"/>
        <v>1</v>
      </c>
      <c r="N1702" s="10" t="str">
        <f t="shared" ca="1" si="175"/>
        <v>Monster_Season4_Challenge1_4_3</v>
      </c>
      <c r="O1702" s="10">
        <f t="shared" ca="1" si="176"/>
        <v>1</v>
      </c>
      <c r="Q1702" s="10">
        <f ca="1">IF(L1702="","",VLOOKUP(R1702&amp;"_"&amp;S1702&amp;"_"&amp;T1702,[1]挑战模式!$A:$AS,38+U1702,FALSE))</f>
        <v>10</v>
      </c>
      <c r="R1702" s="10">
        <v>4</v>
      </c>
      <c r="S1702" s="10">
        <v>1</v>
      </c>
      <c r="T1702" s="10">
        <v>4</v>
      </c>
      <c r="U1702" s="10">
        <v>3</v>
      </c>
    </row>
    <row r="1703" spans="2:21" x14ac:dyDescent="0.2">
      <c r="B1703" s="10" t="str">
        <f t="shared" si="171"/>
        <v/>
      </c>
      <c r="C1703" s="10" t="str">
        <f>IF(ISNA(VLOOKUP(R1703&amp;"_"&amp;S1703&amp;"_"&amp;T1703,[1]挑战模式!$A:$AS,1,FALSE)),"",IF(T1703-T1702=0,"",T1703))</f>
        <v/>
      </c>
      <c r="D1703" s="10" t="str">
        <f t="shared" si="172"/>
        <v/>
      </c>
      <c r="E1703" s="10" t="str">
        <f>""</f>
        <v/>
      </c>
      <c r="F1703" s="10" t="str">
        <f>IF(C1703="","",VLOOKUP(R1703&amp;"_"&amp;S1703&amp;"_"&amp;T1703,[1]挑战模式!$A:$AS,13,FALSE)-VLOOKUP(R1703&amp;"_"&amp;S1703&amp;"_"&amp;T1703,[1]挑战模式!$A:$AS,14,FALSE))</f>
        <v/>
      </c>
      <c r="G1703" s="10" t="str">
        <f t="shared" si="173"/>
        <v/>
      </c>
      <c r="H1703" s="10" t="str">
        <f>IF(C1703="","",VLOOKUP(R1703&amp;"_"&amp;S1703&amp;"_"&amp;T1703,[1]挑战模式!$A:$BG,58,FALSE))</f>
        <v/>
      </c>
      <c r="I1703" s="10" t="str">
        <f>IF(C1703="","",VLOOKUP(R1703&amp;"_"&amp;S1703&amp;"_"&amp;T1703,[1]挑战模式!$A:$BG,59,FALSE))</f>
        <v/>
      </c>
      <c r="J1703" s="10" t="str">
        <f t="shared" si="170"/>
        <v/>
      </c>
      <c r="K1703" s="10" t="str">
        <f ca="1">IF(ISNA(VLOOKUP(R1703&amp;"_"&amp;S1703&amp;"_"&amp;T1703,[1]挑战模式!$A:$AS,1,FALSE)),"",IF(VLOOKUP(R1703&amp;"_"&amp;S1703&amp;"_"&amp;T1703,[1]挑战模式!$A:$AS,14+U1703,FALSE)="","",INT(VLOOKUP(R1703&amp;"_"&amp;S1703&amp;"_"&amp;T1703,[1]挑战模式!$A:$AS,20+U1703,FALSE))))</f>
        <v/>
      </c>
      <c r="L1703" s="10" t="str">
        <f ca="1">IF(ISNA(VLOOKUP(R1703&amp;"_"&amp;S1703&amp;"_"&amp;T1703,[1]挑战模式!$A:$AS,1,FALSE)),"",IF(VLOOKUP(R1703&amp;"_"&amp;S1703&amp;"_"&amp;T1703,[1]挑战模式!$A:$AS,14+U1703,FALSE)="","",ROUND(VLOOKUP(R1703&amp;"_"&amp;S1703&amp;"_"&amp;T1703,[1]挑战模式!$A:$AS,5,FALSE)/K1703,2)))</f>
        <v/>
      </c>
      <c r="M1703" s="10" t="str">
        <f t="shared" ca="1" si="174"/>
        <v/>
      </c>
      <c r="N1703" s="10" t="str">
        <f t="shared" ca="1" si="175"/>
        <v/>
      </c>
      <c r="O1703" s="10" t="str">
        <f t="shared" ca="1" si="176"/>
        <v/>
      </c>
      <c r="Q1703" s="10" t="str">
        <f ca="1">IF(L1703="","",VLOOKUP(R1703&amp;"_"&amp;S1703&amp;"_"&amp;T1703,[1]挑战模式!$A:$AS,38+U1703,FALSE))</f>
        <v/>
      </c>
      <c r="R1703" s="10">
        <v>4</v>
      </c>
      <c r="S1703" s="10">
        <v>1</v>
      </c>
      <c r="T1703" s="10">
        <v>4</v>
      </c>
      <c r="U1703" s="10">
        <v>4</v>
      </c>
    </row>
    <row r="1704" spans="2:21" x14ac:dyDescent="0.2">
      <c r="B1704" s="10" t="str">
        <f t="shared" si="171"/>
        <v/>
      </c>
      <c r="C1704" s="10" t="str">
        <f>IF(ISNA(VLOOKUP(R1704&amp;"_"&amp;S1704&amp;"_"&amp;T1704,[1]挑战模式!$A:$AS,1,FALSE)),"",IF(T1704-T1703=0,"",T1704))</f>
        <v/>
      </c>
      <c r="D1704" s="10" t="str">
        <f t="shared" si="172"/>
        <v/>
      </c>
      <c r="E1704" s="10" t="str">
        <f>""</f>
        <v/>
      </c>
      <c r="F1704" s="10" t="str">
        <f>IF(C1704="","",VLOOKUP(R1704&amp;"_"&amp;S1704&amp;"_"&amp;T1704,[1]挑战模式!$A:$AS,13,FALSE)-VLOOKUP(R1704&amp;"_"&amp;S1704&amp;"_"&amp;T1704,[1]挑战模式!$A:$AS,14,FALSE))</f>
        <v/>
      </c>
      <c r="G1704" s="10" t="str">
        <f t="shared" si="173"/>
        <v/>
      </c>
      <c r="H1704" s="10" t="str">
        <f>IF(C1704="","",VLOOKUP(R1704&amp;"_"&amp;S1704&amp;"_"&amp;T1704,[1]挑战模式!$A:$BG,58,FALSE))</f>
        <v/>
      </c>
      <c r="I1704" s="10" t="str">
        <f>IF(C1704="","",VLOOKUP(R1704&amp;"_"&amp;S1704&amp;"_"&amp;T1704,[1]挑战模式!$A:$BG,59,FALSE))</f>
        <v/>
      </c>
      <c r="J1704" s="10" t="str">
        <f t="shared" si="170"/>
        <v/>
      </c>
      <c r="K1704" s="10" t="str">
        <f ca="1">IF(ISNA(VLOOKUP(R1704&amp;"_"&amp;S1704&amp;"_"&amp;T1704,[1]挑战模式!$A:$AS,1,FALSE)),"",IF(VLOOKUP(R1704&amp;"_"&amp;S1704&amp;"_"&amp;T1704,[1]挑战模式!$A:$AS,14+U1704,FALSE)="","",INT(VLOOKUP(R1704&amp;"_"&amp;S1704&amp;"_"&amp;T1704,[1]挑战模式!$A:$AS,20+U1704,FALSE))))</f>
        <v/>
      </c>
      <c r="L1704" s="10" t="str">
        <f ca="1">IF(ISNA(VLOOKUP(R1704&amp;"_"&amp;S1704&amp;"_"&amp;T1704,[1]挑战模式!$A:$AS,1,FALSE)),"",IF(VLOOKUP(R1704&amp;"_"&amp;S1704&amp;"_"&amp;T1704,[1]挑战模式!$A:$AS,14+U1704,FALSE)="","",ROUND(VLOOKUP(R1704&amp;"_"&amp;S1704&amp;"_"&amp;T1704,[1]挑战模式!$A:$AS,5,FALSE)/K1704,2)))</f>
        <v/>
      </c>
      <c r="M1704" s="10" t="str">
        <f t="shared" ca="1" si="174"/>
        <v/>
      </c>
      <c r="N1704" s="10" t="str">
        <f t="shared" ca="1" si="175"/>
        <v/>
      </c>
      <c r="O1704" s="10" t="str">
        <f t="shared" ca="1" si="176"/>
        <v/>
      </c>
      <c r="Q1704" s="10" t="str">
        <f ca="1">IF(L1704="","",VLOOKUP(R1704&amp;"_"&amp;S1704&amp;"_"&amp;T1704,[1]挑战模式!$A:$AS,38+U1704,FALSE))</f>
        <v/>
      </c>
      <c r="R1704" s="10">
        <v>4</v>
      </c>
      <c r="S1704" s="10">
        <v>1</v>
      </c>
      <c r="T1704" s="10">
        <v>4</v>
      </c>
      <c r="U1704" s="10">
        <v>5</v>
      </c>
    </row>
    <row r="1705" spans="2:21" x14ac:dyDescent="0.2">
      <c r="B1705" s="10" t="str">
        <f t="shared" si="171"/>
        <v/>
      </c>
      <c r="C1705" s="10" t="str">
        <f>IF(ISNA(VLOOKUP(R1705&amp;"_"&amp;S1705&amp;"_"&amp;T1705,[1]挑战模式!$A:$AS,1,FALSE)),"",IF(T1705-T1704=0,"",T1705))</f>
        <v/>
      </c>
      <c r="D1705" s="10" t="str">
        <f t="shared" si="172"/>
        <v/>
      </c>
      <c r="E1705" s="10" t="str">
        <f>""</f>
        <v/>
      </c>
      <c r="F1705" s="10" t="str">
        <f>IF(C1705="","",VLOOKUP(R1705&amp;"_"&amp;S1705&amp;"_"&amp;T1705,[1]挑战模式!$A:$AS,13,FALSE)-VLOOKUP(R1705&amp;"_"&amp;S1705&amp;"_"&amp;T1705,[1]挑战模式!$A:$AS,14,FALSE))</f>
        <v/>
      </c>
      <c r="G1705" s="10" t="str">
        <f t="shared" si="173"/>
        <v/>
      </c>
      <c r="H1705" s="10" t="str">
        <f>IF(C1705="","",VLOOKUP(R1705&amp;"_"&amp;S1705&amp;"_"&amp;T1705,[1]挑战模式!$A:$BG,58,FALSE))</f>
        <v/>
      </c>
      <c r="I1705" s="10" t="str">
        <f>IF(C1705="","",VLOOKUP(R1705&amp;"_"&amp;S1705&amp;"_"&amp;T1705,[1]挑战模式!$A:$BG,59,FALSE))</f>
        <v/>
      </c>
      <c r="J1705" s="10" t="str">
        <f t="shared" si="170"/>
        <v/>
      </c>
      <c r="K1705" s="10" t="str">
        <f ca="1">IF(ISNA(VLOOKUP(R1705&amp;"_"&amp;S1705&amp;"_"&amp;T1705,[1]挑战模式!$A:$AS,1,FALSE)),"",IF(VLOOKUP(R1705&amp;"_"&amp;S1705&amp;"_"&amp;T1705,[1]挑战模式!$A:$AS,14+U1705,FALSE)="","",INT(VLOOKUP(R1705&amp;"_"&amp;S1705&amp;"_"&amp;T1705,[1]挑战模式!$A:$AS,20+U1705,FALSE))))</f>
        <v/>
      </c>
      <c r="L1705" s="10" t="str">
        <f ca="1">IF(ISNA(VLOOKUP(R1705&amp;"_"&amp;S1705&amp;"_"&amp;T1705,[1]挑战模式!$A:$AS,1,FALSE)),"",IF(VLOOKUP(R1705&amp;"_"&amp;S1705&amp;"_"&amp;T1705,[1]挑战模式!$A:$AS,14+U1705,FALSE)="","",ROUND(VLOOKUP(R1705&amp;"_"&amp;S1705&amp;"_"&amp;T1705,[1]挑战模式!$A:$AS,5,FALSE)/K1705,2)))</f>
        <v/>
      </c>
      <c r="M1705" s="10" t="str">
        <f t="shared" ca="1" si="174"/>
        <v/>
      </c>
      <c r="N1705" s="10" t="str">
        <f t="shared" ca="1" si="175"/>
        <v/>
      </c>
      <c r="O1705" s="10" t="str">
        <f t="shared" ca="1" si="176"/>
        <v/>
      </c>
      <c r="Q1705" s="10" t="str">
        <f ca="1">IF(L1705="","",VLOOKUP(R1705&amp;"_"&amp;S1705&amp;"_"&amp;T1705,[1]挑战模式!$A:$AS,38+U1705,FALSE))</f>
        <v/>
      </c>
      <c r="R1705" s="10">
        <v>4</v>
      </c>
      <c r="S1705" s="10">
        <v>1</v>
      </c>
      <c r="T1705" s="10">
        <v>4</v>
      </c>
      <c r="U1705" s="10">
        <v>6</v>
      </c>
    </row>
    <row r="1706" spans="2:21" x14ac:dyDescent="0.2">
      <c r="B1706" s="10" t="str">
        <f t="shared" si="171"/>
        <v>MonsterWaveCallRule_Season4_Challenge1</v>
      </c>
      <c r="C1706" s="10">
        <f>IF(ISNA(VLOOKUP(R1706&amp;"_"&amp;S1706&amp;"_"&amp;T1706,[1]挑战模式!$A:$AS,1,FALSE)),"",IF(T1706-T1705=0,"",T1706))</f>
        <v>5</v>
      </c>
      <c r="D1706" s="10" t="str">
        <f t="shared" si="172"/>
        <v>赛季4挑战关卡1波次5</v>
      </c>
      <c r="E1706" s="10" t="str">
        <f>""</f>
        <v/>
      </c>
      <c r="F1706" s="10">
        <f>IF(C1706="","",VLOOKUP(R1706&amp;"_"&amp;S1706&amp;"_"&amp;T1706,[1]挑战模式!$A:$AS,13,FALSE)-VLOOKUP(R1706&amp;"_"&amp;S1706&amp;"_"&amp;T1706,[1]挑战模式!$A:$AS,14,FALSE))</f>
        <v>100</v>
      </c>
      <c r="G1706" s="10">
        <f t="shared" si="173"/>
        <v>180</v>
      </c>
      <c r="H1706" s="10" t="str">
        <f>IF(C1706="","",VLOOKUP(R1706&amp;"_"&amp;S1706&amp;"_"&amp;T1706,[1]挑战模式!$A:$BG,58,FALSE))</f>
        <v>ResAudio_Music_game1;0.9</v>
      </c>
      <c r="I1706" s="10" t="str">
        <f>IF(C1706="","",VLOOKUP(R1706&amp;"_"&amp;S1706&amp;"_"&amp;T1706,[1]挑战模式!$A:$BG,59,FALSE))</f>
        <v>ResAudio_Music_game1;1.2</v>
      </c>
      <c r="J1706" s="10">
        <f t="shared" si="170"/>
        <v>0</v>
      </c>
      <c r="K1706" s="10">
        <f ca="1">IF(ISNA(VLOOKUP(R1706&amp;"_"&amp;S1706&amp;"_"&amp;T1706,[1]挑战模式!$A:$AS,1,FALSE)),"",IF(VLOOKUP(R1706&amp;"_"&amp;S1706&amp;"_"&amp;T1706,[1]挑战模式!$A:$AS,14+U1706,FALSE)="","",INT(VLOOKUP(R1706&amp;"_"&amp;S1706&amp;"_"&amp;T1706,[1]挑战模式!$A:$AS,20+U1706,FALSE))))</f>
        <v>12</v>
      </c>
      <c r="L1706" s="10">
        <f ca="1">IF(ISNA(VLOOKUP(R1706&amp;"_"&amp;S1706&amp;"_"&amp;T1706,[1]挑战模式!$A:$AS,1,FALSE)),"",IF(VLOOKUP(R1706&amp;"_"&amp;S1706&amp;"_"&amp;T1706,[1]挑战模式!$A:$AS,14+U1706,FALSE)="","",ROUND(VLOOKUP(R1706&amp;"_"&amp;S1706&amp;"_"&amp;T1706,[1]挑战模式!$A:$AS,5,FALSE)/K1706,2)))</f>
        <v>2.5</v>
      </c>
      <c r="M1706" s="10">
        <f t="shared" ca="1" si="174"/>
        <v>1</v>
      </c>
      <c r="N1706" s="10" t="str">
        <f t="shared" ca="1" si="175"/>
        <v>Monster_Season4_Challenge1_5_1</v>
      </c>
      <c r="O1706" s="10">
        <f t="shared" ca="1" si="176"/>
        <v>1</v>
      </c>
      <c r="Q1706" s="10">
        <f ca="1">IF(L1706="","",VLOOKUP(R1706&amp;"_"&amp;S1706&amp;"_"&amp;T1706,[1]挑战模式!$A:$AS,38+U1706,FALSE))</f>
        <v>7</v>
      </c>
      <c r="R1706" s="10">
        <v>4</v>
      </c>
      <c r="S1706" s="10">
        <v>1</v>
      </c>
      <c r="T1706" s="10">
        <v>5</v>
      </c>
      <c r="U1706" s="10">
        <v>1</v>
      </c>
    </row>
    <row r="1707" spans="2:21" x14ac:dyDescent="0.2">
      <c r="B1707" s="10" t="str">
        <f t="shared" si="171"/>
        <v/>
      </c>
      <c r="C1707" s="10" t="str">
        <f>IF(ISNA(VLOOKUP(R1707&amp;"_"&amp;S1707&amp;"_"&amp;T1707,[1]挑战模式!$A:$AS,1,FALSE)),"",IF(T1707-T1706=0,"",T1707))</f>
        <v/>
      </c>
      <c r="D1707" s="10" t="str">
        <f t="shared" si="172"/>
        <v/>
      </c>
      <c r="E1707" s="10" t="str">
        <f>""</f>
        <v/>
      </c>
      <c r="F1707" s="10" t="str">
        <f>IF(C1707="","",VLOOKUP(R1707&amp;"_"&amp;S1707&amp;"_"&amp;T1707,[1]挑战模式!$A:$AS,13,FALSE)-VLOOKUP(R1707&amp;"_"&amp;S1707&amp;"_"&amp;T1707,[1]挑战模式!$A:$AS,14,FALSE))</f>
        <v/>
      </c>
      <c r="G1707" s="10" t="str">
        <f t="shared" si="173"/>
        <v/>
      </c>
      <c r="H1707" s="10" t="str">
        <f>IF(C1707="","",VLOOKUP(R1707&amp;"_"&amp;S1707&amp;"_"&amp;T1707,[1]挑战模式!$A:$BG,58,FALSE))</f>
        <v/>
      </c>
      <c r="I1707" s="10" t="str">
        <f>IF(C1707="","",VLOOKUP(R1707&amp;"_"&amp;S1707&amp;"_"&amp;T1707,[1]挑战模式!$A:$BG,59,FALSE))</f>
        <v/>
      </c>
      <c r="J1707" s="10" t="str">
        <f t="shared" si="170"/>
        <v/>
      </c>
      <c r="K1707" s="10">
        <f ca="1">IF(ISNA(VLOOKUP(R1707&amp;"_"&amp;S1707&amp;"_"&amp;T1707,[1]挑战模式!$A:$AS,1,FALSE)),"",IF(VLOOKUP(R1707&amp;"_"&amp;S1707&amp;"_"&amp;T1707,[1]挑战模式!$A:$AS,14+U1707,FALSE)="","",INT(VLOOKUP(R1707&amp;"_"&amp;S1707&amp;"_"&amp;T1707,[1]挑战模式!$A:$AS,20+U1707,FALSE))))</f>
        <v>12</v>
      </c>
      <c r="L1707" s="10">
        <f ca="1">IF(ISNA(VLOOKUP(R1707&amp;"_"&amp;S1707&amp;"_"&amp;T1707,[1]挑战模式!$A:$AS,1,FALSE)),"",IF(VLOOKUP(R1707&amp;"_"&amp;S1707&amp;"_"&amp;T1707,[1]挑战模式!$A:$AS,14+U1707,FALSE)="","",ROUND(VLOOKUP(R1707&amp;"_"&amp;S1707&amp;"_"&amp;T1707,[1]挑战模式!$A:$AS,5,FALSE)/K1707,2)))</f>
        <v>2.5</v>
      </c>
      <c r="M1707" s="10">
        <f t="shared" ca="1" si="174"/>
        <v>1</v>
      </c>
      <c r="N1707" s="10" t="str">
        <f t="shared" ca="1" si="175"/>
        <v>Monster_Season4_Challenge1_5_2</v>
      </c>
      <c r="O1707" s="10">
        <f t="shared" ca="1" si="176"/>
        <v>1</v>
      </c>
      <c r="Q1707" s="10">
        <f ca="1">IF(L1707="","",VLOOKUP(R1707&amp;"_"&amp;S1707&amp;"_"&amp;T1707,[1]挑战模式!$A:$AS,38+U1707,FALSE))</f>
        <v>7</v>
      </c>
      <c r="R1707" s="10">
        <v>4</v>
      </c>
      <c r="S1707" s="10">
        <v>1</v>
      </c>
      <c r="T1707" s="10">
        <v>5</v>
      </c>
      <c r="U1707" s="10">
        <v>2</v>
      </c>
    </row>
    <row r="1708" spans="2:21" x14ac:dyDescent="0.2">
      <c r="B1708" s="10" t="str">
        <f t="shared" si="171"/>
        <v/>
      </c>
      <c r="C1708" s="10" t="str">
        <f>IF(ISNA(VLOOKUP(R1708&amp;"_"&amp;S1708&amp;"_"&amp;T1708,[1]挑战模式!$A:$AS,1,FALSE)),"",IF(T1708-T1707=0,"",T1708))</f>
        <v/>
      </c>
      <c r="D1708" s="10" t="str">
        <f t="shared" si="172"/>
        <v/>
      </c>
      <c r="E1708" s="10" t="str">
        <f>""</f>
        <v/>
      </c>
      <c r="F1708" s="10" t="str">
        <f>IF(C1708="","",VLOOKUP(R1708&amp;"_"&amp;S1708&amp;"_"&amp;T1708,[1]挑战模式!$A:$AS,13,FALSE)-VLOOKUP(R1708&amp;"_"&amp;S1708&amp;"_"&amp;T1708,[1]挑战模式!$A:$AS,14,FALSE))</f>
        <v/>
      </c>
      <c r="G1708" s="10" t="str">
        <f t="shared" si="173"/>
        <v/>
      </c>
      <c r="H1708" s="10" t="str">
        <f>IF(C1708="","",VLOOKUP(R1708&amp;"_"&amp;S1708&amp;"_"&amp;T1708,[1]挑战模式!$A:$BG,58,FALSE))</f>
        <v/>
      </c>
      <c r="I1708" s="10" t="str">
        <f>IF(C1708="","",VLOOKUP(R1708&amp;"_"&amp;S1708&amp;"_"&amp;T1708,[1]挑战模式!$A:$BG,59,FALSE))</f>
        <v/>
      </c>
      <c r="J1708" s="10" t="str">
        <f t="shared" si="170"/>
        <v/>
      </c>
      <c r="K1708" s="10">
        <f ca="1">IF(ISNA(VLOOKUP(R1708&amp;"_"&amp;S1708&amp;"_"&amp;T1708,[1]挑战模式!$A:$AS,1,FALSE)),"",IF(VLOOKUP(R1708&amp;"_"&amp;S1708&amp;"_"&amp;T1708,[1]挑战模式!$A:$AS,14+U1708,FALSE)="","",INT(VLOOKUP(R1708&amp;"_"&amp;S1708&amp;"_"&amp;T1708,[1]挑战模式!$A:$AS,20+U1708,FALSE))))</f>
        <v>6</v>
      </c>
      <c r="L1708" s="10">
        <f ca="1">IF(ISNA(VLOOKUP(R1708&amp;"_"&amp;S1708&amp;"_"&amp;T1708,[1]挑战模式!$A:$AS,1,FALSE)),"",IF(VLOOKUP(R1708&amp;"_"&amp;S1708&amp;"_"&amp;T1708,[1]挑战模式!$A:$AS,14+U1708,FALSE)="","",ROUND(VLOOKUP(R1708&amp;"_"&amp;S1708&amp;"_"&amp;T1708,[1]挑战模式!$A:$AS,5,FALSE)/K1708,2)))</f>
        <v>5</v>
      </c>
      <c r="M1708" s="10">
        <f t="shared" ca="1" si="174"/>
        <v>1</v>
      </c>
      <c r="N1708" s="10" t="str">
        <f t="shared" ca="1" si="175"/>
        <v>Monster_Season4_Challenge1_5_3</v>
      </c>
      <c r="O1708" s="10">
        <f t="shared" ca="1" si="176"/>
        <v>1</v>
      </c>
      <c r="Q1708" s="10">
        <f ca="1">IF(L1708="","",VLOOKUP(R1708&amp;"_"&amp;S1708&amp;"_"&amp;T1708,[1]挑战模式!$A:$AS,38+U1708,FALSE))</f>
        <v>7</v>
      </c>
      <c r="R1708" s="10">
        <v>4</v>
      </c>
      <c r="S1708" s="10">
        <v>1</v>
      </c>
      <c r="T1708" s="10">
        <v>5</v>
      </c>
      <c r="U1708" s="10">
        <v>3</v>
      </c>
    </row>
    <row r="1709" spans="2:21" x14ac:dyDescent="0.2">
      <c r="B1709" s="10" t="str">
        <f t="shared" si="171"/>
        <v/>
      </c>
      <c r="C1709" s="10" t="str">
        <f>IF(ISNA(VLOOKUP(R1709&amp;"_"&amp;S1709&amp;"_"&amp;T1709,[1]挑战模式!$A:$AS,1,FALSE)),"",IF(T1709-T1708=0,"",T1709))</f>
        <v/>
      </c>
      <c r="D1709" s="10" t="str">
        <f t="shared" si="172"/>
        <v/>
      </c>
      <c r="E1709" s="10" t="str">
        <f>""</f>
        <v/>
      </c>
      <c r="F1709" s="10" t="str">
        <f>IF(C1709="","",VLOOKUP(R1709&amp;"_"&amp;S1709&amp;"_"&amp;T1709,[1]挑战模式!$A:$AS,13,FALSE)-VLOOKUP(R1709&amp;"_"&amp;S1709&amp;"_"&amp;T1709,[1]挑战模式!$A:$AS,14,FALSE))</f>
        <v/>
      </c>
      <c r="G1709" s="10" t="str">
        <f t="shared" si="173"/>
        <v/>
      </c>
      <c r="H1709" s="10" t="str">
        <f>IF(C1709="","",VLOOKUP(R1709&amp;"_"&amp;S1709&amp;"_"&amp;T1709,[1]挑战模式!$A:$BG,58,FALSE))</f>
        <v/>
      </c>
      <c r="I1709" s="10" t="str">
        <f>IF(C1709="","",VLOOKUP(R1709&amp;"_"&amp;S1709&amp;"_"&amp;T1709,[1]挑战模式!$A:$BG,59,FALSE))</f>
        <v/>
      </c>
      <c r="J1709" s="10" t="str">
        <f t="shared" si="170"/>
        <v/>
      </c>
      <c r="K1709" s="10" t="str">
        <f ca="1">IF(ISNA(VLOOKUP(R1709&amp;"_"&amp;S1709&amp;"_"&amp;T1709,[1]挑战模式!$A:$AS,1,FALSE)),"",IF(VLOOKUP(R1709&amp;"_"&amp;S1709&amp;"_"&amp;T1709,[1]挑战模式!$A:$AS,14+U1709,FALSE)="","",INT(VLOOKUP(R1709&amp;"_"&amp;S1709&amp;"_"&amp;T1709,[1]挑战模式!$A:$AS,20+U1709,FALSE))))</f>
        <v/>
      </c>
      <c r="L1709" s="10" t="str">
        <f ca="1">IF(ISNA(VLOOKUP(R1709&amp;"_"&amp;S1709&amp;"_"&amp;T1709,[1]挑战模式!$A:$AS,1,FALSE)),"",IF(VLOOKUP(R1709&amp;"_"&amp;S1709&amp;"_"&amp;T1709,[1]挑战模式!$A:$AS,14+U1709,FALSE)="","",ROUND(VLOOKUP(R1709&amp;"_"&amp;S1709&amp;"_"&amp;T1709,[1]挑战模式!$A:$AS,5,FALSE)/K1709,2)))</f>
        <v/>
      </c>
      <c r="M1709" s="10" t="str">
        <f t="shared" ca="1" si="174"/>
        <v/>
      </c>
      <c r="N1709" s="10" t="str">
        <f t="shared" ca="1" si="175"/>
        <v/>
      </c>
      <c r="O1709" s="10" t="str">
        <f t="shared" ca="1" si="176"/>
        <v/>
      </c>
      <c r="Q1709" s="10" t="str">
        <f ca="1">IF(L1709="","",VLOOKUP(R1709&amp;"_"&amp;S1709&amp;"_"&amp;T1709,[1]挑战模式!$A:$AS,38+U1709,FALSE))</f>
        <v/>
      </c>
      <c r="R1709" s="10">
        <v>4</v>
      </c>
      <c r="S1709" s="10">
        <v>1</v>
      </c>
      <c r="T1709" s="10">
        <v>5</v>
      </c>
      <c r="U1709" s="10">
        <v>4</v>
      </c>
    </row>
    <row r="1710" spans="2:21" x14ac:dyDescent="0.2">
      <c r="B1710" s="10" t="str">
        <f t="shared" si="171"/>
        <v/>
      </c>
      <c r="C1710" s="10" t="str">
        <f>IF(ISNA(VLOOKUP(R1710&amp;"_"&amp;S1710&amp;"_"&amp;T1710,[1]挑战模式!$A:$AS,1,FALSE)),"",IF(T1710-T1709=0,"",T1710))</f>
        <v/>
      </c>
      <c r="D1710" s="10" t="str">
        <f t="shared" si="172"/>
        <v/>
      </c>
      <c r="E1710" s="10" t="str">
        <f>""</f>
        <v/>
      </c>
      <c r="F1710" s="10" t="str">
        <f>IF(C1710="","",VLOOKUP(R1710&amp;"_"&amp;S1710&amp;"_"&amp;T1710,[1]挑战模式!$A:$AS,13,FALSE)-VLOOKUP(R1710&amp;"_"&amp;S1710&amp;"_"&amp;T1710,[1]挑战模式!$A:$AS,14,FALSE))</f>
        <v/>
      </c>
      <c r="G1710" s="10" t="str">
        <f t="shared" si="173"/>
        <v/>
      </c>
      <c r="H1710" s="10" t="str">
        <f>IF(C1710="","",VLOOKUP(R1710&amp;"_"&amp;S1710&amp;"_"&amp;T1710,[1]挑战模式!$A:$BG,58,FALSE))</f>
        <v/>
      </c>
      <c r="I1710" s="10" t="str">
        <f>IF(C1710="","",VLOOKUP(R1710&amp;"_"&amp;S1710&amp;"_"&amp;T1710,[1]挑战模式!$A:$BG,59,FALSE))</f>
        <v/>
      </c>
      <c r="J1710" s="10" t="str">
        <f t="shared" si="170"/>
        <v/>
      </c>
      <c r="K1710" s="10" t="str">
        <f ca="1">IF(ISNA(VLOOKUP(R1710&amp;"_"&amp;S1710&amp;"_"&amp;T1710,[1]挑战模式!$A:$AS,1,FALSE)),"",IF(VLOOKUP(R1710&amp;"_"&amp;S1710&amp;"_"&amp;T1710,[1]挑战模式!$A:$AS,14+U1710,FALSE)="","",INT(VLOOKUP(R1710&amp;"_"&amp;S1710&amp;"_"&amp;T1710,[1]挑战模式!$A:$AS,20+U1710,FALSE))))</f>
        <v/>
      </c>
      <c r="L1710" s="10" t="str">
        <f ca="1">IF(ISNA(VLOOKUP(R1710&amp;"_"&amp;S1710&amp;"_"&amp;T1710,[1]挑战模式!$A:$AS,1,FALSE)),"",IF(VLOOKUP(R1710&amp;"_"&amp;S1710&amp;"_"&amp;T1710,[1]挑战模式!$A:$AS,14+U1710,FALSE)="","",ROUND(VLOOKUP(R1710&amp;"_"&amp;S1710&amp;"_"&amp;T1710,[1]挑战模式!$A:$AS,5,FALSE)/K1710,2)))</f>
        <v/>
      </c>
      <c r="M1710" s="10" t="str">
        <f t="shared" ca="1" si="174"/>
        <v/>
      </c>
      <c r="N1710" s="10" t="str">
        <f t="shared" ca="1" si="175"/>
        <v/>
      </c>
      <c r="O1710" s="10" t="str">
        <f t="shared" ca="1" si="176"/>
        <v/>
      </c>
      <c r="Q1710" s="10" t="str">
        <f ca="1">IF(L1710="","",VLOOKUP(R1710&amp;"_"&amp;S1710&amp;"_"&amp;T1710,[1]挑战模式!$A:$AS,38+U1710,FALSE))</f>
        <v/>
      </c>
      <c r="R1710" s="10">
        <v>4</v>
      </c>
      <c r="S1710" s="10">
        <v>1</v>
      </c>
      <c r="T1710" s="10">
        <v>5</v>
      </c>
      <c r="U1710" s="10">
        <v>5</v>
      </c>
    </row>
    <row r="1711" spans="2:21" x14ac:dyDescent="0.2">
      <c r="B1711" s="10" t="str">
        <f t="shared" si="171"/>
        <v/>
      </c>
      <c r="C1711" s="10" t="str">
        <f>IF(ISNA(VLOOKUP(R1711&amp;"_"&amp;S1711&amp;"_"&amp;T1711,[1]挑战模式!$A:$AS,1,FALSE)),"",IF(T1711-T1710=0,"",T1711))</f>
        <v/>
      </c>
      <c r="D1711" s="10" t="str">
        <f t="shared" si="172"/>
        <v/>
      </c>
      <c r="E1711" s="10" t="str">
        <f>""</f>
        <v/>
      </c>
      <c r="F1711" s="10" t="str">
        <f>IF(C1711="","",VLOOKUP(R1711&amp;"_"&amp;S1711&amp;"_"&amp;T1711,[1]挑战模式!$A:$AS,13,FALSE)-VLOOKUP(R1711&amp;"_"&amp;S1711&amp;"_"&amp;T1711,[1]挑战模式!$A:$AS,14,FALSE))</f>
        <v/>
      </c>
      <c r="G1711" s="10" t="str">
        <f t="shared" si="173"/>
        <v/>
      </c>
      <c r="H1711" s="10" t="str">
        <f>IF(C1711="","",VLOOKUP(R1711&amp;"_"&amp;S1711&amp;"_"&amp;T1711,[1]挑战模式!$A:$BG,58,FALSE))</f>
        <v/>
      </c>
      <c r="I1711" s="10" t="str">
        <f>IF(C1711="","",VLOOKUP(R1711&amp;"_"&amp;S1711&amp;"_"&amp;T1711,[1]挑战模式!$A:$BG,59,FALSE))</f>
        <v/>
      </c>
      <c r="J1711" s="10" t="str">
        <f t="shared" si="170"/>
        <v/>
      </c>
      <c r="K1711" s="10" t="str">
        <f ca="1">IF(ISNA(VLOOKUP(R1711&amp;"_"&amp;S1711&amp;"_"&amp;T1711,[1]挑战模式!$A:$AS,1,FALSE)),"",IF(VLOOKUP(R1711&amp;"_"&amp;S1711&amp;"_"&amp;T1711,[1]挑战模式!$A:$AS,14+U1711,FALSE)="","",INT(VLOOKUP(R1711&amp;"_"&amp;S1711&amp;"_"&amp;T1711,[1]挑战模式!$A:$AS,20+U1711,FALSE))))</f>
        <v/>
      </c>
      <c r="L1711" s="10" t="str">
        <f ca="1">IF(ISNA(VLOOKUP(R1711&amp;"_"&amp;S1711&amp;"_"&amp;T1711,[1]挑战模式!$A:$AS,1,FALSE)),"",IF(VLOOKUP(R1711&amp;"_"&amp;S1711&amp;"_"&amp;T1711,[1]挑战模式!$A:$AS,14+U1711,FALSE)="","",ROUND(VLOOKUP(R1711&amp;"_"&amp;S1711&amp;"_"&amp;T1711,[1]挑战模式!$A:$AS,5,FALSE)/K1711,2)))</f>
        <v/>
      </c>
      <c r="M1711" s="10" t="str">
        <f t="shared" ca="1" si="174"/>
        <v/>
      </c>
      <c r="N1711" s="10" t="str">
        <f t="shared" ca="1" si="175"/>
        <v/>
      </c>
      <c r="O1711" s="10" t="str">
        <f t="shared" ca="1" si="176"/>
        <v/>
      </c>
      <c r="Q1711" s="10" t="str">
        <f ca="1">IF(L1711="","",VLOOKUP(R1711&amp;"_"&amp;S1711&amp;"_"&amp;T1711,[1]挑战模式!$A:$AS,38+U1711,FALSE))</f>
        <v/>
      </c>
      <c r="R1711" s="10">
        <v>4</v>
      </c>
      <c r="S1711" s="10">
        <v>1</v>
      </c>
      <c r="T1711" s="10">
        <v>5</v>
      </c>
      <c r="U1711" s="10">
        <v>6</v>
      </c>
    </row>
    <row r="1712" spans="2:21" x14ac:dyDescent="0.2">
      <c r="B1712" s="10" t="str">
        <f t="shared" si="171"/>
        <v>MonsterWaveCallRule_Season4_Challenge1</v>
      </c>
      <c r="C1712" s="10">
        <f>IF(ISNA(VLOOKUP(R1712&amp;"_"&amp;S1712&amp;"_"&amp;T1712,[1]挑战模式!$A:$AS,1,FALSE)),"",IF(T1712-T1711=0,"",T1712))</f>
        <v>6</v>
      </c>
      <c r="D1712" s="10" t="str">
        <f t="shared" si="172"/>
        <v>赛季4挑战关卡1波次6</v>
      </c>
      <c r="E1712" s="10" t="str">
        <f>""</f>
        <v/>
      </c>
      <c r="F1712" s="10">
        <f>IF(C1712="","",VLOOKUP(R1712&amp;"_"&amp;S1712&amp;"_"&amp;T1712,[1]挑战模式!$A:$AS,13,FALSE)-VLOOKUP(R1712&amp;"_"&amp;S1712&amp;"_"&amp;T1712,[1]挑战模式!$A:$AS,14,FALSE))</f>
        <v>100</v>
      </c>
      <c r="G1712" s="10">
        <f t="shared" si="173"/>
        <v>180</v>
      </c>
      <c r="H1712" s="10" t="str">
        <f>IF(C1712="","",VLOOKUP(R1712&amp;"_"&amp;S1712&amp;"_"&amp;T1712,[1]挑战模式!$A:$BG,58,FALSE))</f>
        <v>ResAudio_Music_game1;0.9</v>
      </c>
      <c r="I1712" s="10" t="str">
        <f>IF(C1712="","",VLOOKUP(R1712&amp;"_"&amp;S1712&amp;"_"&amp;T1712,[1]挑战模式!$A:$BG,59,FALSE))</f>
        <v>ResAudio_Music_battle_danger1;1</v>
      </c>
      <c r="J1712" s="10">
        <f t="shared" si="170"/>
        <v>0</v>
      </c>
      <c r="K1712" s="10">
        <f ca="1">IF(ISNA(VLOOKUP(R1712&amp;"_"&amp;S1712&amp;"_"&amp;T1712,[1]挑战模式!$A:$AS,1,FALSE)),"",IF(VLOOKUP(R1712&amp;"_"&amp;S1712&amp;"_"&amp;T1712,[1]挑战模式!$A:$AS,14+U1712,FALSE)="","",INT(VLOOKUP(R1712&amp;"_"&amp;S1712&amp;"_"&amp;T1712,[1]挑战模式!$A:$AS,20+U1712,FALSE))))</f>
        <v>11</v>
      </c>
      <c r="L1712" s="10">
        <f ca="1">IF(ISNA(VLOOKUP(R1712&amp;"_"&amp;S1712&amp;"_"&amp;T1712,[1]挑战模式!$A:$AS,1,FALSE)),"",IF(VLOOKUP(R1712&amp;"_"&amp;S1712&amp;"_"&amp;T1712,[1]挑战模式!$A:$AS,14+U1712,FALSE)="","",ROUND(VLOOKUP(R1712&amp;"_"&amp;S1712&amp;"_"&amp;T1712,[1]挑战模式!$A:$AS,5,FALSE)/K1712,2)))</f>
        <v>2.73</v>
      </c>
      <c r="M1712" s="10">
        <f t="shared" ca="1" si="174"/>
        <v>1</v>
      </c>
      <c r="N1712" s="10" t="str">
        <f t="shared" ca="1" si="175"/>
        <v>Monster_Season4_Challenge1_6_1</v>
      </c>
      <c r="O1712" s="10">
        <f t="shared" ca="1" si="176"/>
        <v>1</v>
      </c>
      <c r="Q1712" s="10">
        <f ca="1">IF(L1712="","",VLOOKUP(R1712&amp;"_"&amp;S1712&amp;"_"&amp;T1712,[1]挑战模式!$A:$AS,38+U1712,FALSE))</f>
        <v>6</v>
      </c>
      <c r="R1712" s="10">
        <v>4</v>
      </c>
      <c r="S1712" s="10">
        <v>1</v>
      </c>
      <c r="T1712" s="10">
        <v>6</v>
      </c>
      <c r="U1712" s="10">
        <v>1</v>
      </c>
    </row>
    <row r="1713" spans="2:21" x14ac:dyDescent="0.2">
      <c r="B1713" s="10" t="str">
        <f t="shared" si="171"/>
        <v/>
      </c>
      <c r="C1713" s="10" t="str">
        <f>IF(ISNA(VLOOKUP(R1713&amp;"_"&amp;S1713&amp;"_"&amp;T1713,[1]挑战模式!$A:$AS,1,FALSE)),"",IF(T1713-T1712=0,"",T1713))</f>
        <v/>
      </c>
      <c r="D1713" s="10" t="str">
        <f t="shared" si="172"/>
        <v/>
      </c>
      <c r="E1713" s="10" t="str">
        <f>""</f>
        <v/>
      </c>
      <c r="F1713" s="10" t="str">
        <f>IF(C1713="","",VLOOKUP(R1713&amp;"_"&amp;S1713&amp;"_"&amp;T1713,[1]挑战模式!$A:$AS,13,FALSE)-VLOOKUP(R1713&amp;"_"&amp;S1713&amp;"_"&amp;T1713,[1]挑战模式!$A:$AS,14,FALSE))</f>
        <v/>
      </c>
      <c r="G1713" s="10" t="str">
        <f t="shared" si="173"/>
        <v/>
      </c>
      <c r="H1713" s="10" t="str">
        <f>IF(C1713="","",VLOOKUP(R1713&amp;"_"&amp;S1713&amp;"_"&amp;T1713,[1]挑战模式!$A:$BG,58,FALSE))</f>
        <v/>
      </c>
      <c r="I1713" s="10" t="str">
        <f>IF(C1713="","",VLOOKUP(R1713&amp;"_"&amp;S1713&amp;"_"&amp;T1713,[1]挑战模式!$A:$BG,59,FALSE))</f>
        <v/>
      </c>
      <c r="J1713" s="10" t="str">
        <f t="shared" si="170"/>
        <v/>
      </c>
      <c r="K1713" s="10">
        <f ca="1">IF(ISNA(VLOOKUP(R1713&amp;"_"&amp;S1713&amp;"_"&amp;T1713,[1]挑战模式!$A:$AS,1,FALSE)),"",IF(VLOOKUP(R1713&amp;"_"&amp;S1713&amp;"_"&amp;T1713,[1]挑战模式!$A:$AS,14+U1713,FALSE)="","",INT(VLOOKUP(R1713&amp;"_"&amp;S1713&amp;"_"&amp;T1713,[1]挑战模式!$A:$AS,20+U1713,FALSE))))</f>
        <v>8</v>
      </c>
      <c r="L1713" s="10">
        <f ca="1">IF(ISNA(VLOOKUP(R1713&amp;"_"&amp;S1713&amp;"_"&amp;T1713,[1]挑战模式!$A:$AS,1,FALSE)),"",IF(VLOOKUP(R1713&amp;"_"&amp;S1713&amp;"_"&amp;T1713,[1]挑战模式!$A:$AS,14+U1713,FALSE)="","",ROUND(VLOOKUP(R1713&amp;"_"&amp;S1713&amp;"_"&amp;T1713,[1]挑战模式!$A:$AS,5,FALSE)/K1713,2)))</f>
        <v>3.75</v>
      </c>
      <c r="M1713" s="10">
        <f t="shared" ca="1" si="174"/>
        <v>1</v>
      </c>
      <c r="N1713" s="10" t="str">
        <f t="shared" ca="1" si="175"/>
        <v>Monster_Season4_Challenge1_6_2</v>
      </c>
      <c r="O1713" s="10">
        <f t="shared" ca="1" si="176"/>
        <v>1</v>
      </c>
      <c r="Q1713" s="10">
        <f ca="1">IF(L1713="","",VLOOKUP(R1713&amp;"_"&amp;S1713&amp;"_"&amp;T1713,[1]挑战模式!$A:$AS,38+U1713,FALSE))</f>
        <v>6</v>
      </c>
      <c r="R1713" s="10">
        <v>4</v>
      </c>
      <c r="S1713" s="10">
        <v>1</v>
      </c>
      <c r="T1713" s="10">
        <v>6</v>
      </c>
      <c r="U1713" s="10">
        <v>2</v>
      </c>
    </row>
    <row r="1714" spans="2:21" x14ac:dyDescent="0.2">
      <c r="B1714" s="10" t="str">
        <f t="shared" si="171"/>
        <v/>
      </c>
      <c r="C1714" s="10" t="str">
        <f>IF(ISNA(VLOOKUP(R1714&amp;"_"&amp;S1714&amp;"_"&amp;T1714,[1]挑战模式!$A:$AS,1,FALSE)),"",IF(T1714-T1713=0,"",T1714))</f>
        <v/>
      </c>
      <c r="D1714" s="10" t="str">
        <f t="shared" si="172"/>
        <v/>
      </c>
      <c r="E1714" s="10" t="str">
        <f>""</f>
        <v/>
      </c>
      <c r="F1714" s="10" t="str">
        <f>IF(C1714="","",VLOOKUP(R1714&amp;"_"&amp;S1714&amp;"_"&amp;T1714,[1]挑战模式!$A:$AS,13,FALSE)-VLOOKUP(R1714&amp;"_"&amp;S1714&amp;"_"&amp;T1714,[1]挑战模式!$A:$AS,14,FALSE))</f>
        <v/>
      </c>
      <c r="G1714" s="10" t="str">
        <f t="shared" si="173"/>
        <v/>
      </c>
      <c r="H1714" s="10" t="str">
        <f>IF(C1714="","",VLOOKUP(R1714&amp;"_"&amp;S1714&amp;"_"&amp;T1714,[1]挑战模式!$A:$BG,58,FALSE))</f>
        <v/>
      </c>
      <c r="I1714" s="10" t="str">
        <f>IF(C1714="","",VLOOKUP(R1714&amp;"_"&amp;S1714&amp;"_"&amp;T1714,[1]挑战模式!$A:$BG,59,FALSE))</f>
        <v/>
      </c>
      <c r="J1714" s="10" t="str">
        <f t="shared" si="170"/>
        <v/>
      </c>
      <c r="K1714" s="10">
        <f ca="1">IF(ISNA(VLOOKUP(R1714&amp;"_"&amp;S1714&amp;"_"&amp;T1714,[1]挑战模式!$A:$AS,1,FALSE)),"",IF(VLOOKUP(R1714&amp;"_"&amp;S1714&amp;"_"&amp;T1714,[1]挑战模式!$A:$AS,14+U1714,FALSE)="","",INT(VLOOKUP(R1714&amp;"_"&amp;S1714&amp;"_"&amp;T1714,[1]挑战模式!$A:$AS,20+U1714,FALSE))))</f>
        <v>8</v>
      </c>
      <c r="L1714" s="10">
        <f ca="1">IF(ISNA(VLOOKUP(R1714&amp;"_"&amp;S1714&amp;"_"&amp;T1714,[1]挑战模式!$A:$AS,1,FALSE)),"",IF(VLOOKUP(R1714&amp;"_"&amp;S1714&amp;"_"&amp;T1714,[1]挑战模式!$A:$AS,14+U1714,FALSE)="","",ROUND(VLOOKUP(R1714&amp;"_"&amp;S1714&amp;"_"&amp;T1714,[1]挑战模式!$A:$AS,5,FALSE)/K1714,2)))</f>
        <v>3.75</v>
      </c>
      <c r="M1714" s="10">
        <f t="shared" ca="1" si="174"/>
        <v>1</v>
      </c>
      <c r="N1714" s="10" t="str">
        <f t="shared" ca="1" si="175"/>
        <v>Monster_Season4_Challenge1_6_3</v>
      </c>
      <c r="O1714" s="10">
        <f t="shared" ca="1" si="176"/>
        <v>1</v>
      </c>
      <c r="Q1714" s="10">
        <f ca="1">IF(L1714="","",VLOOKUP(R1714&amp;"_"&amp;S1714&amp;"_"&amp;T1714,[1]挑战模式!$A:$AS,38+U1714,FALSE))</f>
        <v>6</v>
      </c>
      <c r="R1714" s="10">
        <v>4</v>
      </c>
      <c r="S1714" s="10">
        <v>1</v>
      </c>
      <c r="T1714" s="10">
        <v>6</v>
      </c>
      <c r="U1714" s="10">
        <v>3</v>
      </c>
    </row>
    <row r="1715" spans="2:21" x14ac:dyDescent="0.2">
      <c r="B1715" s="10" t="str">
        <f t="shared" si="171"/>
        <v/>
      </c>
      <c r="C1715" s="10" t="str">
        <f>IF(ISNA(VLOOKUP(R1715&amp;"_"&amp;S1715&amp;"_"&amp;T1715,[1]挑战模式!$A:$AS,1,FALSE)),"",IF(T1715-T1714=0,"",T1715))</f>
        <v/>
      </c>
      <c r="D1715" s="10" t="str">
        <f t="shared" si="172"/>
        <v/>
      </c>
      <c r="E1715" s="10" t="str">
        <f>""</f>
        <v/>
      </c>
      <c r="F1715" s="10" t="str">
        <f>IF(C1715="","",VLOOKUP(R1715&amp;"_"&amp;S1715&amp;"_"&amp;T1715,[1]挑战模式!$A:$AS,13,FALSE)-VLOOKUP(R1715&amp;"_"&amp;S1715&amp;"_"&amp;T1715,[1]挑战模式!$A:$AS,14,FALSE))</f>
        <v/>
      </c>
      <c r="G1715" s="10" t="str">
        <f t="shared" si="173"/>
        <v/>
      </c>
      <c r="H1715" s="10" t="str">
        <f>IF(C1715="","",VLOOKUP(R1715&amp;"_"&amp;S1715&amp;"_"&amp;T1715,[1]挑战模式!$A:$BG,58,FALSE))</f>
        <v/>
      </c>
      <c r="I1715" s="10" t="str">
        <f>IF(C1715="","",VLOOKUP(R1715&amp;"_"&amp;S1715&amp;"_"&amp;T1715,[1]挑战模式!$A:$BG,59,FALSE))</f>
        <v/>
      </c>
      <c r="J1715" s="10" t="str">
        <f t="shared" si="170"/>
        <v/>
      </c>
      <c r="K1715" s="10">
        <f ca="1">IF(ISNA(VLOOKUP(R1715&amp;"_"&amp;S1715&amp;"_"&amp;T1715,[1]挑战模式!$A:$AS,1,FALSE)),"",IF(VLOOKUP(R1715&amp;"_"&amp;S1715&amp;"_"&amp;T1715,[1]挑战模式!$A:$AS,14+U1715,FALSE)="","",INT(VLOOKUP(R1715&amp;"_"&amp;S1715&amp;"_"&amp;T1715,[1]挑战模式!$A:$AS,20+U1715,FALSE))))</f>
        <v>5</v>
      </c>
      <c r="L1715" s="10">
        <f ca="1">IF(ISNA(VLOOKUP(R1715&amp;"_"&amp;S1715&amp;"_"&amp;T1715,[1]挑战模式!$A:$AS,1,FALSE)),"",IF(VLOOKUP(R1715&amp;"_"&amp;S1715&amp;"_"&amp;T1715,[1]挑战模式!$A:$AS,14+U1715,FALSE)="","",ROUND(VLOOKUP(R1715&amp;"_"&amp;S1715&amp;"_"&amp;T1715,[1]挑战模式!$A:$AS,5,FALSE)/K1715,2)))</f>
        <v>6</v>
      </c>
      <c r="M1715" s="10">
        <f t="shared" ca="1" si="174"/>
        <v>1</v>
      </c>
      <c r="N1715" s="10" t="str">
        <f t="shared" ca="1" si="175"/>
        <v>Monster_Season4_Challenge1_6_4</v>
      </c>
      <c r="O1715" s="10">
        <f t="shared" ca="1" si="176"/>
        <v>1</v>
      </c>
      <c r="Q1715" s="10">
        <f ca="1">IF(L1715="","",VLOOKUP(R1715&amp;"_"&amp;S1715&amp;"_"&amp;T1715,[1]挑战模式!$A:$AS,38+U1715,FALSE))</f>
        <v>6</v>
      </c>
      <c r="R1715" s="10">
        <v>4</v>
      </c>
      <c r="S1715" s="10">
        <v>1</v>
      </c>
      <c r="T1715" s="10">
        <v>6</v>
      </c>
      <c r="U1715" s="10">
        <v>4</v>
      </c>
    </row>
    <row r="1716" spans="2:21" x14ac:dyDescent="0.2">
      <c r="B1716" s="10" t="str">
        <f t="shared" si="171"/>
        <v/>
      </c>
      <c r="C1716" s="10" t="str">
        <f>IF(ISNA(VLOOKUP(R1716&amp;"_"&amp;S1716&amp;"_"&amp;T1716,[1]挑战模式!$A:$AS,1,FALSE)),"",IF(T1716-T1715=0,"",T1716))</f>
        <v/>
      </c>
      <c r="D1716" s="10" t="str">
        <f t="shared" si="172"/>
        <v/>
      </c>
      <c r="E1716" s="10" t="str">
        <f>""</f>
        <v/>
      </c>
      <c r="F1716" s="10" t="str">
        <f>IF(C1716="","",VLOOKUP(R1716&amp;"_"&amp;S1716&amp;"_"&amp;T1716,[1]挑战模式!$A:$AS,13,FALSE)-VLOOKUP(R1716&amp;"_"&amp;S1716&amp;"_"&amp;T1716,[1]挑战模式!$A:$AS,14,FALSE))</f>
        <v/>
      </c>
      <c r="G1716" s="10" t="str">
        <f t="shared" si="173"/>
        <v/>
      </c>
      <c r="H1716" s="10" t="str">
        <f>IF(C1716="","",VLOOKUP(R1716&amp;"_"&amp;S1716&amp;"_"&amp;T1716,[1]挑战模式!$A:$BG,58,FALSE))</f>
        <v/>
      </c>
      <c r="I1716" s="10" t="str">
        <f>IF(C1716="","",VLOOKUP(R1716&amp;"_"&amp;S1716&amp;"_"&amp;T1716,[1]挑战模式!$A:$BG,59,FALSE))</f>
        <v/>
      </c>
      <c r="J1716" s="10" t="str">
        <f t="shared" si="170"/>
        <v/>
      </c>
      <c r="K1716" s="10" t="str">
        <f ca="1">IF(ISNA(VLOOKUP(R1716&amp;"_"&amp;S1716&amp;"_"&amp;T1716,[1]挑战模式!$A:$AS,1,FALSE)),"",IF(VLOOKUP(R1716&amp;"_"&amp;S1716&amp;"_"&amp;T1716,[1]挑战模式!$A:$AS,14+U1716,FALSE)="","",INT(VLOOKUP(R1716&amp;"_"&amp;S1716&amp;"_"&amp;T1716,[1]挑战模式!$A:$AS,20+U1716,FALSE))))</f>
        <v/>
      </c>
      <c r="L1716" s="10" t="str">
        <f ca="1">IF(ISNA(VLOOKUP(R1716&amp;"_"&amp;S1716&amp;"_"&amp;T1716,[1]挑战模式!$A:$AS,1,FALSE)),"",IF(VLOOKUP(R1716&amp;"_"&amp;S1716&amp;"_"&amp;T1716,[1]挑战模式!$A:$AS,14+U1716,FALSE)="","",ROUND(VLOOKUP(R1716&amp;"_"&amp;S1716&amp;"_"&amp;T1716,[1]挑战模式!$A:$AS,5,FALSE)/K1716,2)))</f>
        <v/>
      </c>
      <c r="M1716" s="10" t="str">
        <f t="shared" ca="1" si="174"/>
        <v/>
      </c>
      <c r="N1716" s="10" t="str">
        <f t="shared" ca="1" si="175"/>
        <v/>
      </c>
      <c r="O1716" s="10" t="str">
        <f t="shared" ca="1" si="176"/>
        <v/>
      </c>
      <c r="Q1716" s="10" t="str">
        <f ca="1">IF(L1716="","",VLOOKUP(R1716&amp;"_"&amp;S1716&amp;"_"&amp;T1716,[1]挑战模式!$A:$AS,38+U1716,FALSE))</f>
        <v/>
      </c>
      <c r="R1716" s="10">
        <v>4</v>
      </c>
      <c r="S1716" s="10">
        <v>1</v>
      </c>
      <c r="T1716" s="10">
        <v>6</v>
      </c>
      <c r="U1716" s="10">
        <v>5</v>
      </c>
    </row>
    <row r="1717" spans="2:21" x14ac:dyDescent="0.2">
      <c r="B1717" s="10" t="str">
        <f t="shared" si="171"/>
        <v/>
      </c>
      <c r="C1717" s="10" t="str">
        <f>IF(ISNA(VLOOKUP(R1717&amp;"_"&amp;S1717&amp;"_"&amp;T1717,[1]挑战模式!$A:$AS,1,FALSE)),"",IF(T1717-T1716=0,"",T1717))</f>
        <v/>
      </c>
      <c r="D1717" s="10" t="str">
        <f t="shared" si="172"/>
        <v/>
      </c>
      <c r="E1717" s="10" t="str">
        <f>""</f>
        <v/>
      </c>
      <c r="F1717" s="10" t="str">
        <f>IF(C1717="","",VLOOKUP(R1717&amp;"_"&amp;S1717&amp;"_"&amp;T1717,[1]挑战模式!$A:$AS,13,FALSE)-VLOOKUP(R1717&amp;"_"&amp;S1717&amp;"_"&amp;T1717,[1]挑战模式!$A:$AS,14,FALSE))</f>
        <v/>
      </c>
      <c r="G1717" s="10" t="str">
        <f t="shared" si="173"/>
        <v/>
      </c>
      <c r="H1717" s="10" t="str">
        <f>IF(C1717="","",VLOOKUP(R1717&amp;"_"&amp;S1717&amp;"_"&amp;T1717,[1]挑战模式!$A:$BG,58,FALSE))</f>
        <v/>
      </c>
      <c r="I1717" s="10" t="str">
        <f>IF(C1717="","",VLOOKUP(R1717&amp;"_"&amp;S1717&amp;"_"&amp;T1717,[1]挑战模式!$A:$BG,59,FALSE))</f>
        <v/>
      </c>
      <c r="J1717" s="10" t="str">
        <f t="shared" si="170"/>
        <v/>
      </c>
      <c r="K1717" s="10" t="str">
        <f ca="1">IF(ISNA(VLOOKUP(R1717&amp;"_"&amp;S1717&amp;"_"&amp;T1717,[1]挑战模式!$A:$AS,1,FALSE)),"",IF(VLOOKUP(R1717&amp;"_"&amp;S1717&amp;"_"&amp;T1717,[1]挑战模式!$A:$AS,14+U1717,FALSE)="","",INT(VLOOKUP(R1717&amp;"_"&amp;S1717&amp;"_"&amp;T1717,[1]挑战模式!$A:$AS,20+U1717,FALSE))))</f>
        <v/>
      </c>
      <c r="L1717" s="10" t="str">
        <f ca="1">IF(ISNA(VLOOKUP(R1717&amp;"_"&amp;S1717&amp;"_"&amp;T1717,[1]挑战模式!$A:$AS,1,FALSE)),"",IF(VLOOKUP(R1717&amp;"_"&amp;S1717&amp;"_"&amp;T1717,[1]挑战模式!$A:$AS,14+U1717,FALSE)="","",ROUND(VLOOKUP(R1717&amp;"_"&amp;S1717&amp;"_"&amp;T1717,[1]挑战模式!$A:$AS,5,FALSE)/K1717,2)))</f>
        <v/>
      </c>
      <c r="M1717" s="10" t="str">
        <f t="shared" ca="1" si="174"/>
        <v/>
      </c>
      <c r="N1717" s="10" t="str">
        <f t="shared" ca="1" si="175"/>
        <v/>
      </c>
      <c r="O1717" s="10" t="str">
        <f t="shared" ca="1" si="176"/>
        <v/>
      </c>
      <c r="Q1717" s="10" t="str">
        <f ca="1">IF(L1717="","",VLOOKUP(R1717&amp;"_"&amp;S1717&amp;"_"&amp;T1717,[1]挑战模式!$A:$AS,38+U1717,FALSE))</f>
        <v/>
      </c>
      <c r="R1717" s="10">
        <v>4</v>
      </c>
      <c r="S1717" s="10">
        <v>1</v>
      </c>
      <c r="T1717" s="10">
        <v>6</v>
      </c>
      <c r="U1717" s="10">
        <v>6</v>
      </c>
    </row>
    <row r="1718" spans="2:21" x14ac:dyDescent="0.2">
      <c r="B1718" s="10" t="str">
        <f t="shared" si="171"/>
        <v/>
      </c>
      <c r="C1718" s="10" t="str">
        <f>IF(ISNA(VLOOKUP(R1718&amp;"_"&amp;S1718&amp;"_"&amp;T1718,[1]挑战模式!$A:$AS,1,FALSE)),"",IF(T1718-T1717=0,"",T1718))</f>
        <v/>
      </c>
      <c r="D1718" s="10" t="str">
        <f t="shared" si="172"/>
        <v/>
      </c>
      <c r="E1718" s="10" t="str">
        <f>""</f>
        <v/>
      </c>
      <c r="F1718" s="10" t="str">
        <f>IF(C1718="","",VLOOKUP(R1718&amp;"_"&amp;S1718&amp;"_"&amp;T1718,[1]挑战模式!$A:$AS,13,FALSE)-VLOOKUP(R1718&amp;"_"&amp;S1718&amp;"_"&amp;T1718,[1]挑战模式!$A:$AS,14,FALSE))</f>
        <v/>
      </c>
      <c r="G1718" s="10" t="str">
        <f t="shared" si="173"/>
        <v/>
      </c>
      <c r="H1718" s="10" t="str">
        <f>IF(C1718="","",VLOOKUP(R1718&amp;"_"&amp;S1718&amp;"_"&amp;T1718,[1]挑战模式!$A:$BG,58,FALSE))</f>
        <v/>
      </c>
      <c r="I1718" s="10" t="str">
        <f>IF(C1718="","",VLOOKUP(R1718&amp;"_"&amp;S1718&amp;"_"&amp;T1718,[1]挑战模式!$A:$BG,59,FALSE))</f>
        <v/>
      </c>
      <c r="J1718" s="10" t="str">
        <f t="shared" si="170"/>
        <v/>
      </c>
      <c r="K1718" s="10" t="str">
        <f>IF(ISNA(VLOOKUP(R1718&amp;"_"&amp;S1718&amp;"_"&amp;T1718,[1]挑战模式!$A:$AS,1,FALSE)),"",IF(VLOOKUP(R1718&amp;"_"&amp;S1718&amp;"_"&amp;T1718,[1]挑战模式!$A:$AS,14+U1718,FALSE)="","",INT(VLOOKUP(R1718&amp;"_"&amp;S1718&amp;"_"&amp;T1718,[1]挑战模式!$A:$AS,20+U1718,FALSE))))</f>
        <v/>
      </c>
      <c r="L1718" s="10" t="str">
        <f>IF(ISNA(VLOOKUP(R1718&amp;"_"&amp;S1718&amp;"_"&amp;T1718,[1]挑战模式!$A:$AS,1,FALSE)),"",IF(VLOOKUP(R1718&amp;"_"&amp;S1718&amp;"_"&amp;T1718,[1]挑战模式!$A:$AS,14+U1718,FALSE)="","",ROUND(VLOOKUP(R1718&amp;"_"&amp;S1718&amp;"_"&amp;T1718,[1]挑战模式!$A:$AS,5,FALSE)/K1718,2)))</f>
        <v/>
      </c>
      <c r="M1718" s="10" t="str">
        <f t="shared" si="174"/>
        <v/>
      </c>
      <c r="N1718" s="10" t="str">
        <f t="shared" si="175"/>
        <v/>
      </c>
      <c r="O1718" s="10" t="str">
        <f t="shared" si="176"/>
        <v/>
      </c>
      <c r="Q1718" s="10" t="str">
        <f>IF(L1718="","",VLOOKUP(R1718&amp;"_"&amp;S1718&amp;"_"&amp;T1718,[1]挑战模式!$A:$AS,38+U1718,FALSE))</f>
        <v/>
      </c>
      <c r="R1718" s="10">
        <v>4</v>
      </c>
      <c r="S1718" s="10">
        <v>1</v>
      </c>
      <c r="T1718" s="10">
        <v>7</v>
      </c>
      <c r="U1718" s="10">
        <v>1</v>
      </c>
    </row>
    <row r="1719" spans="2:21" x14ac:dyDescent="0.2">
      <c r="B1719" s="10" t="str">
        <f t="shared" si="171"/>
        <v/>
      </c>
      <c r="C1719" s="10" t="str">
        <f>IF(ISNA(VLOOKUP(R1719&amp;"_"&amp;S1719&amp;"_"&amp;T1719,[1]挑战模式!$A:$AS,1,FALSE)),"",IF(T1719-T1718=0,"",T1719))</f>
        <v/>
      </c>
      <c r="D1719" s="10" t="str">
        <f t="shared" si="172"/>
        <v/>
      </c>
      <c r="E1719" s="10" t="str">
        <f>""</f>
        <v/>
      </c>
      <c r="F1719" s="10" t="str">
        <f>IF(C1719="","",VLOOKUP(R1719&amp;"_"&amp;S1719&amp;"_"&amp;T1719,[1]挑战模式!$A:$AS,13,FALSE)-VLOOKUP(R1719&amp;"_"&amp;S1719&amp;"_"&amp;T1719,[1]挑战模式!$A:$AS,14,FALSE))</f>
        <v/>
      </c>
      <c r="G1719" s="10" t="str">
        <f t="shared" si="173"/>
        <v/>
      </c>
      <c r="H1719" s="10" t="str">
        <f>IF(C1719="","",VLOOKUP(R1719&amp;"_"&amp;S1719&amp;"_"&amp;T1719,[1]挑战模式!$A:$BG,58,FALSE))</f>
        <v/>
      </c>
      <c r="I1719" s="10" t="str">
        <f>IF(C1719="","",VLOOKUP(R1719&amp;"_"&amp;S1719&amp;"_"&amp;T1719,[1]挑战模式!$A:$BG,59,FALSE))</f>
        <v/>
      </c>
      <c r="J1719" s="10" t="str">
        <f t="shared" si="170"/>
        <v/>
      </c>
      <c r="K1719" s="10" t="str">
        <f>IF(ISNA(VLOOKUP(R1719&amp;"_"&amp;S1719&amp;"_"&amp;T1719,[1]挑战模式!$A:$AS,1,FALSE)),"",IF(VLOOKUP(R1719&amp;"_"&amp;S1719&amp;"_"&amp;T1719,[1]挑战模式!$A:$AS,14+U1719,FALSE)="","",INT(VLOOKUP(R1719&amp;"_"&amp;S1719&amp;"_"&amp;T1719,[1]挑战模式!$A:$AS,20+U1719,FALSE))))</f>
        <v/>
      </c>
      <c r="L1719" s="10" t="str">
        <f>IF(ISNA(VLOOKUP(R1719&amp;"_"&amp;S1719&amp;"_"&amp;T1719,[1]挑战模式!$A:$AS,1,FALSE)),"",IF(VLOOKUP(R1719&amp;"_"&amp;S1719&amp;"_"&amp;T1719,[1]挑战模式!$A:$AS,14+U1719,FALSE)="","",ROUND(VLOOKUP(R1719&amp;"_"&amp;S1719&amp;"_"&amp;T1719,[1]挑战模式!$A:$AS,5,FALSE)/K1719,2)))</f>
        <v/>
      </c>
      <c r="M1719" s="10" t="str">
        <f t="shared" si="174"/>
        <v/>
      </c>
      <c r="N1719" s="10" t="str">
        <f t="shared" si="175"/>
        <v/>
      </c>
      <c r="O1719" s="10" t="str">
        <f t="shared" si="176"/>
        <v/>
      </c>
      <c r="Q1719" s="10" t="str">
        <f>IF(L1719="","",VLOOKUP(R1719&amp;"_"&amp;S1719&amp;"_"&amp;T1719,[1]挑战模式!$A:$AS,38+U1719,FALSE))</f>
        <v/>
      </c>
      <c r="R1719" s="10">
        <v>4</v>
      </c>
      <c r="S1719" s="10">
        <v>1</v>
      </c>
      <c r="T1719" s="10">
        <v>7</v>
      </c>
      <c r="U1719" s="10">
        <v>2</v>
      </c>
    </row>
    <row r="1720" spans="2:21" x14ac:dyDescent="0.2">
      <c r="B1720" s="10" t="str">
        <f t="shared" si="171"/>
        <v/>
      </c>
      <c r="C1720" s="10" t="str">
        <f>IF(ISNA(VLOOKUP(R1720&amp;"_"&amp;S1720&amp;"_"&amp;T1720,[1]挑战模式!$A:$AS,1,FALSE)),"",IF(T1720-T1719=0,"",T1720))</f>
        <v/>
      </c>
      <c r="D1720" s="10" t="str">
        <f t="shared" si="172"/>
        <v/>
      </c>
      <c r="E1720" s="10" t="str">
        <f>""</f>
        <v/>
      </c>
      <c r="F1720" s="10" t="str">
        <f>IF(C1720="","",VLOOKUP(R1720&amp;"_"&amp;S1720&amp;"_"&amp;T1720,[1]挑战模式!$A:$AS,13,FALSE)-VLOOKUP(R1720&amp;"_"&amp;S1720&amp;"_"&amp;T1720,[1]挑战模式!$A:$AS,14,FALSE))</f>
        <v/>
      </c>
      <c r="G1720" s="10" t="str">
        <f t="shared" si="173"/>
        <v/>
      </c>
      <c r="H1720" s="10" t="str">
        <f>IF(C1720="","",VLOOKUP(R1720&amp;"_"&amp;S1720&amp;"_"&amp;T1720,[1]挑战模式!$A:$BG,58,FALSE))</f>
        <v/>
      </c>
      <c r="I1720" s="10" t="str">
        <f>IF(C1720="","",VLOOKUP(R1720&amp;"_"&amp;S1720&amp;"_"&amp;T1720,[1]挑战模式!$A:$BG,59,FALSE))</f>
        <v/>
      </c>
      <c r="J1720" s="10" t="str">
        <f t="shared" si="170"/>
        <v/>
      </c>
      <c r="K1720" s="10" t="str">
        <f>IF(ISNA(VLOOKUP(R1720&amp;"_"&amp;S1720&amp;"_"&amp;T1720,[1]挑战模式!$A:$AS,1,FALSE)),"",IF(VLOOKUP(R1720&amp;"_"&amp;S1720&amp;"_"&amp;T1720,[1]挑战模式!$A:$AS,14+U1720,FALSE)="","",INT(VLOOKUP(R1720&amp;"_"&amp;S1720&amp;"_"&amp;T1720,[1]挑战模式!$A:$AS,20+U1720,FALSE))))</f>
        <v/>
      </c>
      <c r="L1720" s="10" t="str">
        <f>IF(ISNA(VLOOKUP(R1720&amp;"_"&amp;S1720&amp;"_"&amp;T1720,[1]挑战模式!$A:$AS,1,FALSE)),"",IF(VLOOKUP(R1720&amp;"_"&amp;S1720&amp;"_"&amp;T1720,[1]挑战模式!$A:$AS,14+U1720,FALSE)="","",ROUND(VLOOKUP(R1720&amp;"_"&amp;S1720&amp;"_"&amp;T1720,[1]挑战模式!$A:$AS,5,FALSE)/K1720,2)))</f>
        <v/>
      </c>
      <c r="M1720" s="10" t="str">
        <f t="shared" si="174"/>
        <v/>
      </c>
      <c r="N1720" s="10" t="str">
        <f t="shared" si="175"/>
        <v/>
      </c>
      <c r="O1720" s="10" t="str">
        <f t="shared" si="176"/>
        <v/>
      </c>
      <c r="Q1720" s="10" t="str">
        <f>IF(L1720="","",VLOOKUP(R1720&amp;"_"&amp;S1720&amp;"_"&amp;T1720,[1]挑战模式!$A:$AS,38+U1720,FALSE))</f>
        <v/>
      </c>
      <c r="R1720" s="10">
        <v>4</v>
      </c>
      <c r="S1720" s="10">
        <v>1</v>
      </c>
      <c r="T1720" s="10">
        <v>7</v>
      </c>
      <c r="U1720" s="10">
        <v>3</v>
      </c>
    </row>
    <row r="1721" spans="2:21" x14ac:dyDescent="0.2">
      <c r="B1721" s="10" t="str">
        <f t="shared" si="171"/>
        <v/>
      </c>
      <c r="C1721" s="10" t="str">
        <f>IF(ISNA(VLOOKUP(R1721&amp;"_"&amp;S1721&amp;"_"&amp;T1721,[1]挑战模式!$A:$AS,1,FALSE)),"",IF(T1721-T1720=0,"",T1721))</f>
        <v/>
      </c>
      <c r="D1721" s="10" t="str">
        <f t="shared" si="172"/>
        <v/>
      </c>
      <c r="E1721" s="10" t="str">
        <f>""</f>
        <v/>
      </c>
      <c r="F1721" s="10" t="str">
        <f>IF(C1721="","",VLOOKUP(R1721&amp;"_"&amp;S1721&amp;"_"&amp;T1721,[1]挑战模式!$A:$AS,13,FALSE)-VLOOKUP(R1721&amp;"_"&amp;S1721&amp;"_"&amp;T1721,[1]挑战模式!$A:$AS,14,FALSE))</f>
        <v/>
      </c>
      <c r="G1721" s="10" t="str">
        <f t="shared" si="173"/>
        <v/>
      </c>
      <c r="H1721" s="10" t="str">
        <f>IF(C1721="","",VLOOKUP(R1721&amp;"_"&amp;S1721&amp;"_"&amp;T1721,[1]挑战模式!$A:$BG,58,FALSE))</f>
        <v/>
      </c>
      <c r="I1721" s="10" t="str">
        <f>IF(C1721="","",VLOOKUP(R1721&amp;"_"&amp;S1721&amp;"_"&amp;T1721,[1]挑战模式!$A:$BG,59,FALSE))</f>
        <v/>
      </c>
      <c r="J1721" s="10" t="str">
        <f t="shared" si="170"/>
        <v/>
      </c>
      <c r="K1721" s="10" t="str">
        <f>IF(ISNA(VLOOKUP(R1721&amp;"_"&amp;S1721&amp;"_"&amp;T1721,[1]挑战模式!$A:$AS,1,FALSE)),"",IF(VLOOKUP(R1721&amp;"_"&amp;S1721&amp;"_"&amp;T1721,[1]挑战模式!$A:$AS,14+U1721,FALSE)="","",INT(VLOOKUP(R1721&amp;"_"&amp;S1721&amp;"_"&amp;T1721,[1]挑战模式!$A:$AS,20+U1721,FALSE))))</f>
        <v/>
      </c>
      <c r="L1721" s="10" t="str">
        <f>IF(ISNA(VLOOKUP(R1721&amp;"_"&amp;S1721&amp;"_"&amp;T1721,[1]挑战模式!$A:$AS,1,FALSE)),"",IF(VLOOKUP(R1721&amp;"_"&amp;S1721&amp;"_"&amp;T1721,[1]挑战模式!$A:$AS,14+U1721,FALSE)="","",ROUND(VLOOKUP(R1721&amp;"_"&amp;S1721&amp;"_"&amp;T1721,[1]挑战模式!$A:$AS,5,FALSE)/K1721,2)))</f>
        <v/>
      </c>
      <c r="M1721" s="10" t="str">
        <f t="shared" si="174"/>
        <v/>
      </c>
      <c r="N1721" s="10" t="str">
        <f t="shared" si="175"/>
        <v/>
      </c>
      <c r="O1721" s="10" t="str">
        <f t="shared" si="176"/>
        <v/>
      </c>
      <c r="Q1721" s="10" t="str">
        <f>IF(L1721="","",VLOOKUP(R1721&amp;"_"&amp;S1721&amp;"_"&amp;T1721,[1]挑战模式!$A:$AS,38+U1721,FALSE))</f>
        <v/>
      </c>
      <c r="R1721" s="10">
        <v>4</v>
      </c>
      <c r="S1721" s="10">
        <v>1</v>
      </c>
      <c r="T1721" s="10">
        <v>7</v>
      </c>
      <c r="U1721" s="10">
        <v>4</v>
      </c>
    </row>
    <row r="1722" spans="2:21" x14ac:dyDescent="0.2">
      <c r="B1722" s="10" t="str">
        <f t="shared" si="171"/>
        <v/>
      </c>
      <c r="C1722" s="10" t="str">
        <f>IF(ISNA(VLOOKUP(R1722&amp;"_"&amp;S1722&amp;"_"&amp;T1722,[1]挑战模式!$A:$AS,1,FALSE)),"",IF(T1722-T1721=0,"",T1722))</f>
        <v/>
      </c>
      <c r="D1722" s="10" t="str">
        <f t="shared" si="172"/>
        <v/>
      </c>
      <c r="E1722" s="10" t="str">
        <f>""</f>
        <v/>
      </c>
      <c r="F1722" s="10" t="str">
        <f>IF(C1722="","",VLOOKUP(R1722&amp;"_"&amp;S1722&amp;"_"&amp;T1722,[1]挑战模式!$A:$AS,13,FALSE)-VLOOKUP(R1722&amp;"_"&amp;S1722&amp;"_"&amp;T1722,[1]挑战模式!$A:$AS,14,FALSE))</f>
        <v/>
      </c>
      <c r="G1722" s="10" t="str">
        <f t="shared" si="173"/>
        <v/>
      </c>
      <c r="H1722" s="10" t="str">
        <f>IF(C1722="","",VLOOKUP(R1722&amp;"_"&amp;S1722&amp;"_"&amp;T1722,[1]挑战模式!$A:$BG,58,FALSE))</f>
        <v/>
      </c>
      <c r="I1722" s="10" t="str">
        <f>IF(C1722="","",VLOOKUP(R1722&amp;"_"&amp;S1722&amp;"_"&amp;T1722,[1]挑战模式!$A:$BG,59,FALSE))</f>
        <v/>
      </c>
      <c r="J1722" s="10" t="str">
        <f t="shared" si="170"/>
        <v/>
      </c>
      <c r="K1722" s="10" t="str">
        <f>IF(ISNA(VLOOKUP(R1722&amp;"_"&amp;S1722&amp;"_"&amp;T1722,[1]挑战模式!$A:$AS,1,FALSE)),"",IF(VLOOKUP(R1722&amp;"_"&amp;S1722&amp;"_"&amp;T1722,[1]挑战模式!$A:$AS,14+U1722,FALSE)="","",INT(VLOOKUP(R1722&amp;"_"&amp;S1722&amp;"_"&amp;T1722,[1]挑战模式!$A:$AS,20+U1722,FALSE))))</f>
        <v/>
      </c>
      <c r="L1722" s="10" t="str">
        <f>IF(ISNA(VLOOKUP(R1722&amp;"_"&amp;S1722&amp;"_"&amp;T1722,[1]挑战模式!$A:$AS,1,FALSE)),"",IF(VLOOKUP(R1722&amp;"_"&amp;S1722&amp;"_"&amp;T1722,[1]挑战模式!$A:$AS,14+U1722,FALSE)="","",ROUND(VLOOKUP(R1722&amp;"_"&amp;S1722&amp;"_"&amp;T1722,[1]挑战模式!$A:$AS,5,FALSE)/K1722,2)))</f>
        <v/>
      </c>
      <c r="M1722" s="10" t="str">
        <f t="shared" si="174"/>
        <v/>
      </c>
      <c r="N1722" s="10" t="str">
        <f t="shared" si="175"/>
        <v/>
      </c>
      <c r="O1722" s="10" t="str">
        <f t="shared" si="176"/>
        <v/>
      </c>
      <c r="Q1722" s="10" t="str">
        <f>IF(L1722="","",VLOOKUP(R1722&amp;"_"&amp;S1722&amp;"_"&amp;T1722,[1]挑战模式!$A:$AS,38+U1722,FALSE))</f>
        <v/>
      </c>
      <c r="R1722" s="10">
        <v>4</v>
      </c>
      <c r="S1722" s="10">
        <v>1</v>
      </c>
      <c r="T1722" s="10">
        <v>7</v>
      </c>
      <c r="U1722" s="10">
        <v>5</v>
      </c>
    </row>
    <row r="1723" spans="2:21" x14ac:dyDescent="0.2">
      <c r="B1723" s="10" t="str">
        <f t="shared" si="171"/>
        <v/>
      </c>
      <c r="C1723" s="10" t="str">
        <f>IF(ISNA(VLOOKUP(R1723&amp;"_"&amp;S1723&amp;"_"&amp;T1723,[1]挑战模式!$A:$AS,1,FALSE)),"",IF(T1723-T1722=0,"",T1723))</f>
        <v/>
      </c>
      <c r="D1723" s="10" t="str">
        <f t="shared" si="172"/>
        <v/>
      </c>
      <c r="E1723" s="10" t="str">
        <f>""</f>
        <v/>
      </c>
      <c r="F1723" s="10" t="str">
        <f>IF(C1723="","",VLOOKUP(R1723&amp;"_"&amp;S1723&amp;"_"&amp;T1723,[1]挑战模式!$A:$AS,13,FALSE)-VLOOKUP(R1723&amp;"_"&amp;S1723&amp;"_"&amp;T1723,[1]挑战模式!$A:$AS,14,FALSE))</f>
        <v/>
      </c>
      <c r="G1723" s="10" t="str">
        <f t="shared" si="173"/>
        <v/>
      </c>
      <c r="H1723" s="10" t="str">
        <f>IF(C1723="","",VLOOKUP(R1723&amp;"_"&amp;S1723&amp;"_"&amp;T1723,[1]挑战模式!$A:$BG,58,FALSE))</f>
        <v/>
      </c>
      <c r="I1723" s="10" t="str">
        <f>IF(C1723="","",VLOOKUP(R1723&amp;"_"&amp;S1723&amp;"_"&amp;T1723,[1]挑战模式!$A:$BG,59,FALSE))</f>
        <v/>
      </c>
      <c r="J1723" s="10" t="str">
        <f t="shared" si="170"/>
        <v/>
      </c>
      <c r="K1723" s="10" t="str">
        <f>IF(ISNA(VLOOKUP(R1723&amp;"_"&amp;S1723&amp;"_"&amp;T1723,[1]挑战模式!$A:$AS,1,FALSE)),"",IF(VLOOKUP(R1723&amp;"_"&amp;S1723&amp;"_"&amp;T1723,[1]挑战模式!$A:$AS,14+U1723,FALSE)="","",INT(VLOOKUP(R1723&amp;"_"&amp;S1723&amp;"_"&amp;T1723,[1]挑战模式!$A:$AS,20+U1723,FALSE))))</f>
        <v/>
      </c>
      <c r="L1723" s="10" t="str">
        <f>IF(ISNA(VLOOKUP(R1723&amp;"_"&amp;S1723&amp;"_"&amp;T1723,[1]挑战模式!$A:$AS,1,FALSE)),"",IF(VLOOKUP(R1723&amp;"_"&amp;S1723&amp;"_"&amp;T1723,[1]挑战模式!$A:$AS,14+U1723,FALSE)="","",ROUND(VLOOKUP(R1723&amp;"_"&amp;S1723&amp;"_"&amp;T1723,[1]挑战模式!$A:$AS,5,FALSE)/K1723,2)))</f>
        <v/>
      </c>
      <c r="M1723" s="10" t="str">
        <f t="shared" si="174"/>
        <v/>
      </c>
      <c r="N1723" s="10" t="str">
        <f t="shared" si="175"/>
        <v/>
      </c>
      <c r="O1723" s="10" t="str">
        <f t="shared" si="176"/>
        <v/>
      </c>
      <c r="Q1723" s="10" t="str">
        <f>IF(L1723="","",VLOOKUP(R1723&amp;"_"&amp;S1723&amp;"_"&amp;T1723,[1]挑战模式!$A:$AS,38+U1723,FALSE))</f>
        <v/>
      </c>
      <c r="R1723" s="10">
        <v>4</v>
      </c>
      <c r="S1723" s="10">
        <v>1</v>
      </c>
      <c r="T1723" s="10">
        <v>7</v>
      </c>
      <c r="U1723" s="10">
        <v>6</v>
      </c>
    </row>
    <row r="1724" spans="2:21" x14ac:dyDescent="0.2">
      <c r="B1724" s="10" t="str">
        <f t="shared" si="171"/>
        <v/>
      </c>
      <c r="C1724" s="10" t="str">
        <f>IF(ISNA(VLOOKUP(R1724&amp;"_"&amp;S1724&amp;"_"&amp;T1724,[1]挑战模式!$A:$AS,1,FALSE)),"",IF(T1724-T1723=0,"",T1724))</f>
        <v/>
      </c>
      <c r="D1724" s="10" t="str">
        <f t="shared" si="172"/>
        <v/>
      </c>
      <c r="E1724" s="10" t="str">
        <f>""</f>
        <v/>
      </c>
      <c r="F1724" s="10" t="str">
        <f>IF(C1724="","",VLOOKUP(R1724&amp;"_"&amp;S1724&amp;"_"&amp;T1724,[1]挑战模式!$A:$AS,13,FALSE)-VLOOKUP(R1724&amp;"_"&amp;S1724&amp;"_"&amp;T1724,[1]挑战模式!$A:$AS,14,FALSE))</f>
        <v/>
      </c>
      <c r="G1724" s="10" t="str">
        <f t="shared" si="173"/>
        <v/>
      </c>
      <c r="H1724" s="10" t="str">
        <f>IF(C1724="","",VLOOKUP(R1724&amp;"_"&amp;S1724&amp;"_"&amp;T1724,[1]挑战模式!$A:$BG,58,FALSE))</f>
        <v/>
      </c>
      <c r="I1724" s="10" t="str">
        <f>IF(C1724="","",VLOOKUP(R1724&amp;"_"&amp;S1724&amp;"_"&amp;T1724,[1]挑战模式!$A:$BG,59,FALSE))</f>
        <v/>
      </c>
      <c r="J1724" s="10" t="str">
        <f t="shared" si="170"/>
        <v/>
      </c>
      <c r="K1724" s="10" t="str">
        <f>IF(ISNA(VLOOKUP(R1724&amp;"_"&amp;S1724&amp;"_"&amp;T1724,[1]挑战模式!$A:$AS,1,FALSE)),"",IF(VLOOKUP(R1724&amp;"_"&amp;S1724&amp;"_"&amp;T1724,[1]挑战模式!$A:$AS,14+U1724,FALSE)="","",INT(VLOOKUP(R1724&amp;"_"&amp;S1724&amp;"_"&amp;T1724,[1]挑战模式!$A:$AS,20+U1724,FALSE))))</f>
        <v/>
      </c>
      <c r="L1724" s="10" t="str">
        <f>IF(ISNA(VLOOKUP(R1724&amp;"_"&amp;S1724&amp;"_"&amp;T1724,[1]挑战模式!$A:$AS,1,FALSE)),"",IF(VLOOKUP(R1724&amp;"_"&amp;S1724&amp;"_"&amp;T1724,[1]挑战模式!$A:$AS,14+U1724,FALSE)="","",ROUND(VLOOKUP(R1724&amp;"_"&amp;S1724&amp;"_"&amp;T1724,[1]挑战模式!$A:$AS,5,FALSE)/K1724,2)))</f>
        <v/>
      </c>
      <c r="M1724" s="10" t="str">
        <f t="shared" si="174"/>
        <v/>
      </c>
      <c r="N1724" s="10" t="str">
        <f t="shared" si="175"/>
        <v/>
      </c>
      <c r="O1724" s="10" t="str">
        <f t="shared" si="176"/>
        <v/>
      </c>
      <c r="Q1724" s="10" t="str">
        <f>IF(L1724="","",VLOOKUP(R1724&amp;"_"&amp;S1724&amp;"_"&amp;T1724,[1]挑战模式!$A:$AS,38+U1724,FALSE))</f>
        <v/>
      </c>
      <c r="R1724" s="10">
        <v>4</v>
      </c>
      <c r="S1724" s="10">
        <v>1</v>
      </c>
      <c r="T1724" s="10">
        <v>8</v>
      </c>
      <c r="U1724" s="10">
        <v>1</v>
      </c>
    </row>
    <row r="1725" spans="2:21" x14ac:dyDescent="0.2">
      <c r="B1725" s="10" t="str">
        <f t="shared" si="171"/>
        <v/>
      </c>
      <c r="C1725" s="10" t="str">
        <f>IF(ISNA(VLOOKUP(R1725&amp;"_"&amp;S1725&amp;"_"&amp;T1725,[1]挑战模式!$A:$AS,1,FALSE)),"",IF(T1725-T1724=0,"",T1725))</f>
        <v/>
      </c>
      <c r="D1725" s="10" t="str">
        <f t="shared" si="172"/>
        <v/>
      </c>
      <c r="E1725" s="10" t="str">
        <f>""</f>
        <v/>
      </c>
      <c r="F1725" s="10" t="str">
        <f>IF(C1725="","",VLOOKUP(R1725&amp;"_"&amp;S1725&amp;"_"&amp;T1725,[1]挑战模式!$A:$AS,13,FALSE)-VLOOKUP(R1725&amp;"_"&amp;S1725&amp;"_"&amp;T1725,[1]挑战模式!$A:$AS,14,FALSE))</f>
        <v/>
      </c>
      <c r="G1725" s="10" t="str">
        <f t="shared" si="173"/>
        <v/>
      </c>
      <c r="H1725" s="10" t="str">
        <f>IF(C1725="","",VLOOKUP(R1725&amp;"_"&amp;S1725&amp;"_"&amp;T1725,[1]挑战模式!$A:$BG,58,FALSE))</f>
        <v/>
      </c>
      <c r="I1725" s="10" t="str">
        <f>IF(C1725="","",VLOOKUP(R1725&amp;"_"&amp;S1725&amp;"_"&amp;T1725,[1]挑战模式!$A:$BG,59,FALSE))</f>
        <v/>
      </c>
      <c r="J1725" s="10" t="str">
        <f t="shared" si="170"/>
        <v/>
      </c>
      <c r="K1725" s="10" t="str">
        <f>IF(ISNA(VLOOKUP(R1725&amp;"_"&amp;S1725&amp;"_"&amp;T1725,[1]挑战模式!$A:$AS,1,FALSE)),"",IF(VLOOKUP(R1725&amp;"_"&amp;S1725&amp;"_"&amp;T1725,[1]挑战模式!$A:$AS,14+U1725,FALSE)="","",INT(VLOOKUP(R1725&amp;"_"&amp;S1725&amp;"_"&amp;T1725,[1]挑战模式!$A:$AS,20+U1725,FALSE))))</f>
        <v/>
      </c>
      <c r="L1725" s="10" t="str">
        <f>IF(ISNA(VLOOKUP(R1725&amp;"_"&amp;S1725&amp;"_"&amp;T1725,[1]挑战模式!$A:$AS,1,FALSE)),"",IF(VLOOKUP(R1725&amp;"_"&amp;S1725&amp;"_"&amp;T1725,[1]挑战模式!$A:$AS,14+U1725,FALSE)="","",ROUND(VLOOKUP(R1725&amp;"_"&amp;S1725&amp;"_"&amp;T1725,[1]挑战模式!$A:$AS,5,FALSE)/K1725,2)))</f>
        <v/>
      </c>
      <c r="M1725" s="10" t="str">
        <f t="shared" si="174"/>
        <v/>
      </c>
      <c r="N1725" s="10" t="str">
        <f t="shared" si="175"/>
        <v/>
      </c>
      <c r="O1725" s="10" t="str">
        <f t="shared" si="176"/>
        <v/>
      </c>
      <c r="Q1725" s="10" t="str">
        <f>IF(L1725="","",VLOOKUP(R1725&amp;"_"&amp;S1725&amp;"_"&amp;T1725,[1]挑战模式!$A:$AS,38+U1725,FALSE))</f>
        <v/>
      </c>
      <c r="R1725" s="10">
        <v>4</v>
      </c>
      <c r="S1725" s="10">
        <v>1</v>
      </c>
      <c r="T1725" s="10">
        <v>8</v>
      </c>
      <c r="U1725" s="10">
        <v>2</v>
      </c>
    </row>
    <row r="1726" spans="2:21" x14ac:dyDescent="0.2">
      <c r="B1726" s="10" t="str">
        <f t="shared" si="171"/>
        <v/>
      </c>
      <c r="C1726" s="10" t="str">
        <f>IF(ISNA(VLOOKUP(R1726&amp;"_"&amp;S1726&amp;"_"&amp;T1726,[1]挑战模式!$A:$AS,1,FALSE)),"",IF(T1726-T1725=0,"",T1726))</f>
        <v/>
      </c>
      <c r="D1726" s="10" t="str">
        <f t="shared" si="172"/>
        <v/>
      </c>
      <c r="E1726" s="10" t="str">
        <f>""</f>
        <v/>
      </c>
      <c r="F1726" s="10" t="str">
        <f>IF(C1726="","",VLOOKUP(R1726&amp;"_"&amp;S1726&amp;"_"&amp;T1726,[1]挑战模式!$A:$AS,13,FALSE)-VLOOKUP(R1726&amp;"_"&amp;S1726&amp;"_"&amp;T1726,[1]挑战模式!$A:$AS,14,FALSE))</f>
        <v/>
      </c>
      <c r="G1726" s="10" t="str">
        <f t="shared" si="173"/>
        <v/>
      </c>
      <c r="H1726" s="10" t="str">
        <f>IF(C1726="","",VLOOKUP(R1726&amp;"_"&amp;S1726&amp;"_"&amp;T1726,[1]挑战模式!$A:$BG,58,FALSE))</f>
        <v/>
      </c>
      <c r="I1726" s="10" t="str">
        <f>IF(C1726="","",VLOOKUP(R1726&amp;"_"&amp;S1726&amp;"_"&amp;T1726,[1]挑战模式!$A:$BG,59,FALSE))</f>
        <v/>
      </c>
      <c r="J1726" s="10" t="str">
        <f t="shared" si="170"/>
        <v/>
      </c>
      <c r="K1726" s="10" t="str">
        <f>IF(ISNA(VLOOKUP(R1726&amp;"_"&amp;S1726&amp;"_"&amp;T1726,[1]挑战模式!$A:$AS,1,FALSE)),"",IF(VLOOKUP(R1726&amp;"_"&amp;S1726&amp;"_"&amp;T1726,[1]挑战模式!$A:$AS,14+U1726,FALSE)="","",INT(VLOOKUP(R1726&amp;"_"&amp;S1726&amp;"_"&amp;T1726,[1]挑战模式!$A:$AS,20+U1726,FALSE))))</f>
        <v/>
      </c>
      <c r="L1726" s="10" t="str">
        <f>IF(ISNA(VLOOKUP(R1726&amp;"_"&amp;S1726&amp;"_"&amp;T1726,[1]挑战模式!$A:$AS,1,FALSE)),"",IF(VLOOKUP(R1726&amp;"_"&amp;S1726&amp;"_"&amp;T1726,[1]挑战模式!$A:$AS,14+U1726,FALSE)="","",ROUND(VLOOKUP(R1726&amp;"_"&amp;S1726&amp;"_"&amp;T1726,[1]挑战模式!$A:$AS,5,FALSE)/K1726,2)))</f>
        <v/>
      </c>
      <c r="M1726" s="10" t="str">
        <f t="shared" si="174"/>
        <v/>
      </c>
      <c r="N1726" s="10" t="str">
        <f t="shared" si="175"/>
        <v/>
      </c>
      <c r="O1726" s="10" t="str">
        <f t="shared" si="176"/>
        <v/>
      </c>
      <c r="Q1726" s="10" t="str">
        <f>IF(L1726="","",VLOOKUP(R1726&amp;"_"&amp;S1726&amp;"_"&amp;T1726,[1]挑战模式!$A:$AS,38+U1726,FALSE))</f>
        <v/>
      </c>
      <c r="R1726" s="10">
        <v>4</v>
      </c>
      <c r="S1726" s="10">
        <v>1</v>
      </c>
      <c r="T1726" s="10">
        <v>8</v>
      </c>
      <c r="U1726" s="10">
        <v>3</v>
      </c>
    </row>
    <row r="1727" spans="2:21" x14ac:dyDescent="0.2">
      <c r="B1727" s="10" t="str">
        <f t="shared" si="171"/>
        <v/>
      </c>
      <c r="C1727" s="10" t="str">
        <f>IF(ISNA(VLOOKUP(R1727&amp;"_"&amp;S1727&amp;"_"&amp;T1727,[1]挑战模式!$A:$AS,1,FALSE)),"",IF(T1727-T1726=0,"",T1727))</f>
        <v/>
      </c>
      <c r="D1727" s="10" t="str">
        <f t="shared" si="172"/>
        <v/>
      </c>
      <c r="E1727" s="10" t="str">
        <f>""</f>
        <v/>
      </c>
      <c r="F1727" s="10" t="str">
        <f>IF(C1727="","",VLOOKUP(R1727&amp;"_"&amp;S1727&amp;"_"&amp;T1727,[1]挑战模式!$A:$AS,13,FALSE)-VLOOKUP(R1727&amp;"_"&amp;S1727&amp;"_"&amp;T1727,[1]挑战模式!$A:$AS,14,FALSE))</f>
        <v/>
      </c>
      <c r="G1727" s="10" t="str">
        <f t="shared" si="173"/>
        <v/>
      </c>
      <c r="H1727" s="10" t="str">
        <f>IF(C1727="","",VLOOKUP(R1727&amp;"_"&amp;S1727&amp;"_"&amp;T1727,[1]挑战模式!$A:$BG,58,FALSE))</f>
        <v/>
      </c>
      <c r="I1727" s="10" t="str">
        <f>IF(C1727="","",VLOOKUP(R1727&amp;"_"&amp;S1727&amp;"_"&amp;T1727,[1]挑战模式!$A:$BG,59,FALSE))</f>
        <v/>
      </c>
      <c r="J1727" s="10" t="str">
        <f t="shared" si="170"/>
        <v/>
      </c>
      <c r="K1727" s="10" t="str">
        <f>IF(ISNA(VLOOKUP(R1727&amp;"_"&amp;S1727&amp;"_"&amp;T1727,[1]挑战模式!$A:$AS,1,FALSE)),"",IF(VLOOKUP(R1727&amp;"_"&amp;S1727&amp;"_"&amp;T1727,[1]挑战模式!$A:$AS,14+U1727,FALSE)="","",INT(VLOOKUP(R1727&amp;"_"&amp;S1727&amp;"_"&amp;T1727,[1]挑战模式!$A:$AS,20+U1727,FALSE))))</f>
        <v/>
      </c>
      <c r="L1727" s="10" t="str">
        <f>IF(ISNA(VLOOKUP(R1727&amp;"_"&amp;S1727&amp;"_"&amp;T1727,[1]挑战模式!$A:$AS,1,FALSE)),"",IF(VLOOKUP(R1727&amp;"_"&amp;S1727&amp;"_"&amp;T1727,[1]挑战模式!$A:$AS,14+U1727,FALSE)="","",ROUND(VLOOKUP(R1727&amp;"_"&amp;S1727&amp;"_"&amp;T1727,[1]挑战模式!$A:$AS,5,FALSE)/K1727,2)))</f>
        <v/>
      </c>
      <c r="M1727" s="10" t="str">
        <f t="shared" si="174"/>
        <v/>
      </c>
      <c r="N1727" s="10" t="str">
        <f t="shared" si="175"/>
        <v/>
      </c>
      <c r="O1727" s="10" t="str">
        <f t="shared" si="176"/>
        <v/>
      </c>
      <c r="Q1727" s="10" t="str">
        <f>IF(L1727="","",VLOOKUP(R1727&amp;"_"&amp;S1727&amp;"_"&amp;T1727,[1]挑战模式!$A:$AS,38+U1727,FALSE))</f>
        <v/>
      </c>
      <c r="R1727" s="10">
        <v>4</v>
      </c>
      <c r="S1727" s="10">
        <v>1</v>
      </c>
      <c r="T1727" s="10">
        <v>8</v>
      </c>
      <c r="U1727" s="10">
        <v>4</v>
      </c>
    </row>
    <row r="1728" spans="2:21" x14ac:dyDescent="0.2">
      <c r="B1728" s="10" t="str">
        <f t="shared" si="171"/>
        <v/>
      </c>
      <c r="C1728" s="10" t="str">
        <f>IF(ISNA(VLOOKUP(R1728&amp;"_"&amp;S1728&amp;"_"&amp;T1728,[1]挑战模式!$A:$AS,1,FALSE)),"",IF(T1728-T1727=0,"",T1728))</f>
        <v/>
      </c>
      <c r="D1728" s="10" t="str">
        <f t="shared" si="172"/>
        <v/>
      </c>
      <c r="E1728" s="10" t="str">
        <f>""</f>
        <v/>
      </c>
      <c r="F1728" s="10" t="str">
        <f>IF(C1728="","",VLOOKUP(R1728&amp;"_"&amp;S1728&amp;"_"&amp;T1728,[1]挑战模式!$A:$AS,13,FALSE)-VLOOKUP(R1728&amp;"_"&amp;S1728&amp;"_"&amp;T1728,[1]挑战模式!$A:$AS,14,FALSE))</f>
        <v/>
      </c>
      <c r="G1728" s="10" t="str">
        <f t="shared" si="173"/>
        <v/>
      </c>
      <c r="H1728" s="10" t="str">
        <f>IF(C1728="","",VLOOKUP(R1728&amp;"_"&amp;S1728&amp;"_"&amp;T1728,[1]挑战模式!$A:$BG,58,FALSE))</f>
        <v/>
      </c>
      <c r="I1728" s="10" t="str">
        <f>IF(C1728="","",VLOOKUP(R1728&amp;"_"&amp;S1728&amp;"_"&amp;T1728,[1]挑战模式!$A:$BG,59,FALSE))</f>
        <v/>
      </c>
      <c r="J1728" s="10" t="str">
        <f t="shared" si="170"/>
        <v/>
      </c>
      <c r="K1728" s="10" t="str">
        <f>IF(ISNA(VLOOKUP(R1728&amp;"_"&amp;S1728&amp;"_"&amp;T1728,[1]挑战模式!$A:$AS,1,FALSE)),"",IF(VLOOKUP(R1728&amp;"_"&amp;S1728&amp;"_"&amp;T1728,[1]挑战模式!$A:$AS,14+U1728,FALSE)="","",INT(VLOOKUP(R1728&amp;"_"&amp;S1728&amp;"_"&amp;T1728,[1]挑战模式!$A:$AS,20+U1728,FALSE))))</f>
        <v/>
      </c>
      <c r="L1728" s="10" t="str">
        <f>IF(ISNA(VLOOKUP(R1728&amp;"_"&amp;S1728&amp;"_"&amp;T1728,[1]挑战模式!$A:$AS,1,FALSE)),"",IF(VLOOKUP(R1728&amp;"_"&amp;S1728&amp;"_"&amp;T1728,[1]挑战模式!$A:$AS,14+U1728,FALSE)="","",ROUND(VLOOKUP(R1728&amp;"_"&amp;S1728&amp;"_"&amp;T1728,[1]挑战模式!$A:$AS,5,FALSE)/K1728,2)))</f>
        <v/>
      </c>
      <c r="M1728" s="10" t="str">
        <f t="shared" si="174"/>
        <v/>
      </c>
      <c r="N1728" s="10" t="str">
        <f t="shared" si="175"/>
        <v/>
      </c>
      <c r="O1728" s="10" t="str">
        <f t="shared" si="176"/>
        <v/>
      </c>
      <c r="Q1728" s="10" t="str">
        <f>IF(L1728="","",VLOOKUP(R1728&amp;"_"&amp;S1728&amp;"_"&amp;T1728,[1]挑战模式!$A:$AS,38+U1728,FALSE))</f>
        <v/>
      </c>
      <c r="R1728" s="10">
        <v>4</v>
      </c>
      <c r="S1728" s="10">
        <v>1</v>
      </c>
      <c r="T1728" s="10">
        <v>8</v>
      </c>
      <c r="U1728" s="10">
        <v>5</v>
      </c>
    </row>
    <row r="1729" spans="2:21" x14ac:dyDescent="0.2">
      <c r="B1729" s="10" t="str">
        <f t="shared" si="171"/>
        <v/>
      </c>
      <c r="C1729" s="10" t="str">
        <f>IF(ISNA(VLOOKUP(R1729&amp;"_"&amp;S1729&amp;"_"&amp;T1729,[1]挑战模式!$A:$AS,1,FALSE)),"",IF(T1729-T1728=0,"",T1729))</f>
        <v/>
      </c>
      <c r="D1729" s="10" t="str">
        <f t="shared" si="172"/>
        <v/>
      </c>
      <c r="E1729" s="10" t="str">
        <f>""</f>
        <v/>
      </c>
      <c r="F1729" s="10" t="str">
        <f>IF(C1729="","",VLOOKUP(R1729&amp;"_"&amp;S1729&amp;"_"&amp;T1729,[1]挑战模式!$A:$AS,13,FALSE)-VLOOKUP(R1729&amp;"_"&amp;S1729&amp;"_"&amp;T1729,[1]挑战模式!$A:$AS,14,FALSE))</f>
        <v/>
      </c>
      <c r="G1729" s="10" t="str">
        <f t="shared" si="173"/>
        <v/>
      </c>
      <c r="H1729" s="10" t="str">
        <f>IF(C1729="","",VLOOKUP(R1729&amp;"_"&amp;S1729&amp;"_"&amp;T1729,[1]挑战模式!$A:$BG,58,FALSE))</f>
        <v/>
      </c>
      <c r="I1729" s="10" t="str">
        <f>IF(C1729="","",VLOOKUP(R1729&amp;"_"&amp;S1729&amp;"_"&amp;T1729,[1]挑战模式!$A:$BG,59,FALSE))</f>
        <v/>
      </c>
      <c r="J1729" s="10" t="str">
        <f t="shared" si="170"/>
        <v/>
      </c>
      <c r="K1729" s="10" t="str">
        <f>IF(ISNA(VLOOKUP(R1729&amp;"_"&amp;S1729&amp;"_"&amp;T1729,[1]挑战模式!$A:$AS,1,FALSE)),"",IF(VLOOKUP(R1729&amp;"_"&amp;S1729&amp;"_"&amp;T1729,[1]挑战模式!$A:$AS,14+U1729,FALSE)="","",INT(VLOOKUP(R1729&amp;"_"&amp;S1729&amp;"_"&amp;T1729,[1]挑战模式!$A:$AS,20+U1729,FALSE))))</f>
        <v/>
      </c>
      <c r="L1729" s="10" t="str">
        <f>IF(ISNA(VLOOKUP(R1729&amp;"_"&amp;S1729&amp;"_"&amp;T1729,[1]挑战模式!$A:$AS,1,FALSE)),"",IF(VLOOKUP(R1729&amp;"_"&amp;S1729&amp;"_"&amp;T1729,[1]挑战模式!$A:$AS,14+U1729,FALSE)="","",ROUND(VLOOKUP(R1729&amp;"_"&amp;S1729&amp;"_"&amp;T1729,[1]挑战模式!$A:$AS,5,FALSE)/K1729,2)))</f>
        <v/>
      </c>
      <c r="M1729" s="10" t="str">
        <f t="shared" si="174"/>
        <v/>
      </c>
      <c r="N1729" s="10" t="str">
        <f t="shared" si="175"/>
        <v/>
      </c>
      <c r="O1729" s="10" t="str">
        <f t="shared" si="176"/>
        <v/>
      </c>
      <c r="Q1729" s="10" t="str">
        <f>IF(L1729="","",VLOOKUP(R1729&amp;"_"&amp;S1729&amp;"_"&amp;T1729,[1]挑战模式!$A:$AS,38+U1729,FALSE))</f>
        <v/>
      </c>
      <c r="R1729" s="10">
        <v>4</v>
      </c>
      <c r="S1729" s="10">
        <v>1</v>
      </c>
      <c r="T1729" s="10">
        <v>8</v>
      </c>
      <c r="U1729" s="10">
        <v>6</v>
      </c>
    </row>
    <row r="1730" spans="2:21" x14ac:dyDescent="0.2">
      <c r="B1730" s="10" t="str">
        <f t="shared" si="171"/>
        <v>MonsterWaveCallRule_Season4_Challenge2</v>
      </c>
      <c r="C1730" s="10">
        <f>IF(ISNA(VLOOKUP(R1730&amp;"_"&amp;S1730&amp;"_"&amp;T1730,[1]挑战模式!$A:$AS,1,FALSE)),"",IF(T1730-T1729=0,"",T1730))</f>
        <v>1</v>
      </c>
      <c r="D1730" s="10" t="str">
        <f t="shared" si="172"/>
        <v>赛季4挑战关卡2波次1</v>
      </c>
      <c r="E1730" s="10" t="str">
        <f>""</f>
        <v/>
      </c>
      <c r="F1730" s="10">
        <f>IF(C1730="","",VLOOKUP(R1730&amp;"_"&amp;S1730&amp;"_"&amp;T1730,[1]挑战模式!$A:$AS,13,FALSE)-VLOOKUP(R1730&amp;"_"&amp;S1730&amp;"_"&amp;T1730,[1]挑战模式!$A:$AS,14,FALSE))</f>
        <v>100</v>
      </c>
      <c r="G1730" s="10">
        <f t="shared" si="173"/>
        <v>180</v>
      </c>
      <c r="H1730" s="10" t="str">
        <f>IF(C1730="","",VLOOKUP(R1730&amp;"_"&amp;S1730&amp;"_"&amp;T1730,[1]挑战模式!$A:$BG,58,FALSE))</f>
        <v>ResAudio_Music_game1;0.9</v>
      </c>
      <c r="I1730" s="10" t="str">
        <f>IF(C1730="","",VLOOKUP(R1730&amp;"_"&amp;S1730&amp;"_"&amp;T1730,[1]挑战模式!$A:$BG,59,FALSE))</f>
        <v>ResAudio_Music_game1;1.2</v>
      </c>
      <c r="J1730" s="10">
        <f t="shared" si="170"/>
        <v>0</v>
      </c>
      <c r="K1730" s="10">
        <f ca="1">IF(ISNA(VLOOKUP(R1730&amp;"_"&amp;S1730&amp;"_"&amp;T1730,[1]挑战模式!$A:$AS,1,FALSE)),"",IF(VLOOKUP(R1730&amp;"_"&amp;S1730&amp;"_"&amp;T1730,[1]挑战模式!$A:$AS,14+U1730,FALSE)="","",INT(VLOOKUP(R1730&amp;"_"&amp;S1730&amp;"_"&amp;T1730,[1]挑战模式!$A:$AS,20+U1730,FALSE))))</f>
        <v>5</v>
      </c>
      <c r="L1730" s="10">
        <f ca="1">IF(ISNA(VLOOKUP(R1730&amp;"_"&amp;S1730&amp;"_"&amp;T1730,[1]挑战模式!$A:$AS,1,FALSE)),"",IF(VLOOKUP(R1730&amp;"_"&amp;S1730&amp;"_"&amp;T1730,[1]挑战模式!$A:$AS,14+U1730,FALSE)="","",ROUND(VLOOKUP(R1730&amp;"_"&amp;S1730&amp;"_"&amp;T1730,[1]挑战模式!$A:$AS,5,FALSE)/K1730,2)))</f>
        <v>2</v>
      </c>
      <c r="M1730" s="10">
        <f t="shared" ca="1" si="174"/>
        <v>1</v>
      </c>
      <c r="N1730" s="10" t="str">
        <f t="shared" ca="1" si="175"/>
        <v>Monster_Season4_Challenge2_1_1</v>
      </c>
      <c r="O1730" s="10">
        <f t="shared" ca="1" si="176"/>
        <v>1</v>
      </c>
      <c r="Q1730" s="10">
        <f ca="1">IF(L1730="","",VLOOKUP(R1730&amp;"_"&amp;S1730&amp;"_"&amp;T1730,[1]挑战模式!$A:$AS,38+U1730,FALSE))</f>
        <v>40</v>
      </c>
      <c r="R1730" s="10">
        <v>4</v>
      </c>
      <c r="S1730" s="10">
        <v>2</v>
      </c>
      <c r="T1730" s="10">
        <v>1</v>
      </c>
      <c r="U1730" s="10">
        <v>1</v>
      </c>
    </row>
    <row r="1731" spans="2:21" x14ac:dyDescent="0.2">
      <c r="B1731" s="10" t="str">
        <f t="shared" si="171"/>
        <v/>
      </c>
      <c r="C1731" s="10" t="str">
        <f>IF(ISNA(VLOOKUP(R1731&amp;"_"&amp;S1731&amp;"_"&amp;T1731,[1]挑战模式!$A:$AS,1,FALSE)),"",IF(T1731-T1730=0,"",T1731))</f>
        <v/>
      </c>
      <c r="D1731" s="10" t="str">
        <f t="shared" si="172"/>
        <v/>
      </c>
      <c r="E1731" s="10" t="str">
        <f>""</f>
        <v/>
      </c>
      <c r="F1731" s="10" t="str">
        <f>IF(C1731="","",VLOOKUP(R1731&amp;"_"&amp;S1731&amp;"_"&amp;T1731,[1]挑战模式!$A:$AS,13,FALSE)-VLOOKUP(R1731&amp;"_"&amp;S1731&amp;"_"&amp;T1731,[1]挑战模式!$A:$AS,14,FALSE))</f>
        <v/>
      </c>
      <c r="G1731" s="10" t="str">
        <f t="shared" si="173"/>
        <v/>
      </c>
      <c r="H1731" s="10" t="str">
        <f>IF(C1731="","",VLOOKUP(R1731&amp;"_"&amp;S1731&amp;"_"&amp;T1731,[1]挑战模式!$A:$BG,58,FALSE))</f>
        <v/>
      </c>
      <c r="I1731" s="10" t="str">
        <f>IF(C1731="","",VLOOKUP(R1731&amp;"_"&amp;S1731&amp;"_"&amp;T1731,[1]挑战模式!$A:$BG,59,FALSE))</f>
        <v/>
      </c>
      <c r="J1731" s="10" t="str">
        <f t="shared" si="170"/>
        <v/>
      </c>
      <c r="K1731" s="10" t="str">
        <f ca="1">IF(ISNA(VLOOKUP(R1731&amp;"_"&amp;S1731&amp;"_"&amp;T1731,[1]挑战模式!$A:$AS,1,FALSE)),"",IF(VLOOKUP(R1731&amp;"_"&amp;S1731&amp;"_"&amp;T1731,[1]挑战模式!$A:$AS,14+U1731,FALSE)="","",INT(VLOOKUP(R1731&amp;"_"&amp;S1731&amp;"_"&amp;T1731,[1]挑战模式!$A:$AS,20+U1731,FALSE))))</f>
        <v/>
      </c>
      <c r="L1731" s="10" t="str">
        <f ca="1">IF(ISNA(VLOOKUP(R1731&amp;"_"&amp;S1731&amp;"_"&amp;T1731,[1]挑战模式!$A:$AS,1,FALSE)),"",IF(VLOOKUP(R1731&amp;"_"&amp;S1731&amp;"_"&amp;T1731,[1]挑战模式!$A:$AS,14+U1731,FALSE)="","",ROUND(VLOOKUP(R1731&amp;"_"&amp;S1731&amp;"_"&amp;T1731,[1]挑战模式!$A:$AS,5,FALSE)/K1731,2)))</f>
        <v/>
      </c>
      <c r="M1731" s="10" t="str">
        <f t="shared" ca="1" si="174"/>
        <v/>
      </c>
      <c r="N1731" s="10" t="str">
        <f t="shared" ca="1" si="175"/>
        <v/>
      </c>
      <c r="O1731" s="10" t="str">
        <f t="shared" ca="1" si="176"/>
        <v/>
      </c>
      <c r="Q1731" s="10" t="str">
        <f ca="1">IF(L1731="","",VLOOKUP(R1731&amp;"_"&amp;S1731&amp;"_"&amp;T1731,[1]挑战模式!$A:$AS,38+U1731,FALSE))</f>
        <v/>
      </c>
      <c r="R1731" s="10">
        <v>4</v>
      </c>
      <c r="S1731" s="10">
        <v>2</v>
      </c>
      <c r="T1731" s="10">
        <v>1</v>
      </c>
      <c r="U1731" s="10">
        <v>2</v>
      </c>
    </row>
    <row r="1732" spans="2:21" x14ac:dyDescent="0.2">
      <c r="B1732" s="10" t="str">
        <f t="shared" si="171"/>
        <v/>
      </c>
      <c r="C1732" s="10" t="str">
        <f>IF(ISNA(VLOOKUP(R1732&amp;"_"&amp;S1732&amp;"_"&amp;T1732,[1]挑战模式!$A:$AS,1,FALSE)),"",IF(T1732-T1731=0,"",T1732))</f>
        <v/>
      </c>
      <c r="D1732" s="10" t="str">
        <f t="shared" si="172"/>
        <v/>
      </c>
      <c r="E1732" s="10" t="str">
        <f>""</f>
        <v/>
      </c>
      <c r="F1732" s="10" t="str">
        <f>IF(C1732="","",VLOOKUP(R1732&amp;"_"&amp;S1732&amp;"_"&amp;T1732,[1]挑战模式!$A:$AS,13,FALSE)-VLOOKUP(R1732&amp;"_"&amp;S1732&amp;"_"&amp;T1732,[1]挑战模式!$A:$AS,14,FALSE))</f>
        <v/>
      </c>
      <c r="G1732" s="10" t="str">
        <f t="shared" si="173"/>
        <v/>
      </c>
      <c r="H1732" s="10" t="str">
        <f>IF(C1732="","",VLOOKUP(R1732&amp;"_"&amp;S1732&amp;"_"&amp;T1732,[1]挑战模式!$A:$BG,58,FALSE))</f>
        <v/>
      </c>
      <c r="I1732" s="10" t="str">
        <f>IF(C1732="","",VLOOKUP(R1732&amp;"_"&amp;S1732&amp;"_"&amp;T1732,[1]挑战模式!$A:$BG,59,FALSE))</f>
        <v/>
      </c>
      <c r="J1732" s="10" t="str">
        <f t="shared" si="170"/>
        <v/>
      </c>
      <c r="K1732" s="10" t="str">
        <f ca="1">IF(ISNA(VLOOKUP(R1732&amp;"_"&amp;S1732&amp;"_"&amp;T1732,[1]挑战模式!$A:$AS,1,FALSE)),"",IF(VLOOKUP(R1732&amp;"_"&amp;S1732&amp;"_"&amp;T1732,[1]挑战模式!$A:$AS,14+U1732,FALSE)="","",INT(VLOOKUP(R1732&amp;"_"&amp;S1732&amp;"_"&amp;T1732,[1]挑战模式!$A:$AS,20+U1732,FALSE))))</f>
        <v/>
      </c>
      <c r="L1732" s="10" t="str">
        <f ca="1">IF(ISNA(VLOOKUP(R1732&amp;"_"&amp;S1732&amp;"_"&amp;T1732,[1]挑战模式!$A:$AS,1,FALSE)),"",IF(VLOOKUP(R1732&amp;"_"&amp;S1732&amp;"_"&amp;T1732,[1]挑战模式!$A:$AS,14+U1732,FALSE)="","",ROUND(VLOOKUP(R1732&amp;"_"&amp;S1732&amp;"_"&amp;T1732,[1]挑战模式!$A:$AS,5,FALSE)/K1732,2)))</f>
        <v/>
      </c>
      <c r="M1732" s="10" t="str">
        <f t="shared" ca="1" si="174"/>
        <v/>
      </c>
      <c r="N1732" s="10" t="str">
        <f t="shared" ca="1" si="175"/>
        <v/>
      </c>
      <c r="O1732" s="10" t="str">
        <f t="shared" ca="1" si="176"/>
        <v/>
      </c>
      <c r="Q1732" s="10" t="str">
        <f ca="1">IF(L1732="","",VLOOKUP(R1732&amp;"_"&amp;S1732&amp;"_"&amp;T1732,[1]挑战模式!$A:$AS,38+U1732,FALSE))</f>
        <v/>
      </c>
      <c r="R1732" s="10">
        <v>4</v>
      </c>
      <c r="S1732" s="10">
        <v>2</v>
      </c>
      <c r="T1732" s="10">
        <v>1</v>
      </c>
      <c r="U1732" s="10">
        <v>3</v>
      </c>
    </row>
    <row r="1733" spans="2:21" x14ac:dyDescent="0.2">
      <c r="B1733" s="10" t="str">
        <f t="shared" si="171"/>
        <v/>
      </c>
      <c r="C1733" s="10" t="str">
        <f>IF(ISNA(VLOOKUP(R1733&amp;"_"&amp;S1733&amp;"_"&amp;T1733,[1]挑战模式!$A:$AS,1,FALSE)),"",IF(T1733-T1732=0,"",T1733))</f>
        <v/>
      </c>
      <c r="D1733" s="10" t="str">
        <f t="shared" si="172"/>
        <v/>
      </c>
      <c r="E1733" s="10" t="str">
        <f>""</f>
        <v/>
      </c>
      <c r="F1733" s="10" t="str">
        <f>IF(C1733="","",VLOOKUP(R1733&amp;"_"&amp;S1733&amp;"_"&amp;T1733,[1]挑战模式!$A:$AS,13,FALSE)-VLOOKUP(R1733&amp;"_"&amp;S1733&amp;"_"&amp;T1733,[1]挑战模式!$A:$AS,14,FALSE))</f>
        <v/>
      </c>
      <c r="G1733" s="10" t="str">
        <f t="shared" si="173"/>
        <v/>
      </c>
      <c r="H1733" s="10" t="str">
        <f>IF(C1733="","",VLOOKUP(R1733&amp;"_"&amp;S1733&amp;"_"&amp;T1733,[1]挑战模式!$A:$BG,58,FALSE))</f>
        <v/>
      </c>
      <c r="I1733" s="10" t="str">
        <f>IF(C1733="","",VLOOKUP(R1733&amp;"_"&amp;S1733&amp;"_"&amp;T1733,[1]挑战模式!$A:$BG,59,FALSE))</f>
        <v/>
      </c>
      <c r="J1733" s="10" t="str">
        <f t="shared" si="170"/>
        <v/>
      </c>
      <c r="K1733" s="10" t="str">
        <f ca="1">IF(ISNA(VLOOKUP(R1733&amp;"_"&amp;S1733&amp;"_"&amp;T1733,[1]挑战模式!$A:$AS,1,FALSE)),"",IF(VLOOKUP(R1733&amp;"_"&amp;S1733&amp;"_"&amp;T1733,[1]挑战模式!$A:$AS,14+U1733,FALSE)="","",INT(VLOOKUP(R1733&amp;"_"&amp;S1733&amp;"_"&amp;T1733,[1]挑战模式!$A:$AS,20+U1733,FALSE))))</f>
        <v/>
      </c>
      <c r="L1733" s="10" t="str">
        <f ca="1">IF(ISNA(VLOOKUP(R1733&amp;"_"&amp;S1733&amp;"_"&amp;T1733,[1]挑战模式!$A:$AS,1,FALSE)),"",IF(VLOOKUP(R1733&amp;"_"&amp;S1733&amp;"_"&amp;T1733,[1]挑战模式!$A:$AS,14+U1733,FALSE)="","",ROUND(VLOOKUP(R1733&amp;"_"&amp;S1733&amp;"_"&amp;T1733,[1]挑战模式!$A:$AS,5,FALSE)/K1733,2)))</f>
        <v/>
      </c>
      <c r="M1733" s="10" t="str">
        <f t="shared" ca="1" si="174"/>
        <v/>
      </c>
      <c r="N1733" s="10" t="str">
        <f t="shared" ca="1" si="175"/>
        <v/>
      </c>
      <c r="O1733" s="10" t="str">
        <f t="shared" ca="1" si="176"/>
        <v/>
      </c>
      <c r="Q1733" s="10" t="str">
        <f ca="1">IF(L1733="","",VLOOKUP(R1733&amp;"_"&amp;S1733&amp;"_"&amp;T1733,[1]挑战模式!$A:$AS,38+U1733,FALSE))</f>
        <v/>
      </c>
      <c r="R1733" s="10">
        <v>4</v>
      </c>
      <c r="S1733" s="10">
        <v>2</v>
      </c>
      <c r="T1733" s="10">
        <v>1</v>
      </c>
      <c r="U1733" s="10">
        <v>4</v>
      </c>
    </row>
    <row r="1734" spans="2:21" x14ac:dyDescent="0.2">
      <c r="B1734" s="10" t="str">
        <f t="shared" si="171"/>
        <v/>
      </c>
      <c r="C1734" s="10" t="str">
        <f>IF(ISNA(VLOOKUP(R1734&amp;"_"&amp;S1734&amp;"_"&amp;T1734,[1]挑战模式!$A:$AS,1,FALSE)),"",IF(T1734-T1733=0,"",T1734))</f>
        <v/>
      </c>
      <c r="D1734" s="10" t="str">
        <f t="shared" si="172"/>
        <v/>
      </c>
      <c r="E1734" s="10" t="str">
        <f>""</f>
        <v/>
      </c>
      <c r="F1734" s="10" t="str">
        <f>IF(C1734="","",VLOOKUP(R1734&amp;"_"&amp;S1734&amp;"_"&amp;T1734,[1]挑战模式!$A:$AS,13,FALSE)-VLOOKUP(R1734&amp;"_"&amp;S1734&amp;"_"&amp;T1734,[1]挑战模式!$A:$AS,14,FALSE))</f>
        <v/>
      </c>
      <c r="G1734" s="10" t="str">
        <f t="shared" si="173"/>
        <v/>
      </c>
      <c r="H1734" s="10" t="str">
        <f>IF(C1734="","",VLOOKUP(R1734&amp;"_"&amp;S1734&amp;"_"&amp;T1734,[1]挑战模式!$A:$BG,58,FALSE))</f>
        <v/>
      </c>
      <c r="I1734" s="10" t="str">
        <f>IF(C1734="","",VLOOKUP(R1734&amp;"_"&amp;S1734&amp;"_"&amp;T1734,[1]挑战模式!$A:$BG,59,FALSE))</f>
        <v/>
      </c>
      <c r="J1734" s="10" t="str">
        <f t="shared" si="170"/>
        <v/>
      </c>
      <c r="K1734" s="10" t="str">
        <f ca="1">IF(ISNA(VLOOKUP(R1734&amp;"_"&amp;S1734&amp;"_"&amp;T1734,[1]挑战模式!$A:$AS,1,FALSE)),"",IF(VLOOKUP(R1734&amp;"_"&amp;S1734&amp;"_"&amp;T1734,[1]挑战模式!$A:$AS,14+U1734,FALSE)="","",INT(VLOOKUP(R1734&amp;"_"&amp;S1734&amp;"_"&amp;T1734,[1]挑战模式!$A:$AS,20+U1734,FALSE))))</f>
        <v/>
      </c>
      <c r="L1734" s="10" t="str">
        <f ca="1">IF(ISNA(VLOOKUP(R1734&amp;"_"&amp;S1734&amp;"_"&amp;T1734,[1]挑战模式!$A:$AS,1,FALSE)),"",IF(VLOOKUP(R1734&amp;"_"&amp;S1734&amp;"_"&amp;T1734,[1]挑战模式!$A:$AS,14+U1734,FALSE)="","",ROUND(VLOOKUP(R1734&amp;"_"&amp;S1734&amp;"_"&amp;T1734,[1]挑战模式!$A:$AS,5,FALSE)/K1734,2)))</f>
        <v/>
      </c>
      <c r="M1734" s="10" t="str">
        <f t="shared" ca="1" si="174"/>
        <v/>
      </c>
      <c r="N1734" s="10" t="str">
        <f t="shared" ca="1" si="175"/>
        <v/>
      </c>
      <c r="O1734" s="10" t="str">
        <f t="shared" ca="1" si="176"/>
        <v/>
      </c>
      <c r="Q1734" s="10" t="str">
        <f ca="1">IF(L1734="","",VLOOKUP(R1734&amp;"_"&amp;S1734&amp;"_"&amp;T1734,[1]挑战模式!$A:$AS,38+U1734,FALSE))</f>
        <v/>
      </c>
      <c r="R1734" s="10">
        <v>4</v>
      </c>
      <c r="S1734" s="10">
        <v>2</v>
      </c>
      <c r="T1734" s="10">
        <v>1</v>
      </c>
      <c r="U1734" s="10">
        <v>5</v>
      </c>
    </row>
    <row r="1735" spans="2:21" x14ac:dyDescent="0.2">
      <c r="B1735" s="10" t="str">
        <f t="shared" si="171"/>
        <v/>
      </c>
      <c r="C1735" s="10" t="str">
        <f>IF(ISNA(VLOOKUP(R1735&amp;"_"&amp;S1735&amp;"_"&amp;T1735,[1]挑战模式!$A:$AS,1,FALSE)),"",IF(T1735-T1734=0,"",T1735))</f>
        <v/>
      </c>
      <c r="D1735" s="10" t="str">
        <f t="shared" si="172"/>
        <v/>
      </c>
      <c r="E1735" s="10" t="str">
        <f>""</f>
        <v/>
      </c>
      <c r="F1735" s="10" t="str">
        <f>IF(C1735="","",VLOOKUP(R1735&amp;"_"&amp;S1735&amp;"_"&amp;T1735,[1]挑战模式!$A:$AS,13,FALSE)-VLOOKUP(R1735&amp;"_"&amp;S1735&amp;"_"&amp;T1735,[1]挑战模式!$A:$AS,14,FALSE))</f>
        <v/>
      </c>
      <c r="G1735" s="10" t="str">
        <f t="shared" si="173"/>
        <v/>
      </c>
      <c r="H1735" s="10" t="str">
        <f>IF(C1735="","",VLOOKUP(R1735&amp;"_"&amp;S1735&amp;"_"&amp;T1735,[1]挑战模式!$A:$BG,58,FALSE))</f>
        <v/>
      </c>
      <c r="I1735" s="10" t="str">
        <f>IF(C1735="","",VLOOKUP(R1735&amp;"_"&amp;S1735&amp;"_"&amp;T1735,[1]挑战模式!$A:$BG,59,FALSE))</f>
        <v/>
      </c>
      <c r="J1735" s="10" t="str">
        <f t="shared" si="170"/>
        <v/>
      </c>
      <c r="K1735" s="10" t="str">
        <f ca="1">IF(ISNA(VLOOKUP(R1735&amp;"_"&amp;S1735&amp;"_"&amp;T1735,[1]挑战模式!$A:$AS,1,FALSE)),"",IF(VLOOKUP(R1735&amp;"_"&amp;S1735&amp;"_"&amp;T1735,[1]挑战模式!$A:$AS,14+U1735,FALSE)="","",INT(VLOOKUP(R1735&amp;"_"&amp;S1735&amp;"_"&amp;T1735,[1]挑战模式!$A:$AS,20+U1735,FALSE))))</f>
        <v/>
      </c>
      <c r="L1735" s="10" t="str">
        <f ca="1">IF(ISNA(VLOOKUP(R1735&amp;"_"&amp;S1735&amp;"_"&amp;T1735,[1]挑战模式!$A:$AS,1,FALSE)),"",IF(VLOOKUP(R1735&amp;"_"&amp;S1735&amp;"_"&amp;T1735,[1]挑战模式!$A:$AS,14+U1735,FALSE)="","",ROUND(VLOOKUP(R1735&amp;"_"&amp;S1735&amp;"_"&amp;T1735,[1]挑战模式!$A:$AS,5,FALSE)/K1735,2)))</f>
        <v/>
      </c>
      <c r="M1735" s="10" t="str">
        <f t="shared" ca="1" si="174"/>
        <v/>
      </c>
      <c r="N1735" s="10" t="str">
        <f t="shared" ca="1" si="175"/>
        <v/>
      </c>
      <c r="O1735" s="10" t="str">
        <f t="shared" ca="1" si="176"/>
        <v/>
      </c>
      <c r="Q1735" s="10" t="str">
        <f ca="1">IF(L1735="","",VLOOKUP(R1735&amp;"_"&amp;S1735&amp;"_"&amp;T1735,[1]挑战模式!$A:$AS,38+U1735,FALSE))</f>
        <v/>
      </c>
      <c r="R1735" s="10">
        <v>4</v>
      </c>
      <c r="S1735" s="10">
        <v>2</v>
      </c>
      <c r="T1735" s="10">
        <v>1</v>
      </c>
      <c r="U1735" s="10">
        <v>6</v>
      </c>
    </row>
    <row r="1736" spans="2:21" x14ac:dyDescent="0.2">
      <c r="B1736" s="10" t="str">
        <f t="shared" si="171"/>
        <v>MonsterWaveCallRule_Season4_Challenge2</v>
      </c>
      <c r="C1736" s="10">
        <f>IF(ISNA(VLOOKUP(R1736&amp;"_"&amp;S1736&amp;"_"&amp;T1736,[1]挑战模式!$A:$AS,1,FALSE)),"",IF(T1736-T1735=0,"",T1736))</f>
        <v>2</v>
      </c>
      <c r="D1736" s="10" t="str">
        <f t="shared" si="172"/>
        <v>赛季4挑战关卡2波次2</v>
      </c>
      <c r="E1736" s="10" t="str">
        <f>""</f>
        <v/>
      </c>
      <c r="F1736" s="10">
        <f>IF(C1736="","",VLOOKUP(R1736&amp;"_"&amp;S1736&amp;"_"&amp;T1736,[1]挑战模式!$A:$AS,13,FALSE)-VLOOKUP(R1736&amp;"_"&amp;S1736&amp;"_"&amp;T1736,[1]挑战模式!$A:$AS,14,FALSE))</f>
        <v>100</v>
      </c>
      <c r="G1736" s="10">
        <f t="shared" si="173"/>
        <v>180</v>
      </c>
      <c r="H1736" s="10" t="str">
        <f>IF(C1736="","",VLOOKUP(R1736&amp;"_"&amp;S1736&amp;"_"&amp;T1736,[1]挑战模式!$A:$BG,58,FALSE))</f>
        <v>ResAudio_Music_game1;0.9</v>
      </c>
      <c r="I1736" s="10" t="str">
        <f>IF(C1736="","",VLOOKUP(R1736&amp;"_"&amp;S1736&amp;"_"&amp;T1736,[1]挑战模式!$A:$BG,59,FALSE))</f>
        <v>ResAudio_Music_game1;1.2</v>
      </c>
      <c r="J1736" s="10">
        <f t="shared" si="170"/>
        <v>0</v>
      </c>
      <c r="K1736" s="10">
        <f ca="1">IF(ISNA(VLOOKUP(R1736&amp;"_"&amp;S1736&amp;"_"&amp;T1736,[1]挑战模式!$A:$AS,1,FALSE)),"",IF(VLOOKUP(R1736&amp;"_"&amp;S1736&amp;"_"&amp;T1736,[1]挑战模式!$A:$AS,14+U1736,FALSE)="","",INT(VLOOKUP(R1736&amp;"_"&amp;S1736&amp;"_"&amp;T1736,[1]挑战模式!$A:$AS,20+U1736,FALSE))))</f>
        <v>4</v>
      </c>
      <c r="L1736" s="10">
        <f ca="1">IF(ISNA(VLOOKUP(R1736&amp;"_"&amp;S1736&amp;"_"&amp;T1736,[1]挑战模式!$A:$AS,1,FALSE)),"",IF(VLOOKUP(R1736&amp;"_"&amp;S1736&amp;"_"&amp;T1736,[1]挑战模式!$A:$AS,14+U1736,FALSE)="","",ROUND(VLOOKUP(R1736&amp;"_"&amp;S1736&amp;"_"&amp;T1736,[1]挑战模式!$A:$AS,5,FALSE)/K1736,2)))</f>
        <v>3.75</v>
      </c>
      <c r="M1736" s="10">
        <f t="shared" ca="1" si="174"/>
        <v>1</v>
      </c>
      <c r="N1736" s="10" t="str">
        <f t="shared" ca="1" si="175"/>
        <v>Monster_Season4_Challenge2_2_1</v>
      </c>
      <c r="O1736" s="10">
        <f t="shared" ca="1" si="176"/>
        <v>1</v>
      </c>
      <c r="Q1736" s="10">
        <f ca="1">IF(L1736="","",VLOOKUP(R1736&amp;"_"&amp;S1736&amp;"_"&amp;T1736,[1]挑战模式!$A:$AS,38+U1736,FALSE))</f>
        <v>33</v>
      </c>
      <c r="R1736" s="10">
        <v>4</v>
      </c>
      <c r="S1736" s="10">
        <v>2</v>
      </c>
      <c r="T1736" s="10">
        <v>2</v>
      </c>
      <c r="U1736" s="10">
        <v>1</v>
      </c>
    </row>
    <row r="1737" spans="2:21" x14ac:dyDescent="0.2">
      <c r="B1737" s="10" t="str">
        <f t="shared" si="171"/>
        <v/>
      </c>
      <c r="C1737" s="10" t="str">
        <f>IF(ISNA(VLOOKUP(R1737&amp;"_"&amp;S1737&amp;"_"&amp;T1737,[1]挑战模式!$A:$AS,1,FALSE)),"",IF(T1737-T1736=0,"",T1737))</f>
        <v/>
      </c>
      <c r="D1737" s="10" t="str">
        <f t="shared" si="172"/>
        <v/>
      </c>
      <c r="E1737" s="10" t="str">
        <f>""</f>
        <v/>
      </c>
      <c r="F1737" s="10" t="str">
        <f>IF(C1737="","",VLOOKUP(R1737&amp;"_"&amp;S1737&amp;"_"&amp;T1737,[1]挑战模式!$A:$AS,13,FALSE)-VLOOKUP(R1737&amp;"_"&amp;S1737&amp;"_"&amp;T1737,[1]挑战模式!$A:$AS,14,FALSE))</f>
        <v/>
      </c>
      <c r="G1737" s="10" t="str">
        <f t="shared" si="173"/>
        <v/>
      </c>
      <c r="H1737" s="10" t="str">
        <f>IF(C1737="","",VLOOKUP(R1737&amp;"_"&amp;S1737&amp;"_"&amp;T1737,[1]挑战模式!$A:$BG,58,FALSE))</f>
        <v/>
      </c>
      <c r="I1737" s="10" t="str">
        <f>IF(C1737="","",VLOOKUP(R1737&amp;"_"&amp;S1737&amp;"_"&amp;T1737,[1]挑战模式!$A:$BG,59,FALSE))</f>
        <v/>
      </c>
      <c r="J1737" s="10" t="str">
        <f t="shared" si="170"/>
        <v/>
      </c>
      <c r="K1737" s="10">
        <f ca="1">IF(ISNA(VLOOKUP(R1737&amp;"_"&amp;S1737&amp;"_"&amp;T1737,[1]挑战模式!$A:$AS,1,FALSE)),"",IF(VLOOKUP(R1737&amp;"_"&amp;S1737&amp;"_"&amp;T1737,[1]挑战模式!$A:$AS,14+U1737,FALSE)="","",INT(VLOOKUP(R1737&amp;"_"&amp;S1737&amp;"_"&amp;T1737,[1]挑战模式!$A:$AS,20+U1737,FALSE))))</f>
        <v>4</v>
      </c>
      <c r="L1737" s="10">
        <f ca="1">IF(ISNA(VLOOKUP(R1737&amp;"_"&amp;S1737&amp;"_"&amp;T1737,[1]挑战模式!$A:$AS,1,FALSE)),"",IF(VLOOKUP(R1737&amp;"_"&amp;S1737&amp;"_"&amp;T1737,[1]挑战模式!$A:$AS,14+U1737,FALSE)="","",ROUND(VLOOKUP(R1737&amp;"_"&amp;S1737&amp;"_"&amp;T1737,[1]挑战模式!$A:$AS,5,FALSE)/K1737,2)))</f>
        <v>3.75</v>
      </c>
      <c r="M1737" s="10">
        <f t="shared" ca="1" si="174"/>
        <v>1</v>
      </c>
      <c r="N1737" s="10" t="str">
        <f t="shared" ca="1" si="175"/>
        <v>Monster_Season4_Challenge2_2_2</v>
      </c>
      <c r="O1737" s="10">
        <f t="shared" ca="1" si="176"/>
        <v>1</v>
      </c>
      <c r="Q1737" s="10">
        <f ca="1">IF(L1737="","",VLOOKUP(R1737&amp;"_"&amp;S1737&amp;"_"&amp;T1737,[1]挑战模式!$A:$AS,38+U1737,FALSE))</f>
        <v>17</v>
      </c>
      <c r="R1737" s="10">
        <v>4</v>
      </c>
      <c r="S1737" s="10">
        <v>2</v>
      </c>
      <c r="T1737" s="10">
        <v>2</v>
      </c>
      <c r="U1737" s="10">
        <v>2</v>
      </c>
    </row>
    <row r="1738" spans="2:21" x14ac:dyDescent="0.2">
      <c r="B1738" s="10" t="str">
        <f t="shared" si="171"/>
        <v/>
      </c>
      <c r="C1738" s="10" t="str">
        <f>IF(ISNA(VLOOKUP(R1738&amp;"_"&amp;S1738&amp;"_"&amp;T1738,[1]挑战模式!$A:$AS,1,FALSE)),"",IF(T1738-T1737=0,"",T1738))</f>
        <v/>
      </c>
      <c r="D1738" s="10" t="str">
        <f t="shared" si="172"/>
        <v/>
      </c>
      <c r="E1738" s="10" t="str">
        <f>""</f>
        <v/>
      </c>
      <c r="F1738" s="10" t="str">
        <f>IF(C1738="","",VLOOKUP(R1738&amp;"_"&amp;S1738&amp;"_"&amp;T1738,[1]挑战模式!$A:$AS,13,FALSE)-VLOOKUP(R1738&amp;"_"&amp;S1738&amp;"_"&amp;T1738,[1]挑战模式!$A:$AS,14,FALSE))</f>
        <v/>
      </c>
      <c r="G1738" s="10" t="str">
        <f t="shared" si="173"/>
        <v/>
      </c>
      <c r="H1738" s="10" t="str">
        <f>IF(C1738="","",VLOOKUP(R1738&amp;"_"&amp;S1738&amp;"_"&amp;T1738,[1]挑战模式!$A:$BG,58,FALSE))</f>
        <v/>
      </c>
      <c r="I1738" s="10" t="str">
        <f>IF(C1738="","",VLOOKUP(R1738&amp;"_"&amp;S1738&amp;"_"&amp;T1738,[1]挑战模式!$A:$BG,59,FALSE))</f>
        <v/>
      </c>
      <c r="J1738" s="10" t="str">
        <f t="shared" si="170"/>
        <v/>
      </c>
      <c r="K1738" s="10" t="str">
        <f ca="1">IF(ISNA(VLOOKUP(R1738&amp;"_"&amp;S1738&amp;"_"&amp;T1738,[1]挑战模式!$A:$AS,1,FALSE)),"",IF(VLOOKUP(R1738&amp;"_"&amp;S1738&amp;"_"&amp;T1738,[1]挑战模式!$A:$AS,14+U1738,FALSE)="","",INT(VLOOKUP(R1738&amp;"_"&amp;S1738&amp;"_"&amp;T1738,[1]挑战模式!$A:$AS,20+U1738,FALSE))))</f>
        <v/>
      </c>
      <c r="L1738" s="10" t="str">
        <f ca="1">IF(ISNA(VLOOKUP(R1738&amp;"_"&amp;S1738&amp;"_"&amp;T1738,[1]挑战模式!$A:$AS,1,FALSE)),"",IF(VLOOKUP(R1738&amp;"_"&amp;S1738&amp;"_"&amp;T1738,[1]挑战模式!$A:$AS,14+U1738,FALSE)="","",ROUND(VLOOKUP(R1738&amp;"_"&amp;S1738&amp;"_"&amp;T1738,[1]挑战模式!$A:$AS,5,FALSE)/K1738,2)))</f>
        <v/>
      </c>
      <c r="M1738" s="10" t="str">
        <f t="shared" ca="1" si="174"/>
        <v/>
      </c>
      <c r="N1738" s="10" t="str">
        <f t="shared" ca="1" si="175"/>
        <v/>
      </c>
      <c r="O1738" s="10" t="str">
        <f t="shared" ca="1" si="176"/>
        <v/>
      </c>
      <c r="Q1738" s="10" t="str">
        <f ca="1">IF(L1738="","",VLOOKUP(R1738&amp;"_"&amp;S1738&amp;"_"&amp;T1738,[1]挑战模式!$A:$AS,38+U1738,FALSE))</f>
        <v/>
      </c>
      <c r="R1738" s="10">
        <v>4</v>
      </c>
      <c r="S1738" s="10">
        <v>2</v>
      </c>
      <c r="T1738" s="10">
        <v>2</v>
      </c>
      <c r="U1738" s="10">
        <v>3</v>
      </c>
    </row>
    <row r="1739" spans="2:21" x14ac:dyDescent="0.2">
      <c r="B1739" s="10" t="str">
        <f t="shared" si="171"/>
        <v/>
      </c>
      <c r="C1739" s="10" t="str">
        <f>IF(ISNA(VLOOKUP(R1739&amp;"_"&amp;S1739&amp;"_"&amp;T1739,[1]挑战模式!$A:$AS,1,FALSE)),"",IF(T1739-T1738=0,"",T1739))</f>
        <v/>
      </c>
      <c r="D1739" s="10" t="str">
        <f t="shared" si="172"/>
        <v/>
      </c>
      <c r="E1739" s="10" t="str">
        <f>""</f>
        <v/>
      </c>
      <c r="F1739" s="10" t="str">
        <f>IF(C1739="","",VLOOKUP(R1739&amp;"_"&amp;S1739&amp;"_"&amp;T1739,[1]挑战模式!$A:$AS,13,FALSE)-VLOOKUP(R1739&amp;"_"&amp;S1739&amp;"_"&amp;T1739,[1]挑战模式!$A:$AS,14,FALSE))</f>
        <v/>
      </c>
      <c r="G1739" s="10" t="str">
        <f t="shared" si="173"/>
        <v/>
      </c>
      <c r="H1739" s="10" t="str">
        <f>IF(C1739="","",VLOOKUP(R1739&amp;"_"&amp;S1739&amp;"_"&amp;T1739,[1]挑战模式!$A:$BG,58,FALSE))</f>
        <v/>
      </c>
      <c r="I1739" s="10" t="str">
        <f>IF(C1739="","",VLOOKUP(R1739&amp;"_"&amp;S1739&amp;"_"&amp;T1739,[1]挑战模式!$A:$BG,59,FALSE))</f>
        <v/>
      </c>
      <c r="J1739" s="10" t="str">
        <f t="shared" si="170"/>
        <v/>
      </c>
      <c r="K1739" s="10" t="str">
        <f ca="1">IF(ISNA(VLOOKUP(R1739&amp;"_"&amp;S1739&amp;"_"&amp;T1739,[1]挑战模式!$A:$AS,1,FALSE)),"",IF(VLOOKUP(R1739&amp;"_"&amp;S1739&amp;"_"&amp;T1739,[1]挑战模式!$A:$AS,14+U1739,FALSE)="","",INT(VLOOKUP(R1739&amp;"_"&amp;S1739&amp;"_"&amp;T1739,[1]挑战模式!$A:$AS,20+U1739,FALSE))))</f>
        <v/>
      </c>
      <c r="L1739" s="10" t="str">
        <f ca="1">IF(ISNA(VLOOKUP(R1739&amp;"_"&amp;S1739&amp;"_"&amp;T1739,[1]挑战模式!$A:$AS,1,FALSE)),"",IF(VLOOKUP(R1739&amp;"_"&amp;S1739&amp;"_"&amp;T1739,[1]挑战模式!$A:$AS,14+U1739,FALSE)="","",ROUND(VLOOKUP(R1739&amp;"_"&amp;S1739&amp;"_"&amp;T1739,[1]挑战模式!$A:$AS,5,FALSE)/K1739,2)))</f>
        <v/>
      </c>
      <c r="M1739" s="10" t="str">
        <f t="shared" ca="1" si="174"/>
        <v/>
      </c>
      <c r="N1739" s="10" t="str">
        <f t="shared" ca="1" si="175"/>
        <v/>
      </c>
      <c r="O1739" s="10" t="str">
        <f t="shared" ca="1" si="176"/>
        <v/>
      </c>
      <c r="Q1739" s="10" t="str">
        <f ca="1">IF(L1739="","",VLOOKUP(R1739&amp;"_"&amp;S1739&amp;"_"&amp;T1739,[1]挑战模式!$A:$AS,38+U1739,FALSE))</f>
        <v/>
      </c>
      <c r="R1739" s="10">
        <v>4</v>
      </c>
      <c r="S1739" s="10">
        <v>2</v>
      </c>
      <c r="T1739" s="10">
        <v>2</v>
      </c>
      <c r="U1739" s="10">
        <v>4</v>
      </c>
    </row>
    <row r="1740" spans="2:21" x14ac:dyDescent="0.2">
      <c r="B1740" s="10" t="str">
        <f t="shared" si="171"/>
        <v/>
      </c>
      <c r="C1740" s="10" t="str">
        <f>IF(ISNA(VLOOKUP(R1740&amp;"_"&amp;S1740&amp;"_"&amp;T1740,[1]挑战模式!$A:$AS,1,FALSE)),"",IF(T1740-T1739=0,"",T1740))</f>
        <v/>
      </c>
      <c r="D1740" s="10" t="str">
        <f t="shared" si="172"/>
        <v/>
      </c>
      <c r="E1740" s="10" t="str">
        <f>""</f>
        <v/>
      </c>
      <c r="F1740" s="10" t="str">
        <f>IF(C1740="","",VLOOKUP(R1740&amp;"_"&amp;S1740&amp;"_"&amp;T1740,[1]挑战模式!$A:$AS,13,FALSE)-VLOOKUP(R1740&amp;"_"&amp;S1740&amp;"_"&amp;T1740,[1]挑战模式!$A:$AS,14,FALSE))</f>
        <v/>
      </c>
      <c r="G1740" s="10" t="str">
        <f t="shared" si="173"/>
        <v/>
      </c>
      <c r="H1740" s="10" t="str">
        <f>IF(C1740="","",VLOOKUP(R1740&amp;"_"&amp;S1740&amp;"_"&amp;T1740,[1]挑战模式!$A:$BG,58,FALSE))</f>
        <v/>
      </c>
      <c r="I1740" s="10" t="str">
        <f>IF(C1740="","",VLOOKUP(R1740&amp;"_"&amp;S1740&amp;"_"&amp;T1740,[1]挑战模式!$A:$BG,59,FALSE))</f>
        <v/>
      </c>
      <c r="J1740" s="10" t="str">
        <f t="shared" si="170"/>
        <v/>
      </c>
      <c r="K1740" s="10" t="str">
        <f ca="1">IF(ISNA(VLOOKUP(R1740&amp;"_"&amp;S1740&amp;"_"&amp;T1740,[1]挑战模式!$A:$AS,1,FALSE)),"",IF(VLOOKUP(R1740&amp;"_"&amp;S1740&amp;"_"&amp;T1740,[1]挑战模式!$A:$AS,14+U1740,FALSE)="","",INT(VLOOKUP(R1740&amp;"_"&amp;S1740&amp;"_"&amp;T1740,[1]挑战模式!$A:$AS,20+U1740,FALSE))))</f>
        <v/>
      </c>
      <c r="L1740" s="10" t="str">
        <f ca="1">IF(ISNA(VLOOKUP(R1740&amp;"_"&amp;S1740&amp;"_"&amp;T1740,[1]挑战模式!$A:$AS,1,FALSE)),"",IF(VLOOKUP(R1740&amp;"_"&amp;S1740&amp;"_"&amp;T1740,[1]挑战模式!$A:$AS,14+U1740,FALSE)="","",ROUND(VLOOKUP(R1740&amp;"_"&amp;S1740&amp;"_"&amp;T1740,[1]挑战模式!$A:$AS,5,FALSE)/K1740,2)))</f>
        <v/>
      </c>
      <c r="M1740" s="10" t="str">
        <f t="shared" ca="1" si="174"/>
        <v/>
      </c>
      <c r="N1740" s="10" t="str">
        <f t="shared" ca="1" si="175"/>
        <v/>
      </c>
      <c r="O1740" s="10" t="str">
        <f t="shared" ca="1" si="176"/>
        <v/>
      </c>
      <c r="Q1740" s="10" t="str">
        <f ca="1">IF(L1740="","",VLOOKUP(R1740&amp;"_"&amp;S1740&amp;"_"&amp;T1740,[1]挑战模式!$A:$AS,38+U1740,FALSE))</f>
        <v/>
      </c>
      <c r="R1740" s="10">
        <v>4</v>
      </c>
      <c r="S1740" s="10">
        <v>2</v>
      </c>
      <c r="T1740" s="10">
        <v>2</v>
      </c>
      <c r="U1740" s="10">
        <v>5</v>
      </c>
    </row>
    <row r="1741" spans="2:21" x14ac:dyDescent="0.2">
      <c r="B1741" s="10" t="str">
        <f t="shared" si="171"/>
        <v/>
      </c>
      <c r="C1741" s="10" t="str">
        <f>IF(ISNA(VLOOKUP(R1741&amp;"_"&amp;S1741&amp;"_"&amp;T1741,[1]挑战模式!$A:$AS,1,FALSE)),"",IF(T1741-T1740=0,"",T1741))</f>
        <v/>
      </c>
      <c r="D1741" s="10" t="str">
        <f t="shared" si="172"/>
        <v/>
      </c>
      <c r="E1741" s="10" t="str">
        <f>""</f>
        <v/>
      </c>
      <c r="F1741" s="10" t="str">
        <f>IF(C1741="","",VLOOKUP(R1741&amp;"_"&amp;S1741&amp;"_"&amp;T1741,[1]挑战模式!$A:$AS,13,FALSE)-VLOOKUP(R1741&amp;"_"&amp;S1741&amp;"_"&amp;T1741,[1]挑战模式!$A:$AS,14,FALSE))</f>
        <v/>
      </c>
      <c r="G1741" s="10" t="str">
        <f t="shared" si="173"/>
        <v/>
      </c>
      <c r="H1741" s="10" t="str">
        <f>IF(C1741="","",VLOOKUP(R1741&amp;"_"&amp;S1741&amp;"_"&amp;T1741,[1]挑战模式!$A:$BG,58,FALSE))</f>
        <v/>
      </c>
      <c r="I1741" s="10" t="str">
        <f>IF(C1741="","",VLOOKUP(R1741&amp;"_"&amp;S1741&amp;"_"&amp;T1741,[1]挑战模式!$A:$BG,59,FALSE))</f>
        <v/>
      </c>
      <c r="J1741" s="10" t="str">
        <f t="shared" si="170"/>
        <v/>
      </c>
      <c r="K1741" s="10" t="str">
        <f ca="1">IF(ISNA(VLOOKUP(R1741&amp;"_"&amp;S1741&amp;"_"&amp;T1741,[1]挑战模式!$A:$AS,1,FALSE)),"",IF(VLOOKUP(R1741&amp;"_"&amp;S1741&amp;"_"&amp;T1741,[1]挑战模式!$A:$AS,14+U1741,FALSE)="","",INT(VLOOKUP(R1741&amp;"_"&amp;S1741&amp;"_"&amp;T1741,[1]挑战模式!$A:$AS,20+U1741,FALSE))))</f>
        <v/>
      </c>
      <c r="L1741" s="10" t="str">
        <f ca="1">IF(ISNA(VLOOKUP(R1741&amp;"_"&amp;S1741&amp;"_"&amp;T1741,[1]挑战模式!$A:$AS,1,FALSE)),"",IF(VLOOKUP(R1741&amp;"_"&amp;S1741&amp;"_"&amp;T1741,[1]挑战模式!$A:$AS,14+U1741,FALSE)="","",ROUND(VLOOKUP(R1741&amp;"_"&amp;S1741&amp;"_"&amp;T1741,[1]挑战模式!$A:$AS,5,FALSE)/K1741,2)))</f>
        <v/>
      </c>
      <c r="M1741" s="10" t="str">
        <f t="shared" ca="1" si="174"/>
        <v/>
      </c>
      <c r="N1741" s="10" t="str">
        <f t="shared" ca="1" si="175"/>
        <v/>
      </c>
      <c r="O1741" s="10" t="str">
        <f t="shared" ca="1" si="176"/>
        <v/>
      </c>
      <c r="Q1741" s="10" t="str">
        <f ca="1">IF(L1741="","",VLOOKUP(R1741&amp;"_"&amp;S1741&amp;"_"&amp;T1741,[1]挑战模式!$A:$AS,38+U1741,FALSE))</f>
        <v/>
      </c>
      <c r="R1741" s="10">
        <v>4</v>
      </c>
      <c r="S1741" s="10">
        <v>2</v>
      </c>
      <c r="T1741" s="10">
        <v>2</v>
      </c>
      <c r="U1741" s="10">
        <v>6</v>
      </c>
    </row>
    <row r="1742" spans="2:21" x14ac:dyDescent="0.2">
      <c r="B1742" s="10" t="str">
        <f t="shared" si="171"/>
        <v>MonsterWaveCallRule_Season4_Challenge2</v>
      </c>
      <c r="C1742" s="10">
        <f>IF(ISNA(VLOOKUP(R1742&amp;"_"&amp;S1742&amp;"_"&amp;T1742,[1]挑战模式!$A:$AS,1,FALSE)),"",IF(T1742-T1741=0,"",T1742))</f>
        <v>3</v>
      </c>
      <c r="D1742" s="10" t="str">
        <f t="shared" si="172"/>
        <v>赛季4挑战关卡2波次3</v>
      </c>
      <c r="E1742" s="10" t="str">
        <f>""</f>
        <v/>
      </c>
      <c r="F1742" s="10">
        <f>IF(C1742="","",VLOOKUP(R1742&amp;"_"&amp;S1742&amp;"_"&amp;T1742,[1]挑战模式!$A:$AS,13,FALSE)-VLOOKUP(R1742&amp;"_"&amp;S1742&amp;"_"&amp;T1742,[1]挑战模式!$A:$AS,14,FALSE))</f>
        <v>100</v>
      </c>
      <c r="G1742" s="10">
        <f t="shared" si="173"/>
        <v>180</v>
      </c>
      <c r="H1742" s="10" t="str">
        <f>IF(C1742="","",VLOOKUP(R1742&amp;"_"&amp;S1742&amp;"_"&amp;T1742,[1]挑战模式!$A:$BG,58,FALSE))</f>
        <v>ResAudio_Music_game1;0.9</v>
      </c>
      <c r="I1742" s="10" t="str">
        <f>IF(C1742="","",VLOOKUP(R1742&amp;"_"&amp;S1742&amp;"_"&amp;T1742,[1]挑战模式!$A:$BG,59,FALSE))</f>
        <v>ResAudio_Music_game1;1.2</v>
      </c>
      <c r="J1742" s="10">
        <f t="shared" si="170"/>
        <v>0</v>
      </c>
      <c r="K1742" s="10">
        <f ca="1">IF(ISNA(VLOOKUP(R1742&amp;"_"&amp;S1742&amp;"_"&amp;T1742,[1]挑战模式!$A:$AS,1,FALSE)),"",IF(VLOOKUP(R1742&amp;"_"&amp;S1742&amp;"_"&amp;T1742,[1]挑战模式!$A:$AS,14+U1742,FALSE)="","",INT(VLOOKUP(R1742&amp;"_"&amp;S1742&amp;"_"&amp;T1742,[1]挑战模式!$A:$AS,20+U1742,FALSE))))</f>
        <v>7</v>
      </c>
      <c r="L1742" s="10">
        <f ca="1">IF(ISNA(VLOOKUP(R1742&amp;"_"&amp;S1742&amp;"_"&amp;T1742,[1]挑战模式!$A:$AS,1,FALSE)),"",IF(VLOOKUP(R1742&amp;"_"&amp;S1742&amp;"_"&amp;T1742,[1]挑战模式!$A:$AS,14+U1742,FALSE)="","",ROUND(VLOOKUP(R1742&amp;"_"&amp;S1742&amp;"_"&amp;T1742,[1]挑战模式!$A:$AS,5,FALSE)/K1742,2)))</f>
        <v>2.86</v>
      </c>
      <c r="M1742" s="10">
        <f t="shared" ca="1" si="174"/>
        <v>1</v>
      </c>
      <c r="N1742" s="10" t="str">
        <f t="shared" ca="1" si="175"/>
        <v>Monster_Season4_Challenge2_3_1</v>
      </c>
      <c r="O1742" s="10">
        <f t="shared" ca="1" si="176"/>
        <v>1</v>
      </c>
      <c r="Q1742" s="10">
        <f ca="1">IF(L1742="","",VLOOKUP(R1742&amp;"_"&amp;S1742&amp;"_"&amp;T1742,[1]挑战模式!$A:$AS,38+U1742,FALSE))</f>
        <v>14</v>
      </c>
      <c r="R1742" s="10">
        <v>4</v>
      </c>
      <c r="S1742" s="10">
        <v>2</v>
      </c>
      <c r="T1742" s="10">
        <v>3</v>
      </c>
      <c r="U1742" s="10">
        <v>1</v>
      </c>
    </row>
    <row r="1743" spans="2:21" x14ac:dyDescent="0.2">
      <c r="B1743" s="10" t="str">
        <f t="shared" si="171"/>
        <v/>
      </c>
      <c r="C1743" s="10" t="str">
        <f>IF(ISNA(VLOOKUP(R1743&amp;"_"&amp;S1743&amp;"_"&amp;T1743,[1]挑战模式!$A:$AS,1,FALSE)),"",IF(T1743-T1742=0,"",T1743))</f>
        <v/>
      </c>
      <c r="D1743" s="10" t="str">
        <f t="shared" si="172"/>
        <v/>
      </c>
      <c r="E1743" s="10" t="str">
        <f>""</f>
        <v/>
      </c>
      <c r="F1743" s="10" t="str">
        <f>IF(C1743="","",VLOOKUP(R1743&amp;"_"&amp;S1743&amp;"_"&amp;T1743,[1]挑战模式!$A:$AS,13,FALSE)-VLOOKUP(R1743&amp;"_"&amp;S1743&amp;"_"&amp;T1743,[1]挑战模式!$A:$AS,14,FALSE))</f>
        <v/>
      </c>
      <c r="G1743" s="10" t="str">
        <f t="shared" si="173"/>
        <v/>
      </c>
      <c r="H1743" s="10" t="str">
        <f>IF(C1743="","",VLOOKUP(R1743&amp;"_"&amp;S1743&amp;"_"&amp;T1743,[1]挑战模式!$A:$BG,58,FALSE))</f>
        <v/>
      </c>
      <c r="I1743" s="10" t="str">
        <f>IF(C1743="","",VLOOKUP(R1743&amp;"_"&amp;S1743&amp;"_"&amp;T1743,[1]挑战模式!$A:$BG,59,FALSE))</f>
        <v/>
      </c>
      <c r="J1743" s="10" t="str">
        <f t="shared" si="170"/>
        <v/>
      </c>
      <c r="K1743" s="10">
        <f ca="1">IF(ISNA(VLOOKUP(R1743&amp;"_"&amp;S1743&amp;"_"&amp;T1743,[1]挑战模式!$A:$AS,1,FALSE)),"",IF(VLOOKUP(R1743&amp;"_"&amp;S1743&amp;"_"&amp;T1743,[1]挑战模式!$A:$AS,14+U1743,FALSE)="","",INT(VLOOKUP(R1743&amp;"_"&amp;S1743&amp;"_"&amp;T1743,[1]挑战模式!$A:$AS,20+U1743,FALSE))))</f>
        <v>7</v>
      </c>
      <c r="L1743" s="10">
        <f ca="1">IF(ISNA(VLOOKUP(R1743&amp;"_"&amp;S1743&amp;"_"&amp;T1743,[1]挑战模式!$A:$AS,1,FALSE)),"",IF(VLOOKUP(R1743&amp;"_"&amp;S1743&amp;"_"&amp;T1743,[1]挑战模式!$A:$AS,14+U1743,FALSE)="","",ROUND(VLOOKUP(R1743&amp;"_"&amp;S1743&amp;"_"&amp;T1743,[1]挑战模式!$A:$AS,5,FALSE)/K1743,2)))</f>
        <v>2.86</v>
      </c>
      <c r="M1743" s="10">
        <f t="shared" ca="1" si="174"/>
        <v>1</v>
      </c>
      <c r="N1743" s="10" t="str">
        <f t="shared" ca="1" si="175"/>
        <v>Monster_Season4_Challenge2_3_2</v>
      </c>
      <c r="O1743" s="10">
        <f t="shared" ca="1" si="176"/>
        <v>1</v>
      </c>
      <c r="Q1743" s="10">
        <f ca="1">IF(L1743="","",VLOOKUP(R1743&amp;"_"&amp;S1743&amp;"_"&amp;T1743,[1]挑战模式!$A:$AS,38+U1743,FALSE))</f>
        <v>14</v>
      </c>
      <c r="R1743" s="10">
        <v>4</v>
      </c>
      <c r="S1743" s="10">
        <v>2</v>
      </c>
      <c r="T1743" s="10">
        <v>3</v>
      </c>
      <c r="U1743" s="10">
        <v>2</v>
      </c>
    </row>
    <row r="1744" spans="2:21" x14ac:dyDescent="0.2">
      <c r="B1744" s="10" t="str">
        <f t="shared" si="171"/>
        <v/>
      </c>
      <c r="C1744" s="10" t="str">
        <f>IF(ISNA(VLOOKUP(R1744&amp;"_"&amp;S1744&amp;"_"&amp;T1744,[1]挑战模式!$A:$AS,1,FALSE)),"",IF(T1744-T1743=0,"",T1744))</f>
        <v/>
      </c>
      <c r="D1744" s="10" t="str">
        <f t="shared" si="172"/>
        <v/>
      </c>
      <c r="E1744" s="10" t="str">
        <f>""</f>
        <v/>
      </c>
      <c r="F1744" s="10" t="str">
        <f>IF(C1744="","",VLOOKUP(R1744&amp;"_"&amp;S1744&amp;"_"&amp;T1744,[1]挑战模式!$A:$AS,13,FALSE)-VLOOKUP(R1744&amp;"_"&amp;S1744&amp;"_"&amp;T1744,[1]挑战模式!$A:$AS,14,FALSE))</f>
        <v/>
      </c>
      <c r="G1744" s="10" t="str">
        <f t="shared" si="173"/>
        <v/>
      </c>
      <c r="H1744" s="10" t="str">
        <f>IF(C1744="","",VLOOKUP(R1744&amp;"_"&amp;S1744&amp;"_"&amp;T1744,[1]挑战模式!$A:$BG,58,FALSE))</f>
        <v/>
      </c>
      <c r="I1744" s="10" t="str">
        <f>IF(C1744="","",VLOOKUP(R1744&amp;"_"&amp;S1744&amp;"_"&amp;T1744,[1]挑战模式!$A:$BG,59,FALSE))</f>
        <v/>
      </c>
      <c r="J1744" s="10" t="str">
        <f t="shared" si="170"/>
        <v/>
      </c>
      <c r="K1744" s="10" t="str">
        <f ca="1">IF(ISNA(VLOOKUP(R1744&amp;"_"&amp;S1744&amp;"_"&amp;T1744,[1]挑战模式!$A:$AS,1,FALSE)),"",IF(VLOOKUP(R1744&amp;"_"&amp;S1744&amp;"_"&amp;T1744,[1]挑战模式!$A:$AS,14+U1744,FALSE)="","",INT(VLOOKUP(R1744&amp;"_"&amp;S1744&amp;"_"&amp;T1744,[1]挑战模式!$A:$AS,20+U1744,FALSE))))</f>
        <v/>
      </c>
      <c r="L1744" s="10" t="str">
        <f ca="1">IF(ISNA(VLOOKUP(R1744&amp;"_"&amp;S1744&amp;"_"&amp;T1744,[1]挑战模式!$A:$AS,1,FALSE)),"",IF(VLOOKUP(R1744&amp;"_"&amp;S1744&amp;"_"&amp;T1744,[1]挑战模式!$A:$AS,14+U1744,FALSE)="","",ROUND(VLOOKUP(R1744&amp;"_"&amp;S1744&amp;"_"&amp;T1744,[1]挑战模式!$A:$AS,5,FALSE)/K1744,2)))</f>
        <v/>
      </c>
      <c r="M1744" s="10" t="str">
        <f t="shared" ca="1" si="174"/>
        <v/>
      </c>
      <c r="N1744" s="10" t="str">
        <f t="shared" ca="1" si="175"/>
        <v/>
      </c>
      <c r="O1744" s="10" t="str">
        <f t="shared" ca="1" si="176"/>
        <v/>
      </c>
      <c r="Q1744" s="10" t="str">
        <f ca="1">IF(L1744="","",VLOOKUP(R1744&amp;"_"&amp;S1744&amp;"_"&amp;T1744,[1]挑战模式!$A:$AS,38+U1744,FALSE))</f>
        <v/>
      </c>
      <c r="R1744" s="10">
        <v>4</v>
      </c>
      <c r="S1744" s="10">
        <v>2</v>
      </c>
      <c r="T1744" s="10">
        <v>3</v>
      </c>
      <c r="U1744" s="10">
        <v>3</v>
      </c>
    </row>
    <row r="1745" spans="2:21" x14ac:dyDescent="0.2">
      <c r="B1745" s="10" t="str">
        <f t="shared" si="171"/>
        <v/>
      </c>
      <c r="C1745" s="10" t="str">
        <f>IF(ISNA(VLOOKUP(R1745&amp;"_"&amp;S1745&amp;"_"&amp;T1745,[1]挑战模式!$A:$AS,1,FALSE)),"",IF(T1745-T1744=0,"",T1745))</f>
        <v/>
      </c>
      <c r="D1745" s="10" t="str">
        <f t="shared" si="172"/>
        <v/>
      </c>
      <c r="E1745" s="10" t="str">
        <f>""</f>
        <v/>
      </c>
      <c r="F1745" s="10" t="str">
        <f>IF(C1745="","",VLOOKUP(R1745&amp;"_"&amp;S1745&amp;"_"&amp;T1745,[1]挑战模式!$A:$AS,13,FALSE)-VLOOKUP(R1745&amp;"_"&amp;S1745&amp;"_"&amp;T1745,[1]挑战模式!$A:$AS,14,FALSE))</f>
        <v/>
      </c>
      <c r="G1745" s="10" t="str">
        <f t="shared" si="173"/>
        <v/>
      </c>
      <c r="H1745" s="10" t="str">
        <f>IF(C1745="","",VLOOKUP(R1745&amp;"_"&amp;S1745&amp;"_"&amp;T1745,[1]挑战模式!$A:$BG,58,FALSE))</f>
        <v/>
      </c>
      <c r="I1745" s="10" t="str">
        <f>IF(C1745="","",VLOOKUP(R1745&amp;"_"&amp;S1745&amp;"_"&amp;T1745,[1]挑战模式!$A:$BG,59,FALSE))</f>
        <v/>
      </c>
      <c r="J1745" s="10" t="str">
        <f t="shared" si="170"/>
        <v/>
      </c>
      <c r="K1745" s="10" t="str">
        <f ca="1">IF(ISNA(VLOOKUP(R1745&amp;"_"&amp;S1745&amp;"_"&amp;T1745,[1]挑战模式!$A:$AS,1,FALSE)),"",IF(VLOOKUP(R1745&amp;"_"&amp;S1745&amp;"_"&amp;T1745,[1]挑战模式!$A:$AS,14+U1745,FALSE)="","",INT(VLOOKUP(R1745&amp;"_"&amp;S1745&amp;"_"&amp;T1745,[1]挑战模式!$A:$AS,20+U1745,FALSE))))</f>
        <v/>
      </c>
      <c r="L1745" s="10" t="str">
        <f ca="1">IF(ISNA(VLOOKUP(R1745&amp;"_"&amp;S1745&amp;"_"&amp;T1745,[1]挑战模式!$A:$AS,1,FALSE)),"",IF(VLOOKUP(R1745&amp;"_"&amp;S1745&amp;"_"&amp;T1745,[1]挑战模式!$A:$AS,14+U1745,FALSE)="","",ROUND(VLOOKUP(R1745&amp;"_"&amp;S1745&amp;"_"&amp;T1745,[1]挑战模式!$A:$AS,5,FALSE)/K1745,2)))</f>
        <v/>
      </c>
      <c r="M1745" s="10" t="str">
        <f t="shared" ca="1" si="174"/>
        <v/>
      </c>
      <c r="N1745" s="10" t="str">
        <f t="shared" ca="1" si="175"/>
        <v/>
      </c>
      <c r="O1745" s="10" t="str">
        <f t="shared" ca="1" si="176"/>
        <v/>
      </c>
      <c r="Q1745" s="10" t="str">
        <f ca="1">IF(L1745="","",VLOOKUP(R1745&amp;"_"&amp;S1745&amp;"_"&amp;T1745,[1]挑战模式!$A:$AS,38+U1745,FALSE))</f>
        <v/>
      </c>
      <c r="R1745" s="10">
        <v>4</v>
      </c>
      <c r="S1745" s="10">
        <v>2</v>
      </c>
      <c r="T1745" s="10">
        <v>3</v>
      </c>
      <c r="U1745" s="10">
        <v>4</v>
      </c>
    </row>
    <row r="1746" spans="2:21" x14ac:dyDescent="0.2">
      <c r="B1746" s="10" t="str">
        <f t="shared" si="171"/>
        <v/>
      </c>
      <c r="C1746" s="10" t="str">
        <f>IF(ISNA(VLOOKUP(R1746&amp;"_"&amp;S1746&amp;"_"&amp;T1746,[1]挑战模式!$A:$AS,1,FALSE)),"",IF(T1746-T1745=0,"",T1746))</f>
        <v/>
      </c>
      <c r="D1746" s="10" t="str">
        <f t="shared" si="172"/>
        <v/>
      </c>
      <c r="E1746" s="10" t="str">
        <f>""</f>
        <v/>
      </c>
      <c r="F1746" s="10" t="str">
        <f>IF(C1746="","",VLOOKUP(R1746&amp;"_"&amp;S1746&amp;"_"&amp;T1746,[1]挑战模式!$A:$AS,13,FALSE)-VLOOKUP(R1746&amp;"_"&amp;S1746&amp;"_"&amp;T1746,[1]挑战模式!$A:$AS,14,FALSE))</f>
        <v/>
      </c>
      <c r="G1746" s="10" t="str">
        <f t="shared" si="173"/>
        <v/>
      </c>
      <c r="H1746" s="10" t="str">
        <f>IF(C1746="","",VLOOKUP(R1746&amp;"_"&amp;S1746&amp;"_"&amp;T1746,[1]挑战模式!$A:$BG,58,FALSE))</f>
        <v/>
      </c>
      <c r="I1746" s="10" t="str">
        <f>IF(C1746="","",VLOOKUP(R1746&amp;"_"&amp;S1746&amp;"_"&amp;T1746,[1]挑战模式!$A:$BG,59,FALSE))</f>
        <v/>
      </c>
      <c r="J1746" s="10" t="str">
        <f t="shared" si="170"/>
        <v/>
      </c>
      <c r="K1746" s="10" t="str">
        <f ca="1">IF(ISNA(VLOOKUP(R1746&amp;"_"&amp;S1746&amp;"_"&amp;T1746,[1]挑战模式!$A:$AS,1,FALSE)),"",IF(VLOOKUP(R1746&amp;"_"&amp;S1746&amp;"_"&amp;T1746,[1]挑战模式!$A:$AS,14+U1746,FALSE)="","",INT(VLOOKUP(R1746&amp;"_"&amp;S1746&amp;"_"&amp;T1746,[1]挑战模式!$A:$AS,20+U1746,FALSE))))</f>
        <v/>
      </c>
      <c r="L1746" s="10" t="str">
        <f ca="1">IF(ISNA(VLOOKUP(R1746&amp;"_"&amp;S1746&amp;"_"&amp;T1746,[1]挑战模式!$A:$AS,1,FALSE)),"",IF(VLOOKUP(R1746&amp;"_"&amp;S1746&amp;"_"&amp;T1746,[1]挑战模式!$A:$AS,14+U1746,FALSE)="","",ROUND(VLOOKUP(R1746&amp;"_"&amp;S1746&amp;"_"&amp;T1746,[1]挑战模式!$A:$AS,5,FALSE)/K1746,2)))</f>
        <v/>
      </c>
      <c r="M1746" s="10" t="str">
        <f t="shared" ca="1" si="174"/>
        <v/>
      </c>
      <c r="N1746" s="10" t="str">
        <f t="shared" ca="1" si="175"/>
        <v/>
      </c>
      <c r="O1746" s="10" t="str">
        <f t="shared" ca="1" si="176"/>
        <v/>
      </c>
      <c r="Q1746" s="10" t="str">
        <f ca="1">IF(L1746="","",VLOOKUP(R1746&amp;"_"&amp;S1746&amp;"_"&amp;T1746,[1]挑战模式!$A:$AS,38+U1746,FALSE))</f>
        <v/>
      </c>
      <c r="R1746" s="10">
        <v>4</v>
      </c>
      <c r="S1746" s="10">
        <v>2</v>
      </c>
      <c r="T1746" s="10">
        <v>3</v>
      </c>
      <c r="U1746" s="10">
        <v>5</v>
      </c>
    </row>
    <row r="1747" spans="2:21" x14ac:dyDescent="0.2">
      <c r="B1747" s="10" t="str">
        <f t="shared" si="171"/>
        <v/>
      </c>
      <c r="C1747" s="10" t="str">
        <f>IF(ISNA(VLOOKUP(R1747&amp;"_"&amp;S1747&amp;"_"&amp;T1747,[1]挑战模式!$A:$AS,1,FALSE)),"",IF(T1747-T1746=0,"",T1747))</f>
        <v/>
      </c>
      <c r="D1747" s="10" t="str">
        <f t="shared" si="172"/>
        <v/>
      </c>
      <c r="E1747" s="10" t="str">
        <f>""</f>
        <v/>
      </c>
      <c r="F1747" s="10" t="str">
        <f>IF(C1747="","",VLOOKUP(R1747&amp;"_"&amp;S1747&amp;"_"&amp;T1747,[1]挑战模式!$A:$AS,13,FALSE)-VLOOKUP(R1747&amp;"_"&amp;S1747&amp;"_"&amp;T1747,[1]挑战模式!$A:$AS,14,FALSE))</f>
        <v/>
      </c>
      <c r="G1747" s="10" t="str">
        <f t="shared" si="173"/>
        <v/>
      </c>
      <c r="H1747" s="10" t="str">
        <f>IF(C1747="","",VLOOKUP(R1747&amp;"_"&amp;S1747&amp;"_"&amp;T1747,[1]挑战模式!$A:$BG,58,FALSE))</f>
        <v/>
      </c>
      <c r="I1747" s="10" t="str">
        <f>IF(C1747="","",VLOOKUP(R1747&amp;"_"&amp;S1747&amp;"_"&amp;T1747,[1]挑战模式!$A:$BG,59,FALSE))</f>
        <v/>
      </c>
      <c r="J1747" s="10" t="str">
        <f t="shared" si="170"/>
        <v/>
      </c>
      <c r="K1747" s="10" t="str">
        <f ca="1">IF(ISNA(VLOOKUP(R1747&amp;"_"&amp;S1747&amp;"_"&amp;T1747,[1]挑战模式!$A:$AS,1,FALSE)),"",IF(VLOOKUP(R1747&amp;"_"&amp;S1747&amp;"_"&amp;T1747,[1]挑战模式!$A:$AS,14+U1747,FALSE)="","",INT(VLOOKUP(R1747&amp;"_"&amp;S1747&amp;"_"&amp;T1747,[1]挑战模式!$A:$AS,20+U1747,FALSE))))</f>
        <v/>
      </c>
      <c r="L1747" s="10" t="str">
        <f ca="1">IF(ISNA(VLOOKUP(R1747&amp;"_"&amp;S1747&amp;"_"&amp;T1747,[1]挑战模式!$A:$AS,1,FALSE)),"",IF(VLOOKUP(R1747&amp;"_"&amp;S1747&amp;"_"&amp;T1747,[1]挑战模式!$A:$AS,14+U1747,FALSE)="","",ROUND(VLOOKUP(R1747&amp;"_"&amp;S1747&amp;"_"&amp;T1747,[1]挑战模式!$A:$AS,5,FALSE)/K1747,2)))</f>
        <v/>
      </c>
      <c r="M1747" s="10" t="str">
        <f t="shared" ca="1" si="174"/>
        <v/>
      </c>
      <c r="N1747" s="10" t="str">
        <f t="shared" ca="1" si="175"/>
        <v/>
      </c>
      <c r="O1747" s="10" t="str">
        <f t="shared" ca="1" si="176"/>
        <v/>
      </c>
      <c r="Q1747" s="10" t="str">
        <f ca="1">IF(L1747="","",VLOOKUP(R1747&amp;"_"&amp;S1747&amp;"_"&amp;T1747,[1]挑战模式!$A:$AS,38+U1747,FALSE))</f>
        <v/>
      </c>
      <c r="R1747" s="10">
        <v>4</v>
      </c>
      <c r="S1747" s="10">
        <v>2</v>
      </c>
      <c r="T1747" s="10">
        <v>3</v>
      </c>
      <c r="U1747" s="10">
        <v>6</v>
      </c>
    </row>
    <row r="1748" spans="2:21" x14ac:dyDescent="0.2">
      <c r="B1748" s="10" t="str">
        <f t="shared" si="171"/>
        <v>MonsterWaveCallRule_Season4_Challenge2</v>
      </c>
      <c r="C1748" s="10">
        <f>IF(ISNA(VLOOKUP(R1748&amp;"_"&amp;S1748&amp;"_"&amp;T1748,[1]挑战模式!$A:$AS,1,FALSE)),"",IF(T1748-T1747=0,"",T1748))</f>
        <v>4</v>
      </c>
      <c r="D1748" s="10" t="str">
        <f t="shared" si="172"/>
        <v>赛季4挑战关卡2波次4</v>
      </c>
      <c r="E1748" s="10" t="str">
        <f>""</f>
        <v/>
      </c>
      <c r="F1748" s="10">
        <f>IF(C1748="","",VLOOKUP(R1748&amp;"_"&amp;S1748&amp;"_"&amp;T1748,[1]挑战模式!$A:$AS,13,FALSE)-VLOOKUP(R1748&amp;"_"&amp;S1748&amp;"_"&amp;T1748,[1]挑战模式!$A:$AS,14,FALSE))</f>
        <v>100</v>
      </c>
      <c r="G1748" s="10">
        <f t="shared" si="173"/>
        <v>180</v>
      </c>
      <c r="H1748" s="10" t="str">
        <f>IF(C1748="","",VLOOKUP(R1748&amp;"_"&amp;S1748&amp;"_"&amp;T1748,[1]挑战模式!$A:$BG,58,FALSE))</f>
        <v>ResAudio_Music_game1;0.9</v>
      </c>
      <c r="I1748" s="10" t="str">
        <f>IF(C1748="","",VLOOKUP(R1748&amp;"_"&amp;S1748&amp;"_"&amp;T1748,[1]挑战模式!$A:$BG,59,FALSE))</f>
        <v>ResAudio_Music_game1;1.2</v>
      </c>
      <c r="J1748" s="10">
        <f t="shared" si="170"/>
        <v>0</v>
      </c>
      <c r="K1748" s="10">
        <f ca="1">IF(ISNA(VLOOKUP(R1748&amp;"_"&amp;S1748&amp;"_"&amp;T1748,[1]挑战模式!$A:$AS,1,FALSE)),"",IF(VLOOKUP(R1748&amp;"_"&amp;S1748&amp;"_"&amp;T1748,[1]挑战模式!$A:$AS,14+U1748,FALSE)="","",INT(VLOOKUP(R1748&amp;"_"&amp;S1748&amp;"_"&amp;T1748,[1]挑战模式!$A:$AS,20+U1748,FALSE))))</f>
        <v>8</v>
      </c>
      <c r="L1748" s="10">
        <f ca="1">IF(ISNA(VLOOKUP(R1748&amp;"_"&amp;S1748&amp;"_"&amp;T1748,[1]挑战模式!$A:$AS,1,FALSE)),"",IF(VLOOKUP(R1748&amp;"_"&amp;S1748&amp;"_"&amp;T1748,[1]挑战模式!$A:$AS,14+U1748,FALSE)="","",ROUND(VLOOKUP(R1748&amp;"_"&amp;S1748&amp;"_"&amp;T1748,[1]挑战模式!$A:$AS,5,FALSE)/K1748,2)))</f>
        <v>3.13</v>
      </c>
      <c r="M1748" s="10">
        <f t="shared" ca="1" si="174"/>
        <v>1</v>
      </c>
      <c r="N1748" s="10" t="str">
        <f t="shared" ca="1" si="175"/>
        <v>Monster_Season4_Challenge2_4_1</v>
      </c>
      <c r="O1748" s="10">
        <f t="shared" ca="1" si="176"/>
        <v>1</v>
      </c>
      <c r="Q1748" s="10">
        <f ca="1">IF(L1748="","",VLOOKUP(R1748&amp;"_"&amp;S1748&amp;"_"&amp;T1748,[1]挑战模式!$A:$AS,38+U1748,FALSE))</f>
        <v>10</v>
      </c>
      <c r="R1748" s="10">
        <v>4</v>
      </c>
      <c r="S1748" s="10">
        <v>2</v>
      </c>
      <c r="T1748" s="10">
        <v>4</v>
      </c>
      <c r="U1748" s="10">
        <v>1</v>
      </c>
    </row>
    <row r="1749" spans="2:21" x14ac:dyDescent="0.2">
      <c r="B1749" s="10" t="str">
        <f t="shared" si="171"/>
        <v/>
      </c>
      <c r="C1749" s="10" t="str">
        <f>IF(ISNA(VLOOKUP(R1749&amp;"_"&amp;S1749&amp;"_"&amp;T1749,[1]挑战模式!$A:$AS,1,FALSE)),"",IF(T1749-T1748=0,"",T1749))</f>
        <v/>
      </c>
      <c r="D1749" s="10" t="str">
        <f t="shared" si="172"/>
        <v/>
      </c>
      <c r="E1749" s="10" t="str">
        <f>""</f>
        <v/>
      </c>
      <c r="F1749" s="10" t="str">
        <f>IF(C1749="","",VLOOKUP(R1749&amp;"_"&amp;S1749&amp;"_"&amp;T1749,[1]挑战模式!$A:$AS,13,FALSE)-VLOOKUP(R1749&amp;"_"&amp;S1749&amp;"_"&amp;T1749,[1]挑战模式!$A:$AS,14,FALSE))</f>
        <v/>
      </c>
      <c r="G1749" s="10" t="str">
        <f t="shared" si="173"/>
        <v/>
      </c>
      <c r="H1749" s="10" t="str">
        <f>IF(C1749="","",VLOOKUP(R1749&amp;"_"&amp;S1749&amp;"_"&amp;T1749,[1]挑战模式!$A:$BG,58,FALSE))</f>
        <v/>
      </c>
      <c r="I1749" s="10" t="str">
        <f>IF(C1749="","",VLOOKUP(R1749&amp;"_"&amp;S1749&amp;"_"&amp;T1749,[1]挑战模式!$A:$BG,59,FALSE))</f>
        <v/>
      </c>
      <c r="J1749" s="10" t="str">
        <f t="shared" si="170"/>
        <v/>
      </c>
      <c r="K1749" s="10">
        <f ca="1">IF(ISNA(VLOOKUP(R1749&amp;"_"&amp;S1749&amp;"_"&amp;T1749,[1]挑战模式!$A:$AS,1,FALSE)),"",IF(VLOOKUP(R1749&amp;"_"&amp;S1749&amp;"_"&amp;T1749,[1]挑战模式!$A:$AS,14+U1749,FALSE)="","",INT(VLOOKUP(R1749&amp;"_"&amp;S1749&amp;"_"&amp;T1749,[1]挑战模式!$A:$AS,20+U1749,FALSE))))</f>
        <v>8</v>
      </c>
      <c r="L1749" s="10">
        <f ca="1">IF(ISNA(VLOOKUP(R1749&amp;"_"&amp;S1749&amp;"_"&amp;T1749,[1]挑战模式!$A:$AS,1,FALSE)),"",IF(VLOOKUP(R1749&amp;"_"&amp;S1749&amp;"_"&amp;T1749,[1]挑战模式!$A:$AS,14+U1749,FALSE)="","",ROUND(VLOOKUP(R1749&amp;"_"&amp;S1749&amp;"_"&amp;T1749,[1]挑战模式!$A:$AS,5,FALSE)/K1749,2)))</f>
        <v>3.13</v>
      </c>
      <c r="M1749" s="10">
        <f t="shared" ca="1" si="174"/>
        <v>1</v>
      </c>
      <c r="N1749" s="10" t="str">
        <f t="shared" ca="1" si="175"/>
        <v>Monster_Season4_Challenge2_4_2</v>
      </c>
      <c r="O1749" s="10">
        <f t="shared" ca="1" si="176"/>
        <v>1</v>
      </c>
      <c r="Q1749" s="10">
        <f ca="1">IF(L1749="","",VLOOKUP(R1749&amp;"_"&amp;S1749&amp;"_"&amp;T1749,[1]挑战模式!$A:$AS,38+U1749,FALSE))</f>
        <v>10</v>
      </c>
      <c r="R1749" s="10">
        <v>4</v>
      </c>
      <c r="S1749" s="10">
        <v>2</v>
      </c>
      <c r="T1749" s="10">
        <v>4</v>
      </c>
      <c r="U1749" s="10">
        <v>2</v>
      </c>
    </row>
    <row r="1750" spans="2:21" x14ac:dyDescent="0.2">
      <c r="B1750" s="10" t="str">
        <f t="shared" si="171"/>
        <v/>
      </c>
      <c r="C1750" s="10" t="str">
        <f>IF(ISNA(VLOOKUP(R1750&amp;"_"&amp;S1750&amp;"_"&amp;T1750,[1]挑战模式!$A:$AS,1,FALSE)),"",IF(T1750-T1749=0,"",T1750))</f>
        <v/>
      </c>
      <c r="D1750" s="10" t="str">
        <f t="shared" si="172"/>
        <v/>
      </c>
      <c r="E1750" s="10" t="str">
        <f>""</f>
        <v/>
      </c>
      <c r="F1750" s="10" t="str">
        <f>IF(C1750="","",VLOOKUP(R1750&amp;"_"&amp;S1750&amp;"_"&amp;T1750,[1]挑战模式!$A:$AS,13,FALSE)-VLOOKUP(R1750&amp;"_"&amp;S1750&amp;"_"&amp;T1750,[1]挑战模式!$A:$AS,14,FALSE))</f>
        <v/>
      </c>
      <c r="G1750" s="10" t="str">
        <f t="shared" si="173"/>
        <v/>
      </c>
      <c r="H1750" s="10" t="str">
        <f>IF(C1750="","",VLOOKUP(R1750&amp;"_"&amp;S1750&amp;"_"&amp;T1750,[1]挑战模式!$A:$BG,58,FALSE))</f>
        <v/>
      </c>
      <c r="I1750" s="10" t="str">
        <f>IF(C1750="","",VLOOKUP(R1750&amp;"_"&amp;S1750&amp;"_"&amp;T1750,[1]挑战模式!$A:$BG,59,FALSE))</f>
        <v/>
      </c>
      <c r="J1750" s="10" t="str">
        <f t="shared" si="170"/>
        <v/>
      </c>
      <c r="K1750" s="10">
        <f ca="1">IF(ISNA(VLOOKUP(R1750&amp;"_"&amp;S1750&amp;"_"&amp;T1750,[1]挑战模式!$A:$AS,1,FALSE)),"",IF(VLOOKUP(R1750&amp;"_"&amp;S1750&amp;"_"&amp;T1750,[1]挑战模式!$A:$AS,14+U1750,FALSE)="","",INT(VLOOKUP(R1750&amp;"_"&amp;S1750&amp;"_"&amp;T1750,[1]挑战模式!$A:$AS,20+U1750,FALSE))))</f>
        <v>4</v>
      </c>
      <c r="L1750" s="10">
        <f ca="1">IF(ISNA(VLOOKUP(R1750&amp;"_"&amp;S1750&amp;"_"&amp;T1750,[1]挑战模式!$A:$AS,1,FALSE)),"",IF(VLOOKUP(R1750&amp;"_"&amp;S1750&amp;"_"&amp;T1750,[1]挑战模式!$A:$AS,14+U1750,FALSE)="","",ROUND(VLOOKUP(R1750&amp;"_"&amp;S1750&amp;"_"&amp;T1750,[1]挑战模式!$A:$AS,5,FALSE)/K1750,2)))</f>
        <v>6.25</v>
      </c>
      <c r="M1750" s="10">
        <f t="shared" ca="1" si="174"/>
        <v>1</v>
      </c>
      <c r="N1750" s="10" t="str">
        <f t="shared" ca="1" si="175"/>
        <v>Monster_Season4_Challenge2_4_3</v>
      </c>
      <c r="O1750" s="10">
        <f t="shared" ca="1" si="176"/>
        <v>1</v>
      </c>
      <c r="Q1750" s="10">
        <f ca="1">IF(L1750="","",VLOOKUP(R1750&amp;"_"&amp;S1750&amp;"_"&amp;T1750,[1]挑战模式!$A:$AS,38+U1750,FALSE))</f>
        <v>10</v>
      </c>
      <c r="R1750" s="10">
        <v>4</v>
      </c>
      <c r="S1750" s="10">
        <v>2</v>
      </c>
      <c r="T1750" s="10">
        <v>4</v>
      </c>
      <c r="U1750" s="10">
        <v>3</v>
      </c>
    </row>
    <row r="1751" spans="2:21" x14ac:dyDescent="0.2">
      <c r="B1751" s="10" t="str">
        <f t="shared" si="171"/>
        <v/>
      </c>
      <c r="C1751" s="10" t="str">
        <f>IF(ISNA(VLOOKUP(R1751&amp;"_"&amp;S1751&amp;"_"&amp;T1751,[1]挑战模式!$A:$AS,1,FALSE)),"",IF(T1751-T1750=0,"",T1751))</f>
        <v/>
      </c>
      <c r="D1751" s="10" t="str">
        <f t="shared" si="172"/>
        <v/>
      </c>
      <c r="E1751" s="10" t="str">
        <f>""</f>
        <v/>
      </c>
      <c r="F1751" s="10" t="str">
        <f>IF(C1751="","",VLOOKUP(R1751&amp;"_"&amp;S1751&amp;"_"&amp;T1751,[1]挑战模式!$A:$AS,13,FALSE)-VLOOKUP(R1751&amp;"_"&amp;S1751&amp;"_"&amp;T1751,[1]挑战模式!$A:$AS,14,FALSE))</f>
        <v/>
      </c>
      <c r="G1751" s="10" t="str">
        <f t="shared" si="173"/>
        <v/>
      </c>
      <c r="H1751" s="10" t="str">
        <f>IF(C1751="","",VLOOKUP(R1751&amp;"_"&amp;S1751&amp;"_"&amp;T1751,[1]挑战模式!$A:$BG,58,FALSE))</f>
        <v/>
      </c>
      <c r="I1751" s="10" t="str">
        <f>IF(C1751="","",VLOOKUP(R1751&amp;"_"&amp;S1751&amp;"_"&amp;T1751,[1]挑战模式!$A:$BG,59,FALSE))</f>
        <v/>
      </c>
      <c r="J1751" s="10" t="str">
        <f t="shared" ref="J1751:J1814" si="177">IF(C1751="","",0)</f>
        <v/>
      </c>
      <c r="K1751" s="10" t="str">
        <f ca="1">IF(ISNA(VLOOKUP(R1751&amp;"_"&amp;S1751&amp;"_"&amp;T1751,[1]挑战模式!$A:$AS,1,FALSE)),"",IF(VLOOKUP(R1751&amp;"_"&amp;S1751&amp;"_"&amp;T1751,[1]挑战模式!$A:$AS,14+U1751,FALSE)="","",INT(VLOOKUP(R1751&amp;"_"&amp;S1751&amp;"_"&amp;T1751,[1]挑战模式!$A:$AS,20+U1751,FALSE))))</f>
        <v/>
      </c>
      <c r="L1751" s="10" t="str">
        <f ca="1">IF(ISNA(VLOOKUP(R1751&amp;"_"&amp;S1751&amp;"_"&amp;T1751,[1]挑战模式!$A:$AS,1,FALSE)),"",IF(VLOOKUP(R1751&amp;"_"&amp;S1751&amp;"_"&amp;T1751,[1]挑战模式!$A:$AS,14+U1751,FALSE)="","",ROUND(VLOOKUP(R1751&amp;"_"&amp;S1751&amp;"_"&amp;T1751,[1]挑战模式!$A:$AS,5,FALSE)/K1751,2)))</f>
        <v/>
      </c>
      <c r="M1751" s="10" t="str">
        <f t="shared" ca="1" si="174"/>
        <v/>
      </c>
      <c r="N1751" s="10" t="str">
        <f t="shared" ca="1" si="175"/>
        <v/>
      </c>
      <c r="O1751" s="10" t="str">
        <f t="shared" ca="1" si="176"/>
        <v/>
      </c>
      <c r="Q1751" s="10" t="str">
        <f ca="1">IF(L1751="","",VLOOKUP(R1751&amp;"_"&amp;S1751&amp;"_"&amp;T1751,[1]挑战模式!$A:$AS,38+U1751,FALSE))</f>
        <v/>
      </c>
      <c r="R1751" s="10">
        <v>4</v>
      </c>
      <c r="S1751" s="10">
        <v>2</v>
      </c>
      <c r="T1751" s="10">
        <v>4</v>
      </c>
      <c r="U1751" s="10">
        <v>4</v>
      </c>
    </row>
    <row r="1752" spans="2:21" x14ac:dyDescent="0.2">
      <c r="B1752" s="10" t="str">
        <f t="shared" si="171"/>
        <v/>
      </c>
      <c r="C1752" s="10" t="str">
        <f>IF(ISNA(VLOOKUP(R1752&amp;"_"&amp;S1752&amp;"_"&amp;T1752,[1]挑战模式!$A:$AS,1,FALSE)),"",IF(T1752-T1751=0,"",T1752))</f>
        <v/>
      </c>
      <c r="D1752" s="10" t="str">
        <f t="shared" si="172"/>
        <v/>
      </c>
      <c r="E1752" s="10" t="str">
        <f>""</f>
        <v/>
      </c>
      <c r="F1752" s="10" t="str">
        <f>IF(C1752="","",VLOOKUP(R1752&amp;"_"&amp;S1752&amp;"_"&amp;T1752,[1]挑战模式!$A:$AS,13,FALSE)-VLOOKUP(R1752&amp;"_"&amp;S1752&amp;"_"&amp;T1752,[1]挑战模式!$A:$AS,14,FALSE))</f>
        <v/>
      </c>
      <c r="G1752" s="10" t="str">
        <f t="shared" si="173"/>
        <v/>
      </c>
      <c r="H1752" s="10" t="str">
        <f>IF(C1752="","",VLOOKUP(R1752&amp;"_"&amp;S1752&amp;"_"&amp;T1752,[1]挑战模式!$A:$BG,58,FALSE))</f>
        <v/>
      </c>
      <c r="I1752" s="10" t="str">
        <f>IF(C1752="","",VLOOKUP(R1752&amp;"_"&amp;S1752&amp;"_"&amp;T1752,[1]挑战模式!$A:$BG,59,FALSE))</f>
        <v/>
      </c>
      <c r="J1752" s="10" t="str">
        <f t="shared" si="177"/>
        <v/>
      </c>
      <c r="K1752" s="10" t="str">
        <f ca="1">IF(ISNA(VLOOKUP(R1752&amp;"_"&amp;S1752&amp;"_"&amp;T1752,[1]挑战模式!$A:$AS,1,FALSE)),"",IF(VLOOKUP(R1752&amp;"_"&amp;S1752&amp;"_"&amp;T1752,[1]挑战模式!$A:$AS,14+U1752,FALSE)="","",INT(VLOOKUP(R1752&amp;"_"&amp;S1752&amp;"_"&amp;T1752,[1]挑战模式!$A:$AS,20+U1752,FALSE))))</f>
        <v/>
      </c>
      <c r="L1752" s="10" t="str">
        <f ca="1">IF(ISNA(VLOOKUP(R1752&amp;"_"&amp;S1752&amp;"_"&amp;T1752,[1]挑战模式!$A:$AS,1,FALSE)),"",IF(VLOOKUP(R1752&amp;"_"&amp;S1752&amp;"_"&amp;T1752,[1]挑战模式!$A:$AS,14+U1752,FALSE)="","",ROUND(VLOOKUP(R1752&amp;"_"&amp;S1752&amp;"_"&amp;T1752,[1]挑战模式!$A:$AS,5,FALSE)/K1752,2)))</f>
        <v/>
      </c>
      <c r="M1752" s="10" t="str">
        <f t="shared" ca="1" si="174"/>
        <v/>
      </c>
      <c r="N1752" s="10" t="str">
        <f t="shared" ca="1" si="175"/>
        <v/>
      </c>
      <c r="O1752" s="10" t="str">
        <f t="shared" ca="1" si="176"/>
        <v/>
      </c>
      <c r="Q1752" s="10" t="str">
        <f ca="1">IF(L1752="","",VLOOKUP(R1752&amp;"_"&amp;S1752&amp;"_"&amp;T1752,[1]挑战模式!$A:$AS,38+U1752,FALSE))</f>
        <v/>
      </c>
      <c r="R1752" s="10">
        <v>4</v>
      </c>
      <c r="S1752" s="10">
        <v>2</v>
      </c>
      <c r="T1752" s="10">
        <v>4</v>
      </c>
      <c r="U1752" s="10">
        <v>5</v>
      </c>
    </row>
    <row r="1753" spans="2:21" x14ac:dyDescent="0.2">
      <c r="B1753" s="10" t="str">
        <f t="shared" si="171"/>
        <v/>
      </c>
      <c r="C1753" s="10" t="str">
        <f>IF(ISNA(VLOOKUP(R1753&amp;"_"&amp;S1753&amp;"_"&amp;T1753,[1]挑战模式!$A:$AS,1,FALSE)),"",IF(T1753-T1752=0,"",T1753))</f>
        <v/>
      </c>
      <c r="D1753" s="10" t="str">
        <f t="shared" si="172"/>
        <v/>
      </c>
      <c r="E1753" s="10" t="str">
        <f>""</f>
        <v/>
      </c>
      <c r="F1753" s="10" t="str">
        <f>IF(C1753="","",VLOOKUP(R1753&amp;"_"&amp;S1753&amp;"_"&amp;T1753,[1]挑战模式!$A:$AS,13,FALSE)-VLOOKUP(R1753&amp;"_"&amp;S1753&amp;"_"&amp;T1753,[1]挑战模式!$A:$AS,14,FALSE))</f>
        <v/>
      </c>
      <c r="G1753" s="10" t="str">
        <f t="shared" si="173"/>
        <v/>
      </c>
      <c r="H1753" s="10" t="str">
        <f>IF(C1753="","",VLOOKUP(R1753&amp;"_"&amp;S1753&amp;"_"&amp;T1753,[1]挑战模式!$A:$BG,58,FALSE))</f>
        <v/>
      </c>
      <c r="I1753" s="10" t="str">
        <f>IF(C1753="","",VLOOKUP(R1753&amp;"_"&amp;S1753&amp;"_"&amp;T1753,[1]挑战模式!$A:$BG,59,FALSE))</f>
        <v/>
      </c>
      <c r="J1753" s="10" t="str">
        <f t="shared" si="177"/>
        <v/>
      </c>
      <c r="K1753" s="10" t="str">
        <f ca="1">IF(ISNA(VLOOKUP(R1753&amp;"_"&amp;S1753&amp;"_"&amp;T1753,[1]挑战模式!$A:$AS,1,FALSE)),"",IF(VLOOKUP(R1753&amp;"_"&amp;S1753&amp;"_"&amp;T1753,[1]挑战模式!$A:$AS,14+U1753,FALSE)="","",INT(VLOOKUP(R1753&amp;"_"&amp;S1753&amp;"_"&amp;T1753,[1]挑战模式!$A:$AS,20+U1753,FALSE))))</f>
        <v/>
      </c>
      <c r="L1753" s="10" t="str">
        <f ca="1">IF(ISNA(VLOOKUP(R1753&amp;"_"&amp;S1753&amp;"_"&amp;T1753,[1]挑战模式!$A:$AS,1,FALSE)),"",IF(VLOOKUP(R1753&amp;"_"&amp;S1753&amp;"_"&amp;T1753,[1]挑战模式!$A:$AS,14+U1753,FALSE)="","",ROUND(VLOOKUP(R1753&amp;"_"&amp;S1753&amp;"_"&amp;T1753,[1]挑战模式!$A:$AS,5,FALSE)/K1753,2)))</f>
        <v/>
      </c>
      <c r="M1753" s="10" t="str">
        <f t="shared" ca="1" si="174"/>
        <v/>
      </c>
      <c r="N1753" s="10" t="str">
        <f t="shared" ca="1" si="175"/>
        <v/>
      </c>
      <c r="O1753" s="10" t="str">
        <f t="shared" ca="1" si="176"/>
        <v/>
      </c>
      <c r="Q1753" s="10" t="str">
        <f ca="1">IF(L1753="","",VLOOKUP(R1753&amp;"_"&amp;S1753&amp;"_"&amp;T1753,[1]挑战模式!$A:$AS,38+U1753,FALSE))</f>
        <v/>
      </c>
      <c r="R1753" s="10">
        <v>4</v>
      </c>
      <c r="S1753" s="10">
        <v>2</v>
      </c>
      <c r="T1753" s="10">
        <v>4</v>
      </c>
      <c r="U1753" s="10">
        <v>6</v>
      </c>
    </row>
    <row r="1754" spans="2:21" x14ac:dyDescent="0.2">
      <c r="B1754" s="10" t="str">
        <f t="shared" si="171"/>
        <v>MonsterWaveCallRule_Season4_Challenge2</v>
      </c>
      <c r="C1754" s="10">
        <f>IF(ISNA(VLOOKUP(R1754&amp;"_"&amp;S1754&amp;"_"&amp;T1754,[1]挑战模式!$A:$AS,1,FALSE)),"",IF(T1754-T1753=0,"",T1754))</f>
        <v>5</v>
      </c>
      <c r="D1754" s="10" t="str">
        <f t="shared" si="172"/>
        <v>赛季4挑战关卡2波次5</v>
      </c>
      <c r="E1754" s="10" t="str">
        <f>""</f>
        <v/>
      </c>
      <c r="F1754" s="10">
        <f>IF(C1754="","",VLOOKUP(R1754&amp;"_"&amp;S1754&amp;"_"&amp;T1754,[1]挑战模式!$A:$AS,13,FALSE)-VLOOKUP(R1754&amp;"_"&amp;S1754&amp;"_"&amp;T1754,[1]挑战模式!$A:$AS,14,FALSE))</f>
        <v>100</v>
      </c>
      <c r="G1754" s="10">
        <f t="shared" si="173"/>
        <v>180</v>
      </c>
      <c r="H1754" s="10" t="str">
        <f>IF(C1754="","",VLOOKUP(R1754&amp;"_"&amp;S1754&amp;"_"&amp;T1754,[1]挑战模式!$A:$BG,58,FALSE))</f>
        <v>ResAudio_Music_game1;0.9</v>
      </c>
      <c r="I1754" s="10" t="str">
        <f>IF(C1754="","",VLOOKUP(R1754&amp;"_"&amp;S1754&amp;"_"&amp;T1754,[1]挑战模式!$A:$BG,59,FALSE))</f>
        <v>ResAudio_Music_game1;1.2</v>
      </c>
      <c r="J1754" s="10">
        <f t="shared" si="177"/>
        <v>0</v>
      </c>
      <c r="K1754" s="10">
        <f ca="1">IF(ISNA(VLOOKUP(R1754&amp;"_"&amp;S1754&amp;"_"&amp;T1754,[1]挑战模式!$A:$AS,1,FALSE)),"",IF(VLOOKUP(R1754&amp;"_"&amp;S1754&amp;"_"&amp;T1754,[1]挑战模式!$A:$AS,14+U1754,FALSE)="","",INT(VLOOKUP(R1754&amp;"_"&amp;S1754&amp;"_"&amp;T1754,[1]挑战模式!$A:$AS,20+U1754,FALSE))))</f>
        <v>12</v>
      </c>
      <c r="L1754" s="10">
        <f ca="1">IF(ISNA(VLOOKUP(R1754&amp;"_"&amp;S1754&amp;"_"&amp;T1754,[1]挑战模式!$A:$AS,1,FALSE)),"",IF(VLOOKUP(R1754&amp;"_"&amp;S1754&amp;"_"&amp;T1754,[1]挑战模式!$A:$AS,14+U1754,FALSE)="","",ROUND(VLOOKUP(R1754&amp;"_"&amp;S1754&amp;"_"&amp;T1754,[1]挑战模式!$A:$AS,5,FALSE)/K1754,2)))</f>
        <v>2.5</v>
      </c>
      <c r="M1754" s="10">
        <f t="shared" ca="1" si="174"/>
        <v>1</v>
      </c>
      <c r="N1754" s="10" t="str">
        <f t="shared" ca="1" si="175"/>
        <v>Monster_Season4_Challenge2_5_1</v>
      </c>
      <c r="O1754" s="10">
        <f t="shared" ca="1" si="176"/>
        <v>1</v>
      </c>
      <c r="Q1754" s="10">
        <f ca="1">IF(L1754="","",VLOOKUP(R1754&amp;"_"&amp;S1754&amp;"_"&amp;T1754,[1]挑战模式!$A:$AS,38+U1754,FALSE))</f>
        <v>6</v>
      </c>
      <c r="R1754" s="10">
        <v>4</v>
      </c>
      <c r="S1754" s="10">
        <v>2</v>
      </c>
      <c r="T1754" s="10">
        <v>5</v>
      </c>
      <c r="U1754" s="10">
        <v>1</v>
      </c>
    </row>
    <row r="1755" spans="2:21" x14ac:dyDescent="0.2">
      <c r="B1755" s="10" t="str">
        <f t="shared" si="171"/>
        <v/>
      </c>
      <c r="C1755" s="10" t="str">
        <f>IF(ISNA(VLOOKUP(R1755&amp;"_"&amp;S1755&amp;"_"&amp;T1755,[1]挑战模式!$A:$AS,1,FALSE)),"",IF(T1755-T1754=0,"",T1755))</f>
        <v/>
      </c>
      <c r="D1755" s="10" t="str">
        <f t="shared" si="172"/>
        <v/>
      </c>
      <c r="E1755" s="10" t="str">
        <f>""</f>
        <v/>
      </c>
      <c r="F1755" s="10" t="str">
        <f>IF(C1755="","",VLOOKUP(R1755&amp;"_"&amp;S1755&amp;"_"&amp;T1755,[1]挑战模式!$A:$AS,13,FALSE)-VLOOKUP(R1755&amp;"_"&amp;S1755&amp;"_"&amp;T1755,[1]挑战模式!$A:$AS,14,FALSE))</f>
        <v/>
      </c>
      <c r="G1755" s="10" t="str">
        <f t="shared" si="173"/>
        <v/>
      </c>
      <c r="H1755" s="10" t="str">
        <f>IF(C1755="","",VLOOKUP(R1755&amp;"_"&amp;S1755&amp;"_"&amp;T1755,[1]挑战模式!$A:$BG,58,FALSE))</f>
        <v/>
      </c>
      <c r="I1755" s="10" t="str">
        <f>IF(C1755="","",VLOOKUP(R1755&amp;"_"&amp;S1755&amp;"_"&amp;T1755,[1]挑战模式!$A:$BG,59,FALSE))</f>
        <v/>
      </c>
      <c r="J1755" s="10" t="str">
        <f t="shared" si="177"/>
        <v/>
      </c>
      <c r="K1755" s="10">
        <f ca="1">IF(ISNA(VLOOKUP(R1755&amp;"_"&amp;S1755&amp;"_"&amp;T1755,[1]挑战模式!$A:$AS,1,FALSE)),"",IF(VLOOKUP(R1755&amp;"_"&amp;S1755&amp;"_"&amp;T1755,[1]挑战模式!$A:$AS,14+U1755,FALSE)="","",INT(VLOOKUP(R1755&amp;"_"&amp;S1755&amp;"_"&amp;T1755,[1]挑战模式!$A:$AS,20+U1755,FALSE))))</f>
        <v>12</v>
      </c>
      <c r="L1755" s="10">
        <f ca="1">IF(ISNA(VLOOKUP(R1755&amp;"_"&amp;S1755&amp;"_"&amp;T1755,[1]挑战模式!$A:$AS,1,FALSE)),"",IF(VLOOKUP(R1755&amp;"_"&amp;S1755&amp;"_"&amp;T1755,[1]挑战模式!$A:$AS,14+U1755,FALSE)="","",ROUND(VLOOKUP(R1755&amp;"_"&amp;S1755&amp;"_"&amp;T1755,[1]挑战模式!$A:$AS,5,FALSE)/K1755,2)))</f>
        <v>2.5</v>
      </c>
      <c r="M1755" s="10">
        <f t="shared" ca="1" si="174"/>
        <v>1</v>
      </c>
      <c r="N1755" s="10" t="str">
        <f t="shared" ca="1" si="175"/>
        <v>Monster_Season4_Challenge2_5_2</v>
      </c>
      <c r="O1755" s="10">
        <f t="shared" ca="1" si="176"/>
        <v>1</v>
      </c>
      <c r="Q1755" s="10">
        <f ca="1">IF(L1755="","",VLOOKUP(R1755&amp;"_"&amp;S1755&amp;"_"&amp;T1755,[1]挑战模式!$A:$AS,38+U1755,FALSE))</f>
        <v>6</v>
      </c>
      <c r="R1755" s="10">
        <v>4</v>
      </c>
      <c r="S1755" s="10">
        <v>2</v>
      </c>
      <c r="T1755" s="10">
        <v>5</v>
      </c>
      <c r="U1755" s="10">
        <v>2</v>
      </c>
    </row>
    <row r="1756" spans="2:21" x14ac:dyDescent="0.2">
      <c r="B1756" s="10" t="str">
        <f t="shared" si="171"/>
        <v/>
      </c>
      <c r="C1756" s="10" t="str">
        <f>IF(ISNA(VLOOKUP(R1756&amp;"_"&amp;S1756&amp;"_"&amp;T1756,[1]挑战模式!$A:$AS,1,FALSE)),"",IF(T1756-T1755=0,"",T1756))</f>
        <v/>
      </c>
      <c r="D1756" s="10" t="str">
        <f t="shared" si="172"/>
        <v/>
      </c>
      <c r="E1756" s="10" t="str">
        <f>""</f>
        <v/>
      </c>
      <c r="F1756" s="10" t="str">
        <f>IF(C1756="","",VLOOKUP(R1756&amp;"_"&amp;S1756&amp;"_"&amp;T1756,[1]挑战模式!$A:$AS,13,FALSE)-VLOOKUP(R1756&amp;"_"&amp;S1756&amp;"_"&amp;T1756,[1]挑战模式!$A:$AS,14,FALSE))</f>
        <v/>
      </c>
      <c r="G1756" s="10" t="str">
        <f t="shared" si="173"/>
        <v/>
      </c>
      <c r="H1756" s="10" t="str">
        <f>IF(C1756="","",VLOOKUP(R1756&amp;"_"&amp;S1756&amp;"_"&amp;T1756,[1]挑战模式!$A:$BG,58,FALSE))</f>
        <v/>
      </c>
      <c r="I1756" s="10" t="str">
        <f>IF(C1756="","",VLOOKUP(R1756&amp;"_"&amp;S1756&amp;"_"&amp;T1756,[1]挑战模式!$A:$BG,59,FALSE))</f>
        <v/>
      </c>
      <c r="J1756" s="10" t="str">
        <f t="shared" si="177"/>
        <v/>
      </c>
      <c r="K1756" s="10">
        <f ca="1">IF(ISNA(VLOOKUP(R1756&amp;"_"&amp;S1756&amp;"_"&amp;T1756,[1]挑战模式!$A:$AS,1,FALSE)),"",IF(VLOOKUP(R1756&amp;"_"&amp;S1756&amp;"_"&amp;T1756,[1]挑战模式!$A:$AS,14+U1756,FALSE)="","",INT(VLOOKUP(R1756&amp;"_"&amp;S1756&amp;"_"&amp;T1756,[1]挑战模式!$A:$AS,20+U1756,FALSE))))</f>
        <v>6</v>
      </c>
      <c r="L1756" s="10">
        <f ca="1">IF(ISNA(VLOOKUP(R1756&amp;"_"&amp;S1756&amp;"_"&amp;T1756,[1]挑战模式!$A:$AS,1,FALSE)),"",IF(VLOOKUP(R1756&amp;"_"&amp;S1756&amp;"_"&amp;T1756,[1]挑战模式!$A:$AS,14+U1756,FALSE)="","",ROUND(VLOOKUP(R1756&amp;"_"&amp;S1756&amp;"_"&amp;T1756,[1]挑战模式!$A:$AS,5,FALSE)/K1756,2)))</f>
        <v>5</v>
      </c>
      <c r="M1756" s="10">
        <f t="shared" ca="1" si="174"/>
        <v>1</v>
      </c>
      <c r="N1756" s="10" t="str">
        <f t="shared" ca="1" si="175"/>
        <v>Monster_Season4_Challenge2_5_3</v>
      </c>
      <c r="O1756" s="10">
        <f t="shared" ca="1" si="176"/>
        <v>1</v>
      </c>
      <c r="Q1756" s="10">
        <f ca="1">IF(L1756="","",VLOOKUP(R1756&amp;"_"&amp;S1756&amp;"_"&amp;T1756,[1]挑战模式!$A:$AS,38+U1756,FALSE))</f>
        <v>11</v>
      </c>
      <c r="R1756" s="10">
        <v>4</v>
      </c>
      <c r="S1756" s="10">
        <v>2</v>
      </c>
      <c r="T1756" s="10">
        <v>5</v>
      </c>
      <c r="U1756" s="10">
        <v>3</v>
      </c>
    </row>
    <row r="1757" spans="2:21" x14ac:dyDescent="0.2">
      <c r="B1757" s="10" t="str">
        <f t="shared" si="171"/>
        <v/>
      </c>
      <c r="C1757" s="10" t="str">
        <f>IF(ISNA(VLOOKUP(R1757&amp;"_"&amp;S1757&amp;"_"&amp;T1757,[1]挑战模式!$A:$AS,1,FALSE)),"",IF(T1757-T1756=0,"",T1757))</f>
        <v/>
      </c>
      <c r="D1757" s="10" t="str">
        <f t="shared" si="172"/>
        <v/>
      </c>
      <c r="E1757" s="10" t="str">
        <f>""</f>
        <v/>
      </c>
      <c r="F1757" s="10" t="str">
        <f>IF(C1757="","",VLOOKUP(R1757&amp;"_"&amp;S1757&amp;"_"&amp;T1757,[1]挑战模式!$A:$AS,13,FALSE)-VLOOKUP(R1757&amp;"_"&amp;S1757&amp;"_"&amp;T1757,[1]挑战模式!$A:$AS,14,FALSE))</f>
        <v/>
      </c>
      <c r="G1757" s="10" t="str">
        <f t="shared" si="173"/>
        <v/>
      </c>
      <c r="H1757" s="10" t="str">
        <f>IF(C1757="","",VLOOKUP(R1757&amp;"_"&amp;S1757&amp;"_"&amp;T1757,[1]挑战模式!$A:$BG,58,FALSE))</f>
        <v/>
      </c>
      <c r="I1757" s="10" t="str">
        <f>IF(C1757="","",VLOOKUP(R1757&amp;"_"&amp;S1757&amp;"_"&amp;T1757,[1]挑战模式!$A:$BG,59,FALSE))</f>
        <v/>
      </c>
      <c r="J1757" s="10" t="str">
        <f t="shared" si="177"/>
        <v/>
      </c>
      <c r="K1757" s="10" t="str">
        <f ca="1">IF(ISNA(VLOOKUP(R1757&amp;"_"&amp;S1757&amp;"_"&amp;T1757,[1]挑战模式!$A:$AS,1,FALSE)),"",IF(VLOOKUP(R1757&amp;"_"&amp;S1757&amp;"_"&amp;T1757,[1]挑战模式!$A:$AS,14+U1757,FALSE)="","",INT(VLOOKUP(R1757&amp;"_"&amp;S1757&amp;"_"&amp;T1757,[1]挑战模式!$A:$AS,20+U1757,FALSE))))</f>
        <v/>
      </c>
      <c r="L1757" s="10" t="str">
        <f ca="1">IF(ISNA(VLOOKUP(R1757&amp;"_"&amp;S1757&amp;"_"&amp;T1757,[1]挑战模式!$A:$AS,1,FALSE)),"",IF(VLOOKUP(R1757&amp;"_"&amp;S1757&amp;"_"&amp;T1757,[1]挑战模式!$A:$AS,14+U1757,FALSE)="","",ROUND(VLOOKUP(R1757&amp;"_"&amp;S1757&amp;"_"&amp;T1757,[1]挑战模式!$A:$AS,5,FALSE)/K1757,2)))</f>
        <v/>
      </c>
      <c r="M1757" s="10" t="str">
        <f t="shared" ca="1" si="174"/>
        <v/>
      </c>
      <c r="N1757" s="10" t="str">
        <f t="shared" ca="1" si="175"/>
        <v/>
      </c>
      <c r="O1757" s="10" t="str">
        <f t="shared" ca="1" si="176"/>
        <v/>
      </c>
      <c r="Q1757" s="10" t="str">
        <f ca="1">IF(L1757="","",VLOOKUP(R1757&amp;"_"&amp;S1757&amp;"_"&amp;T1757,[1]挑战模式!$A:$AS,38+U1757,FALSE))</f>
        <v/>
      </c>
      <c r="R1757" s="10">
        <v>4</v>
      </c>
      <c r="S1757" s="10">
        <v>2</v>
      </c>
      <c r="T1757" s="10">
        <v>5</v>
      </c>
      <c r="U1757" s="10">
        <v>4</v>
      </c>
    </row>
    <row r="1758" spans="2:21" x14ac:dyDescent="0.2">
      <c r="B1758" s="10" t="str">
        <f t="shared" si="171"/>
        <v/>
      </c>
      <c r="C1758" s="10" t="str">
        <f>IF(ISNA(VLOOKUP(R1758&amp;"_"&amp;S1758&amp;"_"&amp;T1758,[1]挑战模式!$A:$AS,1,FALSE)),"",IF(T1758-T1757=0,"",T1758))</f>
        <v/>
      </c>
      <c r="D1758" s="10" t="str">
        <f t="shared" si="172"/>
        <v/>
      </c>
      <c r="E1758" s="10" t="str">
        <f>""</f>
        <v/>
      </c>
      <c r="F1758" s="10" t="str">
        <f>IF(C1758="","",VLOOKUP(R1758&amp;"_"&amp;S1758&amp;"_"&amp;T1758,[1]挑战模式!$A:$AS,13,FALSE)-VLOOKUP(R1758&amp;"_"&amp;S1758&amp;"_"&amp;T1758,[1]挑战模式!$A:$AS,14,FALSE))</f>
        <v/>
      </c>
      <c r="G1758" s="10" t="str">
        <f t="shared" si="173"/>
        <v/>
      </c>
      <c r="H1758" s="10" t="str">
        <f>IF(C1758="","",VLOOKUP(R1758&amp;"_"&amp;S1758&amp;"_"&amp;T1758,[1]挑战模式!$A:$BG,58,FALSE))</f>
        <v/>
      </c>
      <c r="I1758" s="10" t="str">
        <f>IF(C1758="","",VLOOKUP(R1758&amp;"_"&amp;S1758&amp;"_"&amp;T1758,[1]挑战模式!$A:$BG,59,FALSE))</f>
        <v/>
      </c>
      <c r="J1758" s="10" t="str">
        <f t="shared" si="177"/>
        <v/>
      </c>
      <c r="K1758" s="10" t="str">
        <f ca="1">IF(ISNA(VLOOKUP(R1758&amp;"_"&amp;S1758&amp;"_"&amp;T1758,[1]挑战模式!$A:$AS,1,FALSE)),"",IF(VLOOKUP(R1758&amp;"_"&amp;S1758&amp;"_"&amp;T1758,[1]挑战模式!$A:$AS,14+U1758,FALSE)="","",INT(VLOOKUP(R1758&amp;"_"&amp;S1758&amp;"_"&amp;T1758,[1]挑战模式!$A:$AS,20+U1758,FALSE))))</f>
        <v/>
      </c>
      <c r="L1758" s="10" t="str">
        <f ca="1">IF(ISNA(VLOOKUP(R1758&amp;"_"&amp;S1758&amp;"_"&amp;T1758,[1]挑战模式!$A:$AS,1,FALSE)),"",IF(VLOOKUP(R1758&amp;"_"&amp;S1758&amp;"_"&amp;T1758,[1]挑战模式!$A:$AS,14+U1758,FALSE)="","",ROUND(VLOOKUP(R1758&amp;"_"&amp;S1758&amp;"_"&amp;T1758,[1]挑战模式!$A:$AS,5,FALSE)/K1758,2)))</f>
        <v/>
      </c>
      <c r="M1758" s="10" t="str">
        <f t="shared" ca="1" si="174"/>
        <v/>
      </c>
      <c r="N1758" s="10" t="str">
        <f t="shared" ca="1" si="175"/>
        <v/>
      </c>
      <c r="O1758" s="10" t="str">
        <f t="shared" ca="1" si="176"/>
        <v/>
      </c>
      <c r="Q1758" s="10" t="str">
        <f ca="1">IF(L1758="","",VLOOKUP(R1758&amp;"_"&amp;S1758&amp;"_"&amp;T1758,[1]挑战模式!$A:$AS,38+U1758,FALSE))</f>
        <v/>
      </c>
      <c r="R1758" s="10">
        <v>4</v>
      </c>
      <c r="S1758" s="10">
        <v>2</v>
      </c>
      <c r="T1758" s="10">
        <v>5</v>
      </c>
      <c r="U1758" s="10">
        <v>5</v>
      </c>
    </row>
    <row r="1759" spans="2:21" x14ac:dyDescent="0.2">
      <c r="B1759" s="10" t="str">
        <f t="shared" si="171"/>
        <v/>
      </c>
      <c r="C1759" s="10" t="str">
        <f>IF(ISNA(VLOOKUP(R1759&amp;"_"&amp;S1759&amp;"_"&amp;T1759,[1]挑战模式!$A:$AS,1,FALSE)),"",IF(T1759-T1758=0,"",T1759))</f>
        <v/>
      </c>
      <c r="D1759" s="10" t="str">
        <f t="shared" si="172"/>
        <v/>
      </c>
      <c r="E1759" s="10" t="str">
        <f>""</f>
        <v/>
      </c>
      <c r="F1759" s="10" t="str">
        <f>IF(C1759="","",VLOOKUP(R1759&amp;"_"&amp;S1759&amp;"_"&amp;T1759,[1]挑战模式!$A:$AS,13,FALSE)-VLOOKUP(R1759&amp;"_"&amp;S1759&amp;"_"&amp;T1759,[1]挑战模式!$A:$AS,14,FALSE))</f>
        <v/>
      </c>
      <c r="G1759" s="10" t="str">
        <f t="shared" si="173"/>
        <v/>
      </c>
      <c r="H1759" s="10" t="str">
        <f>IF(C1759="","",VLOOKUP(R1759&amp;"_"&amp;S1759&amp;"_"&amp;T1759,[1]挑战模式!$A:$BG,58,FALSE))</f>
        <v/>
      </c>
      <c r="I1759" s="10" t="str">
        <f>IF(C1759="","",VLOOKUP(R1759&amp;"_"&amp;S1759&amp;"_"&amp;T1759,[1]挑战模式!$A:$BG,59,FALSE))</f>
        <v/>
      </c>
      <c r="J1759" s="10" t="str">
        <f t="shared" si="177"/>
        <v/>
      </c>
      <c r="K1759" s="10" t="str">
        <f ca="1">IF(ISNA(VLOOKUP(R1759&amp;"_"&amp;S1759&amp;"_"&amp;T1759,[1]挑战模式!$A:$AS,1,FALSE)),"",IF(VLOOKUP(R1759&amp;"_"&amp;S1759&amp;"_"&amp;T1759,[1]挑战模式!$A:$AS,14+U1759,FALSE)="","",INT(VLOOKUP(R1759&amp;"_"&amp;S1759&amp;"_"&amp;T1759,[1]挑战模式!$A:$AS,20+U1759,FALSE))))</f>
        <v/>
      </c>
      <c r="L1759" s="10" t="str">
        <f ca="1">IF(ISNA(VLOOKUP(R1759&amp;"_"&amp;S1759&amp;"_"&amp;T1759,[1]挑战模式!$A:$AS,1,FALSE)),"",IF(VLOOKUP(R1759&amp;"_"&amp;S1759&amp;"_"&amp;T1759,[1]挑战模式!$A:$AS,14+U1759,FALSE)="","",ROUND(VLOOKUP(R1759&amp;"_"&amp;S1759&amp;"_"&amp;T1759,[1]挑战模式!$A:$AS,5,FALSE)/K1759,2)))</f>
        <v/>
      </c>
      <c r="M1759" s="10" t="str">
        <f t="shared" ca="1" si="174"/>
        <v/>
      </c>
      <c r="N1759" s="10" t="str">
        <f t="shared" ca="1" si="175"/>
        <v/>
      </c>
      <c r="O1759" s="10" t="str">
        <f t="shared" ca="1" si="176"/>
        <v/>
      </c>
      <c r="Q1759" s="10" t="str">
        <f ca="1">IF(L1759="","",VLOOKUP(R1759&amp;"_"&amp;S1759&amp;"_"&amp;T1759,[1]挑战模式!$A:$AS,38+U1759,FALSE))</f>
        <v/>
      </c>
      <c r="R1759" s="10">
        <v>4</v>
      </c>
      <c r="S1759" s="10">
        <v>2</v>
      </c>
      <c r="T1759" s="10">
        <v>5</v>
      </c>
      <c r="U1759" s="10">
        <v>6</v>
      </c>
    </row>
    <row r="1760" spans="2:21" x14ac:dyDescent="0.2">
      <c r="B1760" s="10" t="str">
        <f t="shared" si="171"/>
        <v>MonsterWaveCallRule_Season4_Challenge2</v>
      </c>
      <c r="C1760" s="10">
        <f>IF(ISNA(VLOOKUP(R1760&amp;"_"&amp;S1760&amp;"_"&amp;T1760,[1]挑战模式!$A:$AS,1,FALSE)),"",IF(T1760-T1759=0,"",T1760))</f>
        <v>6</v>
      </c>
      <c r="D1760" s="10" t="str">
        <f t="shared" si="172"/>
        <v>赛季4挑战关卡2波次6</v>
      </c>
      <c r="E1760" s="10" t="str">
        <f>""</f>
        <v/>
      </c>
      <c r="F1760" s="10">
        <f>IF(C1760="","",VLOOKUP(R1760&amp;"_"&amp;S1760&amp;"_"&amp;T1760,[1]挑战模式!$A:$AS,13,FALSE)-VLOOKUP(R1760&amp;"_"&amp;S1760&amp;"_"&amp;T1760,[1]挑战模式!$A:$AS,14,FALSE))</f>
        <v>100</v>
      </c>
      <c r="G1760" s="10">
        <f t="shared" si="173"/>
        <v>180</v>
      </c>
      <c r="H1760" s="10" t="str">
        <f>IF(C1760="","",VLOOKUP(R1760&amp;"_"&amp;S1760&amp;"_"&amp;T1760,[1]挑战模式!$A:$BG,58,FALSE))</f>
        <v>ResAudio_Music_game1;0.9</v>
      </c>
      <c r="I1760" s="10" t="str">
        <f>IF(C1760="","",VLOOKUP(R1760&amp;"_"&amp;S1760&amp;"_"&amp;T1760,[1]挑战模式!$A:$BG,59,FALSE))</f>
        <v>ResAudio_Music_battle_danger1;1</v>
      </c>
      <c r="J1760" s="10">
        <f t="shared" si="177"/>
        <v>0</v>
      </c>
      <c r="K1760" s="10">
        <f ca="1">IF(ISNA(VLOOKUP(R1760&amp;"_"&amp;S1760&amp;"_"&amp;T1760,[1]挑战模式!$A:$AS,1,FALSE)),"",IF(VLOOKUP(R1760&amp;"_"&amp;S1760&amp;"_"&amp;T1760,[1]挑战模式!$A:$AS,14+U1760,FALSE)="","",INT(VLOOKUP(R1760&amp;"_"&amp;S1760&amp;"_"&amp;T1760,[1]挑战模式!$A:$AS,20+U1760,FALSE))))</f>
        <v>11</v>
      </c>
      <c r="L1760" s="10">
        <f ca="1">IF(ISNA(VLOOKUP(R1760&amp;"_"&amp;S1760&amp;"_"&amp;T1760,[1]挑战模式!$A:$AS,1,FALSE)),"",IF(VLOOKUP(R1760&amp;"_"&amp;S1760&amp;"_"&amp;T1760,[1]挑战模式!$A:$AS,14+U1760,FALSE)="","",ROUND(VLOOKUP(R1760&amp;"_"&amp;S1760&amp;"_"&amp;T1760,[1]挑战模式!$A:$AS,5,FALSE)/K1760,2)))</f>
        <v>2.73</v>
      </c>
      <c r="M1760" s="10">
        <f t="shared" ca="1" si="174"/>
        <v>1</v>
      </c>
      <c r="N1760" s="10" t="str">
        <f t="shared" ca="1" si="175"/>
        <v>Monster_Season4_Challenge2_6_1</v>
      </c>
      <c r="O1760" s="10">
        <f t="shared" ca="1" si="176"/>
        <v>1</v>
      </c>
      <c r="Q1760" s="10">
        <f ca="1">IF(L1760="","",VLOOKUP(R1760&amp;"_"&amp;S1760&amp;"_"&amp;T1760,[1]挑战模式!$A:$AS,38+U1760,FALSE))</f>
        <v>5</v>
      </c>
      <c r="R1760" s="10">
        <v>4</v>
      </c>
      <c r="S1760" s="10">
        <v>2</v>
      </c>
      <c r="T1760" s="10">
        <v>6</v>
      </c>
      <c r="U1760" s="10">
        <v>1</v>
      </c>
    </row>
    <row r="1761" spans="2:21" x14ac:dyDescent="0.2">
      <c r="B1761" s="10" t="str">
        <f t="shared" si="171"/>
        <v/>
      </c>
      <c r="C1761" s="10" t="str">
        <f>IF(ISNA(VLOOKUP(R1761&amp;"_"&amp;S1761&amp;"_"&amp;T1761,[1]挑战模式!$A:$AS,1,FALSE)),"",IF(T1761-T1760=0,"",T1761))</f>
        <v/>
      </c>
      <c r="D1761" s="10" t="str">
        <f t="shared" si="172"/>
        <v/>
      </c>
      <c r="E1761" s="10" t="str">
        <f>""</f>
        <v/>
      </c>
      <c r="F1761" s="10" t="str">
        <f>IF(C1761="","",VLOOKUP(R1761&amp;"_"&amp;S1761&amp;"_"&amp;T1761,[1]挑战模式!$A:$AS,13,FALSE)-VLOOKUP(R1761&amp;"_"&amp;S1761&amp;"_"&amp;T1761,[1]挑战模式!$A:$AS,14,FALSE))</f>
        <v/>
      </c>
      <c r="G1761" s="10" t="str">
        <f t="shared" si="173"/>
        <v/>
      </c>
      <c r="H1761" s="10" t="str">
        <f>IF(C1761="","",VLOOKUP(R1761&amp;"_"&amp;S1761&amp;"_"&amp;T1761,[1]挑战模式!$A:$BG,58,FALSE))</f>
        <v/>
      </c>
      <c r="I1761" s="10" t="str">
        <f>IF(C1761="","",VLOOKUP(R1761&amp;"_"&amp;S1761&amp;"_"&amp;T1761,[1]挑战模式!$A:$BG,59,FALSE))</f>
        <v/>
      </c>
      <c r="J1761" s="10" t="str">
        <f t="shared" si="177"/>
        <v/>
      </c>
      <c r="K1761" s="10">
        <f ca="1">IF(ISNA(VLOOKUP(R1761&amp;"_"&amp;S1761&amp;"_"&amp;T1761,[1]挑战模式!$A:$AS,1,FALSE)),"",IF(VLOOKUP(R1761&amp;"_"&amp;S1761&amp;"_"&amp;T1761,[1]挑战模式!$A:$AS,14+U1761,FALSE)="","",INT(VLOOKUP(R1761&amp;"_"&amp;S1761&amp;"_"&amp;T1761,[1]挑战模式!$A:$AS,20+U1761,FALSE))))</f>
        <v>8</v>
      </c>
      <c r="L1761" s="10">
        <f ca="1">IF(ISNA(VLOOKUP(R1761&amp;"_"&amp;S1761&amp;"_"&amp;T1761,[1]挑战模式!$A:$AS,1,FALSE)),"",IF(VLOOKUP(R1761&amp;"_"&amp;S1761&amp;"_"&amp;T1761,[1]挑战模式!$A:$AS,14+U1761,FALSE)="","",ROUND(VLOOKUP(R1761&amp;"_"&amp;S1761&amp;"_"&amp;T1761,[1]挑战模式!$A:$AS,5,FALSE)/K1761,2)))</f>
        <v>3.75</v>
      </c>
      <c r="M1761" s="10">
        <f t="shared" ca="1" si="174"/>
        <v>1</v>
      </c>
      <c r="N1761" s="10" t="str">
        <f t="shared" ca="1" si="175"/>
        <v>Monster_Season4_Challenge2_6_2</v>
      </c>
      <c r="O1761" s="10">
        <f t="shared" ca="1" si="176"/>
        <v>1</v>
      </c>
      <c r="Q1761" s="10">
        <f ca="1">IF(L1761="","",VLOOKUP(R1761&amp;"_"&amp;S1761&amp;"_"&amp;T1761,[1]挑战模式!$A:$AS,38+U1761,FALSE))</f>
        <v>5</v>
      </c>
      <c r="R1761" s="10">
        <v>4</v>
      </c>
      <c r="S1761" s="10">
        <v>2</v>
      </c>
      <c r="T1761" s="10">
        <v>6</v>
      </c>
      <c r="U1761" s="10">
        <v>2</v>
      </c>
    </row>
    <row r="1762" spans="2:21" x14ac:dyDescent="0.2">
      <c r="B1762" s="10" t="str">
        <f t="shared" si="171"/>
        <v/>
      </c>
      <c r="C1762" s="10" t="str">
        <f>IF(ISNA(VLOOKUP(R1762&amp;"_"&amp;S1762&amp;"_"&amp;T1762,[1]挑战模式!$A:$AS,1,FALSE)),"",IF(T1762-T1761=0,"",T1762))</f>
        <v/>
      </c>
      <c r="D1762" s="10" t="str">
        <f t="shared" si="172"/>
        <v/>
      </c>
      <c r="E1762" s="10" t="str">
        <f>""</f>
        <v/>
      </c>
      <c r="F1762" s="10" t="str">
        <f>IF(C1762="","",VLOOKUP(R1762&amp;"_"&amp;S1762&amp;"_"&amp;T1762,[1]挑战模式!$A:$AS,13,FALSE)-VLOOKUP(R1762&amp;"_"&amp;S1762&amp;"_"&amp;T1762,[1]挑战模式!$A:$AS,14,FALSE))</f>
        <v/>
      </c>
      <c r="G1762" s="10" t="str">
        <f t="shared" si="173"/>
        <v/>
      </c>
      <c r="H1762" s="10" t="str">
        <f>IF(C1762="","",VLOOKUP(R1762&amp;"_"&amp;S1762&amp;"_"&amp;T1762,[1]挑战模式!$A:$BG,58,FALSE))</f>
        <v/>
      </c>
      <c r="I1762" s="10" t="str">
        <f>IF(C1762="","",VLOOKUP(R1762&amp;"_"&amp;S1762&amp;"_"&amp;T1762,[1]挑战模式!$A:$BG,59,FALSE))</f>
        <v/>
      </c>
      <c r="J1762" s="10" t="str">
        <f t="shared" si="177"/>
        <v/>
      </c>
      <c r="K1762" s="10">
        <f ca="1">IF(ISNA(VLOOKUP(R1762&amp;"_"&amp;S1762&amp;"_"&amp;T1762,[1]挑战模式!$A:$AS,1,FALSE)),"",IF(VLOOKUP(R1762&amp;"_"&amp;S1762&amp;"_"&amp;T1762,[1]挑战模式!$A:$AS,14+U1762,FALSE)="","",INT(VLOOKUP(R1762&amp;"_"&amp;S1762&amp;"_"&amp;T1762,[1]挑战模式!$A:$AS,20+U1762,FALSE))))</f>
        <v>8</v>
      </c>
      <c r="L1762" s="10">
        <f ca="1">IF(ISNA(VLOOKUP(R1762&amp;"_"&amp;S1762&amp;"_"&amp;T1762,[1]挑战模式!$A:$AS,1,FALSE)),"",IF(VLOOKUP(R1762&amp;"_"&amp;S1762&amp;"_"&amp;T1762,[1]挑战模式!$A:$AS,14+U1762,FALSE)="","",ROUND(VLOOKUP(R1762&amp;"_"&amp;S1762&amp;"_"&amp;T1762,[1]挑战模式!$A:$AS,5,FALSE)/K1762,2)))</f>
        <v>3.75</v>
      </c>
      <c r="M1762" s="10">
        <f t="shared" ca="1" si="174"/>
        <v>1</v>
      </c>
      <c r="N1762" s="10" t="str">
        <f t="shared" ca="1" si="175"/>
        <v>Monster_Season4_Challenge2_6_3</v>
      </c>
      <c r="O1762" s="10">
        <f t="shared" ca="1" si="176"/>
        <v>1</v>
      </c>
      <c r="Q1762" s="10">
        <f ca="1">IF(L1762="","",VLOOKUP(R1762&amp;"_"&amp;S1762&amp;"_"&amp;T1762,[1]挑战模式!$A:$AS,38+U1762,FALSE))</f>
        <v>5</v>
      </c>
      <c r="R1762" s="10">
        <v>4</v>
      </c>
      <c r="S1762" s="10">
        <v>2</v>
      </c>
      <c r="T1762" s="10">
        <v>6</v>
      </c>
      <c r="U1762" s="10">
        <v>3</v>
      </c>
    </row>
    <row r="1763" spans="2:21" x14ac:dyDescent="0.2">
      <c r="B1763" s="10" t="str">
        <f t="shared" ref="B1763:B1826" si="178">IF(C1763="","","MonsterWaveCallRule_Season"&amp;R1763&amp;"_Challenge"&amp;S1763)</f>
        <v/>
      </c>
      <c r="C1763" s="10" t="str">
        <f>IF(ISNA(VLOOKUP(R1763&amp;"_"&amp;S1763&amp;"_"&amp;T1763,[1]挑战模式!$A:$AS,1,FALSE)),"",IF(T1763-T1762=0,"",T1763))</f>
        <v/>
      </c>
      <c r="D1763" s="10" t="str">
        <f t="shared" ref="D1763:D1826" si="179">IF(C1763="","","赛季"&amp;R1763&amp;"挑战关卡"&amp;S1763&amp;"波次"&amp;T1763)</f>
        <v/>
      </c>
      <c r="E1763" s="10" t="str">
        <f>""</f>
        <v/>
      </c>
      <c r="F1763" s="10" t="str">
        <f>IF(C1763="","",VLOOKUP(R1763&amp;"_"&amp;S1763&amp;"_"&amp;T1763,[1]挑战模式!$A:$AS,13,FALSE)-VLOOKUP(R1763&amp;"_"&amp;S1763&amp;"_"&amp;T1763,[1]挑战模式!$A:$AS,14,FALSE))</f>
        <v/>
      </c>
      <c r="G1763" s="10" t="str">
        <f t="shared" ref="G1763:G1826" si="180">IF(C1763="","",180)</f>
        <v/>
      </c>
      <c r="H1763" s="10" t="str">
        <f>IF(C1763="","",VLOOKUP(R1763&amp;"_"&amp;S1763&amp;"_"&amp;T1763,[1]挑战模式!$A:$BG,58,FALSE))</f>
        <v/>
      </c>
      <c r="I1763" s="10" t="str">
        <f>IF(C1763="","",VLOOKUP(R1763&amp;"_"&amp;S1763&amp;"_"&amp;T1763,[1]挑战模式!$A:$BG,59,FALSE))</f>
        <v/>
      </c>
      <c r="J1763" s="10" t="str">
        <f t="shared" si="177"/>
        <v/>
      </c>
      <c r="K1763" s="10">
        <f ca="1">IF(ISNA(VLOOKUP(R1763&amp;"_"&amp;S1763&amp;"_"&amp;T1763,[1]挑战模式!$A:$AS,1,FALSE)),"",IF(VLOOKUP(R1763&amp;"_"&amp;S1763&amp;"_"&amp;T1763,[1]挑战模式!$A:$AS,14+U1763,FALSE)="","",INT(VLOOKUP(R1763&amp;"_"&amp;S1763&amp;"_"&amp;T1763,[1]挑战模式!$A:$AS,20+U1763,FALSE))))</f>
        <v>5</v>
      </c>
      <c r="L1763" s="10">
        <f ca="1">IF(ISNA(VLOOKUP(R1763&amp;"_"&amp;S1763&amp;"_"&amp;T1763,[1]挑战模式!$A:$AS,1,FALSE)),"",IF(VLOOKUP(R1763&amp;"_"&amp;S1763&amp;"_"&amp;T1763,[1]挑战模式!$A:$AS,14+U1763,FALSE)="","",ROUND(VLOOKUP(R1763&amp;"_"&amp;S1763&amp;"_"&amp;T1763,[1]挑战模式!$A:$AS,5,FALSE)/K1763,2)))</f>
        <v>6</v>
      </c>
      <c r="M1763" s="10">
        <f t="shared" ref="M1763:M1826" ca="1" si="181">IF(L1763="","",1)</f>
        <v>1</v>
      </c>
      <c r="N1763" s="10" t="str">
        <f t="shared" ref="N1763:N1826" ca="1" si="182">IF(L1763="","","Monster_Season"&amp;R1763&amp;"_Challenge"&amp;S1763&amp;"_"&amp;T1763&amp;"_"&amp;U1763)</f>
        <v>Monster_Season4_Challenge2_6_4</v>
      </c>
      <c r="O1763" s="10">
        <f t="shared" ref="O1763:O1826" ca="1" si="183">IF(L1763="","",1)</f>
        <v>1</v>
      </c>
      <c r="Q1763" s="10">
        <f ca="1">IF(L1763="","",VLOOKUP(R1763&amp;"_"&amp;S1763&amp;"_"&amp;T1763,[1]挑战模式!$A:$AS,38+U1763,FALSE))</f>
        <v>11</v>
      </c>
      <c r="R1763" s="10">
        <v>4</v>
      </c>
      <c r="S1763" s="10">
        <v>2</v>
      </c>
      <c r="T1763" s="10">
        <v>6</v>
      </c>
      <c r="U1763" s="10">
        <v>4</v>
      </c>
    </row>
    <row r="1764" spans="2:21" x14ac:dyDescent="0.2">
      <c r="B1764" s="10" t="str">
        <f t="shared" si="178"/>
        <v/>
      </c>
      <c r="C1764" s="10" t="str">
        <f>IF(ISNA(VLOOKUP(R1764&amp;"_"&amp;S1764&amp;"_"&amp;T1764,[1]挑战模式!$A:$AS,1,FALSE)),"",IF(T1764-T1763=0,"",T1764))</f>
        <v/>
      </c>
      <c r="D1764" s="10" t="str">
        <f t="shared" si="179"/>
        <v/>
      </c>
      <c r="E1764" s="10" t="str">
        <f>""</f>
        <v/>
      </c>
      <c r="F1764" s="10" t="str">
        <f>IF(C1764="","",VLOOKUP(R1764&amp;"_"&amp;S1764&amp;"_"&amp;T1764,[1]挑战模式!$A:$AS,13,FALSE)-VLOOKUP(R1764&amp;"_"&amp;S1764&amp;"_"&amp;T1764,[1]挑战模式!$A:$AS,14,FALSE))</f>
        <v/>
      </c>
      <c r="G1764" s="10" t="str">
        <f t="shared" si="180"/>
        <v/>
      </c>
      <c r="H1764" s="10" t="str">
        <f>IF(C1764="","",VLOOKUP(R1764&amp;"_"&amp;S1764&amp;"_"&amp;T1764,[1]挑战模式!$A:$BG,58,FALSE))</f>
        <v/>
      </c>
      <c r="I1764" s="10" t="str">
        <f>IF(C1764="","",VLOOKUP(R1764&amp;"_"&amp;S1764&amp;"_"&amp;T1764,[1]挑战模式!$A:$BG,59,FALSE))</f>
        <v/>
      </c>
      <c r="J1764" s="10" t="str">
        <f t="shared" si="177"/>
        <v/>
      </c>
      <c r="K1764" s="10" t="str">
        <f ca="1">IF(ISNA(VLOOKUP(R1764&amp;"_"&amp;S1764&amp;"_"&amp;T1764,[1]挑战模式!$A:$AS,1,FALSE)),"",IF(VLOOKUP(R1764&amp;"_"&amp;S1764&amp;"_"&amp;T1764,[1]挑战模式!$A:$AS,14+U1764,FALSE)="","",INT(VLOOKUP(R1764&amp;"_"&amp;S1764&amp;"_"&amp;T1764,[1]挑战模式!$A:$AS,20+U1764,FALSE))))</f>
        <v/>
      </c>
      <c r="L1764" s="10" t="str">
        <f ca="1">IF(ISNA(VLOOKUP(R1764&amp;"_"&amp;S1764&amp;"_"&amp;T1764,[1]挑战模式!$A:$AS,1,FALSE)),"",IF(VLOOKUP(R1764&amp;"_"&amp;S1764&amp;"_"&amp;T1764,[1]挑战模式!$A:$AS,14+U1764,FALSE)="","",ROUND(VLOOKUP(R1764&amp;"_"&amp;S1764&amp;"_"&amp;T1764,[1]挑战模式!$A:$AS,5,FALSE)/K1764,2)))</f>
        <v/>
      </c>
      <c r="M1764" s="10" t="str">
        <f t="shared" ca="1" si="181"/>
        <v/>
      </c>
      <c r="N1764" s="10" t="str">
        <f t="shared" ca="1" si="182"/>
        <v/>
      </c>
      <c r="O1764" s="10" t="str">
        <f t="shared" ca="1" si="183"/>
        <v/>
      </c>
      <c r="Q1764" s="10" t="str">
        <f ca="1">IF(L1764="","",VLOOKUP(R1764&amp;"_"&amp;S1764&amp;"_"&amp;T1764,[1]挑战模式!$A:$AS,38+U1764,FALSE))</f>
        <v/>
      </c>
      <c r="R1764" s="10">
        <v>4</v>
      </c>
      <c r="S1764" s="10">
        <v>2</v>
      </c>
      <c r="T1764" s="10">
        <v>6</v>
      </c>
      <c r="U1764" s="10">
        <v>5</v>
      </c>
    </row>
    <row r="1765" spans="2:21" x14ac:dyDescent="0.2">
      <c r="B1765" s="10" t="str">
        <f t="shared" si="178"/>
        <v/>
      </c>
      <c r="C1765" s="10" t="str">
        <f>IF(ISNA(VLOOKUP(R1765&amp;"_"&amp;S1765&amp;"_"&amp;T1765,[1]挑战模式!$A:$AS,1,FALSE)),"",IF(T1765-T1764=0,"",T1765))</f>
        <v/>
      </c>
      <c r="D1765" s="10" t="str">
        <f t="shared" si="179"/>
        <v/>
      </c>
      <c r="E1765" s="10" t="str">
        <f>""</f>
        <v/>
      </c>
      <c r="F1765" s="10" t="str">
        <f>IF(C1765="","",VLOOKUP(R1765&amp;"_"&amp;S1765&amp;"_"&amp;T1765,[1]挑战模式!$A:$AS,13,FALSE)-VLOOKUP(R1765&amp;"_"&amp;S1765&amp;"_"&amp;T1765,[1]挑战模式!$A:$AS,14,FALSE))</f>
        <v/>
      </c>
      <c r="G1765" s="10" t="str">
        <f t="shared" si="180"/>
        <v/>
      </c>
      <c r="H1765" s="10" t="str">
        <f>IF(C1765="","",VLOOKUP(R1765&amp;"_"&amp;S1765&amp;"_"&amp;T1765,[1]挑战模式!$A:$BG,58,FALSE))</f>
        <v/>
      </c>
      <c r="I1765" s="10" t="str">
        <f>IF(C1765="","",VLOOKUP(R1765&amp;"_"&amp;S1765&amp;"_"&amp;T1765,[1]挑战模式!$A:$BG,59,FALSE))</f>
        <v/>
      </c>
      <c r="J1765" s="10" t="str">
        <f t="shared" si="177"/>
        <v/>
      </c>
      <c r="K1765" s="10" t="str">
        <f ca="1">IF(ISNA(VLOOKUP(R1765&amp;"_"&amp;S1765&amp;"_"&amp;T1765,[1]挑战模式!$A:$AS,1,FALSE)),"",IF(VLOOKUP(R1765&amp;"_"&amp;S1765&amp;"_"&amp;T1765,[1]挑战模式!$A:$AS,14+U1765,FALSE)="","",INT(VLOOKUP(R1765&amp;"_"&amp;S1765&amp;"_"&amp;T1765,[1]挑战模式!$A:$AS,20+U1765,FALSE))))</f>
        <v/>
      </c>
      <c r="L1765" s="10" t="str">
        <f ca="1">IF(ISNA(VLOOKUP(R1765&amp;"_"&amp;S1765&amp;"_"&amp;T1765,[1]挑战模式!$A:$AS,1,FALSE)),"",IF(VLOOKUP(R1765&amp;"_"&amp;S1765&amp;"_"&amp;T1765,[1]挑战模式!$A:$AS,14+U1765,FALSE)="","",ROUND(VLOOKUP(R1765&amp;"_"&amp;S1765&amp;"_"&amp;T1765,[1]挑战模式!$A:$AS,5,FALSE)/K1765,2)))</f>
        <v/>
      </c>
      <c r="M1765" s="10" t="str">
        <f t="shared" ca="1" si="181"/>
        <v/>
      </c>
      <c r="N1765" s="10" t="str">
        <f t="shared" ca="1" si="182"/>
        <v/>
      </c>
      <c r="O1765" s="10" t="str">
        <f t="shared" ca="1" si="183"/>
        <v/>
      </c>
      <c r="Q1765" s="10" t="str">
        <f ca="1">IF(L1765="","",VLOOKUP(R1765&amp;"_"&amp;S1765&amp;"_"&amp;T1765,[1]挑战模式!$A:$AS,38+U1765,FALSE))</f>
        <v/>
      </c>
      <c r="R1765" s="10">
        <v>4</v>
      </c>
      <c r="S1765" s="10">
        <v>2</v>
      </c>
      <c r="T1765" s="10">
        <v>6</v>
      </c>
      <c r="U1765" s="10">
        <v>6</v>
      </c>
    </row>
    <row r="1766" spans="2:21" x14ac:dyDescent="0.2">
      <c r="B1766" s="10" t="str">
        <f t="shared" si="178"/>
        <v/>
      </c>
      <c r="C1766" s="10" t="str">
        <f>IF(ISNA(VLOOKUP(R1766&amp;"_"&amp;S1766&amp;"_"&amp;T1766,[1]挑战模式!$A:$AS,1,FALSE)),"",IF(T1766-T1765=0,"",T1766))</f>
        <v/>
      </c>
      <c r="D1766" s="10" t="str">
        <f t="shared" si="179"/>
        <v/>
      </c>
      <c r="E1766" s="10" t="str">
        <f>""</f>
        <v/>
      </c>
      <c r="F1766" s="10" t="str">
        <f>IF(C1766="","",VLOOKUP(R1766&amp;"_"&amp;S1766&amp;"_"&amp;T1766,[1]挑战模式!$A:$AS,13,FALSE)-VLOOKUP(R1766&amp;"_"&amp;S1766&amp;"_"&amp;T1766,[1]挑战模式!$A:$AS,14,FALSE))</f>
        <v/>
      </c>
      <c r="G1766" s="10" t="str">
        <f t="shared" si="180"/>
        <v/>
      </c>
      <c r="H1766" s="10" t="str">
        <f>IF(C1766="","",VLOOKUP(R1766&amp;"_"&amp;S1766&amp;"_"&amp;T1766,[1]挑战模式!$A:$BG,58,FALSE))</f>
        <v/>
      </c>
      <c r="I1766" s="10" t="str">
        <f>IF(C1766="","",VLOOKUP(R1766&amp;"_"&amp;S1766&amp;"_"&amp;T1766,[1]挑战模式!$A:$BG,59,FALSE))</f>
        <v/>
      </c>
      <c r="J1766" s="10" t="str">
        <f t="shared" si="177"/>
        <v/>
      </c>
      <c r="K1766" s="10" t="str">
        <f>IF(ISNA(VLOOKUP(R1766&amp;"_"&amp;S1766&amp;"_"&amp;T1766,[1]挑战模式!$A:$AS,1,FALSE)),"",IF(VLOOKUP(R1766&amp;"_"&amp;S1766&amp;"_"&amp;T1766,[1]挑战模式!$A:$AS,14+U1766,FALSE)="","",INT(VLOOKUP(R1766&amp;"_"&amp;S1766&amp;"_"&amp;T1766,[1]挑战模式!$A:$AS,20+U1766,FALSE))))</f>
        <v/>
      </c>
      <c r="L1766" s="10" t="str">
        <f>IF(ISNA(VLOOKUP(R1766&amp;"_"&amp;S1766&amp;"_"&amp;T1766,[1]挑战模式!$A:$AS,1,FALSE)),"",IF(VLOOKUP(R1766&amp;"_"&amp;S1766&amp;"_"&amp;T1766,[1]挑战模式!$A:$AS,14+U1766,FALSE)="","",ROUND(VLOOKUP(R1766&amp;"_"&amp;S1766&amp;"_"&amp;T1766,[1]挑战模式!$A:$AS,5,FALSE)/K1766,2)))</f>
        <v/>
      </c>
      <c r="M1766" s="10" t="str">
        <f t="shared" si="181"/>
        <v/>
      </c>
      <c r="N1766" s="10" t="str">
        <f t="shared" si="182"/>
        <v/>
      </c>
      <c r="O1766" s="10" t="str">
        <f t="shared" si="183"/>
        <v/>
      </c>
      <c r="Q1766" s="10" t="str">
        <f>IF(L1766="","",VLOOKUP(R1766&amp;"_"&amp;S1766&amp;"_"&amp;T1766,[1]挑战模式!$A:$AS,38+U1766,FALSE))</f>
        <v/>
      </c>
      <c r="R1766" s="10">
        <v>4</v>
      </c>
      <c r="S1766" s="10">
        <v>2</v>
      </c>
      <c r="T1766" s="10">
        <v>7</v>
      </c>
      <c r="U1766" s="10">
        <v>1</v>
      </c>
    </row>
    <row r="1767" spans="2:21" x14ac:dyDescent="0.2">
      <c r="B1767" s="10" t="str">
        <f t="shared" si="178"/>
        <v/>
      </c>
      <c r="C1767" s="10" t="str">
        <f>IF(ISNA(VLOOKUP(R1767&amp;"_"&amp;S1767&amp;"_"&amp;T1767,[1]挑战模式!$A:$AS,1,FALSE)),"",IF(T1767-T1766=0,"",T1767))</f>
        <v/>
      </c>
      <c r="D1767" s="10" t="str">
        <f t="shared" si="179"/>
        <v/>
      </c>
      <c r="E1767" s="10" t="str">
        <f>""</f>
        <v/>
      </c>
      <c r="F1767" s="10" t="str">
        <f>IF(C1767="","",VLOOKUP(R1767&amp;"_"&amp;S1767&amp;"_"&amp;T1767,[1]挑战模式!$A:$AS,13,FALSE)-VLOOKUP(R1767&amp;"_"&amp;S1767&amp;"_"&amp;T1767,[1]挑战模式!$A:$AS,14,FALSE))</f>
        <v/>
      </c>
      <c r="G1767" s="10" t="str">
        <f t="shared" si="180"/>
        <v/>
      </c>
      <c r="H1767" s="10" t="str">
        <f>IF(C1767="","",VLOOKUP(R1767&amp;"_"&amp;S1767&amp;"_"&amp;T1767,[1]挑战模式!$A:$BG,58,FALSE))</f>
        <v/>
      </c>
      <c r="I1767" s="10" t="str">
        <f>IF(C1767="","",VLOOKUP(R1767&amp;"_"&amp;S1767&amp;"_"&amp;T1767,[1]挑战模式!$A:$BG,59,FALSE))</f>
        <v/>
      </c>
      <c r="J1767" s="10" t="str">
        <f t="shared" si="177"/>
        <v/>
      </c>
      <c r="K1767" s="10" t="str">
        <f>IF(ISNA(VLOOKUP(R1767&amp;"_"&amp;S1767&amp;"_"&amp;T1767,[1]挑战模式!$A:$AS,1,FALSE)),"",IF(VLOOKUP(R1767&amp;"_"&amp;S1767&amp;"_"&amp;T1767,[1]挑战模式!$A:$AS,14+U1767,FALSE)="","",INT(VLOOKUP(R1767&amp;"_"&amp;S1767&amp;"_"&amp;T1767,[1]挑战模式!$A:$AS,20+U1767,FALSE))))</f>
        <v/>
      </c>
      <c r="L1767" s="10" t="str">
        <f>IF(ISNA(VLOOKUP(R1767&amp;"_"&amp;S1767&amp;"_"&amp;T1767,[1]挑战模式!$A:$AS,1,FALSE)),"",IF(VLOOKUP(R1767&amp;"_"&amp;S1767&amp;"_"&amp;T1767,[1]挑战模式!$A:$AS,14+U1767,FALSE)="","",ROUND(VLOOKUP(R1767&amp;"_"&amp;S1767&amp;"_"&amp;T1767,[1]挑战模式!$A:$AS,5,FALSE)/K1767,2)))</f>
        <v/>
      </c>
      <c r="M1767" s="10" t="str">
        <f t="shared" si="181"/>
        <v/>
      </c>
      <c r="N1767" s="10" t="str">
        <f t="shared" si="182"/>
        <v/>
      </c>
      <c r="O1767" s="10" t="str">
        <f t="shared" si="183"/>
        <v/>
      </c>
      <c r="Q1767" s="10" t="str">
        <f>IF(L1767="","",VLOOKUP(R1767&amp;"_"&amp;S1767&amp;"_"&amp;T1767,[1]挑战模式!$A:$AS,38+U1767,FALSE))</f>
        <v/>
      </c>
      <c r="R1767" s="10">
        <v>4</v>
      </c>
      <c r="S1767" s="10">
        <v>2</v>
      </c>
      <c r="T1767" s="10">
        <v>7</v>
      </c>
      <c r="U1767" s="10">
        <v>2</v>
      </c>
    </row>
    <row r="1768" spans="2:21" x14ac:dyDescent="0.2">
      <c r="B1768" s="10" t="str">
        <f t="shared" si="178"/>
        <v/>
      </c>
      <c r="C1768" s="10" t="str">
        <f>IF(ISNA(VLOOKUP(R1768&amp;"_"&amp;S1768&amp;"_"&amp;T1768,[1]挑战模式!$A:$AS,1,FALSE)),"",IF(T1768-T1767=0,"",T1768))</f>
        <v/>
      </c>
      <c r="D1768" s="10" t="str">
        <f t="shared" si="179"/>
        <v/>
      </c>
      <c r="E1768" s="10" t="str">
        <f>""</f>
        <v/>
      </c>
      <c r="F1768" s="10" t="str">
        <f>IF(C1768="","",VLOOKUP(R1768&amp;"_"&amp;S1768&amp;"_"&amp;T1768,[1]挑战模式!$A:$AS,13,FALSE)-VLOOKUP(R1768&amp;"_"&amp;S1768&amp;"_"&amp;T1768,[1]挑战模式!$A:$AS,14,FALSE))</f>
        <v/>
      </c>
      <c r="G1768" s="10" t="str">
        <f t="shared" si="180"/>
        <v/>
      </c>
      <c r="H1768" s="10" t="str">
        <f>IF(C1768="","",VLOOKUP(R1768&amp;"_"&amp;S1768&amp;"_"&amp;T1768,[1]挑战模式!$A:$BG,58,FALSE))</f>
        <v/>
      </c>
      <c r="I1768" s="10" t="str">
        <f>IF(C1768="","",VLOOKUP(R1768&amp;"_"&amp;S1768&amp;"_"&amp;T1768,[1]挑战模式!$A:$BG,59,FALSE))</f>
        <v/>
      </c>
      <c r="J1768" s="10" t="str">
        <f t="shared" si="177"/>
        <v/>
      </c>
      <c r="K1768" s="10" t="str">
        <f>IF(ISNA(VLOOKUP(R1768&amp;"_"&amp;S1768&amp;"_"&amp;T1768,[1]挑战模式!$A:$AS,1,FALSE)),"",IF(VLOOKUP(R1768&amp;"_"&amp;S1768&amp;"_"&amp;T1768,[1]挑战模式!$A:$AS,14+U1768,FALSE)="","",INT(VLOOKUP(R1768&amp;"_"&amp;S1768&amp;"_"&amp;T1768,[1]挑战模式!$A:$AS,20+U1768,FALSE))))</f>
        <v/>
      </c>
      <c r="L1768" s="10" t="str">
        <f>IF(ISNA(VLOOKUP(R1768&amp;"_"&amp;S1768&amp;"_"&amp;T1768,[1]挑战模式!$A:$AS,1,FALSE)),"",IF(VLOOKUP(R1768&amp;"_"&amp;S1768&amp;"_"&amp;T1768,[1]挑战模式!$A:$AS,14+U1768,FALSE)="","",ROUND(VLOOKUP(R1768&amp;"_"&amp;S1768&amp;"_"&amp;T1768,[1]挑战模式!$A:$AS,5,FALSE)/K1768,2)))</f>
        <v/>
      </c>
      <c r="M1768" s="10" t="str">
        <f t="shared" si="181"/>
        <v/>
      </c>
      <c r="N1768" s="10" t="str">
        <f t="shared" si="182"/>
        <v/>
      </c>
      <c r="O1768" s="10" t="str">
        <f t="shared" si="183"/>
        <v/>
      </c>
      <c r="Q1768" s="10" t="str">
        <f>IF(L1768="","",VLOOKUP(R1768&amp;"_"&amp;S1768&amp;"_"&amp;T1768,[1]挑战模式!$A:$AS,38+U1768,FALSE))</f>
        <v/>
      </c>
      <c r="R1768" s="10">
        <v>4</v>
      </c>
      <c r="S1768" s="10">
        <v>2</v>
      </c>
      <c r="T1768" s="10">
        <v>7</v>
      </c>
      <c r="U1768" s="10">
        <v>3</v>
      </c>
    </row>
    <row r="1769" spans="2:21" x14ac:dyDescent="0.2">
      <c r="B1769" s="10" t="str">
        <f t="shared" si="178"/>
        <v/>
      </c>
      <c r="C1769" s="10" t="str">
        <f>IF(ISNA(VLOOKUP(R1769&amp;"_"&amp;S1769&amp;"_"&amp;T1769,[1]挑战模式!$A:$AS,1,FALSE)),"",IF(T1769-T1768=0,"",T1769))</f>
        <v/>
      </c>
      <c r="D1769" s="10" t="str">
        <f t="shared" si="179"/>
        <v/>
      </c>
      <c r="E1769" s="10" t="str">
        <f>""</f>
        <v/>
      </c>
      <c r="F1769" s="10" t="str">
        <f>IF(C1769="","",VLOOKUP(R1769&amp;"_"&amp;S1769&amp;"_"&amp;T1769,[1]挑战模式!$A:$AS,13,FALSE)-VLOOKUP(R1769&amp;"_"&amp;S1769&amp;"_"&amp;T1769,[1]挑战模式!$A:$AS,14,FALSE))</f>
        <v/>
      </c>
      <c r="G1769" s="10" t="str">
        <f t="shared" si="180"/>
        <v/>
      </c>
      <c r="H1769" s="10" t="str">
        <f>IF(C1769="","",VLOOKUP(R1769&amp;"_"&amp;S1769&amp;"_"&amp;T1769,[1]挑战模式!$A:$BG,58,FALSE))</f>
        <v/>
      </c>
      <c r="I1769" s="10" t="str">
        <f>IF(C1769="","",VLOOKUP(R1769&amp;"_"&amp;S1769&amp;"_"&amp;T1769,[1]挑战模式!$A:$BG,59,FALSE))</f>
        <v/>
      </c>
      <c r="J1769" s="10" t="str">
        <f t="shared" si="177"/>
        <v/>
      </c>
      <c r="K1769" s="10" t="str">
        <f>IF(ISNA(VLOOKUP(R1769&amp;"_"&amp;S1769&amp;"_"&amp;T1769,[1]挑战模式!$A:$AS,1,FALSE)),"",IF(VLOOKUP(R1769&amp;"_"&amp;S1769&amp;"_"&amp;T1769,[1]挑战模式!$A:$AS,14+U1769,FALSE)="","",INT(VLOOKUP(R1769&amp;"_"&amp;S1769&amp;"_"&amp;T1769,[1]挑战模式!$A:$AS,20+U1769,FALSE))))</f>
        <v/>
      </c>
      <c r="L1769" s="10" t="str">
        <f>IF(ISNA(VLOOKUP(R1769&amp;"_"&amp;S1769&amp;"_"&amp;T1769,[1]挑战模式!$A:$AS,1,FALSE)),"",IF(VLOOKUP(R1769&amp;"_"&amp;S1769&amp;"_"&amp;T1769,[1]挑战模式!$A:$AS,14+U1769,FALSE)="","",ROUND(VLOOKUP(R1769&amp;"_"&amp;S1769&amp;"_"&amp;T1769,[1]挑战模式!$A:$AS,5,FALSE)/K1769,2)))</f>
        <v/>
      </c>
      <c r="M1769" s="10" t="str">
        <f t="shared" si="181"/>
        <v/>
      </c>
      <c r="N1769" s="10" t="str">
        <f t="shared" si="182"/>
        <v/>
      </c>
      <c r="O1769" s="10" t="str">
        <f t="shared" si="183"/>
        <v/>
      </c>
      <c r="Q1769" s="10" t="str">
        <f>IF(L1769="","",VLOOKUP(R1769&amp;"_"&amp;S1769&amp;"_"&amp;T1769,[1]挑战模式!$A:$AS,38+U1769,FALSE))</f>
        <v/>
      </c>
      <c r="R1769" s="10">
        <v>4</v>
      </c>
      <c r="S1769" s="10">
        <v>2</v>
      </c>
      <c r="T1769" s="10">
        <v>7</v>
      </c>
      <c r="U1769" s="10">
        <v>4</v>
      </c>
    </row>
    <row r="1770" spans="2:21" x14ac:dyDescent="0.2">
      <c r="B1770" s="10" t="str">
        <f t="shared" si="178"/>
        <v/>
      </c>
      <c r="C1770" s="10" t="str">
        <f>IF(ISNA(VLOOKUP(R1770&amp;"_"&amp;S1770&amp;"_"&amp;T1770,[1]挑战模式!$A:$AS,1,FALSE)),"",IF(T1770-T1769=0,"",T1770))</f>
        <v/>
      </c>
      <c r="D1770" s="10" t="str">
        <f t="shared" si="179"/>
        <v/>
      </c>
      <c r="E1770" s="10" t="str">
        <f>""</f>
        <v/>
      </c>
      <c r="F1770" s="10" t="str">
        <f>IF(C1770="","",VLOOKUP(R1770&amp;"_"&amp;S1770&amp;"_"&amp;T1770,[1]挑战模式!$A:$AS,13,FALSE)-VLOOKUP(R1770&amp;"_"&amp;S1770&amp;"_"&amp;T1770,[1]挑战模式!$A:$AS,14,FALSE))</f>
        <v/>
      </c>
      <c r="G1770" s="10" t="str">
        <f t="shared" si="180"/>
        <v/>
      </c>
      <c r="H1770" s="10" t="str">
        <f>IF(C1770="","",VLOOKUP(R1770&amp;"_"&amp;S1770&amp;"_"&amp;T1770,[1]挑战模式!$A:$BG,58,FALSE))</f>
        <v/>
      </c>
      <c r="I1770" s="10" t="str">
        <f>IF(C1770="","",VLOOKUP(R1770&amp;"_"&amp;S1770&amp;"_"&amp;T1770,[1]挑战模式!$A:$BG,59,FALSE))</f>
        <v/>
      </c>
      <c r="J1770" s="10" t="str">
        <f t="shared" si="177"/>
        <v/>
      </c>
      <c r="K1770" s="10" t="str">
        <f>IF(ISNA(VLOOKUP(R1770&amp;"_"&amp;S1770&amp;"_"&amp;T1770,[1]挑战模式!$A:$AS,1,FALSE)),"",IF(VLOOKUP(R1770&amp;"_"&amp;S1770&amp;"_"&amp;T1770,[1]挑战模式!$A:$AS,14+U1770,FALSE)="","",INT(VLOOKUP(R1770&amp;"_"&amp;S1770&amp;"_"&amp;T1770,[1]挑战模式!$A:$AS,20+U1770,FALSE))))</f>
        <v/>
      </c>
      <c r="L1770" s="10" t="str">
        <f>IF(ISNA(VLOOKUP(R1770&amp;"_"&amp;S1770&amp;"_"&amp;T1770,[1]挑战模式!$A:$AS,1,FALSE)),"",IF(VLOOKUP(R1770&amp;"_"&amp;S1770&amp;"_"&amp;T1770,[1]挑战模式!$A:$AS,14+U1770,FALSE)="","",ROUND(VLOOKUP(R1770&amp;"_"&amp;S1770&amp;"_"&amp;T1770,[1]挑战模式!$A:$AS,5,FALSE)/K1770,2)))</f>
        <v/>
      </c>
      <c r="M1770" s="10" t="str">
        <f t="shared" si="181"/>
        <v/>
      </c>
      <c r="N1770" s="10" t="str">
        <f t="shared" si="182"/>
        <v/>
      </c>
      <c r="O1770" s="10" t="str">
        <f t="shared" si="183"/>
        <v/>
      </c>
      <c r="Q1770" s="10" t="str">
        <f>IF(L1770="","",VLOOKUP(R1770&amp;"_"&amp;S1770&amp;"_"&amp;T1770,[1]挑战模式!$A:$AS,38+U1770,FALSE))</f>
        <v/>
      </c>
      <c r="R1770" s="10">
        <v>4</v>
      </c>
      <c r="S1770" s="10">
        <v>2</v>
      </c>
      <c r="T1770" s="10">
        <v>7</v>
      </c>
      <c r="U1770" s="10">
        <v>5</v>
      </c>
    </row>
    <row r="1771" spans="2:21" x14ac:dyDescent="0.2">
      <c r="B1771" s="10" t="str">
        <f t="shared" si="178"/>
        <v/>
      </c>
      <c r="C1771" s="10" t="str">
        <f>IF(ISNA(VLOOKUP(R1771&amp;"_"&amp;S1771&amp;"_"&amp;T1771,[1]挑战模式!$A:$AS,1,FALSE)),"",IF(T1771-T1770=0,"",T1771))</f>
        <v/>
      </c>
      <c r="D1771" s="10" t="str">
        <f t="shared" si="179"/>
        <v/>
      </c>
      <c r="E1771" s="10" t="str">
        <f>""</f>
        <v/>
      </c>
      <c r="F1771" s="10" t="str">
        <f>IF(C1771="","",VLOOKUP(R1771&amp;"_"&amp;S1771&amp;"_"&amp;T1771,[1]挑战模式!$A:$AS,13,FALSE)-VLOOKUP(R1771&amp;"_"&amp;S1771&amp;"_"&amp;T1771,[1]挑战模式!$A:$AS,14,FALSE))</f>
        <v/>
      </c>
      <c r="G1771" s="10" t="str">
        <f t="shared" si="180"/>
        <v/>
      </c>
      <c r="H1771" s="10" t="str">
        <f>IF(C1771="","",VLOOKUP(R1771&amp;"_"&amp;S1771&amp;"_"&amp;T1771,[1]挑战模式!$A:$BG,58,FALSE))</f>
        <v/>
      </c>
      <c r="I1771" s="10" t="str">
        <f>IF(C1771="","",VLOOKUP(R1771&amp;"_"&amp;S1771&amp;"_"&amp;T1771,[1]挑战模式!$A:$BG,59,FALSE))</f>
        <v/>
      </c>
      <c r="J1771" s="10" t="str">
        <f t="shared" si="177"/>
        <v/>
      </c>
      <c r="K1771" s="10" t="str">
        <f>IF(ISNA(VLOOKUP(R1771&amp;"_"&amp;S1771&amp;"_"&amp;T1771,[1]挑战模式!$A:$AS,1,FALSE)),"",IF(VLOOKUP(R1771&amp;"_"&amp;S1771&amp;"_"&amp;T1771,[1]挑战模式!$A:$AS,14+U1771,FALSE)="","",INT(VLOOKUP(R1771&amp;"_"&amp;S1771&amp;"_"&amp;T1771,[1]挑战模式!$A:$AS,20+U1771,FALSE))))</f>
        <v/>
      </c>
      <c r="L1771" s="10" t="str">
        <f>IF(ISNA(VLOOKUP(R1771&amp;"_"&amp;S1771&amp;"_"&amp;T1771,[1]挑战模式!$A:$AS,1,FALSE)),"",IF(VLOOKUP(R1771&amp;"_"&amp;S1771&amp;"_"&amp;T1771,[1]挑战模式!$A:$AS,14+U1771,FALSE)="","",ROUND(VLOOKUP(R1771&amp;"_"&amp;S1771&amp;"_"&amp;T1771,[1]挑战模式!$A:$AS,5,FALSE)/K1771,2)))</f>
        <v/>
      </c>
      <c r="M1771" s="10" t="str">
        <f t="shared" si="181"/>
        <v/>
      </c>
      <c r="N1771" s="10" t="str">
        <f t="shared" si="182"/>
        <v/>
      </c>
      <c r="O1771" s="10" t="str">
        <f t="shared" si="183"/>
        <v/>
      </c>
      <c r="Q1771" s="10" t="str">
        <f>IF(L1771="","",VLOOKUP(R1771&amp;"_"&amp;S1771&amp;"_"&amp;T1771,[1]挑战模式!$A:$AS,38+U1771,FALSE))</f>
        <v/>
      </c>
      <c r="R1771" s="10">
        <v>4</v>
      </c>
      <c r="S1771" s="10">
        <v>2</v>
      </c>
      <c r="T1771" s="10">
        <v>7</v>
      </c>
      <c r="U1771" s="10">
        <v>6</v>
      </c>
    </row>
    <row r="1772" spans="2:21" x14ac:dyDescent="0.2">
      <c r="B1772" s="10" t="str">
        <f t="shared" si="178"/>
        <v/>
      </c>
      <c r="C1772" s="10" t="str">
        <f>IF(ISNA(VLOOKUP(R1772&amp;"_"&amp;S1772&amp;"_"&amp;T1772,[1]挑战模式!$A:$AS,1,FALSE)),"",IF(T1772-T1771=0,"",T1772))</f>
        <v/>
      </c>
      <c r="D1772" s="10" t="str">
        <f t="shared" si="179"/>
        <v/>
      </c>
      <c r="E1772" s="10" t="str">
        <f>""</f>
        <v/>
      </c>
      <c r="F1772" s="10" t="str">
        <f>IF(C1772="","",VLOOKUP(R1772&amp;"_"&amp;S1772&amp;"_"&amp;T1772,[1]挑战模式!$A:$AS,13,FALSE)-VLOOKUP(R1772&amp;"_"&amp;S1772&amp;"_"&amp;T1772,[1]挑战模式!$A:$AS,14,FALSE))</f>
        <v/>
      </c>
      <c r="G1772" s="10" t="str">
        <f t="shared" si="180"/>
        <v/>
      </c>
      <c r="H1772" s="10" t="str">
        <f>IF(C1772="","",VLOOKUP(R1772&amp;"_"&amp;S1772&amp;"_"&amp;T1772,[1]挑战模式!$A:$BG,58,FALSE))</f>
        <v/>
      </c>
      <c r="I1772" s="10" t="str">
        <f>IF(C1772="","",VLOOKUP(R1772&amp;"_"&amp;S1772&amp;"_"&amp;T1772,[1]挑战模式!$A:$BG,59,FALSE))</f>
        <v/>
      </c>
      <c r="J1772" s="10" t="str">
        <f t="shared" si="177"/>
        <v/>
      </c>
      <c r="K1772" s="10" t="str">
        <f>IF(ISNA(VLOOKUP(R1772&amp;"_"&amp;S1772&amp;"_"&amp;T1772,[1]挑战模式!$A:$AS,1,FALSE)),"",IF(VLOOKUP(R1772&amp;"_"&amp;S1772&amp;"_"&amp;T1772,[1]挑战模式!$A:$AS,14+U1772,FALSE)="","",INT(VLOOKUP(R1772&amp;"_"&amp;S1772&amp;"_"&amp;T1772,[1]挑战模式!$A:$AS,20+U1772,FALSE))))</f>
        <v/>
      </c>
      <c r="L1772" s="10" t="str">
        <f>IF(ISNA(VLOOKUP(R1772&amp;"_"&amp;S1772&amp;"_"&amp;T1772,[1]挑战模式!$A:$AS,1,FALSE)),"",IF(VLOOKUP(R1772&amp;"_"&amp;S1772&amp;"_"&amp;T1772,[1]挑战模式!$A:$AS,14+U1772,FALSE)="","",ROUND(VLOOKUP(R1772&amp;"_"&amp;S1772&amp;"_"&amp;T1772,[1]挑战模式!$A:$AS,5,FALSE)/K1772,2)))</f>
        <v/>
      </c>
      <c r="M1772" s="10" t="str">
        <f t="shared" si="181"/>
        <v/>
      </c>
      <c r="N1772" s="10" t="str">
        <f t="shared" si="182"/>
        <v/>
      </c>
      <c r="O1772" s="10" t="str">
        <f t="shared" si="183"/>
        <v/>
      </c>
      <c r="Q1772" s="10" t="str">
        <f>IF(L1772="","",VLOOKUP(R1772&amp;"_"&amp;S1772&amp;"_"&amp;T1772,[1]挑战模式!$A:$AS,38+U1772,FALSE))</f>
        <v/>
      </c>
      <c r="R1772" s="10">
        <v>4</v>
      </c>
      <c r="S1772" s="10">
        <v>2</v>
      </c>
      <c r="T1772" s="10">
        <v>8</v>
      </c>
      <c r="U1772" s="10">
        <v>1</v>
      </c>
    </row>
    <row r="1773" spans="2:21" x14ac:dyDescent="0.2">
      <c r="B1773" s="10" t="str">
        <f t="shared" si="178"/>
        <v/>
      </c>
      <c r="C1773" s="10" t="str">
        <f>IF(ISNA(VLOOKUP(R1773&amp;"_"&amp;S1773&amp;"_"&amp;T1773,[1]挑战模式!$A:$AS,1,FALSE)),"",IF(T1773-T1772=0,"",T1773))</f>
        <v/>
      </c>
      <c r="D1773" s="10" t="str">
        <f t="shared" si="179"/>
        <v/>
      </c>
      <c r="E1773" s="10" t="str">
        <f>""</f>
        <v/>
      </c>
      <c r="F1773" s="10" t="str">
        <f>IF(C1773="","",VLOOKUP(R1773&amp;"_"&amp;S1773&amp;"_"&amp;T1773,[1]挑战模式!$A:$AS,13,FALSE)-VLOOKUP(R1773&amp;"_"&amp;S1773&amp;"_"&amp;T1773,[1]挑战模式!$A:$AS,14,FALSE))</f>
        <v/>
      </c>
      <c r="G1773" s="10" t="str">
        <f t="shared" si="180"/>
        <v/>
      </c>
      <c r="H1773" s="10" t="str">
        <f>IF(C1773="","",VLOOKUP(R1773&amp;"_"&amp;S1773&amp;"_"&amp;T1773,[1]挑战模式!$A:$BG,58,FALSE))</f>
        <v/>
      </c>
      <c r="I1773" s="10" t="str">
        <f>IF(C1773="","",VLOOKUP(R1773&amp;"_"&amp;S1773&amp;"_"&amp;T1773,[1]挑战模式!$A:$BG,59,FALSE))</f>
        <v/>
      </c>
      <c r="J1773" s="10" t="str">
        <f t="shared" si="177"/>
        <v/>
      </c>
      <c r="K1773" s="10" t="str">
        <f>IF(ISNA(VLOOKUP(R1773&amp;"_"&amp;S1773&amp;"_"&amp;T1773,[1]挑战模式!$A:$AS,1,FALSE)),"",IF(VLOOKUP(R1773&amp;"_"&amp;S1773&amp;"_"&amp;T1773,[1]挑战模式!$A:$AS,14+U1773,FALSE)="","",INT(VLOOKUP(R1773&amp;"_"&amp;S1773&amp;"_"&amp;T1773,[1]挑战模式!$A:$AS,20+U1773,FALSE))))</f>
        <v/>
      </c>
      <c r="L1773" s="10" t="str">
        <f>IF(ISNA(VLOOKUP(R1773&amp;"_"&amp;S1773&amp;"_"&amp;T1773,[1]挑战模式!$A:$AS,1,FALSE)),"",IF(VLOOKUP(R1773&amp;"_"&amp;S1773&amp;"_"&amp;T1773,[1]挑战模式!$A:$AS,14+U1773,FALSE)="","",ROUND(VLOOKUP(R1773&amp;"_"&amp;S1773&amp;"_"&amp;T1773,[1]挑战模式!$A:$AS,5,FALSE)/K1773,2)))</f>
        <v/>
      </c>
      <c r="M1773" s="10" t="str">
        <f t="shared" si="181"/>
        <v/>
      </c>
      <c r="N1773" s="10" t="str">
        <f t="shared" si="182"/>
        <v/>
      </c>
      <c r="O1773" s="10" t="str">
        <f t="shared" si="183"/>
        <v/>
      </c>
      <c r="Q1773" s="10" t="str">
        <f>IF(L1773="","",VLOOKUP(R1773&amp;"_"&amp;S1773&amp;"_"&amp;T1773,[1]挑战模式!$A:$AS,38+U1773,FALSE))</f>
        <v/>
      </c>
      <c r="R1773" s="10">
        <v>4</v>
      </c>
      <c r="S1773" s="10">
        <v>2</v>
      </c>
      <c r="T1773" s="10">
        <v>8</v>
      </c>
      <c r="U1773" s="10">
        <v>2</v>
      </c>
    </row>
    <row r="1774" spans="2:21" x14ac:dyDescent="0.2">
      <c r="B1774" s="10" t="str">
        <f t="shared" si="178"/>
        <v/>
      </c>
      <c r="C1774" s="10" t="str">
        <f>IF(ISNA(VLOOKUP(R1774&amp;"_"&amp;S1774&amp;"_"&amp;T1774,[1]挑战模式!$A:$AS,1,FALSE)),"",IF(T1774-T1773=0,"",T1774))</f>
        <v/>
      </c>
      <c r="D1774" s="10" t="str">
        <f t="shared" si="179"/>
        <v/>
      </c>
      <c r="E1774" s="10" t="str">
        <f>""</f>
        <v/>
      </c>
      <c r="F1774" s="10" t="str">
        <f>IF(C1774="","",VLOOKUP(R1774&amp;"_"&amp;S1774&amp;"_"&amp;T1774,[1]挑战模式!$A:$AS,13,FALSE)-VLOOKUP(R1774&amp;"_"&amp;S1774&amp;"_"&amp;T1774,[1]挑战模式!$A:$AS,14,FALSE))</f>
        <v/>
      </c>
      <c r="G1774" s="10" t="str">
        <f t="shared" si="180"/>
        <v/>
      </c>
      <c r="H1774" s="10" t="str">
        <f>IF(C1774="","",VLOOKUP(R1774&amp;"_"&amp;S1774&amp;"_"&amp;T1774,[1]挑战模式!$A:$BG,58,FALSE))</f>
        <v/>
      </c>
      <c r="I1774" s="10" t="str">
        <f>IF(C1774="","",VLOOKUP(R1774&amp;"_"&amp;S1774&amp;"_"&amp;T1774,[1]挑战模式!$A:$BG,59,FALSE))</f>
        <v/>
      </c>
      <c r="J1774" s="10" t="str">
        <f t="shared" si="177"/>
        <v/>
      </c>
      <c r="K1774" s="10" t="str">
        <f>IF(ISNA(VLOOKUP(R1774&amp;"_"&amp;S1774&amp;"_"&amp;T1774,[1]挑战模式!$A:$AS,1,FALSE)),"",IF(VLOOKUP(R1774&amp;"_"&amp;S1774&amp;"_"&amp;T1774,[1]挑战模式!$A:$AS,14+U1774,FALSE)="","",INT(VLOOKUP(R1774&amp;"_"&amp;S1774&amp;"_"&amp;T1774,[1]挑战模式!$A:$AS,20+U1774,FALSE))))</f>
        <v/>
      </c>
      <c r="L1774" s="10" t="str">
        <f>IF(ISNA(VLOOKUP(R1774&amp;"_"&amp;S1774&amp;"_"&amp;T1774,[1]挑战模式!$A:$AS,1,FALSE)),"",IF(VLOOKUP(R1774&amp;"_"&amp;S1774&amp;"_"&amp;T1774,[1]挑战模式!$A:$AS,14+U1774,FALSE)="","",ROUND(VLOOKUP(R1774&amp;"_"&amp;S1774&amp;"_"&amp;T1774,[1]挑战模式!$A:$AS,5,FALSE)/K1774,2)))</f>
        <v/>
      </c>
      <c r="M1774" s="10" t="str">
        <f t="shared" si="181"/>
        <v/>
      </c>
      <c r="N1774" s="10" t="str">
        <f t="shared" si="182"/>
        <v/>
      </c>
      <c r="O1774" s="10" t="str">
        <f t="shared" si="183"/>
        <v/>
      </c>
      <c r="Q1774" s="10" t="str">
        <f>IF(L1774="","",VLOOKUP(R1774&amp;"_"&amp;S1774&amp;"_"&amp;T1774,[1]挑战模式!$A:$AS,38+U1774,FALSE))</f>
        <v/>
      </c>
      <c r="R1774" s="10">
        <v>4</v>
      </c>
      <c r="S1774" s="10">
        <v>2</v>
      </c>
      <c r="T1774" s="10">
        <v>8</v>
      </c>
      <c r="U1774" s="10">
        <v>3</v>
      </c>
    </row>
    <row r="1775" spans="2:21" x14ac:dyDescent="0.2">
      <c r="B1775" s="10" t="str">
        <f t="shared" si="178"/>
        <v/>
      </c>
      <c r="C1775" s="10" t="str">
        <f>IF(ISNA(VLOOKUP(R1775&amp;"_"&amp;S1775&amp;"_"&amp;T1775,[1]挑战模式!$A:$AS,1,FALSE)),"",IF(T1775-T1774=0,"",T1775))</f>
        <v/>
      </c>
      <c r="D1775" s="10" t="str">
        <f t="shared" si="179"/>
        <v/>
      </c>
      <c r="E1775" s="10" t="str">
        <f>""</f>
        <v/>
      </c>
      <c r="F1775" s="10" t="str">
        <f>IF(C1775="","",VLOOKUP(R1775&amp;"_"&amp;S1775&amp;"_"&amp;T1775,[1]挑战模式!$A:$AS,13,FALSE)-VLOOKUP(R1775&amp;"_"&amp;S1775&amp;"_"&amp;T1775,[1]挑战模式!$A:$AS,14,FALSE))</f>
        <v/>
      </c>
      <c r="G1775" s="10" t="str">
        <f t="shared" si="180"/>
        <v/>
      </c>
      <c r="H1775" s="10" t="str">
        <f>IF(C1775="","",VLOOKUP(R1775&amp;"_"&amp;S1775&amp;"_"&amp;T1775,[1]挑战模式!$A:$BG,58,FALSE))</f>
        <v/>
      </c>
      <c r="I1775" s="10" t="str">
        <f>IF(C1775="","",VLOOKUP(R1775&amp;"_"&amp;S1775&amp;"_"&amp;T1775,[1]挑战模式!$A:$BG,59,FALSE))</f>
        <v/>
      </c>
      <c r="J1775" s="10" t="str">
        <f t="shared" si="177"/>
        <v/>
      </c>
      <c r="K1775" s="10" t="str">
        <f>IF(ISNA(VLOOKUP(R1775&amp;"_"&amp;S1775&amp;"_"&amp;T1775,[1]挑战模式!$A:$AS,1,FALSE)),"",IF(VLOOKUP(R1775&amp;"_"&amp;S1775&amp;"_"&amp;T1775,[1]挑战模式!$A:$AS,14+U1775,FALSE)="","",INT(VLOOKUP(R1775&amp;"_"&amp;S1775&amp;"_"&amp;T1775,[1]挑战模式!$A:$AS,20+U1775,FALSE))))</f>
        <v/>
      </c>
      <c r="L1775" s="10" t="str">
        <f>IF(ISNA(VLOOKUP(R1775&amp;"_"&amp;S1775&amp;"_"&amp;T1775,[1]挑战模式!$A:$AS,1,FALSE)),"",IF(VLOOKUP(R1775&amp;"_"&amp;S1775&amp;"_"&amp;T1775,[1]挑战模式!$A:$AS,14+U1775,FALSE)="","",ROUND(VLOOKUP(R1775&amp;"_"&amp;S1775&amp;"_"&amp;T1775,[1]挑战模式!$A:$AS,5,FALSE)/K1775,2)))</f>
        <v/>
      </c>
      <c r="M1775" s="10" t="str">
        <f t="shared" si="181"/>
        <v/>
      </c>
      <c r="N1775" s="10" t="str">
        <f t="shared" si="182"/>
        <v/>
      </c>
      <c r="O1775" s="10" t="str">
        <f t="shared" si="183"/>
        <v/>
      </c>
      <c r="Q1775" s="10" t="str">
        <f>IF(L1775="","",VLOOKUP(R1775&amp;"_"&amp;S1775&amp;"_"&amp;T1775,[1]挑战模式!$A:$AS,38+U1775,FALSE))</f>
        <v/>
      </c>
      <c r="R1775" s="10">
        <v>4</v>
      </c>
      <c r="S1775" s="10">
        <v>2</v>
      </c>
      <c r="T1775" s="10">
        <v>8</v>
      </c>
      <c r="U1775" s="10">
        <v>4</v>
      </c>
    </row>
    <row r="1776" spans="2:21" x14ac:dyDescent="0.2">
      <c r="B1776" s="10" t="str">
        <f t="shared" si="178"/>
        <v/>
      </c>
      <c r="C1776" s="10" t="str">
        <f>IF(ISNA(VLOOKUP(R1776&amp;"_"&amp;S1776&amp;"_"&amp;T1776,[1]挑战模式!$A:$AS,1,FALSE)),"",IF(T1776-T1775=0,"",T1776))</f>
        <v/>
      </c>
      <c r="D1776" s="10" t="str">
        <f t="shared" si="179"/>
        <v/>
      </c>
      <c r="E1776" s="10" t="str">
        <f>""</f>
        <v/>
      </c>
      <c r="F1776" s="10" t="str">
        <f>IF(C1776="","",VLOOKUP(R1776&amp;"_"&amp;S1776&amp;"_"&amp;T1776,[1]挑战模式!$A:$AS,13,FALSE)-VLOOKUP(R1776&amp;"_"&amp;S1776&amp;"_"&amp;T1776,[1]挑战模式!$A:$AS,14,FALSE))</f>
        <v/>
      </c>
      <c r="G1776" s="10" t="str">
        <f t="shared" si="180"/>
        <v/>
      </c>
      <c r="H1776" s="10" t="str">
        <f>IF(C1776="","",VLOOKUP(R1776&amp;"_"&amp;S1776&amp;"_"&amp;T1776,[1]挑战模式!$A:$BG,58,FALSE))</f>
        <v/>
      </c>
      <c r="I1776" s="10" t="str">
        <f>IF(C1776="","",VLOOKUP(R1776&amp;"_"&amp;S1776&amp;"_"&amp;T1776,[1]挑战模式!$A:$BG,59,FALSE))</f>
        <v/>
      </c>
      <c r="J1776" s="10" t="str">
        <f t="shared" si="177"/>
        <v/>
      </c>
      <c r="K1776" s="10" t="str">
        <f>IF(ISNA(VLOOKUP(R1776&amp;"_"&amp;S1776&amp;"_"&amp;T1776,[1]挑战模式!$A:$AS,1,FALSE)),"",IF(VLOOKUP(R1776&amp;"_"&amp;S1776&amp;"_"&amp;T1776,[1]挑战模式!$A:$AS,14+U1776,FALSE)="","",INT(VLOOKUP(R1776&amp;"_"&amp;S1776&amp;"_"&amp;T1776,[1]挑战模式!$A:$AS,20+U1776,FALSE))))</f>
        <v/>
      </c>
      <c r="L1776" s="10" t="str">
        <f>IF(ISNA(VLOOKUP(R1776&amp;"_"&amp;S1776&amp;"_"&amp;T1776,[1]挑战模式!$A:$AS,1,FALSE)),"",IF(VLOOKUP(R1776&amp;"_"&amp;S1776&amp;"_"&amp;T1776,[1]挑战模式!$A:$AS,14+U1776,FALSE)="","",ROUND(VLOOKUP(R1776&amp;"_"&amp;S1776&amp;"_"&amp;T1776,[1]挑战模式!$A:$AS,5,FALSE)/K1776,2)))</f>
        <v/>
      </c>
      <c r="M1776" s="10" t="str">
        <f t="shared" si="181"/>
        <v/>
      </c>
      <c r="N1776" s="10" t="str">
        <f t="shared" si="182"/>
        <v/>
      </c>
      <c r="O1776" s="10" t="str">
        <f t="shared" si="183"/>
        <v/>
      </c>
      <c r="Q1776" s="10" t="str">
        <f>IF(L1776="","",VLOOKUP(R1776&amp;"_"&amp;S1776&amp;"_"&amp;T1776,[1]挑战模式!$A:$AS,38+U1776,FALSE))</f>
        <v/>
      </c>
      <c r="R1776" s="10">
        <v>4</v>
      </c>
      <c r="S1776" s="10">
        <v>2</v>
      </c>
      <c r="T1776" s="10">
        <v>8</v>
      </c>
      <c r="U1776" s="10">
        <v>5</v>
      </c>
    </row>
    <row r="1777" spans="2:21" x14ac:dyDescent="0.2">
      <c r="B1777" s="10" t="str">
        <f t="shared" si="178"/>
        <v/>
      </c>
      <c r="C1777" s="10" t="str">
        <f>IF(ISNA(VLOOKUP(R1777&amp;"_"&amp;S1777&amp;"_"&amp;T1777,[1]挑战模式!$A:$AS,1,FALSE)),"",IF(T1777-T1776=0,"",T1777))</f>
        <v/>
      </c>
      <c r="D1777" s="10" t="str">
        <f t="shared" si="179"/>
        <v/>
      </c>
      <c r="E1777" s="10" t="str">
        <f>""</f>
        <v/>
      </c>
      <c r="F1777" s="10" t="str">
        <f>IF(C1777="","",VLOOKUP(R1777&amp;"_"&amp;S1777&amp;"_"&amp;T1777,[1]挑战模式!$A:$AS,13,FALSE)-VLOOKUP(R1777&amp;"_"&amp;S1777&amp;"_"&amp;T1777,[1]挑战模式!$A:$AS,14,FALSE))</f>
        <v/>
      </c>
      <c r="G1777" s="10" t="str">
        <f t="shared" si="180"/>
        <v/>
      </c>
      <c r="H1777" s="10" t="str">
        <f>IF(C1777="","",VLOOKUP(R1777&amp;"_"&amp;S1777&amp;"_"&amp;T1777,[1]挑战模式!$A:$BG,58,FALSE))</f>
        <v/>
      </c>
      <c r="I1777" s="10" t="str">
        <f>IF(C1777="","",VLOOKUP(R1777&amp;"_"&amp;S1777&amp;"_"&amp;T1777,[1]挑战模式!$A:$BG,59,FALSE))</f>
        <v/>
      </c>
      <c r="J1777" s="10" t="str">
        <f t="shared" si="177"/>
        <v/>
      </c>
      <c r="K1777" s="10" t="str">
        <f>IF(ISNA(VLOOKUP(R1777&amp;"_"&amp;S1777&amp;"_"&amp;T1777,[1]挑战模式!$A:$AS,1,FALSE)),"",IF(VLOOKUP(R1777&amp;"_"&amp;S1777&amp;"_"&amp;T1777,[1]挑战模式!$A:$AS,14+U1777,FALSE)="","",INT(VLOOKUP(R1777&amp;"_"&amp;S1777&amp;"_"&amp;T1777,[1]挑战模式!$A:$AS,20+U1777,FALSE))))</f>
        <v/>
      </c>
      <c r="L1777" s="10" t="str">
        <f>IF(ISNA(VLOOKUP(R1777&amp;"_"&amp;S1777&amp;"_"&amp;T1777,[1]挑战模式!$A:$AS,1,FALSE)),"",IF(VLOOKUP(R1777&amp;"_"&amp;S1777&amp;"_"&amp;T1777,[1]挑战模式!$A:$AS,14+U1777,FALSE)="","",ROUND(VLOOKUP(R1777&amp;"_"&amp;S1777&amp;"_"&amp;T1777,[1]挑战模式!$A:$AS,5,FALSE)/K1777,2)))</f>
        <v/>
      </c>
      <c r="M1777" s="10" t="str">
        <f t="shared" si="181"/>
        <v/>
      </c>
      <c r="N1777" s="10" t="str">
        <f t="shared" si="182"/>
        <v/>
      </c>
      <c r="O1777" s="10" t="str">
        <f t="shared" si="183"/>
        <v/>
      </c>
      <c r="Q1777" s="10" t="str">
        <f>IF(L1777="","",VLOOKUP(R1777&amp;"_"&amp;S1777&amp;"_"&amp;T1777,[1]挑战模式!$A:$AS,38+U1777,FALSE))</f>
        <v/>
      </c>
      <c r="R1777" s="10">
        <v>4</v>
      </c>
      <c r="S1777" s="10">
        <v>2</v>
      </c>
      <c r="T1777" s="10">
        <v>8</v>
      </c>
      <c r="U1777" s="10">
        <v>6</v>
      </c>
    </row>
    <row r="1778" spans="2:21" x14ac:dyDescent="0.2">
      <c r="B1778" s="10" t="str">
        <f t="shared" si="178"/>
        <v>MonsterWaveCallRule_Season4_Challenge3</v>
      </c>
      <c r="C1778" s="10">
        <f>IF(ISNA(VLOOKUP(R1778&amp;"_"&amp;S1778&amp;"_"&amp;T1778,[1]挑战模式!$A:$AS,1,FALSE)),"",IF(T1778-T1777=0,"",T1778))</f>
        <v>1</v>
      </c>
      <c r="D1778" s="10" t="str">
        <f t="shared" si="179"/>
        <v>赛季4挑战关卡3波次1</v>
      </c>
      <c r="E1778" s="10" t="str">
        <f>""</f>
        <v/>
      </c>
      <c r="F1778" s="10">
        <f>IF(C1778="","",VLOOKUP(R1778&amp;"_"&amp;S1778&amp;"_"&amp;T1778,[1]挑战模式!$A:$AS,13,FALSE)-VLOOKUP(R1778&amp;"_"&amp;S1778&amp;"_"&amp;T1778,[1]挑战模式!$A:$AS,14,FALSE))</f>
        <v>100</v>
      </c>
      <c r="G1778" s="10">
        <f t="shared" si="180"/>
        <v>180</v>
      </c>
      <c r="H1778" s="10" t="str">
        <f>IF(C1778="","",VLOOKUP(R1778&amp;"_"&amp;S1778&amp;"_"&amp;T1778,[1]挑战模式!$A:$BG,58,FALSE))</f>
        <v>ResAudio_Music_game2;0.9</v>
      </c>
      <c r="I1778" s="10" t="str">
        <f>IF(C1778="","",VLOOKUP(R1778&amp;"_"&amp;S1778&amp;"_"&amp;T1778,[1]挑战模式!$A:$BG,59,FALSE))</f>
        <v>ResAudio_Music_game2;1.2</v>
      </c>
      <c r="J1778" s="10">
        <f t="shared" si="177"/>
        <v>0</v>
      </c>
      <c r="K1778" s="10">
        <f ca="1">IF(ISNA(VLOOKUP(R1778&amp;"_"&amp;S1778&amp;"_"&amp;T1778,[1]挑战模式!$A:$AS,1,FALSE)),"",IF(VLOOKUP(R1778&amp;"_"&amp;S1778&amp;"_"&amp;T1778,[1]挑战模式!$A:$AS,14+U1778,FALSE)="","",INT(VLOOKUP(R1778&amp;"_"&amp;S1778&amp;"_"&amp;T1778,[1]挑战模式!$A:$AS,20+U1778,FALSE))))</f>
        <v>5</v>
      </c>
      <c r="L1778" s="10">
        <f ca="1">IF(ISNA(VLOOKUP(R1778&amp;"_"&amp;S1778&amp;"_"&amp;T1778,[1]挑战模式!$A:$AS,1,FALSE)),"",IF(VLOOKUP(R1778&amp;"_"&amp;S1778&amp;"_"&amp;T1778,[1]挑战模式!$A:$AS,14+U1778,FALSE)="","",ROUND(VLOOKUP(R1778&amp;"_"&amp;S1778&amp;"_"&amp;T1778,[1]挑战模式!$A:$AS,5,FALSE)/K1778,2)))</f>
        <v>2</v>
      </c>
      <c r="M1778" s="10">
        <f t="shared" ca="1" si="181"/>
        <v>1</v>
      </c>
      <c r="N1778" s="10" t="str">
        <f t="shared" ca="1" si="182"/>
        <v>Monster_Season4_Challenge3_1_1</v>
      </c>
      <c r="O1778" s="10">
        <f t="shared" ca="1" si="183"/>
        <v>1</v>
      </c>
      <c r="Q1778" s="10">
        <f ca="1">IF(L1778="","",VLOOKUP(R1778&amp;"_"&amp;S1778&amp;"_"&amp;T1778,[1]挑战模式!$A:$AS,38+U1778,FALSE))</f>
        <v>40</v>
      </c>
      <c r="R1778" s="10">
        <v>4</v>
      </c>
      <c r="S1778" s="10">
        <v>3</v>
      </c>
      <c r="T1778" s="10">
        <v>1</v>
      </c>
      <c r="U1778" s="10">
        <v>1</v>
      </c>
    </row>
    <row r="1779" spans="2:21" x14ac:dyDescent="0.2">
      <c r="B1779" s="10" t="str">
        <f t="shared" si="178"/>
        <v/>
      </c>
      <c r="C1779" s="10" t="str">
        <f>IF(ISNA(VLOOKUP(R1779&amp;"_"&amp;S1779&amp;"_"&amp;T1779,[1]挑战模式!$A:$AS,1,FALSE)),"",IF(T1779-T1778=0,"",T1779))</f>
        <v/>
      </c>
      <c r="D1779" s="10" t="str">
        <f t="shared" si="179"/>
        <v/>
      </c>
      <c r="E1779" s="10" t="str">
        <f>""</f>
        <v/>
      </c>
      <c r="F1779" s="10" t="str">
        <f>IF(C1779="","",VLOOKUP(R1779&amp;"_"&amp;S1779&amp;"_"&amp;T1779,[1]挑战模式!$A:$AS,13,FALSE)-VLOOKUP(R1779&amp;"_"&amp;S1779&amp;"_"&amp;T1779,[1]挑战模式!$A:$AS,14,FALSE))</f>
        <v/>
      </c>
      <c r="G1779" s="10" t="str">
        <f t="shared" si="180"/>
        <v/>
      </c>
      <c r="H1779" s="10" t="str">
        <f>IF(C1779="","",VLOOKUP(R1779&amp;"_"&amp;S1779&amp;"_"&amp;T1779,[1]挑战模式!$A:$BG,58,FALSE))</f>
        <v/>
      </c>
      <c r="I1779" s="10" t="str">
        <f>IF(C1779="","",VLOOKUP(R1779&amp;"_"&amp;S1779&amp;"_"&amp;T1779,[1]挑战模式!$A:$BG,59,FALSE))</f>
        <v/>
      </c>
      <c r="J1779" s="10" t="str">
        <f t="shared" si="177"/>
        <v/>
      </c>
      <c r="K1779" s="10" t="str">
        <f ca="1">IF(ISNA(VLOOKUP(R1779&amp;"_"&amp;S1779&amp;"_"&amp;T1779,[1]挑战模式!$A:$AS,1,FALSE)),"",IF(VLOOKUP(R1779&amp;"_"&amp;S1779&amp;"_"&amp;T1779,[1]挑战模式!$A:$AS,14+U1779,FALSE)="","",INT(VLOOKUP(R1779&amp;"_"&amp;S1779&amp;"_"&amp;T1779,[1]挑战模式!$A:$AS,20+U1779,FALSE))))</f>
        <v/>
      </c>
      <c r="L1779" s="10" t="str">
        <f ca="1">IF(ISNA(VLOOKUP(R1779&amp;"_"&amp;S1779&amp;"_"&amp;T1779,[1]挑战模式!$A:$AS,1,FALSE)),"",IF(VLOOKUP(R1779&amp;"_"&amp;S1779&amp;"_"&amp;T1779,[1]挑战模式!$A:$AS,14+U1779,FALSE)="","",ROUND(VLOOKUP(R1779&amp;"_"&amp;S1779&amp;"_"&amp;T1779,[1]挑战模式!$A:$AS,5,FALSE)/K1779,2)))</f>
        <v/>
      </c>
      <c r="M1779" s="10" t="str">
        <f t="shared" ca="1" si="181"/>
        <v/>
      </c>
      <c r="N1779" s="10" t="str">
        <f t="shared" ca="1" si="182"/>
        <v/>
      </c>
      <c r="O1779" s="10" t="str">
        <f t="shared" ca="1" si="183"/>
        <v/>
      </c>
      <c r="Q1779" s="10" t="str">
        <f ca="1">IF(L1779="","",VLOOKUP(R1779&amp;"_"&amp;S1779&amp;"_"&amp;T1779,[1]挑战模式!$A:$AS,38+U1779,FALSE))</f>
        <v/>
      </c>
      <c r="R1779" s="10">
        <v>4</v>
      </c>
      <c r="S1779" s="10">
        <v>3</v>
      </c>
      <c r="T1779" s="10">
        <v>1</v>
      </c>
      <c r="U1779" s="10">
        <v>2</v>
      </c>
    </row>
    <row r="1780" spans="2:21" x14ac:dyDescent="0.2">
      <c r="B1780" s="10" t="str">
        <f t="shared" si="178"/>
        <v/>
      </c>
      <c r="C1780" s="10" t="str">
        <f>IF(ISNA(VLOOKUP(R1780&amp;"_"&amp;S1780&amp;"_"&amp;T1780,[1]挑战模式!$A:$AS,1,FALSE)),"",IF(T1780-T1779=0,"",T1780))</f>
        <v/>
      </c>
      <c r="D1780" s="10" t="str">
        <f t="shared" si="179"/>
        <v/>
      </c>
      <c r="E1780" s="10" t="str">
        <f>""</f>
        <v/>
      </c>
      <c r="F1780" s="10" t="str">
        <f>IF(C1780="","",VLOOKUP(R1780&amp;"_"&amp;S1780&amp;"_"&amp;T1780,[1]挑战模式!$A:$AS,13,FALSE)-VLOOKUP(R1780&amp;"_"&amp;S1780&amp;"_"&amp;T1780,[1]挑战模式!$A:$AS,14,FALSE))</f>
        <v/>
      </c>
      <c r="G1780" s="10" t="str">
        <f t="shared" si="180"/>
        <v/>
      </c>
      <c r="H1780" s="10" t="str">
        <f>IF(C1780="","",VLOOKUP(R1780&amp;"_"&amp;S1780&amp;"_"&amp;T1780,[1]挑战模式!$A:$BG,58,FALSE))</f>
        <v/>
      </c>
      <c r="I1780" s="10" t="str">
        <f>IF(C1780="","",VLOOKUP(R1780&amp;"_"&amp;S1780&amp;"_"&amp;T1780,[1]挑战模式!$A:$BG,59,FALSE))</f>
        <v/>
      </c>
      <c r="J1780" s="10" t="str">
        <f t="shared" si="177"/>
        <v/>
      </c>
      <c r="K1780" s="10" t="str">
        <f ca="1">IF(ISNA(VLOOKUP(R1780&amp;"_"&amp;S1780&amp;"_"&amp;T1780,[1]挑战模式!$A:$AS,1,FALSE)),"",IF(VLOOKUP(R1780&amp;"_"&amp;S1780&amp;"_"&amp;T1780,[1]挑战模式!$A:$AS,14+U1780,FALSE)="","",INT(VLOOKUP(R1780&amp;"_"&amp;S1780&amp;"_"&amp;T1780,[1]挑战模式!$A:$AS,20+U1780,FALSE))))</f>
        <v/>
      </c>
      <c r="L1780" s="10" t="str">
        <f ca="1">IF(ISNA(VLOOKUP(R1780&amp;"_"&amp;S1780&amp;"_"&amp;T1780,[1]挑战模式!$A:$AS,1,FALSE)),"",IF(VLOOKUP(R1780&amp;"_"&amp;S1780&amp;"_"&amp;T1780,[1]挑战模式!$A:$AS,14+U1780,FALSE)="","",ROUND(VLOOKUP(R1780&amp;"_"&amp;S1780&amp;"_"&amp;T1780,[1]挑战模式!$A:$AS,5,FALSE)/K1780,2)))</f>
        <v/>
      </c>
      <c r="M1780" s="10" t="str">
        <f t="shared" ca="1" si="181"/>
        <v/>
      </c>
      <c r="N1780" s="10" t="str">
        <f t="shared" ca="1" si="182"/>
        <v/>
      </c>
      <c r="O1780" s="10" t="str">
        <f t="shared" ca="1" si="183"/>
        <v/>
      </c>
      <c r="Q1780" s="10" t="str">
        <f ca="1">IF(L1780="","",VLOOKUP(R1780&amp;"_"&amp;S1780&amp;"_"&amp;T1780,[1]挑战模式!$A:$AS,38+U1780,FALSE))</f>
        <v/>
      </c>
      <c r="R1780" s="10">
        <v>4</v>
      </c>
      <c r="S1780" s="10">
        <v>3</v>
      </c>
      <c r="T1780" s="10">
        <v>1</v>
      </c>
      <c r="U1780" s="10">
        <v>3</v>
      </c>
    </row>
    <row r="1781" spans="2:21" x14ac:dyDescent="0.2">
      <c r="B1781" s="10" t="str">
        <f t="shared" si="178"/>
        <v/>
      </c>
      <c r="C1781" s="10" t="str">
        <f>IF(ISNA(VLOOKUP(R1781&amp;"_"&amp;S1781&amp;"_"&amp;T1781,[1]挑战模式!$A:$AS,1,FALSE)),"",IF(T1781-T1780=0,"",T1781))</f>
        <v/>
      </c>
      <c r="D1781" s="10" t="str">
        <f t="shared" si="179"/>
        <v/>
      </c>
      <c r="E1781" s="10" t="str">
        <f>""</f>
        <v/>
      </c>
      <c r="F1781" s="10" t="str">
        <f>IF(C1781="","",VLOOKUP(R1781&amp;"_"&amp;S1781&amp;"_"&amp;T1781,[1]挑战模式!$A:$AS,13,FALSE)-VLOOKUP(R1781&amp;"_"&amp;S1781&amp;"_"&amp;T1781,[1]挑战模式!$A:$AS,14,FALSE))</f>
        <v/>
      </c>
      <c r="G1781" s="10" t="str">
        <f t="shared" si="180"/>
        <v/>
      </c>
      <c r="H1781" s="10" t="str">
        <f>IF(C1781="","",VLOOKUP(R1781&amp;"_"&amp;S1781&amp;"_"&amp;T1781,[1]挑战模式!$A:$BG,58,FALSE))</f>
        <v/>
      </c>
      <c r="I1781" s="10" t="str">
        <f>IF(C1781="","",VLOOKUP(R1781&amp;"_"&amp;S1781&amp;"_"&amp;T1781,[1]挑战模式!$A:$BG,59,FALSE))</f>
        <v/>
      </c>
      <c r="J1781" s="10" t="str">
        <f t="shared" si="177"/>
        <v/>
      </c>
      <c r="K1781" s="10" t="str">
        <f ca="1">IF(ISNA(VLOOKUP(R1781&amp;"_"&amp;S1781&amp;"_"&amp;T1781,[1]挑战模式!$A:$AS,1,FALSE)),"",IF(VLOOKUP(R1781&amp;"_"&amp;S1781&amp;"_"&amp;T1781,[1]挑战模式!$A:$AS,14+U1781,FALSE)="","",INT(VLOOKUP(R1781&amp;"_"&amp;S1781&amp;"_"&amp;T1781,[1]挑战模式!$A:$AS,20+U1781,FALSE))))</f>
        <v/>
      </c>
      <c r="L1781" s="10" t="str">
        <f ca="1">IF(ISNA(VLOOKUP(R1781&amp;"_"&amp;S1781&amp;"_"&amp;T1781,[1]挑战模式!$A:$AS,1,FALSE)),"",IF(VLOOKUP(R1781&amp;"_"&amp;S1781&amp;"_"&amp;T1781,[1]挑战模式!$A:$AS,14+U1781,FALSE)="","",ROUND(VLOOKUP(R1781&amp;"_"&amp;S1781&amp;"_"&amp;T1781,[1]挑战模式!$A:$AS,5,FALSE)/K1781,2)))</f>
        <v/>
      </c>
      <c r="M1781" s="10" t="str">
        <f t="shared" ca="1" si="181"/>
        <v/>
      </c>
      <c r="N1781" s="10" t="str">
        <f t="shared" ca="1" si="182"/>
        <v/>
      </c>
      <c r="O1781" s="10" t="str">
        <f t="shared" ca="1" si="183"/>
        <v/>
      </c>
      <c r="Q1781" s="10" t="str">
        <f ca="1">IF(L1781="","",VLOOKUP(R1781&amp;"_"&amp;S1781&amp;"_"&amp;T1781,[1]挑战模式!$A:$AS,38+U1781,FALSE))</f>
        <v/>
      </c>
      <c r="R1781" s="10">
        <v>4</v>
      </c>
      <c r="S1781" s="10">
        <v>3</v>
      </c>
      <c r="T1781" s="10">
        <v>1</v>
      </c>
      <c r="U1781" s="10">
        <v>4</v>
      </c>
    </row>
    <row r="1782" spans="2:21" x14ac:dyDescent="0.2">
      <c r="B1782" s="10" t="str">
        <f t="shared" si="178"/>
        <v/>
      </c>
      <c r="C1782" s="10" t="str">
        <f>IF(ISNA(VLOOKUP(R1782&amp;"_"&amp;S1782&amp;"_"&amp;T1782,[1]挑战模式!$A:$AS,1,FALSE)),"",IF(T1782-T1781=0,"",T1782))</f>
        <v/>
      </c>
      <c r="D1782" s="10" t="str">
        <f t="shared" si="179"/>
        <v/>
      </c>
      <c r="E1782" s="10" t="str">
        <f>""</f>
        <v/>
      </c>
      <c r="F1782" s="10" t="str">
        <f>IF(C1782="","",VLOOKUP(R1782&amp;"_"&amp;S1782&amp;"_"&amp;T1782,[1]挑战模式!$A:$AS,13,FALSE)-VLOOKUP(R1782&amp;"_"&amp;S1782&amp;"_"&amp;T1782,[1]挑战模式!$A:$AS,14,FALSE))</f>
        <v/>
      </c>
      <c r="G1782" s="10" t="str">
        <f t="shared" si="180"/>
        <v/>
      </c>
      <c r="H1782" s="10" t="str">
        <f>IF(C1782="","",VLOOKUP(R1782&amp;"_"&amp;S1782&amp;"_"&amp;T1782,[1]挑战模式!$A:$BG,58,FALSE))</f>
        <v/>
      </c>
      <c r="I1782" s="10" t="str">
        <f>IF(C1782="","",VLOOKUP(R1782&amp;"_"&amp;S1782&amp;"_"&amp;T1782,[1]挑战模式!$A:$BG,59,FALSE))</f>
        <v/>
      </c>
      <c r="J1782" s="10" t="str">
        <f t="shared" si="177"/>
        <v/>
      </c>
      <c r="K1782" s="10" t="str">
        <f ca="1">IF(ISNA(VLOOKUP(R1782&amp;"_"&amp;S1782&amp;"_"&amp;T1782,[1]挑战模式!$A:$AS,1,FALSE)),"",IF(VLOOKUP(R1782&amp;"_"&amp;S1782&amp;"_"&amp;T1782,[1]挑战模式!$A:$AS,14+U1782,FALSE)="","",INT(VLOOKUP(R1782&amp;"_"&amp;S1782&amp;"_"&amp;T1782,[1]挑战模式!$A:$AS,20+U1782,FALSE))))</f>
        <v/>
      </c>
      <c r="L1782" s="10" t="str">
        <f ca="1">IF(ISNA(VLOOKUP(R1782&amp;"_"&amp;S1782&amp;"_"&amp;T1782,[1]挑战模式!$A:$AS,1,FALSE)),"",IF(VLOOKUP(R1782&amp;"_"&amp;S1782&amp;"_"&amp;T1782,[1]挑战模式!$A:$AS,14+U1782,FALSE)="","",ROUND(VLOOKUP(R1782&amp;"_"&amp;S1782&amp;"_"&amp;T1782,[1]挑战模式!$A:$AS,5,FALSE)/K1782,2)))</f>
        <v/>
      </c>
      <c r="M1782" s="10" t="str">
        <f t="shared" ca="1" si="181"/>
        <v/>
      </c>
      <c r="N1782" s="10" t="str">
        <f t="shared" ca="1" si="182"/>
        <v/>
      </c>
      <c r="O1782" s="10" t="str">
        <f t="shared" ca="1" si="183"/>
        <v/>
      </c>
      <c r="Q1782" s="10" t="str">
        <f ca="1">IF(L1782="","",VLOOKUP(R1782&amp;"_"&amp;S1782&amp;"_"&amp;T1782,[1]挑战模式!$A:$AS,38+U1782,FALSE))</f>
        <v/>
      </c>
      <c r="R1782" s="10">
        <v>4</v>
      </c>
      <c r="S1782" s="10">
        <v>3</v>
      </c>
      <c r="T1782" s="10">
        <v>1</v>
      </c>
      <c r="U1782" s="10">
        <v>5</v>
      </c>
    </row>
    <row r="1783" spans="2:21" x14ac:dyDescent="0.2">
      <c r="B1783" s="10" t="str">
        <f t="shared" si="178"/>
        <v/>
      </c>
      <c r="C1783" s="10" t="str">
        <f>IF(ISNA(VLOOKUP(R1783&amp;"_"&amp;S1783&amp;"_"&amp;T1783,[1]挑战模式!$A:$AS,1,FALSE)),"",IF(T1783-T1782=0,"",T1783))</f>
        <v/>
      </c>
      <c r="D1783" s="10" t="str">
        <f t="shared" si="179"/>
        <v/>
      </c>
      <c r="E1783" s="10" t="str">
        <f>""</f>
        <v/>
      </c>
      <c r="F1783" s="10" t="str">
        <f>IF(C1783="","",VLOOKUP(R1783&amp;"_"&amp;S1783&amp;"_"&amp;T1783,[1]挑战模式!$A:$AS,13,FALSE)-VLOOKUP(R1783&amp;"_"&amp;S1783&amp;"_"&amp;T1783,[1]挑战模式!$A:$AS,14,FALSE))</f>
        <v/>
      </c>
      <c r="G1783" s="10" t="str">
        <f t="shared" si="180"/>
        <v/>
      </c>
      <c r="H1783" s="10" t="str">
        <f>IF(C1783="","",VLOOKUP(R1783&amp;"_"&amp;S1783&amp;"_"&amp;T1783,[1]挑战模式!$A:$BG,58,FALSE))</f>
        <v/>
      </c>
      <c r="I1783" s="10" t="str">
        <f>IF(C1783="","",VLOOKUP(R1783&amp;"_"&amp;S1783&amp;"_"&amp;T1783,[1]挑战模式!$A:$BG,59,FALSE))</f>
        <v/>
      </c>
      <c r="J1783" s="10" t="str">
        <f t="shared" si="177"/>
        <v/>
      </c>
      <c r="K1783" s="10" t="str">
        <f ca="1">IF(ISNA(VLOOKUP(R1783&amp;"_"&amp;S1783&amp;"_"&amp;T1783,[1]挑战模式!$A:$AS,1,FALSE)),"",IF(VLOOKUP(R1783&amp;"_"&amp;S1783&amp;"_"&amp;T1783,[1]挑战模式!$A:$AS,14+U1783,FALSE)="","",INT(VLOOKUP(R1783&amp;"_"&amp;S1783&amp;"_"&amp;T1783,[1]挑战模式!$A:$AS,20+U1783,FALSE))))</f>
        <v/>
      </c>
      <c r="L1783" s="10" t="str">
        <f ca="1">IF(ISNA(VLOOKUP(R1783&amp;"_"&amp;S1783&amp;"_"&amp;T1783,[1]挑战模式!$A:$AS,1,FALSE)),"",IF(VLOOKUP(R1783&amp;"_"&amp;S1783&amp;"_"&amp;T1783,[1]挑战模式!$A:$AS,14+U1783,FALSE)="","",ROUND(VLOOKUP(R1783&amp;"_"&amp;S1783&amp;"_"&amp;T1783,[1]挑战模式!$A:$AS,5,FALSE)/K1783,2)))</f>
        <v/>
      </c>
      <c r="M1783" s="10" t="str">
        <f t="shared" ca="1" si="181"/>
        <v/>
      </c>
      <c r="N1783" s="10" t="str">
        <f t="shared" ca="1" si="182"/>
        <v/>
      </c>
      <c r="O1783" s="10" t="str">
        <f t="shared" ca="1" si="183"/>
        <v/>
      </c>
      <c r="Q1783" s="10" t="str">
        <f ca="1">IF(L1783="","",VLOOKUP(R1783&amp;"_"&amp;S1783&amp;"_"&amp;T1783,[1]挑战模式!$A:$AS,38+U1783,FALSE))</f>
        <v/>
      </c>
      <c r="R1783" s="10">
        <v>4</v>
      </c>
      <c r="S1783" s="10">
        <v>3</v>
      </c>
      <c r="T1783" s="10">
        <v>1</v>
      </c>
      <c r="U1783" s="10">
        <v>6</v>
      </c>
    </row>
    <row r="1784" spans="2:21" x14ac:dyDescent="0.2">
      <c r="B1784" s="10" t="str">
        <f t="shared" si="178"/>
        <v>MonsterWaveCallRule_Season4_Challenge3</v>
      </c>
      <c r="C1784" s="10">
        <f>IF(ISNA(VLOOKUP(R1784&amp;"_"&amp;S1784&amp;"_"&amp;T1784,[1]挑战模式!$A:$AS,1,FALSE)),"",IF(T1784-T1783=0,"",T1784))</f>
        <v>2</v>
      </c>
      <c r="D1784" s="10" t="str">
        <f t="shared" si="179"/>
        <v>赛季4挑战关卡3波次2</v>
      </c>
      <c r="E1784" s="10" t="str">
        <f>""</f>
        <v/>
      </c>
      <c r="F1784" s="10">
        <f>IF(C1784="","",VLOOKUP(R1784&amp;"_"&amp;S1784&amp;"_"&amp;T1784,[1]挑战模式!$A:$AS,13,FALSE)-VLOOKUP(R1784&amp;"_"&amp;S1784&amp;"_"&amp;T1784,[1]挑战模式!$A:$AS,14,FALSE))</f>
        <v>100</v>
      </c>
      <c r="G1784" s="10">
        <f t="shared" si="180"/>
        <v>180</v>
      </c>
      <c r="H1784" s="10" t="str">
        <f>IF(C1784="","",VLOOKUP(R1784&amp;"_"&amp;S1784&amp;"_"&amp;T1784,[1]挑战模式!$A:$BG,58,FALSE))</f>
        <v>ResAudio_Music_game2;0.9</v>
      </c>
      <c r="I1784" s="10" t="str">
        <f>IF(C1784="","",VLOOKUP(R1784&amp;"_"&amp;S1784&amp;"_"&amp;T1784,[1]挑战模式!$A:$BG,59,FALSE))</f>
        <v>ResAudio_Music_game2;1.2</v>
      </c>
      <c r="J1784" s="10">
        <f t="shared" si="177"/>
        <v>0</v>
      </c>
      <c r="K1784" s="10">
        <f ca="1">IF(ISNA(VLOOKUP(R1784&amp;"_"&amp;S1784&amp;"_"&amp;T1784,[1]挑战模式!$A:$AS,1,FALSE)),"",IF(VLOOKUP(R1784&amp;"_"&amp;S1784&amp;"_"&amp;T1784,[1]挑战模式!$A:$AS,14+U1784,FALSE)="","",INT(VLOOKUP(R1784&amp;"_"&amp;S1784&amp;"_"&amp;T1784,[1]挑战模式!$A:$AS,20+U1784,FALSE))))</f>
        <v>4</v>
      </c>
      <c r="L1784" s="10">
        <f ca="1">IF(ISNA(VLOOKUP(R1784&amp;"_"&amp;S1784&amp;"_"&amp;T1784,[1]挑战模式!$A:$AS,1,FALSE)),"",IF(VLOOKUP(R1784&amp;"_"&amp;S1784&amp;"_"&amp;T1784,[1]挑战模式!$A:$AS,14+U1784,FALSE)="","",ROUND(VLOOKUP(R1784&amp;"_"&amp;S1784&amp;"_"&amp;T1784,[1]挑战模式!$A:$AS,5,FALSE)/K1784,2)))</f>
        <v>3.75</v>
      </c>
      <c r="M1784" s="10">
        <f t="shared" ca="1" si="181"/>
        <v>1</v>
      </c>
      <c r="N1784" s="10" t="str">
        <f t="shared" ca="1" si="182"/>
        <v>Monster_Season4_Challenge3_2_1</v>
      </c>
      <c r="O1784" s="10">
        <f t="shared" ca="1" si="183"/>
        <v>1</v>
      </c>
      <c r="Q1784" s="10">
        <f ca="1">IF(L1784="","",VLOOKUP(R1784&amp;"_"&amp;S1784&amp;"_"&amp;T1784,[1]挑战模式!$A:$AS,38+U1784,FALSE))</f>
        <v>33</v>
      </c>
      <c r="R1784" s="10">
        <v>4</v>
      </c>
      <c r="S1784" s="10">
        <v>3</v>
      </c>
      <c r="T1784" s="10">
        <v>2</v>
      </c>
      <c r="U1784" s="10">
        <v>1</v>
      </c>
    </row>
    <row r="1785" spans="2:21" x14ac:dyDescent="0.2">
      <c r="B1785" s="10" t="str">
        <f t="shared" si="178"/>
        <v/>
      </c>
      <c r="C1785" s="10" t="str">
        <f>IF(ISNA(VLOOKUP(R1785&amp;"_"&amp;S1785&amp;"_"&amp;T1785,[1]挑战模式!$A:$AS,1,FALSE)),"",IF(T1785-T1784=0,"",T1785))</f>
        <v/>
      </c>
      <c r="D1785" s="10" t="str">
        <f t="shared" si="179"/>
        <v/>
      </c>
      <c r="E1785" s="10" t="str">
        <f>""</f>
        <v/>
      </c>
      <c r="F1785" s="10" t="str">
        <f>IF(C1785="","",VLOOKUP(R1785&amp;"_"&amp;S1785&amp;"_"&amp;T1785,[1]挑战模式!$A:$AS,13,FALSE)-VLOOKUP(R1785&amp;"_"&amp;S1785&amp;"_"&amp;T1785,[1]挑战模式!$A:$AS,14,FALSE))</f>
        <v/>
      </c>
      <c r="G1785" s="10" t="str">
        <f t="shared" si="180"/>
        <v/>
      </c>
      <c r="H1785" s="10" t="str">
        <f>IF(C1785="","",VLOOKUP(R1785&amp;"_"&amp;S1785&amp;"_"&amp;T1785,[1]挑战模式!$A:$BG,58,FALSE))</f>
        <v/>
      </c>
      <c r="I1785" s="10" t="str">
        <f>IF(C1785="","",VLOOKUP(R1785&amp;"_"&amp;S1785&amp;"_"&amp;T1785,[1]挑战模式!$A:$BG,59,FALSE))</f>
        <v/>
      </c>
      <c r="J1785" s="10" t="str">
        <f t="shared" si="177"/>
        <v/>
      </c>
      <c r="K1785" s="10">
        <f ca="1">IF(ISNA(VLOOKUP(R1785&amp;"_"&amp;S1785&amp;"_"&amp;T1785,[1]挑战模式!$A:$AS,1,FALSE)),"",IF(VLOOKUP(R1785&amp;"_"&amp;S1785&amp;"_"&amp;T1785,[1]挑战模式!$A:$AS,14+U1785,FALSE)="","",INT(VLOOKUP(R1785&amp;"_"&amp;S1785&amp;"_"&amp;T1785,[1]挑战模式!$A:$AS,20+U1785,FALSE))))</f>
        <v>4</v>
      </c>
      <c r="L1785" s="10">
        <f ca="1">IF(ISNA(VLOOKUP(R1785&amp;"_"&amp;S1785&amp;"_"&amp;T1785,[1]挑战模式!$A:$AS,1,FALSE)),"",IF(VLOOKUP(R1785&amp;"_"&amp;S1785&amp;"_"&amp;T1785,[1]挑战模式!$A:$AS,14+U1785,FALSE)="","",ROUND(VLOOKUP(R1785&amp;"_"&amp;S1785&amp;"_"&amp;T1785,[1]挑战模式!$A:$AS,5,FALSE)/K1785,2)))</f>
        <v>3.75</v>
      </c>
      <c r="M1785" s="10">
        <f t="shared" ca="1" si="181"/>
        <v>1</v>
      </c>
      <c r="N1785" s="10" t="str">
        <f t="shared" ca="1" si="182"/>
        <v>Monster_Season4_Challenge3_2_2</v>
      </c>
      <c r="O1785" s="10">
        <f t="shared" ca="1" si="183"/>
        <v>1</v>
      </c>
      <c r="Q1785" s="10">
        <f ca="1">IF(L1785="","",VLOOKUP(R1785&amp;"_"&amp;S1785&amp;"_"&amp;T1785,[1]挑战模式!$A:$AS,38+U1785,FALSE))</f>
        <v>17</v>
      </c>
      <c r="R1785" s="10">
        <v>4</v>
      </c>
      <c r="S1785" s="10">
        <v>3</v>
      </c>
      <c r="T1785" s="10">
        <v>2</v>
      </c>
      <c r="U1785" s="10">
        <v>2</v>
      </c>
    </row>
    <row r="1786" spans="2:21" x14ac:dyDescent="0.2">
      <c r="B1786" s="10" t="str">
        <f t="shared" si="178"/>
        <v/>
      </c>
      <c r="C1786" s="10" t="str">
        <f>IF(ISNA(VLOOKUP(R1786&amp;"_"&amp;S1786&amp;"_"&amp;T1786,[1]挑战模式!$A:$AS,1,FALSE)),"",IF(T1786-T1785=0,"",T1786))</f>
        <v/>
      </c>
      <c r="D1786" s="10" t="str">
        <f t="shared" si="179"/>
        <v/>
      </c>
      <c r="E1786" s="10" t="str">
        <f>""</f>
        <v/>
      </c>
      <c r="F1786" s="10" t="str">
        <f>IF(C1786="","",VLOOKUP(R1786&amp;"_"&amp;S1786&amp;"_"&amp;T1786,[1]挑战模式!$A:$AS,13,FALSE)-VLOOKUP(R1786&amp;"_"&amp;S1786&amp;"_"&amp;T1786,[1]挑战模式!$A:$AS,14,FALSE))</f>
        <v/>
      </c>
      <c r="G1786" s="10" t="str">
        <f t="shared" si="180"/>
        <v/>
      </c>
      <c r="H1786" s="10" t="str">
        <f>IF(C1786="","",VLOOKUP(R1786&amp;"_"&amp;S1786&amp;"_"&amp;T1786,[1]挑战模式!$A:$BG,58,FALSE))</f>
        <v/>
      </c>
      <c r="I1786" s="10" t="str">
        <f>IF(C1786="","",VLOOKUP(R1786&amp;"_"&amp;S1786&amp;"_"&amp;T1786,[1]挑战模式!$A:$BG,59,FALSE))</f>
        <v/>
      </c>
      <c r="J1786" s="10" t="str">
        <f t="shared" si="177"/>
        <v/>
      </c>
      <c r="K1786" s="10" t="str">
        <f ca="1">IF(ISNA(VLOOKUP(R1786&amp;"_"&amp;S1786&amp;"_"&amp;T1786,[1]挑战模式!$A:$AS,1,FALSE)),"",IF(VLOOKUP(R1786&amp;"_"&amp;S1786&amp;"_"&amp;T1786,[1]挑战模式!$A:$AS,14+U1786,FALSE)="","",INT(VLOOKUP(R1786&amp;"_"&amp;S1786&amp;"_"&amp;T1786,[1]挑战模式!$A:$AS,20+U1786,FALSE))))</f>
        <v/>
      </c>
      <c r="L1786" s="10" t="str">
        <f ca="1">IF(ISNA(VLOOKUP(R1786&amp;"_"&amp;S1786&amp;"_"&amp;T1786,[1]挑战模式!$A:$AS,1,FALSE)),"",IF(VLOOKUP(R1786&amp;"_"&amp;S1786&amp;"_"&amp;T1786,[1]挑战模式!$A:$AS,14+U1786,FALSE)="","",ROUND(VLOOKUP(R1786&amp;"_"&amp;S1786&amp;"_"&amp;T1786,[1]挑战模式!$A:$AS,5,FALSE)/K1786,2)))</f>
        <v/>
      </c>
      <c r="M1786" s="10" t="str">
        <f t="shared" ca="1" si="181"/>
        <v/>
      </c>
      <c r="N1786" s="10" t="str">
        <f t="shared" ca="1" si="182"/>
        <v/>
      </c>
      <c r="O1786" s="10" t="str">
        <f t="shared" ca="1" si="183"/>
        <v/>
      </c>
      <c r="Q1786" s="10" t="str">
        <f ca="1">IF(L1786="","",VLOOKUP(R1786&amp;"_"&amp;S1786&amp;"_"&amp;T1786,[1]挑战模式!$A:$AS,38+U1786,FALSE))</f>
        <v/>
      </c>
      <c r="R1786" s="10">
        <v>4</v>
      </c>
      <c r="S1786" s="10">
        <v>3</v>
      </c>
      <c r="T1786" s="10">
        <v>2</v>
      </c>
      <c r="U1786" s="10">
        <v>3</v>
      </c>
    </row>
    <row r="1787" spans="2:21" x14ac:dyDescent="0.2">
      <c r="B1787" s="10" t="str">
        <f t="shared" si="178"/>
        <v/>
      </c>
      <c r="C1787" s="10" t="str">
        <f>IF(ISNA(VLOOKUP(R1787&amp;"_"&amp;S1787&amp;"_"&amp;T1787,[1]挑战模式!$A:$AS,1,FALSE)),"",IF(T1787-T1786=0,"",T1787))</f>
        <v/>
      </c>
      <c r="D1787" s="10" t="str">
        <f t="shared" si="179"/>
        <v/>
      </c>
      <c r="E1787" s="10" t="str">
        <f>""</f>
        <v/>
      </c>
      <c r="F1787" s="10" t="str">
        <f>IF(C1787="","",VLOOKUP(R1787&amp;"_"&amp;S1787&amp;"_"&amp;T1787,[1]挑战模式!$A:$AS,13,FALSE)-VLOOKUP(R1787&amp;"_"&amp;S1787&amp;"_"&amp;T1787,[1]挑战模式!$A:$AS,14,FALSE))</f>
        <v/>
      </c>
      <c r="G1787" s="10" t="str">
        <f t="shared" si="180"/>
        <v/>
      </c>
      <c r="H1787" s="10" t="str">
        <f>IF(C1787="","",VLOOKUP(R1787&amp;"_"&amp;S1787&amp;"_"&amp;T1787,[1]挑战模式!$A:$BG,58,FALSE))</f>
        <v/>
      </c>
      <c r="I1787" s="10" t="str">
        <f>IF(C1787="","",VLOOKUP(R1787&amp;"_"&amp;S1787&amp;"_"&amp;T1787,[1]挑战模式!$A:$BG,59,FALSE))</f>
        <v/>
      </c>
      <c r="J1787" s="10" t="str">
        <f t="shared" si="177"/>
        <v/>
      </c>
      <c r="K1787" s="10" t="str">
        <f ca="1">IF(ISNA(VLOOKUP(R1787&amp;"_"&amp;S1787&amp;"_"&amp;T1787,[1]挑战模式!$A:$AS,1,FALSE)),"",IF(VLOOKUP(R1787&amp;"_"&amp;S1787&amp;"_"&amp;T1787,[1]挑战模式!$A:$AS,14+U1787,FALSE)="","",INT(VLOOKUP(R1787&amp;"_"&amp;S1787&amp;"_"&amp;T1787,[1]挑战模式!$A:$AS,20+U1787,FALSE))))</f>
        <v/>
      </c>
      <c r="L1787" s="10" t="str">
        <f ca="1">IF(ISNA(VLOOKUP(R1787&amp;"_"&amp;S1787&amp;"_"&amp;T1787,[1]挑战模式!$A:$AS,1,FALSE)),"",IF(VLOOKUP(R1787&amp;"_"&amp;S1787&amp;"_"&amp;T1787,[1]挑战模式!$A:$AS,14+U1787,FALSE)="","",ROUND(VLOOKUP(R1787&amp;"_"&amp;S1787&amp;"_"&amp;T1787,[1]挑战模式!$A:$AS,5,FALSE)/K1787,2)))</f>
        <v/>
      </c>
      <c r="M1787" s="10" t="str">
        <f t="shared" ca="1" si="181"/>
        <v/>
      </c>
      <c r="N1787" s="10" t="str">
        <f t="shared" ca="1" si="182"/>
        <v/>
      </c>
      <c r="O1787" s="10" t="str">
        <f t="shared" ca="1" si="183"/>
        <v/>
      </c>
      <c r="Q1787" s="10" t="str">
        <f ca="1">IF(L1787="","",VLOOKUP(R1787&amp;"_"&amp;S1787&amp;"_"&amp;T1787,[1]挑战模式!$A:$AS,38+U1787,FALSE))</f>
        <v/>
      </c>
      <c r="R1787" s="10">
        <v>4</v>
      </c>
      <c r="S1787" s="10">
        <v>3</v>
      </c>
      <c r="T1787" s="10">
        <v>2</v>
      </c>
      <c r="U1787" s="10">
        <v>4</v>
      </c>
    </row>
    <row r="1788" spans="2:21" x14ac:dyDescent="0.2">
      <c r="B1788" s="10" t="str">
        <f t="shared" si="178"/>
        <v/>
      </c>
      <c r="C1788" s="10" t="str">
        <f>IF(ISNA(VLOOKUP(R1788&amp;"_"&amp;S1788&amp;"_"&amp;T1788,[1]挑战模式!$A:$AS,1,FALSE)),"",IF(T1788-T1787=0,"",T1788))</f>
        <v/>
      </c>
      <c r="D1788" s="10" t="str">
        <f t="shared" si="179"/>
        <v/>
      </c>
      <c r="E1788" s="10" t="str">
        <f>""</f>
        <v/>
      </c>
      <c r="F1788" s="10" t="str">
        <f>IF(C1788="","",VLOOKUP(R1788&amp;"_"&amp;S1788&amp;"_"&amp;T1788,[1]挑战模式!$A:$AS,13,FALSE)-VLOOKUP(R1788&amp;"_"&amp;S1788&amp;"_"&amp;T1788,[1]挑战模式!$A:$AS,14,FALSE))</f>
        <v/>
      </c>
      <c r="G1788" s="10" t="str">
        <f t="shared" si="180"/>
        <v/>
      </c>
      <c r="H1788" s="10" t="str">
        <f>IF(C1788="","",VLOOKUP(R1788&amp;"_"&amp;S1788&amp;"_"&amp;T1788,[1]挑战模式!$A:$BG,58,FALSE))</f>
        <v/>
      </c>
      <c r="I1788" s="10" t="str">
        <f>IF(C1788="","",VLOOKUP(R1788&amp;"_"&amp;S1788&amp;"_"&amp;T1788,[1]挑战模式!$A:$BG,59,FALSE))</f>
        <v/>
      </c>
      <c r="J1788" s="10" t="str">
        <f t="shared" si="177"/>
        <v/>
      </c>
      <c r="K1788" s="10" t="str">
        <f ca="1">IF(ISNA(VLOOKUP(R1788&amp;"_"&amp;S1788&amp;"_"&amp;T1788,[1]挑战模式!$A:$AS,1,FALSE)),"",IF(VLOOKUP(R1788&amp;"_"&amp;S1788&amp;"_"&amp;T1788,[1]挑战模式!$A:$AS,14+U1788,FALSE)="","",INT(VLOOKUP(R1788&amp;"_"&amp;S1788&amp;"_"&amp;T1788,[1]挑战模式!$A:$AS,20+U1788,FALSE))))</f>
        <v/>
      </c>
      <c r="L1788" s="10" t="str">
        <f ca="1">IF(ISNA(VLOOKUP(R1788&amp;"_"&amp;S1788&amp;"_"&amp;T1788,[1]挑战模式!$A:$AS,1,FALSE)),"",IF(VLOOKUP(R1788&amp;"_"&amp;S1788&amp;"_"&amp;T1788,[1]挑战模式!$A:$AS,14+U1788,FALSE)="","",ROUND(VLOOKUP(R1788&amp;"_"&amp;S1788&amp;"_"&amp;T1788,[1]挑战模式!$A:$AS,5,FALSE)/K1788,2)))</f>
        <v/>
      </c>
      <c r="M1788" s="10" t="str">
        <f t="shared" ca="1" si="181"/>
        <v/>
      </c>
      <c r="N1788" s="10" t="str">
        <f t="shared" ca="1" si="182"/>
        <v/>
      </c>
      <c r="O1788" s="10" t="str">
        <f t="shared" ca="1" si="183"/>
        <v/>
      </c>
      <c r="Q1788" s="10" t="str">
        <f ca="1">IF(L1788="","",VLOOKUP(R1788&amp;"_"&amp;S1788&amp;"_"&amp;T1788,[1]挑战模式!$A:$AS,38+U1788,FALSE))</f>
        <v/>
      </c>
      <c r="R1788" s="10">
        <v>4</v>
      </c>
      <c r="S1788" s="10">
        <v>3</v>
      </c>
      <c r="T1788" s="10">
        <v>2</v>
      </c>
      <c r="U1788" s="10">
        <v>5</v>
      </c>
    </row>
    <row r="1789" spans="2:21" x14ac:dyDescent="0.2">
      <c r="B1789" s="10" t="str">
        <f t="shared" si="178"/>
        <v/>
      </c>
      <c r="C1789" s="10" t="str">
        <f>IF(ISNA(VLOOKUP(R1789&amp;"_"&amp;S1789&amp;"_"&amp;T1789,[1]挑战模式!$A:$AS,1,FALSE)),"",IF(T1789-T1788=0,"",T1789))</f>
        <v/>
      </c>
      <c r="D1789" s="10" t="str">
        <f t="shared" si="179"/>
        <v/>
      </c>
      <c r="E1789" s="10" t="str">
        <f>""</f>
        <v/>
      </c>
      <c r="F1789" s="10" t="str">
        <f>IF(C1789="","",VLOOKUP(R1789&amp;"_"&amp;S1789&amp;"_"&amp;T1789,[1]挑战模式!$A:$AS,13,FALSE)-VLOOKUP(R1789&amp;"_"&amp;S1789&amp;"_"&amp;T1789,[1]挑战模式!$A:$AS,14,FALSE))</f>
        <v/>
      </c>
      <c r="G1789" s="10" t="str">
        <f t="shared" si="180"/>
        <v/>
      </c>
      <c r="H1789" s="10" t="str">
        <f>IF(C1789="","",VLOOKUP(R1789&amp;"_"&amp;S1789&amp;"_"&amp;T1789,[1]挑战模式!$A:$BG,58,FALSE))</f>
        <v/>
      </c>
      <c r="I1789" s="10" t="str">
        <f>IF(C1789="","",VLOOKUP(R1789&amp;"_"&amp;S1789&amp;"_"&amp;T1789,[1]挑战模式!$A:$BG,59,FALSE))</f>
        <v/>
      </c>
      <c r="J1789" s="10" t="str">
        <f t="shared" si="177"/>
        <v/>
      </c>
      <c r="K1789" s="10" t="str">
        <f ca="1">IF(ISNA(VLOOKUP(R1789&amp;"_"&amp;S1789&amp;"_"&amp;T1789,[1]挑战模式!$A:$AS,1,FALSE)),"",IF(VLOOKUP(R1789&amp;"_"&amp;S1789&amp;"_"&amp;T1789,[1]挑战模式!$A:$AS,14+U1789,FALSE)="","",INT(VLOOKUP(R1789&amp;"_"&amp;S1789&amp;"_"&amp;T1789,[1]挑战模式!$A:$AS,20+U1789,FALSE))))</f>
        <v/>
      </c>
      <c r="L1789" s="10" t="str">
        <f ca="1">IF(ISNA(VLOOKUP(R1789&amp;"_"&amp;S1789&amp;"_"&amp;T1789,[1]挑战模式!$A:$AS,1,FALSE)),"",IF(VLOOKUP(R1789&amp;"_"&amp;S1789&amp;"_"&amp;T1789,[1]挑战模式!$A:$AS,14+U1789,FALSE)="","",ROUND(VLOOKUP(R1789&amp;"_"&amp;S1789&amp;"_"&amp;T1789,[1]挑战模式!$A:$AS,5,FALSE)/K1789,2)))</f>
        <v/>
      </c>
      <c r="M1789" s="10" t="str">
        <f t="shared" ca="1" si="181"/>
        <v/>
      </c>
      <c r="N1789" s="10" t="str">
        <f t="shared" ca="1" si="182"/>
        <v/>
      </c>
      <c r="O1789" s="10" t="str">
        <f t="shared" ca="1" si="183"/>
        <v/>
      </c>
      <c r="Q1789" s="10" t="str">
        <f ca="1">IF(L1789="","",VLOOKUP(R1789&amp;"_"&amp;S1789&amp;"_"&amp;T1789,[1]挑战模式!$A:$AS,38+U1789,FALSE))</f>
        <v/>
      </c>
      <c r="R1789" s="10">
        <v>4</v>
      </c>
      <c r="S1789" s="10">
        <v>3</v>
      </c>
      <c r="T1789" s="10">
        <v>2</v>
      </c>
      <c r="U1789" s="10">
        <v>6</v>
      </c>
    </row>
    <row r="1790" spans="2:21" x14ac:dyDescent="0.2">
      <c r="B1790" s="10" t="str">
        <f t="shared" si="178"/>
        <v>MonsterWaveCallRule_Season4_Challenge3</v>
      </c>
      <c r="C1790" s="10">
        <f>IF(ISNA(VLOOKUP(R1790&amp;"_"&amp;S1790&amp;"_"&amp;T1790,[1]挑战模式!$A:$AS,1,FALSE)),"",IF(T1790-T1789=0,"",T1790))</f>
        <v>3</v>
      </c>
      <c r="D1790" s="10" t="str">
        <f t="shared" si="179"/>
        <v>赛季4挑战关卡3波次3</v>
      </c>
      <c r="E1790" s="10" t="str">
        <f>""</f>
        <v/>
      </c>
      <c r="F1790" s="10">
        <f>IF(C1790="","",VLOOKUP(R1790&amp;"_"&amp;S1790&amp;"_"&amp;T1790,[1]挑战模式!$A:$AS,13,FALSE)-VLOOKUP(R1790&amp;"_"&amp;S1790&amp;"_"&amp;T1790,[1]挑战模式!$A:$AS,14,FALSE))</f>
        <v>100</v>
      </c>
      <c r="G1790" s="10">
        <f t="shared" si="180"/>
        <v>180</v>
      </c>
      <c r="H1790" s="10" t="str">
        <f>IF(C1790="","",VLOOKUP(R1790&amp;"_"&amp;S1790&amp;"_"&amp;T1790,[1]挑战模式!$A:$BG,58,FALSE))</f>
        <v>ResAudio_Music_game2;0.9</v>
      </c>
      <c r="I1790" s="10" t="str">
        <f>IF(C1790="","",VLOOKUP(R1790&amp;"_"&amp;S1790&amp;"_"&amp;T1790,[1]挑战模式!$A:$BG,59,FALSE))</f>
        <v>ResAudio_Music_game2;1.2</v>
      </c>
      <c r="J1790" s="10">
        <f t="shared" si="177"/>
        <v>0</v>
      </c>
      <c r="K1790" s="10">
        <f ca="1">IF(ISNA(VLOOKUP(R1790&amp;"_"&amp;S1790&amp;"_"&amp;T1790,[1]挑战模式!$A:$AS,1,FALSE)),"",IF(VLOOKUP(R1790&amp;"_"&amp;S1790&amp;"_"&amp;T1790,[1]挑战模式!$A:$AS,14+U1790,FALSE)="","",INT(VLOOKUP(R1790&amp;"_"&amp;S1790&amp;"_"&amp;T1790,[1]挑战模式!$A:$AS,20+U1790,FALSE))))</f>
        <v>7</v>
      </c>
      <c r="L1790" s="10">
        <f ca="1">IF(ISNA(VLOOKUP(R1790&amp;"_"&amp;S1790&amp;"_"&amp;T1790,[1]挑战模式!$A:$AS,1,FALSE)),"",IF(VLOOKUP(R1790&amp;"_"&amp;S1790&amp;"_"&amp;T1790,[1]挑战模式!$A:$AS,14+U1790,FALSE)="","",ROUND(VLOOKUP(R1790&amp;"_"&amp;S1790&amp;"_"&amp;T1790,[1]挑战模式!$A:$AS,5,FALSE)/K1790,2)))</f>
        <v>2.86</v>
      </c>
      <c r="M1790" s="10">
        <f t="shared" ca="1" si="181"/>
        <v>1</v>
      </c>
      <c r="N1790" s="10" t="str">
        <f t="shared" ca="1" si="182"/>
        <v>Monster_Season4_Challenge3_3_1</v>
      </c>
      <c r="O1790" s="10">
        <f t="shared" ca="1" si="183"/>
        <v>1</v>
      </c>
      <c r="Q1790" s="10">
        <f ca="1">IF(L1790="","",VLOOKUP(R1790&amp;"_"&amp;S1790&amp;"_"&amp;T1790,[1]挑战模式!$A:$AS,38+U1790,FALSE))</f>
        <v>14</v>
      </c>
      <c r="R1790" s="10">
        <v>4</v>
      </c>
      <c r="S1790" s="10">
        <v>3</v>
      </c>
      <c r="T1790" s="10">
        <v>3</v>
      </c>
      <c r="U1790" s="10">
        <v>1</v>
      </c>
    </row>
    <row r="1791" spans="2:21" x14ac:dyDescent="0.2">
      <c r="B1791" s="10" t="str">
        <f t="shared" si="178"/>
        <v/>
      </c>
      <c r="C1791" s="10" t="str">
        <f>IF(ISNA(VLOOKUP(R1791&amp;"_"&amp;S1791&amp;"_"&amp;T1791,[1]挑战模式!$A:$AS,1,FALSE)),"",IF(T1791-T1790=0,"",T1791))</f>
        <v/>
      </c>
      <c r="D1791" s="10" t="str">
        <f t="shared" si="179"/>
        <v/>
      </c>
      <c r="E1791" s="10" t="str">
        <f>""</f>
        <v/>
      </c>
      <c r="F1791" s="10" t="str">
        <f>IF(C1791="","",VLOOKUP(R1791&amp;"_"&amp;S1791&amp;"_"&amp;T1791,[1]挑战模式!$A:$AS,13,FALSE)-VLOOKUP(R1791&amp;"_"&amp;S1791&amp;"_"&amp;T1791,[1]挑战模式!$A:$AS,14,FALSE))</f>
        <v/>
      </c>
      <c r="G1791" s="10" t="str">
        <f t="shared" si="180"/>
        <v/>
      </c>
      <c r="H1791" s="10" t="str">
        <f>IF(C1791="","",VLOOKUP(R1791&amp;"_"&amp;S1791&amp;"_"&amp;T1791,[1]挑战模式!$A:$BG,58,FALSE))</f>
        <v/>
      </c>
      <c r="I1791" s="10" t="str">
        <f>IF(C1791="","",VLOOKUP(R1791&amp;"_"&amp;S1791&amp;"_"&amp;T1791,[1]挑战模式!$A:$BG,59,FALSE))</f>
        <v/>
      </c>
      <c r="J1791" s="10" t="str">
        <f t="shared" si="177"/>
        <v/>
      </c>
      <c r="K1791" s="10">
        <f ca="1">IF(ISNA(VLOOKUP(R1791&amp;"_"&amp;S1791&amp;"_"&amp;T1791,[1]挑战模式!$A:$AS,1,FALSE)),"",IF(VLOOKUP(R1791&amp;"_"&amp;S1791&amp;"_"&amp;T1791,[1]挑战模式!$A:$AS,14+U1791,FALSE)="","",INT(VLOOKUP(R1791&amp;"_"&amp;S1791&amp;"_"&amp;T1791,[1]挑战模式!$A:$AS,20+U1791,FALSE))))</f>
        <v>7</v>
      </c>
      <c r="L1791" s="10">
        <f ca="1">IF(ISNA(VLOOKUP(R1791&amp;"_"&amp;S1791&amp;"_"&amp;T1791,[1]挑战模式!$A:$AS,1,FALSE)),"",IF(VLOOKUP(R1791&amp;"_"&amp;S1791&amp;"_"&amp;T1791,[1]挑战模式!$A:$AS,14+U1791,FALSE)="","",ROUND(VLOOKUP(R1791&amp;"_"&amp;S1791&amp;"_"&amp;T1791,[1]挑战模式!$A:$AS,5,FALSE)/K1791,2)))</f>
        <v>2.86</v>
      </c>
      <c r="M1791" s="10">
        <f t="shared" ca="1" si="181"/>
        <v>1</v>
      </c>
      <c r="N1791" s="10" t="str">
        <f t="shared" ca="1" si="182"/>
        <v>Monster_Season4_Challenge3_3_2</v>
      </c>
      <c r="O1791" s="10">
        <f t="shared" ca="1" si="183"/>
        <v>1</v>
      </c>
      <c r="Q1791" s="10">
        <f ca="1">IF(L1791="","",VLOOKUP(R1791&amp;"_"&amp;S1791&amp;"_"&amp;T1791,[1]挑战模式!$A:$AS,38+U1791,FALSE))</f>
        <v>14</v>
      </c>
      <c r="R1791" s="10">
        <v>4</v>
      </c>
      <c r="S1791" s="10">
        <v>3</v>
      </c>
      <c r="T1791" s="10">
        <v>3</v>
      </c>
      <c r="U1791" s="10">
        <v>2</v>
      </c>
    </row>
    <row r="1792" spans="2:21" x14ac:dyDescent="0.2">
      <c r="B1792" s="10" t="str">
        <f t="shared" si="178"/>
        <v/>
      </c>
      <c r="C1792" s="10" t="str">
        <f>IF(ISNA(VLOOKUP(R1792&amp;"_"&amp;S1792&amp;"_"&amp;T1792,[1]挑战模式!$A:$AS,1,FALSE)),"",IF(T1792-T1791=0,"",T1792))</f>
        <v/>
      </c>
      <c r="D1792" s="10" t="str">
        <f t="shared" si="179"/>
        <v/>
      </c>
      <c r="E1792" s="10" t="str">
        <f>""</f>
        <v/>
      </c>
      <c r="F1792" s="10" t="str">
        <f>IF(C1792="","",VLOOKUP(R1792&amp;"_"&amp;S1792&amp;"_"&amp;T1792,[1]挑战模式!$A:$AS,13,FALSE)-VLOOKUP(R1792&amp;"_"&amp;S1792&amp;"_"&amp;T1792,[1]挑战模式!$A:$AS,14,FALSE))</f>
        <v/>
      </c>
      <c r="G1792" s="10" t="str">
        <f t="shared" si="180"/>
        <v/>
      </c>
      <c r="H1792" s="10" t="str">
        <f>IF(C1792="","",VLOOKUP(R1792&amp;"_"&amp;S1792&amp;"_"&amp;T1792,[1]挑战模式!$A:$BG,58,FALSE))</f>
        <v/>
      </c>
      <c r="I1792" s="10" t="str">
        <f>IF(C1792="","",VLOOKUP(R1792&amp;"_"&amp;S1792&amp;"_"&amp;T1792,[1]挑战模式!$A:$BG,59,FALSE))</f>
        <v/>
      </c>
      <c r="J1792" s="10" t="str">
        <f t="shared" si="177"/>
        <v/>
      </c>
      <c r="K1792" s="10" t="str">
        <f ca="1">IF(ISNA(VLOOKUP(R1792&amp;"_"&amp;S1792&amp;"_"&amp;T1792,[1]挑战模式!$A:$AS,1,FALSE)),"",IF(VLOOKUP(R1792&amp;"_"&amp;S1792&amp;"_"&amp;T1792,[1]挑战模式!$A:$AS,14+U1792,FALSE)="","",INT(VLOOKUP(R1792&amp;"_"&amp;S1792&amp;"_"&amp;T1792,[1]挑战模式!$A:$AS,20+U1792,FALSE))))</f>
        <v/>
      </c>
      <c r="L1792" s="10" t="str">
        <f ca="1">IF(ISNA(VLOOKUP(R1792&amp;"_"&amp;S1792&amp;"_"&amp;T1792,[1]挑战模式!$A:$AS,1,FALSE)),"",IF(VLOOKUP(R1792&amp;"_"&amp;S1792&amp;"_"&amp;T1792,[1]挑战模式!$A:$AS,14+U1792,FALSE)="","",ROUND(VLOOKUP(R1792&amp;"_"&amp;S1792&amp;"_"&amp;T1792,[1]挑战模式!$A:$AS,5,FALSE)/K1792,2)))</f>
        <v/>
      </c>
      <c r="M1792" s="10" t="str">
        <f t="shared" ca="1" si="181"/>
        <v/>
      </c>
      <c r="N1792" s="10" t="str">
        <f t="shared" ca="1" si="182"/>
        <v/>
      </c>
      <c r="O1792" s="10" t="str">
        <f t="shared" ca="1" si="183"/>
        <v/>
      </c>
      <c r="Q1792" s="10" t="str">
        <f ca="1">IF(L1792="","",VLOOKUP(R1792&amp;"_"&amp;S1792&amp;"_"&amp;T1792,[1]挑战模式!$A:$AS,38+U1792,FALSE))</f>
        <v/>
      </c>
      <c r="R1792" s="10">
        <v>4</v>
      </c>
      <c r="S1792" s="10">
        <v>3</v>
      </c>
      <c r="T1792" s="10">
        <v>3</v>
      </c>
      <c r="U1792" s="10">
        <v>3</v>
      </c>
    </row>
    <row r="1793" spans="2:21" x14ac:dyDescent="0.2">
      <c r="B1793" s="10" t="str">
        <f t="shared" si="178"/>
        <v/>
      </c>
      <c r="C1793" s="10" t="str">
        <f>IF(ISNA(VLOOKUP(R1793&amp;"_"&amp;S1793&amp;"_"&amp;T1793,[1]挑战模式!$A:$AS,1,FALSE)),"",IF(T1793-T1792=0,"",T1793))</f>
        <v/>
      </c>
      <c r="D1793" s="10" t="str">
        <f t="shared" si="179"/>
        <v/>
      </c>
      <c r="E1793" s="10" t="str">
        <f>""</f>
        <v/>
      </c>
      <c r="F1793" s="10" t="str">
        <f>IF(C1793="","",VLOOKUP(R1793&amp;"_"&amp;S1793&amp;"_"&amp;T1793,[1]挑战模式!$A:$AS,13,FALSE)-VLOOKUP(R1793&amp;"_"&amp;S1793&amp;"_"&amp;T1793,[1]挑战模式!$A:$AS,14,FALSE))</f>
        <v/>
      </c>
      <c r="G1793" s="10" t="str">
        <f t="shared" si="180"/>
        <v/>
      </c>
      <c r="H1793" s="10" t="str">
        <f>IF(C1793="","",VLOOKUP(R1793&amp;"_"&amp;S1793&amp;"_"&amp;T1793,[1]挑战模式!$A:$BG,58,FALSE))</f>
        <v/>
      </c>
      <c r="I1793" s="10" t="str">
        <f>IF(C1793="","",VLOOKUP(R1793&amp;"_"&amp;S1793&amp;"_"&amp;T1793,[1]挑战模式!$A:$BG,59,FALSE))</f>
        <v/>
      </c>
      <c r="J1793" s="10" t="str">
        <f t="shared" si="177"/>
        <v/>
      </c>
      <c r="K1793" s="10" t="str">
        <f ca="1">IF(ISNA(VLOOKUP(R1793&amp;"_"&amp;S1793&amp;"_"&amp;T1793,[1]挑战模式!$A:$AS,1,FALSE)),"",IF(VLOOKUP(R1793&amp;"_"&amp;S1793&amp;"_"&amp;T1793,[1]挑战模式!$A:$AS,14+U1793,FALSE)="","",INT(VLOOKUP(R1793&amp;"_"&amp;S1793&amp;"_"&amp;T1793,[1]挑战模式!$A:$AS,20+U1793,FALSE))))</f>
        <v/>
      </c>
      <c r="L1793" s="10" t="str">
        <f ca="1">IF(ISNA(VLOOKUP(R1793&amp;"_"&amp;S1793&amp;"_"&amp;T1793,[1]挑战模式!$A:$AS,1,FALSE)),"",IF(VLOOKUP(R1793&amp;"_"&amp;S1793&amp;"_"&amp;T1793,[1]挑战模式!$A:$AS,14+U1793,FALSE)="","",ROUND(VLOOKUP(R1793&amp;"_"&amp;S1793&amp;"_"&amp;T1793,[1]挑战模式!$A:$AS,5,FALSE)/K1793,2)))</f>
        <v/>
      </c>
      <c r="M1793" s="10" t="str">
        <f t="shared" ca="1" si="181"/>
        <v/>
      </c>
      <c r="N1793" s="10" t="str">
        <f t="shared" ca="1" si="182"/>
        <v/>
      </c>
      <c r="O1793" s="10" t="str">
        <f t="shared" ca="1" si="183"/>
        <v/>
      </c>
      <c r="Q1793" s="10" t="str">
        <f ca="1">IF(L1793="","",VLOOKUP(R1793&amp;"_"&amp;S1793&amp;"_"&amp;T1793,[1]挑战模式!$A:$AS,38+U1793,FALSE))</f>
        <v/>
      </c>
      <c r="R1793" s="10">
        <v>4</v>
      </c>
      <c r="S1793" s="10">
        <v>3</v>
      </c>
      <c r="T1793" s="10">
        <v>3</v>
      </c>
      <c r="U1793" s="10">
        <v>4</v>
      </c>
    </row>
    <row r="1794" spans="2:21" x14ac:dyDescent="0.2">
      <c r="B1794" s="10" t="str">
        <f t="shared" si="178"/>
        <v/>
      </c>
      <c r="C1794" s="10" t="str">
        <f>IF(ISNA(VLOOKUP(R1794&amp;"_"&amp;S1794&amp;"_"&amp;T1794,[1]挑战模式!$A:$AS,1,FALSE)),"",IF(T1794-T1793=0,"",T1794))</f>
        <v/>
      </c>
      <c r="D1794" s="10" t="str">
        <f t="shared" si="179"/>
        <v/>
      </c>
      <c r="E1794" s="10" t="str">
        <f>""</f>
        <v/>
      </c>
      <c r="F1794" s="10" t="str">
        <f>IF(C1794="","",VLOOKUP(R1794&amp;"_"&amp;S1794&amp;"_"&amp;T1794,[1]挑战模式!$A:$AS,13,FALSE)-VLOOKUP(R1794&amp;"_"&amp;S1794&amp;"_"&amp;T1794,[1]挑战模式!$A:$AS,14,FALSE))</f>
        <v/>
      </c>
      <c r="G1794" s="10" t="str">
        <f t="shared" si="180"/>
        <v/>
      </c>
      <c r="H1794" s="10" t="str">
        <f>IF(C1794="","",VLOOKUP(R1794&amp;"_"&amp;S1794&amp;"_"&amp;T1794,[1]挑战模式!$A:$BG,58,FALSE))</f>
        <v/>
      </c>
      <c r="I1794" s="10" t="str">
        <f>IF(C1794="","",VLOOKUP(R1794&amp;"_"&amp;S1794&amp;"_"&amp;T1794,[1]挑战模式!$A:$BG,59,FALSE))</f>
        <v/>
      </c>
      <c r="J1794" s="10" t="str">
        <f t="shared" si="177"/>
        <v/>
      </c>
      <c r="K1794" s="10" t="str">
        <f ca="1">IF(ISNA(VLOOKUP(R1794&amp;"_"&amp;S1794&amp;"_"&amp;T1794,[1]挑战模式!$A:$AS,1,FALSE)),"",IF(VLOOKUP(R1794&amp;"_"&amp;S1794&amp;"_"&amp;T1794,[1]挑战模式!$A:$AS,14+U1794,FALSE)="","",INT(VLOOKUP(R1794&amp;"_"&amp;S1794&amp;"_"&amp;T1794,[1]挑战模式!$A:$AS,20+U1794,FALSE))))</f>
        <v/>
      </c>
      <c r="L1794" s="10" t="str">
        <f ca="1">IF(ISNA(VLOOKUP(R1794&amp;"_"&amp;S1794&amp;"_"&amp;T1794,[1]挑战模式!$A:$AS,1,FALSE)),"",IF(VLOOKUP(R1794&amp;"_"&amp;S1794&amp;"_"&amp;T1794,[1]挑战模式!$A:$AS,14+U1794,FALSE)="","",ROUND(VLOOKUP(R1794&amp;"_"&amp;S1794&amp;"_"&amp;T1794,[1]挑战模式!$A:$AS,5,FALSE)/K1794,2)))</f>
        <v/>
      </c>
      <c r="M1794" s="10" t="str">
        <f t="shared" ca="1" si="181"/>
        <v/>
      </c>
      <c r="N1794" s="10" t="str">
        <f t="shared" ca="1" si="182"/>
        <v/>
      </c>
      <c r="O1794" s="10" t="str">
        <f t="shared" ca="1" si="183"/>
        <v/>
      </c>
      <c r="Q1794" s="10" t="str">
        <f ca="1">IF(L1794="","",VLOOKUP(R1794&amp;"_"&amp;S1794&amp;"_"&amp;T1794,[1]挑战模式!$A:$AS,38+U1794,FALSE))</f>
        <v/>
      </c>
      <c r="R1794" s="10">
        <v>4</v>
      </c>
      <c r="S1794" s="10">
        <v>3</v>
      </c>
      <c r="T1794" s="10">
        <v>3</v>
      </c>
      <c r="U1794" s="10">
        <v>5</v>
      </c>
    </row>
    <row r="1795" spans="2:21" x14ac:dyDescent="0.2">
      <c r="B1795" s="10" t="str">
        <f t="shared" si="178"/>
        <v/>
      </c>
      <c r="C1795" s="10" t="str">
        <f>IF(ISNA(VLOOKUP(R1795&amp;"_"&amp;S1795&amp;"_"&amp;T1795,[1]挑战模式!$A:$AS,1,FALSE)),"",IF(T1795-T1794=0,"",T1795))</f>
        <v/>
      </c>
      <c r="D1795" s="10" t="str">
        <f t="shared" si="179"/>
        <v/>
      </c>
      <c r="E1795" s="10" t="str">
        <f>""</f>
        <v/>
      </c>
      <c r="F1795" s="10" t="str">
        <f>IF(C1795="","",VLOOKUP(R1795&amp;"_"&amp;S1795&amp;"_"&amp;T1795,[1]挑战模式!$A:$AS,13,FALSE)-VLOOKUP(R1795&amp;"_"&amp;S1795&amp;"_"&amp;T1795,[1]挑战模式!$A:$AS,14,FALSE))</f>
        <v/>
      </c>
      <c r="G1795" s="10" t="str">
        <f t="shared" si="180"/>
        <v/>
      </c>
      <c r="H1795" s="10" t="str">
        <f>IF(C1795="","",VLOOKUP(R1795&amp;"_"&amp;S1795&amp;"_"&amp;T1795,[1]挑战模式!$A:$BG,58,FALSE))</f>
        <v/>
      </c>
      <c r="I1795" s="10" t="str">
        <f>IF(C1795="","",VLOOKUP(R1795&amp;"_"&amp;S1795&amp;"_"&amp;T1795,[1]挑战模式!$A:$BG,59,FALSE))</f>
        <v/>
      </c>
      <c r="J1795" s="10" t="str">
        <f t="shared" si="177"/>
        <v/>
      </c>
      <c r="K1795" s="10" t="str">
        <f ca="1">IF(ISNA(VLOOKUP(R1795&amp;"_"&amp;S1795&amp;"_"&amp;T1795,[1]挑战模式!$A:$AS,1,FALSE)),"",IF(VLOOKUP(R1795&amp;"_"&amp;S1795&amp;"_"&amp;T1795,[1]挑战模式!$A:$AS,14+U1795,FALSE)="","",INT(VLOOKUP(R1795&amp;"_"&amp;S1795&amp;"_"&amp;T1795,[1]挑战模式!$A:$AS,20+U1795,FALSE))))</f>
        <v/>
      </c>
      <c r="L1795" s="10" t="str">
        <f ca="1">IF(ISNA(VLOOKUP(R1795&amp;"_"&amp;S1795&amp;"_"&amp;T1795,[1]挑战模式!$A:$AS,1,FALSE)),"",IF(VLOOKUP(R1795&amp;"_"&amp;S1795&amp;"_"&amp;T1795,[1]挑战模式!$A:$AS,14+U1795,FALSE)="","",ROUND(VLOOKUP(R1795&amp;"_"&amp;S1795&amp;"_"&amp;T1795,[1]挑战模式!$A:$AS,5,FALSE)/K1795,2)))</f>
        <v/>
      </c>
      <c r="M1795" s="10" t="str">
        <f t="shared" ca="1" si="181"/>
        <v/>
      </c>
      <c r="N1795" s="10" t="str">
        <f t="shared" ca="1" si="182"/>
        <v/>
      </c>
      <c r="O1795" s="10" t="str">
        <f t="shared" ca="1" si="183"/>
        <v/>
      </c>
      <c r="Q1795" s="10" t="str">
        <f ca="1">IF(L1795="","",VLOOKUP(R1795&amp;"_"&amp;S1795&amp;"_"&amp;T1795,[1]挑战模式!$A:$AS,38+U1795,FALSE))</f>
        <v/>
      </c>
      <c r="R1795" s="10">
        <v>4</v>
      </c>
      <c r="S1795" s="10">
        <v>3</v>
      </c>
      <c r="T1795" s="10">
        <v>3</v>
      </c>
      <c r="U1795" s="10">
        <v>6</v>
      </c>
    </row>
    <row r="1796" spans="2:21" x14ac:dyDescent="0.2">
      <c r="B1796" s="10" t="str">
        <f t="shared" si="178"/>
        <v>MonsterWaveCallRule_Season4_Challenge3</v>
      </c>
      <c r="C1796" s="10">
        <f>IF(ISNA(VLOOKUP(R1796&amp;"_"&amp;S1796&amp;"_"&amp;T1796,[1]挑战模式!$A:$AS,1,FALSE)),"",IF(T1796-T1795=0,"",T1796))</f>
        <v>4</v>
      </c>
      <c r="D1796" s="10" t="str">
        <f t="shared" si="179"/>
        <v>赛季4挑战关卡3波次4</v>
      </c>
      <c r="E1796" s="10" t="str">
        <f>""</f>
        <v/>
      </c>
      <c r="F1796" s="10">
        <f>IF(C1796="","",VLOOKUP(R1796&amp;"_"&amp;S1796&amp;"_"&amp;T1796,[1]挑战模式!$A:$AS,13,FALSE)-VLOOKUP(R1796&amp;"_"&amp;S1796&amp;"_"&amp;T1796,[1]挑战模式!$A:$AS,14,FALSE))</f>
        <v>100</v>
      </c>
      <c r="G1796" s="10">
        <f t="shared" si="180"/>
        <v>180</v>
      </c>
      <c r="H1796" s="10" t="str">
        <f>IF(C1796="","",VLOOKUP(R1796&amp;"_"&amp;S1796&amp;"_"&amp;T1796,[1]挑战模式!$A:$BG,58,FALSE))</f>
        <v>ResAudio_Music_game2;0.9</v>
      </c>
      <c r="I1796" s="10" t="str">
        <f>IF(C1796="","",VLOOKUP(R1796&amp;"_"&amp;S1796&amp;"_"&amp;T1796,[1]挑战模式!$A:$BG,59,FALSE))</f>
        <v>ResAudio_Music_game2;1.2</v>
      </c>
      <c r="J1796" s="10">
        <f t="shared" si="177"/>
        <v>0</v>
      </c>
      <c r="K1796" s="10">
        <f ca="1">IF(ISNA(VLOOKUP(R1796&amp;"_"&amp;S1796&amp;"_"&amp;T1796,[1]挑战模式!$A:$AS,1,FALSE)),"",IF(VLOOKUP(R1796&amp;"_"&amp;S1796&amp;"_"&amp;T1796,[1]挑战模式!$A:$AS,14+U1796,FALSE)="","",INT(VLOOKUP(R1796&amp;"_"&amp;S1796&amp;"_"&amp;T1796,[1]挑战模式!$A:$AS,20+U1796,FALSE))))</f>
        <v>9</v>
      </c>
      <c r="L1796" s="10">
        <f ca="1">IF(ISNA(VLOOKUP(R1796&amp;"_"&amp;S1796&amp;"_"&amp;T1796,[1]挑战模式!$A:$AS,1,FALSE)),"",IF(VLOOKUP(R1796&amp;"_"&amp;S1796&amp;"_"&amp;T1796,[1]挑战模式!$A:$AS,14+U1796,FALSE)="","",ROUND(VLOOKUP(R1796&amp;"_"&amp;S1796&amp;"_"&amp;T1796,[1]挑战模式!$A:$AS,5,FALSE)/K1796,2)))</f>
        <v>2.78</v>
      </c>
      <c r="M1796" s="10">
        <f t="shared" ca="1" si="181"/>
        <v>1</v>
      </c>
      <c r="N1796" s="10" t="str">
        <f t="shared" ca="1" si="182"/>
        <v>Monster_Season4_Challenge3_4_1</v>
      </c>
      <c r="O1796" s="10">
        <f t="shared" ca="1" si="183"/>
        <v>1</v>
      </c>
      <c r="Q1796" s="10">
        <f ca="1">IF(L1796="","",VLOOKUP(R1796&amp;"_"&amp;S1796&amp;"_"&amp;T1796,[1]挑战模式!$A:$AS,38+U1796,FALSE))</f>
        <v>8</v>
      </c>
      <c r="R1796" s="10">
        <v>4</v>
      </c>
      <c r="S1796" s="10">
        <v>3</v>
      </c>
      <c r="T1796" s="10">
        <v>4</v>
      </c>
      <c r="U1796" s="10">
        <v>1</v>
      </c>
    </row>
    <row r="1797" spans="2:21" x14ac:dyDescent="0.2">
      <c r="B1797" s="10" t="str">
        <f t="shared" si="178"/>
        <v/>
      </c>
      <c r="C1797" s="10" t="str">
        <f>IF(ISNA(VLOOKUP(R1797&amp;"_"&amp;S1797&amp;"_"&amp;T1797,[1]挑战模式!$A:$AS,1,FALSE)),"",IF(T1797-T1796=0,"",T1797))</f>
        <v/>
      </c>
      <c r="D1797" s="10" t="str">
        <f t="shared" si="179"/>
        <v/>
      </c>
      <c r="E1797" s="10" t="str">
        <f>""</f>
        <v/>
      </c>
      <c r="F1797" s="10" t="str">
        <f>IF(C1797="","",VLOOKUP(R1797&amp;"_"&amp;S1797&amp;"_"&amp;T1797,[1]挑战模式!$A:$AS,13,FALSE)-VLOOKUP(R1797&amp;"_"&amp;S1797&amp;"_"&amp;T1797,[1]挑战模式!$A:$AS,14,FALSE))</f>
        <v/>
      </c>
      <c r="G1797" s="10" t="str">
        <f t="shared" si="180"/>
        <v/>
      </c>
      <c r="H1797" s="10" t="str">
        <f>IF(C1797="","",VLOOKUP(R1797&amp;"_"&amp;S1797&amp;"_"&amp;T1797,[1]挑战模式!$A:$BG,58,FALSE))</f>
        <v/>
      </c>
      <c r="I1797" s="10" t="str">
        <f>IF(C1797="","",VLOOKUP(R1797&amp;"_"&amp;S1797&amp;"_"&amp;T1797,[1]挑战模式!$A:$BG,59,FALSE))</f>
        <v/>
      </c>
      <c r="J1797" s="10" t="str">
        <f t="shared" si="177"/>
        <v/>
      </c>
      <c r="K1797" s="10">
        <f ca="1">IF(ISNA(VLOOKUP(R1797&amp;"_"&amp;S1797&amp;"_"&amp;T1797,[1]挑战模式!$A:$AS,1,FALSE)),"",IF(VLOOKUP(R1797&amp;"_"&amp;S1797&amp;"_"&amp;T1797,[1]挑战模式!$A:$AS,14+U1797,FALSE)="","",INT(VLOOKUP(R1797&amp;"_"&amp;S1797&amp;"_"&amp;T1797,[1]挑战模式!$A:$AS,20+U1797,FALSE))))</f>
        <v>9</v>
      </c>
      <c r="L1797" s="10">
        <f ca="1">IF(ISNA(VLOOKUP(R1797&amp;"_"&amp;S1797&amp;"_"&amp;T1797,[1]挑战模式!$A:$AS,1,FALSE)),"",IF(VLOOKUP(R1797&amp;"_"&amp;S1797&amp;"_"&amp;T1797,[1]挑战模式!$A:$AS,14+U1797,FALSE)="","",ROUND(VLOOKUP(R1797&amp;"_"&amp;S1797&amp;"_"&amp;T1797,[1]挑战模式!$A:$AS,5,FALSE)/K1797,2)))</f>
        <v>2.78</v>
      </c>
      <c r="M1797" s="10">
        <f t="shared" ca="1" si="181"/>
        <v>1</v>
      </c>
      <c r="N1797" s="10" t="str">
        <f t="shared" ca="1" si="182"/>
        <v>Monster_Season4_Challenge3_4_2</v>
      </c>
      <c r="O1797" s="10">
        <f t="shared" ca="1" si="183"/>
        <v>1</v>
      </c>
      <c r="Q1797" s="10">
        <f ca="1">IF(L1797="","",VLOOKUP(R1797&amp;"_"&amp;S1797&amp;"_"&amp;T1797,[1]挑战模式!$A:$AS,38+U1797,FALSE))</f>
        <v>8</v>
      </c>
      <c r="R1797" s="10">
        <v>4</v>
      </c>
      <c r="S1797" s="10">
        <v>3</v>
      </c>
      <c r="T1797" s="10">
        <v>4</v>
      </c>
      <c r="U1797" s="10">
        <v>2</v>
      </c>
    </row>
    <row r="1798" spans="2:21" x14ac:dyDescent="0.2">
      <c r="B1798" s="10" t="str">
        <f t="shared" si="178"/>
        <v/>
      </c>
      <c r="C1798" s="10" t="str">
        <f>IF(ISNA(VLOOKUP(R1798&amp;"_"&amp;S1798&amp;"_"&amp;T1798,[1]挑战模式!$A:$AS,1,FALSE)),"",IF(T1798-T1797=0,"",T1798))</f>
        <v/>
      </c>
      <c r="D1798" s="10" t="str">
        <f t="shared" si="179"/>
        <v/>
      </c>
      <c r="E1798" s="10" t="str">
        <f>""</f>
        <v/>
      </c>
      <c r="F1798" s="10" t="str">
        <f>IF(C1798="","",VLOOKUP(R1798&amp;"_"&amp;S1798&amp;"_"&amp;T1798,[1]挑战模式!$A:$AS,13,FALSE)-VLOOKUP(R1798&amp;"_"&amp;S1798&amp;"_"&amp;T1798,[1]挑战模式!$A:$AS,14,FALSE))</f>
        <v/>
      </c>
      <c r="G1798" s="10" t="str">
        <f t="shared" si="180"/>
        <v/>
      </c>
      <c r="H1798" s="10" t="str">
        <f>IF(C1798="","",VLOOKUP(R1798&amp;"_"&amp;S1798&amp;"_"&amp;T1798,[1]挑战模式!$A:$BG,58,FALSE))</f>
        <v/>
      </c>
      <c r="I1798" s="10" t="str">
        <f>IF(C1798="","",VLOOKUP(R1798&amp;"_"&amp;S1798&amp;"_"&amp;T1798,[1]挑战模式!$A:$BG,59,FALSE))</f>
        <v/>
      </c>
      <c r="J1798" s="10" t="str">
        <f t="shared" si="177"/>
        <v/>
      </c>
      <c r="K1798" s="10">
        <f ca="1">IF(ISNA(VLOOKUP(R1798&amp;"_"&amp;S1798&amp;"_"&amp;T1798,[1]挑战模式!$A:$AS,1,FALSE)),"",IF(VLOOKUP(R1798&amp;"_"&amp;S1798&amp;"_"&amp;T1798,[1]挑战模式!$A:$AS,14+U1798,FALSE)="","",INT(VLOOKUP(R1798&amp;"_"&amp;S1798&amp;"_"&amp;T1798,[1]挑战模式!$A:$AS,20+U1798,FALSE))))</f>
        <v>4</v>
      </c>
      <c r="L1798" s="10">
        <f ca="1">IF(ISNA(VLOOKUP(R1798&amp;"_"&amp;S1798&amp;"_"&amp;T1798,[1]挑战模式!$A:$AS,1,FALSE)),"",IF(VLOOKUP(R1798&amp;"_"&amp;S1798&amp;"_"&amp;T1798,[1]挑战模式!$A:$AS,14+U1798,FALSE)="","",ROUND(VLOOKUP(R1798&amp;"_"&amp;S1798&amp;"_"&amp;T1798,[1]挑战模式!$A:$AS,5,FALSE)/K1798,2)))</f>
        <v>6.25</v>
      </c>
      <c r="M1798" s="10">
        <f t="shared" ca="1" si="181"/>
        <v>1</v>
      </c>
      <c r="N1798" s="10" t="str">
        <f t="shared" ca="1" si="182"/>
        <v>Monster_Season4_Challenge3_4_3</v>
      </c>
      <c r="O1798" s="10">
        <f t="shared" ca="1" si="183"/>
        <v>1</v>
      </c>
      <c r="Q1798" s="10">
        <f ca="1">IF(L1798="","",VLOOKUP(R1798&amp;"_"&amp;S1798&amp;"_"&amp;T1798,[1]挑战模式!$A:$AS,38+U1798,FALSE))</f>
        <v>15</v>
      </c>
      <c r="R1798" s="10">
        <v>4</v>
      </c>
      <c r="S1798" s="10">
        <v>3</v>
      </c>
      <c r="T1798" s="10">
        <v>4</v>
      </c>
      <c r="U1798" s="10">
        <v>3</v>
      </c>
    </row>
    <row r="1799" spans="2:21" x14ac:dyDescent="0.2">
      <c r="B1799" s="10" t="str">
        <f t="shared" si="178"/>
        <v/>
      </c>
      <c r="C1799" s="10" t="str">
        <f>IF(ISNA(VLOOKUP(R1799&amp;"_"&amp;S1799&amp;"_"&amp;T1799,[1]挑战模式!$A:$AS,1,FALSE)),"",IF(T1799-T1798=0,"",T1799))</f>
        <v/>
      </c>
      <c r="D1799" s="10" t="str">
        <f t="shared" si="179"/>
        <v/>
      </c>
      <c r="E1799" s="10" t="str">
        <f>""</f>
        <v/>
      </c>
      <c r="F1799" s="10" t="str">
        <f>IF(C1799="","",VLOOKUP(R1799&amp;"_"&amp;S1799&amp;"_"&amp;T1799,[1]挑战模式!$A:$AS,13,FALSE)-VLOOKUP(R1799&amp;"_"&amp;S1799&amp;"_"&amp;T1799,[1]挑战模式!$A:$AS,14,FALSE))</f>
        <v/>
      </c>
      <c r="G1799" s="10" t="str">
        <f t="shared" si="180"/>
        <v/>
      </c>
      <c r="H1799" s="10" t="str">
        <f>IF(C1799="","",VLOOKUP(R1799&amp;"_"&amp;S1799&amp;"_"&amp;T1799,[1]挑战模式!$A:$BG,58,FALSE))</f>
        <v/>
      </c>
      <c r="I1799" s="10" t="str">
        <f>IF(C1799="","",VLOOKUP(R1799&amp;"_"&amp;S1799&amp;"_"&amp;T1799,[1]挑战模式!$A:$BG,59,FALSE))</f>
        <v/>
      </c>
      <c r="J1799" s="10" t="str">
        <f t="shared" si="177"/>
        <v/>
      </c>
      <c r="K1799" s="10" t="str">
        <f ca="1">IF(ISNA(VLOOKUP(R1799&amp;"_"&amp;S1799&amp;"_"&amp;T1799,[1]挑战模式!$A:$AS,1,FALSE)),"",IF(VLOOKUP(R1799&amp;"_"&amp;S1799&amp;"_"&amp;T1799,[1]挑战模式!$A:$AS,14+U1799,FALSE)="","",INT(VLOOKUP(R1799&amp;"_"&amp;S1799&amp;"_"&amp;T1799,[1]挑战模式!$A:$AS,20+U1799,FALSE))))</f>
        <v/>
      </c>
      <c r="L1799" s="10" t="str">
        <f ca="1">IF(ISNA(VLOOKUP(R1799&amp;"_"&amp;S1799&amp;"_"&amp;T1799,[1]挑战模式!$A:$AS,1,FALSE)),"",IF(VLOOKUP(R1799&amp;"_"&amp;S1799&amp;"_"&amp;T1799,[1]挑战模式!$A:$AS,14+U1799,FALSE)="","",ROUND(VLOOKUP(R1799&amp;"_"&amp;S1799&amp;"_"&amp;T1799,[1]挑战模式!$A:$AS,5,FALSE)/K1799,2)))</f>
        <v/>
      </c>
      <c r="M1799" s="10" t="str">
        <f t="shared" ca="1" si="181"/>
        <v/>
      </c>
      <c r="N1799" s="10" t="str">
        <f t="shared" ca="1" si="182"/>
        <v/>
      </c>
      <c r="O1799" s="10" t="str">
        <f t="shared" ca="1" si="183"/>
        <v/>
      </c>
      <c r="Q1799" s="10" t="str">
        <f ca="1">IF(L1799="","",VLOOKUP(R1799&amp;"_"&amp;S1799&amp;"_"&amp;T1799,[1]挑战模式!$A:$AS,38+U1799,FALSE))</f>
        <v/>
      </c>
      <c r="R1799" s="10">
        <v>4</v>
      </c>
      <c r="S1799" s="10">
        <v>3</v>
      </c>
      <c r="T1799" s="10">
        <v>4</v>
      </c>
      <c r="U1799" s="10">
        <v>4</v>
      </c>
    </row>
    <row r="1800" spans="2:21" x14ac:dyDescent="0.2">
      <c r="B1800" s="10" t="str">
        <f t="shared" si="178"/>
        <v/>
      </c>
      <c r="C1800" s="10" t="str">
        <f>IF(ISNA(VLOOKUP(R1800&amp;"_"&amp;S1800&amp;"_"&amp;T1800,[1]挑战模式!$A:$AS,1,FALSE)),"",IF(T1800-T1799=0,"",T1800))</f>
        <v/>
      </c>
      <c r="D1800" s="10" t="str">
        <f t="shared" si="179"/>
        <v/>
      </c>
      <c r="E1800" s="10" t="str">
        <f>""</f>
        <v/>
      </c>
      <c r="F1800" s="10" t="str">
        <f>IF(C1800="","",VLOOKUP(R1800&amp;"_"&amp;S1800&amp;"_"&amp;T1800,[1]挑战模式!$A:$AS,13,FALSE)-VLOOKUP(R1800&amp;"_"&amp;S1800&amp;"_"&amp;T1800,[1]挑战模式!$A:$AS,14,FALSE))</f>
        <v/>
      </c>
      <c r="G1800" s="10" t="str">
        <f t="shared" si="180"/>
        <v/>
      </c>
      <c r="H1800" s="10" t="str">
        <f>IF(C1800="","",VLOOKUP(R1800&amp;"_"&amp;S1800&amp;"_"&amp;T1800,[1]挑战模式!$A:$BG,58,FALSE))</f>
        <v/>
      </c>
      <c r="I1800" s="10" t="str">
        <f>IF(C1800="","",VLOOKUP(R1800&amp;"_"&amp;S1800&amp;"_"&amp;T1800,[1]挑战模式!$A:$BG,59,FALSE))</f>
        <v/>
      </c>
      <c r="J1800" s="10" t="str">
        <f t="shared" si="177"/>
        <v/>
      </c>
      <c r="K1800" s="10" t="str">
        <f ca="1">IF(ISNA(VLOOKUP(R1800&amp;"_"&amp;S1800&amp;"_"&amp;T1800,[1]挑战模式!$A:$AS,1,FALSE)),"",IF(VLOOKUP(R1800&amp;"_"&amp;S1800&amp;"_"&amp;T1800,[1]挑战模式!$A:$AS,14+U1800,FALSE)="","",INT(VLOOKUP(R1800&amp;"_"&amp;S1800&amp;"_"&amp;T1800,[1]挑战模式!$A:$AS,20+U1800,FALSE))))</f>
        <v/>
      </c>
      <c r="L1800" s="10" t="str">
        <f ca="1">IF(ISNA(VLOOKUP(R1800&amp;"_"&amp;S1800&amp;"_"&amp;T1800,[1]挑战模式!$A:$AS,1,FALSE)),"",IF(VLOOKUP(R1800&amp;"_"&amp;S1800&amp;"_"&amp;T1800,[1]挑战模式!$A:$AS,14+U1800,FALSE)="","",ROUND(VLOOKUP(R1800&amp;"_"&amp;S1800&amp;"_"&amp;T1800,[1]挑战模式!$A:$AS,5,FALSE)/K1800,2)))</f>
        <v/>
      </c>
      <c r="M1800" s="10" t="str">
        <f t="shared" ca="1" si="181"/>
        <v/>
      </c>
      <c r="N1800" s="10" t="str">
        <f t="shared" ca="1" si="182"/>
        <v/>
      </c>
      <c r="O1800" s="10" t="str">
        <f t="shared" ca="1" si="183"/>
        <v/>
      </c>
      <c r="Q1800" s="10" t="str">
        <f ca="1">IF(L1800="","",VLOOKUP(R1800&amp;"_"&amp;S1800&amp;"_"&amp;T1800,[1]挑战模式!$A:$AS,38+U1800,FALSE))</f>
        <v/>
      </c>
      <c r="R1800" s="10">
        <v>4</v>
      </c>
      <c r="S1800" s="10">
        <v>3</v>
      </c>
      <c r="T1800" s="10">
        <v>4</v>
      </c>
      <c r="U1800" s="10">
        <v>5</v>
      </c>
    </row>
    <row r="1801" spans="2:21" x14ac:dyDescent="0.2">
      <c r="B1801" s="10" t="str">
        <f t="shared" si="178"/>
        <v/>
      </c>
      <c r="C1801" s="10" t="str">
        <f>IF(ISNA(VLOOKUP(R1801&amp;"_"&amp;S1801&amp;"_"&amp;T1801,[1]挑战模式!$A:$AS,1,FALSE)),"",IF(T1801-T1800=0,"",T1801))</f>
        <v/>
      </c>
      <c r="D1801" s="10" t="str">
        <f t="shared" si="179"/>
        <v/>
      </c>
      <c r="E1801" s="10" t="str">
        <f>""</f>
        <v/>
      </c>
      <c r="F1801" s="10" t="str">
        <f>IF(C1801="","",VLOOKUP(R1801&amp;"_"&amp;S1801&amp;"_"&amp;T1801,[1]挑战模式!$A:$AS,13,FALSE)-VLOOKUP(R1801&amp;"_"&amp;S1801&amp;"_"&amp;T1801,[1]挑战模式!$A:$AS,14,FALSE))</f>
        <v/>
      </c>
      <c r="G1801" s="10" t="str">
        <f t="shared" si="180"/>
        <v/>
      </c>
      <c r="H1801" s="10" t="str">
        <f>IF(C1801="","",VLOOKUP(R1801&amp;"_"&amp;S1801&amp;"_"&amp;T1801,[1]挑战模式!$A:$BG,58,FALSE))</f>
        <v/>
      </c>
      <c r="I1801" s="10" t="str">
        <f>IF(C1801="","",VLOOKUP(R1801&amp;"_"&amp;S1801&amp;"_"&amp;T1801,[1]挑战模式!$A:$BG,59,FALSE))</f>
        <v/>
      </c>
      <c r="J1801" s="10" t="str">
        <f t="shared" si="177"/>
        <v/>
      </c>
      <c r="K1801" s="10" t="str">
        <f ca="1">IF(ISNA(VLOOKUP(R1801&amp;"_"&amp;S1801&amp;"_"&amp;T1801,[1]挑战模式!$A:$AS,1,FALSE)),"",IF(VLOOKUP(R1801&amp;"_"&amp;S1801&amp;"_"&amp;T1801,[1]挑战模式!$A:$AS,14+U1801,FALSE)="","",INT(VLOOKUP(R1801&amp;"_"&amp;S1801&amp;"_"&amp;T1801,[1]挑战模式!$A:$AS,20+U1801,FALSE))))</f>
        <v/>
      </c>
      <c r="L1801" s="10" t="str">
        <f ca="1">IF(ISNA(VLOOKUP(R1801&amp;"_"&amp;S1801&amp;"_"&amp;T1801,[1]挑战模式!$A:$AS,1,FALSE)),"",IF(VLOOKUP(R1801&amp;"_"&amp;S1801&amp;"_"&amp;T1801,[1]挑战模式!$A:$AS,14+U1801,FALSE)="","",ROUND(VLOOKUP(R1801&amp;"_"&amp;S1801&amp;"_"&amp;T1801,[1]挑战模式!$A:$AS,5,FALSE)/K1801,2)))</f>
        <v/>
      </c>
      <c r="M1801" s="10" t="str">
        <f t="shared" ca="1" si="181"/>
        <v/>
      </c>
      <c r="N1801" s="10" t="str">
        <f t="shared" ca="1" si="182"/>
        <v/>
      </c>
      <c r="O1801" s="10" t="str">
        <f t="shared" ca="1" si="183"/>
        <v/>
      </c>
      <c r="Q1801" s="10" t="str">
        <f ca="1">IF(L1801="","",VLOOKUP(R1801&amp;"_"&amp;S1801&amp;"_"&amp;T1801,[1]挑战模式!$A:$AS,38+U1801,FALSE))</f>
        <v/>
      </c>
      <c r="R1801" s="10">
        <v>4</v>
      </c>
      <c r="S1801" s="10">
        <v>3</v>
      </c>
      <c r="T1801" s="10">
        <v>4</v>
      </c>
      <c r="U1801" s="10">
        <v>6</v>
      </c>
    </row>
    <row r="1802" spans="2:21" x14ac:dyDescent="0.2">
      <c r="B1802" s="10" t="str">
        <f t="shared" si="178"/>
        <v>MonsterWaveCallRule_Season4_Challenge3</v>
      </c>
      <c r="C1802" s="10">
        <f>IF(ISNA(VLOOKUP(R1802&amp;"_"&amp;S1802&amp;"_"&amp;T1802,[1]挑战模式!$A:$AS,1,FALSE)),"",IF(T1802-T1801=0,"",T1802))</f>
        <v>5</v>
      </c>
      <c r="D1802" s="10" t="str">
        <f t="shared" si="179"/>
        <v>赛季4挑战关卡3波次5</v>
      </c>
      <c r="E1802" s="10" t="str">
        <f>""</f>
        <v/>
      </c>
      <c r="F1802" s="10">
        <f>IF(C1802="","",VLOOKUP(R1802&amp;"_"&amp;S1802&amp;"_"&amp;T1802,[1]挑战模式!$A:$AS,13,FALSE)-VLOOKUP(R1802&amp;"_"&amp;S1802&amp;"_"&amp;T1802,[1]挑战模式!$A:$AS,14,FALSE))</f>
        <v>100</v>
      </c>
      <c r="G1802" s="10">
        <f t="shared" si="180"/>
        <v>180</v>
      </c>
      <c r="H1802" s="10" t="str">
        <f>IF(C1802="","",VLOOKUP(R1802&amp;"_"&amp;S1802&amp;"_"&amp;T1802,[1]挑战模式!$A:$BG,58,FALSE))</f>
        <v>ResAudio_Music_game2;0.9</v>
      </c>
      <c r="I1802" s="10" t="str">
        <f>IF(C1802="","",VLOOKUP(R1802&amp;"_"&amp;S1802&amp;"_"&amp;T1802,[1]挑战模式!$A:$BG,59,FALSE))</f>
        <v>ResAudio_Music_game2;1.2</v>
      </c>
      <c r="J1802" s="10">
        <f t="shared" si="177"/>
        <v>0</v>
      </c>
      <c r="K1802" s="10">
        <f ca="1">IF(ISNA(VLOOKUP(R1802&amp;"_"&amp;S1802&amp;"_"&amp;T1802,[1]挑战模式!$A:$AS,1,FALSE)),"",IF(VLOOKUP(R1802&amp;"_"&amp;S1802&amp;"_"&amp;T1802,[1]挑战模式!$A:$AS,14+U1802,FALSE)="","",INT(VLOOKUP(R1802&amp;"_"&amp;S1802&amp;"_"&amp;T1802,[1]挑战模式!$A:$AS,20+U1802,FALSE))))</f>
        <v>12</v>
      </c>
      <c r="L1802" s="10">
        <f ca="1">IF(ISNA(VLOOKUP(R1802&amp;"_"&amp;S1802&amp;"_"&amp;T1802,[1]挑战模式!$A:$AS,1,FALSE)),"",IF(VLOOKUP(R1802&amp;"_"&amp;S1802&amp;"_"&amp;T1802,[1]挑战模式!$A:$AS,14+U1802,FALSE)="","",ROUND(VLOOKUP(R1802&amp;"_"&amp;S1802&amp;"_"&amp;T1802,[1]挑战模式!$A:$AS,5,FALSE)/K1802,2)))</f>
        <v>2.5</v>
      </c>
      <c r="M1802" s="10">
        <f t="shared" ca="1" si="181"/>
        <v>1</v>
      </c>
      <c r="N1802" s="10" t="str">
        <f t="shared" ca="1" si="182"/>
        <v>Monster_Season4_Challenge3_5_1</v>
      </c>
      <c r="O1802" s="10">
        <f t="shared" ca="1" si="183"/>
        <v>1</v>
      </c>
      <c r="Q1802" s="10">
        <f ca="1">IF(L1802="","",VLOOKUP(R1802&amp;"_"&amp;S1802&amp;"_"&amp;T1802,[1]挑战模式!$A:$AS,38+U1802,FALSE))</f>
        <v>4</v>
      </c>
      <c r="R1802" s="10">
        <v>4</v>
      </c>
      <c r="S1802" s="10">
        <v>3</v>
      </c>
      <c r="T1802" s="10">
        <v>5</v>
      </c>
      <c r="U1802" s="10">
        <v>1</v>
      </c>
    </row>
    <row r="1803" spans="2:21" x14ac:dyDescent="0.2">
      <c r="B1803" s="10" t="str">
        <f t="shared" si="178"/>
        <v/>
      </c>
      <c r="C1803" s="10" t="str">
        <f>IF(ISNA(VLOOKUP(R1803&amp;"_"&amp;S1803&amp;"_"&amp;T1803,[1]挑战模式!$A:$AS,1,FALSE)),"",IF(T1803-T1802=0,"",T1803))</f>
        <v/>
      </c>
      <c r="D1803" s="10" t="str">
        <f t="shared" si="179"/>
        <v/>
      </c>
      <c r="E1803" s="10" t="str">
        <f>""</f>
        <v/>
      </c>
      <c r="F1803" s="10" t="str">
        <f>IF(C1803="","",VLOOKUP(R1803&amp;"_"&amp;S1803&amp;"_"&amp;T1803,[1]挑战模式!$A:$AS,13,FALSE)-VLOOKUP(R1803&amp;"_"&amp;S1803&amp;"_"&amp;T1803,[1]挑战模式!$A:$AS,14,FALSE))</f>
        <v/>
      </c>
      <c r="G1803" s="10" t="str">
        <f t="shared" si="180"/>
        <v/>
      </c>
      <c r="H1803" s="10" t="str">
        <f>IF(C1803="","",VLOOKUP(R1803&amp;"_"&amp;S1803&amp;"_"&amp;T1803,[1]挑战模式!$A:$BG,58,FALSE))</f>
        <v/>
      </c>
      <c r="I1803" s="10" t="str">
        <f>IF(C1803="","",VLOOKUP(R1803&amp;"_"&amp;S1803&amp;"_"&amp;T1803,[1]挑战模式!$A:$BG,59,FALSE))</f>
        <v/>
      </c>
      <c r="J1803" s="10" t="str">
        <f t="shared" si="177"/>
        <v/>
      </c>
      <c r="K1803" s="10">
        <f ca="1">IF(ISNA(VLOOKUP(R1803&amp;"_"&amp;S1803&amp;"_"&amp;T1803,[1]挑战模式!$A:$AS,1,FALSE)),"",IF(VLOOKUP(R1803&amp;"_"&amp;S1803&amp;"_"&amp;T1803,[1]挑战模式!$A:$AS,14+U1803,FALSE)="","",INT(VLOOKUP(R1803&amp;"_"&amp;S1803&amp;"_"&amp;T1803,[1]挑战模式!$A:$AS,20+U1803,FALSE))))</f>
        <v>12</v>
      </c>
      <c r="L1803" s="10">
        <f ca="1">IF(ISNA(VLOOKUP(R1803&amp;"_"&amp;S1803&amp;"_"&amp;T1803,[1]挑战模式!$A:$AS,1,FALSE)),"",IF(VLOOKUP(R1803&amp;"_"&amp;S1803&amp;"_"&amp;T1803,[1]挑战模式!$A:$AS,14+U1803,FALSE)="","",ROUND(VLOOKUP(R1803&amp;"_"&amp;S1803&amp;"_"&amp;T1803,[1]挑战模式!$A:$AS,5,FALSE)/K1803,2)))</f>
        <v>2.5</v>
      </c>
      <c r="M1803" s="10">
        <f t="shared" ca="1" si="181"/>
        <v>1</v>
      </c>
      <c r="N1803" s="10" t="str">
        <f t="shared" ca="1" si="182"/>
        <v>Monster_Season4_Challenge3_5_2</v>
      </c>
      <c r="O1803" s="10">
        <f t="shared" ca="1" si="183"/>
        <v>1</v>
      </c>
      <c r="Q1803" s="10">
        <f ca="1">IF(L1803="","",VLOOKUP(R1803&amp;"_"&amp;S1803&amp;"_"&amp;T1803,[1]挑战模式!$A:$AS,38+U1803,FALSE))</f>
        <v>8</v>
      </c>
      <c r="R1803" s="10">
        <v>4</v>
      </c>
      <c r="S1803" s="10">
        <v>3</v>
      </c>
      <c r="T1803" s="10">
        <v>5</v>
      </c>
      <c r="U1803" s="10">
        <v>2</v>
      </c>
    </row>
    <row r="1804" spans="2:21" x14ac:dyDescent="0.2">
      <c r="B1804" s="10" t="str">
        <f t="shared" si="178"/>
        <v/>
      </c>
      <c r="C1804" s="10" t="str">
        <f>IF(ISNA(VLOOKUP(R1804&amp;"_"&amp;S1804&amp;"_"&amp;T1804,[1]挑战模式!$A:$AS,1,FALSE)),"",IF(T1804-T1803=0,"",T1804))</f>
        <v/>
      </c>
      <c r="D1804" s="10" t="str">
        <f t="shared" si="179"/>
        <v/>
      </c>
      <c r="E1804" s="10" t="str">
        <f>""</f>
        <v/>
      </c>
      <c r="F1804" s="10" t="str">
        <f>IF(C1804="","",VLOOKUP(R1804&amp;"_"&amp;S1804&amp;"_"&amp;T1804,[1]挑战模式!$A:$AS,13,FALSE)-VLOOKUP(R1804&amp;"_"&amp;S1804&amp;"_"&amp;T1804,[1]挑战模式!$A:$AS,14,FALSE))</f>
        <v/>
      </c>
      <c r="G1804" s="10" t="str">
        <f t="shared" si="180"/>
        <v/>
      </c>
      <c r="H1804" s="10" t="str">
        <f>IF(C1804="","",VLOOKUP(R1804&amp;"_"&amp;S1804&amp;"_"&amp;T1804,[1]挑战模式!$A:$BG,58,FALSE))</f>
        <v/>
      </c>
      <c r="I1804" s="10" t="str">
        <f>IF(C1804="","",VLOOKUP(R1804&amp;"_"&amp;S1804&amp;"_"&amp;T1804,[1]挑战模式!$A:$BG,59,FALSE))</f>
        <v/>
      </c>
      <c r="J1804" s="10" t="str">
        <f t="shared" si="177"/>
        <v/>
      </c>
      <c r="K1804" s="10">
        <f ca="1">IF(ISNA(VLOOKUP(R1804&amp;"_"&amp;S1804&amp;"_"&amp;T1804,[1]挑战模式!$A:$AS,1,FALSE)),"",IF(VLOOKUP(R1804&amp;"_"&amp;S1804&amp;"_"&amp;T1804,[1]挑战模式!$A:$AS,14+U1804,FALSE)="","",INT(VLOOKUP(R1804&amp;"_"&amp;S1804&amp;"_"&amp;T1804,[1]挑战模式!$A:$AS,20+U1804,FALSE))))</f>
        <v>6</v>
      </c>
      <c r="L1804" s="10">
        <f ca="1">IF(ISNA(VLOOKUP(R1804&amp;"_"&amp;S1804&amp;"_"&amp;T1804,[1]挑战模式!$A:$AS,1,FALSE)),"",IF(VLOOKUP(R1804&amp;"_"&amp;S1804&amp;"_"&amp;T1804,[1]挑战模式!$A:$AS,14+U1804,FALSE)="","",ROUND(VLOOKUP(R1804&amp;"_"&amp;S1804&amp;"_"&amp;T1804,[1]挑战模式!$A:$AS,5,FALSE)/K1804,2)))</f>
        <v>5</v>
      </c>
      <c r="M1804" s="10">
        <f t="shared" ca="1" si="181"/>
        <v>1</v>
      </c>
      <c r="N1804" s="10" t="str">
        <f t="shared" ca="1" si="182"/>
        <v>Monster_Season4_Challenge3_5_3</v>
      </c>
      <c r="O1804" s="10">
        <f t="shared" ca="1" si="183"/>
        <v>1</v>
      </c>
      <c r="Q1804" s="10">
        <f ca="1">IF(L1804="","",VLOOKUP(R1804&amp;"_"&amp;S1804&amp;"_"&amp;T1804,[1]挑战模式!$A:$AS,38+U1804,FALSE))</f>
        <v>8</v>
      </c>
      <c r="R1804" s="10">
        <v>4</v>
      </c>
      <c r="S1804" s="10">
        <v>3</v>
      </c>
      <c r="T1804" s="10">
        <v>5</v>
      </c>
      <c r="U1804" s="10">
        <v>3</v>
      </c>
    </row>
    <row r="1805" spans="2:21" x14ac:dyDescent="0.2">
      <c r="B1805" s="10" t="str">
        <f t="shared" si="178"/>
        <v/>
      </c>
      <c r="C1805" s="10" t="str">
        <f>IF(ISNA(VLOOKUP(R1805&amp;"_"&amp;S1805&amp;"_"&amp;T1805,[1]挑战模式!$A:$AS,1,FALSE)),"",IF(T1805-T1804=0,"",T1805))</f>
        <v/>
      </c>
      <c r="D1805" s="10" t="str">
        <f t="shared" si="179"/>
        <v/>
      </c>
      <c r="E1805" s="10" t="str">
        <f>""</f>
        <v/>
      </c>
      <c r="F1805" s="10" t="str">
        <f>IF(C1805="","",VLOOKUP(R1805&amp;"_"&amp;S1805&amp;"_"&amp;T1805,[1]挑战模式!$A:$AS,13,FALSE)-VLOOKUP(R1805&amp;"_"&amp;S1805&amp;"_"&amp;T1805,[1]挑战模式!$A:$AS,14,FALSE))</f>
        <v/>
      </c>
      <c r="G1805" s="10" t="str">
        <f t="shared" si="180"/>
        <v/>
      </c>
      <c r="H1805" s="10" t="str">
        <f>IF(C1805="","",VLOOKUP(R1805&amp;"_"&amp;S1805&amp;"_"&amp;T1805,[1]挑战模式!$A:$BG,58,FALSE))</f>
        <v/>
      </c>
      <c r="I1805" s="10" t="str">
        <f>IF(C1805="","",VLOOKUP(R1805&amp;"_"&amp;S1805&amp;"_"&amp;T1805,[1]挑战模式!$A:$BG,59,FALSE))</f>
        <v/>
      </c>
      <c r="J1805" s="10" t="str">
        <f t="shared" si="177"/>
        <v/>
      </c>
      <c r="K1805" s="10" t="str">
        <f ca="1">IF(ISNA(VLOOKUP(R1805&amp;"_"&amp;S1805&amp;"_"&amp;T1805,[1]挑战模式!$A:$AS,1,FALSE)),"",IF(VLOOKUP(R1805&amp;"_"&amp;S1805&amp;"_"&amp;T1805,[1]挑战模式!$A:$AS,14+U1805,FALSE)="","",INT(VLOOKUP(R1805&amp;"_"&amp;S1805&amp;"_"&amp;T1805,[1]挑战模式!$A:$AS,20+U1805,FALSE))))</f>
        <v/>
      </c>
      <c r="L1805" s="10" t="str">
        <f ca="1">IF(ISNA(VLOOKUP(R1805&amp;"_"&amp;S1805&amp;"_"&amp;T1805,[1]挑战模式!$A:$AS,1,FALSE)),"",IF(VLOOKUP(R1805&amp;"_"&amp;S1805&amp;"_"&amp;T1805,[1]挑战模式!$A:$AS,14+U1805,FALSE)="","",ROUND(VLOOKUP(R1805&amp;"_"&amp;S1805&amp;"_"&amp;T1805,[1]挑战模式!$A:$AS,5,FALSE)/K1805,2)))</f>
        <v/>
      </c>
      <c r="M1805" s="10" t="str">
        <f t="shared" ca="1" si="181"/>
        <v/>
      </c>
      <c r="N1805" s="10" t="str">
        <f t="shared" ca="1" si="182"/>
        <v/>
      </c>
      <c r="O1805" s="10" t="str">
        <f t="shared" ca="1" si="183"/>
        <v/>
      </c>
      <c r="Q1805" s="10" t="str">
        <f ca="1">IF(L1805="","",VLOOKUP(R1805&amp;"_"&amp;S1805&amp;"_"&amp;T1805,[1]挑战模式!$A:$AS,38+U1805,FALSE))</f>
        <v/>
      </c>
      <c r="R1805" s="10">
        <v>4</v>
      </c>
      <c r="S1805" s="10">
        <v>3</v>
      </c>
      <c r="T1805" s="10">
        <v>5</v>
      </c>
      <c r="U1805" s="10">
        <v>4</v>
      </c>
    </row>
    <row r="1806" spans="2:21" x14ac:dyDescent="0.2">
      <c r="B1806" s="10" t="str">
        <f t="shared" si="178"/>
        <v/>
      </c>
      <c r="C1806" s="10" t="str">
        <f>IF(ISNA(VLOOKUP(R1806&amp;"_"&amp;S1806&amp;"_"&amp;T1806,[1]挑战模式!$A:$AS,1,FALSE)),"",IF(T1806-T1805=0,"",T1806))</f>
        <v/>
      </c>
      <c r="D1806" s="10" t="str">
        <f t="shared" si="179"/>
        <v/>
      </c>
      <c r="E1806" s="10" t="str">
        <f>""</f>
        <v/>
      </c>
      <c r="F1806" s="10" t="str">
        <f>IF(C1806="","",VLOOKUP(R1806&amp;"_"&amp;S1806&amp;"_"&amp;T1806,[1]挑战模式!$A:$AS,13,FALSE)-VLOOKUP(R1806&amp;"_"&amp;S1806&amp;"_"&amp;T1806,[1]挑战模式!$A:$AS,14,FALSE))</f>
        <v/>
      </c>
      <c r="G1806" s="10" t="str">
        <f t="shared" si="180"/>
        <v/>
      </c>
      <c r="H1806" s="10" t="str">
        <f>IF(C1806="","",VLOOKUP(R1806&amp;"_"&amp;S1806&amp;"_"&amp;T1806,[1]挑战模式!$A:$BG,58,FALSE))</f>
        <v/>
      </c>
      <c r="I1806" s="10" t="str">
        <f>IF(C1806="","",VLOOKUP(R1806&amp;"_"&amp;S1806&amp;"_"&amp;T1806,[1]挑战模式!$A:$BG,59,FALSE))</f>
        <v/>
      </c>
      <c r="J1806" s="10" t="str">
        <f t="shared" si="177"/>
        <v/>
      </c>
      <c r="K1806" s="10" t="str">
        <f ca="1">IF(ISNA(VLOOKUP(R1806&amp;"_"&amp;S1806&amp;"_"&amp;T1806,[1]挑战模式!$A:$AS,1,FALSE)),"",IF(VLOOKUP(R1806&amp;"_"&amp;S1806&amp;"_"&amp;T1806,[1]挑战模式!$A:$AS,14+U1806,FALSE)="","",INT(VLOOKUP(R1806&amp;"_"&amp;S1806&amp;"_"&amp;T1806,[1]挑战模式!$A:$AS,20+U1806,FALSE))))</f>
        <v/>
      </c>
      <c r="L1806" s="10" t="str">
        <f ca="1">IF(ISNA(VLOOKUP(R1806&amp;"_"&amp;S1806&amp;"_"&amp;T1806,[1]挑战模式!$A:$AS,1,FALSE)),"",IF(VLOOKUP(R1806&amp;"_"&amp;S1806&amp;"_"&amp;T1806,[1]挑战模式!$A:$AS,14+U1806,FALSE)="","",ROUND(VLOOKUP(R1806&amp;"_"&amp;S1806&amp;"_"&amp;T1806,[1]挑战模式!$A:$AS,5,FALSE)/K1806,2)))</f>
        <v/>
      </c>
      <c r="M1806" s="10" t="str">
        <f t="shared" ca="1" si="181"/>
        <v/>
      </c>
      <c r="N1806" s="10" t="str">
        <f t="shared" ca="1" si="182"/>
        <v/>
      </c>
      <c r="O1806" s="10" t="str">
        <f t="shared" ca="1" si="183"/>
        <v/>
      </c>
      <c r="Q1806" s="10" t="str">
        <f ca="1">IF(L1806="","",VLOOKUP(R1806&amp;"_"&amp;S1806&amp;"_"&amp;T1806,[1]挑战模式!$A:$AS,38+U1806,FALSE))</f>
        <v/>
      </c>
      <c r="R1806" s="10">
        <v>4</v>
      </c>
      <c r="S1806" s="10">
        <v>3</v>
      </c>
      <c r="T1806" s="10">
        <v>5</v>
      </c>
      <c r="U1806" s="10">
        <v>5</v>
      </c>
    </row>
    <row r="1807" spans="2:21" x14ac:dyDescent="0.2">
      <c r="B1807" s="10" t="str">
        <f t="shared" si="178"/>
        <v/>
      </c>
      <c r="C1807" s="10" t="str">
        <f>IF(ISNA(VLOOKUP(R1807&amp;"_"&amp;S1807&amp;"_"&amp;T1807,[1]挑战模式!$A:$AS,1,FALSE)),"",IF(T1807-T1806=0,"",T1807))</f>
        <v/>
      </c>
      <c r="D1807" s="10" t="str">
        <f t="shared" si="179"/>
        <v/>
      </c>
      <c r="E1807" s="10" t="str">
        <f>""</f>
        <v/>
      </c>
      <c r="F1807" s="10" t="str">
        <f>IF(C1807="","",VLOOKUP(R1807&amp;"_"&amp;S1807&amp;"_"&amp;T1807,[1]挑战模式!$A:$AS,13,FALSE)-VLOOKUP(R1807&amp;"_"&amp;S1807&amp;"_"&amp;T1807,[1]挑战模式!$A:$AS,14,FALSE))</f>
        <v/>
      </c>
      <c r="G1807" s="10" t="str">
        <f t="shared" si="180"/>
        <v/>
      </c>
      <c r="H1807" s="10" t="str">
        <f>IF(C1807="","",VLOOKUP(R1807&amp;"_"&amp;S1807&amp;"_"&amp;T1807,[1]挑战模式!$A:$BG,58,FALSE))</f>
        <v/>
      </c>
      <c r="I1807" s="10" t="str">
        <f>IF(C1807="","",VLOOKUP(R1807&amp;"_"&amp;S1807&amp;"_"&amp;T1807,[1]挑战模式!$A:$BG,59,FALSE))</f>
        <v/>
      </c>
      <c r="J1807" s="10" t="str">
        <f t="shared" si="177"/>
        <v/>
      </c>
      <c r="K1807" s="10" t="str">
        <f ca="1">IF(ISNA(VLOOKUP(R1807&amp;"_"&amp;S1807&amp;"_"&amp;T1807,[1]挑战模式!$A:$AS,1,FALSE)),"",IF(VLOOKUP(R1807&amp;"_"&amp;S1807&amp;"_"&amp;T1807,[1]挑战模式!$A:$AS,14+U1807,FALSE)="","",INT(VLOOKUP(R1807&amp;"_"&amp;S1807&amp;"_"&amp;T1807,[1]挑战模式!$A:$AS,20+U1807,FALSE))))</f>
        <v/>
      </c>
      <c r="L1807" s="10" t="str">
        <f ca="1">IF(ISNA(VLOOKUP(R1807&amp;"_"&amp;S1807&amp;"_"&amp;T1807,[1]挑战模式!$A:$AS,1,FALSE)),"",IF(VLOOKUP(R1807&amp;"_"&amp;S1807&amp;"_"&amp;T1807,[1]挑战模式!$A:$AS,14+U1807,FALSE)="","",ROUND(VLOOKUP(R1807&amp;"_"&amp;S1807&amp;"_"&amp;T1807,[1]挑战模式!$A:$AS,5,FALSE)/K1807,2)))</f>
        <v/>
      </c>
      <c r="M1807" s="10" t="str">
        <f t="shared" ca="1" si="181"/>
        <v/>
      </c>
      <c r="N1807" s="10" t="str">
        <f t="shared" ca="1" si="182"/>
        <v/>
      </c>
      <c r="O1807" s="10" t="str">
        <f t="shared" ca="1" si="183"/>
        <v/>
      </c>
      <c r="Q1807" s="10" t="str">
        <f ca="1">IF(L1807="","",VLOOKUP(R1807&amp;"_"&amp;S1807&amp;"_"&amp;T1807,[1]挑战模式!$A:$AS,38+U1807,FALSE))</f>
        <v/>
      </c>
      <c r="R1807" s="10">
        <v>4</v>
      </c>
      <c r="S1807" s="10">
        <v>3</v>
      </c>
      <c r="T1807" s="10">
        <v>5</v>
      </c>
      <c r="U1807" s="10">
        <v>6</v>
      </c>
    </row>
    <row r="1808" spans="2:21" x14ac:dyDescent="0.2">
      <c r="B1808" s="10" t="str">
        <f t="shared" si="178"/>
        <v>MonsterWaveCallRule_Season4_Challenge3</v>
      </c>
      <c r="C1808" s="10">
        <f>IF(ISNA(VLOOKUP(R1808&amp;"_"&amp;S1808&amp;"_"&amp;T1808,[1]挑战模式!$A:$AS,1,FALSE)),"",IF(T1808-T1807=0,"",T1808))</f>
        <v>6</v>
      </c>
      <c r="D1808" s="10" t="str">
        <f t="shared" si="179"/>
        <v>赛季4挑战关卡3波次6</v>
      </c>
      <c r="E1808" s="10" t="str">
        <f>""</f>
        <v/>
      </c>
      <c r="F1808" s="10">
        <f>IF(C1808="","",VLOOKUP(R1808&amp;"_"&amp;S1808&amp;"_"&amp;T1808,[1]挑战模式!$A:$AS,13,FALSE)-VLOOKUP(R1808&amp;"_"&amp;S1808&amp;"_"&amp;T1808,[1]挑战模式!$A:$AS,14,FALSE))</f>
        <v>100</v>
      </c>
      <c r="G1808" s="10">
        <f t="shared" si="180"/>
        <v>180</v>
      </c>
      <c r="H1808" s="10" t="str">
        <f>IF(C1808="","",VLOOKUP(R1808&amp;"_"&amp;S1808&amp;"_"&amp;T1808,[1]挑战模式!$A:$BG,58,FALSE))</f>
        <v>ResAudio_Music_game2;0.9</v>
      </c>
      <c r="I1808" s="10" t="str">
        <f>IF(C1808="","",VLOOKUP(R1808&amp;"_"&amp;S1808&amp;"_"&amp;T1808,[1]挑战模式!$A:$BG,59,FALSE))</f>
        <v>ResAudio_Music_battle_danger1;1</v>
      </c>
      <c r="J1808" s="10">
        <f t="shared" si="177"/>
        <v>0</v>
      </c>
      <c r="K1808" s="10">
        <f ca="1">IF(ISNA(VLOOKUP(R1808&amp;"_"&amp;S1808&amp;"_"&amp;T1808,[1]挑战模式!$A:$AS,1,FALSE)),"",IF(VLOOKUP(R1808&amp;"_"&amp;S1808&amp;"_"&amp;T1808,[1]挑战模式!$A:$AS,14+U1808,FALSE)="","",INT(VLOOKUP(R1808&amp;"_"&amp;S1808&amp;"_"&amp;T1808,[1]挑战模式!$A:$AS,20+U1808,FALSE))))</f>
        <v>11</v>
      </c>
      <c r="L1808" s="10">
        <f ca="1">IF(ISNA(VLOOKUP(R1808&amp;"_"&amp;S1808&amp;"_"&amp;T1808,[1]挑战模式!$A:$AS,1,FALSE)),"",IF(VLOOKUP(R1808&amp;"_"&amp;S1808&amp;"_"&amp;T1808,[1]挑战模式!$A:$AS,14+U1808,FALSE)="","",ROUND(VLOOKUP(R1808&amp;"_"&amp;S1808&amp;"_"&amp;T1808,[1]挑战模式!$A:$AS,5,FALSE)/K1808,2)))</f>
        <v>2.73</v>
      </c>
      <c r="M1808" s="10">
        <f t="shared" ca="1" si="181"/>
        <v>1</v>
      </c>
      <c r="N1808" s="10" t="str">
        <f t="shared" ca="1" si="182"/>
        <v>Monster_Season4_Challenge3_6_1</v>
      </c>
      <c r="O1808" s="10">
        <f t="shared" ca="1" si="183"/>
        <v>1</v>
      </c>
      <c r="Q1808" s="10">
        <f ca="1">IF(L1808="","",VLOOKUP(R1808&amp;"_"&amp;S1808&amp;"_"&amp;T1808,[1]挑战模式!$A:$AS,38+U1808,FALSE))</f>
        <v>4</v>
      </c>
      <c r="R1808" s="10">
        <v>4</v>
      </c>
      <c r="S1808" s="10">
        <v>3</v>
      </c>
      <c r="T1808" s="10">
        <v>6</v>
      </c>
      <c r="U1808" s="10">
        <v>1</v>
      </c>
    </row>
    <row r="1809" spans="2:21" x14ac:dyDescent="0.2">
      <c r="B1809" s="10" t="str">
        <f t="shared" si="178"/>
        <v/>
      </c>
      <c r="C1809" s="10" t="str">
        <f>IF(ISNA(VLOOKUP(R1809&amp;"_"&amp;S1809&amp;"_"&amp;T1809,[1]挑战模式!$A:$AS,1,FALSE)),"",IF(T1809-T1808=0,"",T1809))</f>
        <v/>
      </c>
      <c r="D1809" s="10" t="str">
        <f t="shared" si="179"/>
        <v/>
      </c>
      <c r="E1809" s="10" t="str">
        <f>""</f>
        <v/>
      </c>
      <c r="F1809" s="10" t="str">
        <f>IF(C1809="","",VLOOKUP(R1809&amp;"_"&amp;S1809&amp;"_"&amp;T1809,[1]挑战模式!$A:$AS,13,FALSE)-VLOOKUP(R1809&amp;"_"&amp;S1809&amp;"_"&amp;T1809,[1]挑战模式!$A:$AS,14,FALSE))</f>
        <v/>
      </c>
      <c r="G1809" s="10" t="str">
        <f t="shared" si="180"/>
        <v/>
      </c>
      <c r="H1809" s="10" t="str">
        <f>IF(C1809="","",VLOOKUP(R1809&amp;"_"&amp;S1809&amp;"_"&amp;T1809,[1]挑战模式!$A:$BG,58,FALSE))</f>
        <v/>
      </c>
      <c r="I1809" s="10" t="str">
        <f>IF(C1809="","",VLOOKUP(R1809&amp;"_"&amp;S1809&amp;"_"&amp;T1809,[1]挑战模式!$A:$BG,59,FALSE))</f>
        <v/>
      </c>
      <c r="J1809" s="10" t="str">
        <f t="shared" si="177"/>
        <v/>
      </c>
      <c r="K1809" s="10">
        <f ca="1">IF(ISNA(VLOOKUP(R1809&amp;"_"&amp;S1809&amp;"_"&amp;T1809,[1]挑战模式!$A:$AS,1,FALSE)),"",IF(VLOOKUP(R1809&amp;"_"&amp;S1809&amp;"_"&amp;T1809,[1]挑战模式!$A:$AS,14+U1809,FALSE)="","",INT(VLOOKUP(R1809&amp;"_"&amp;S1809&amp;"_"&amp;T1809,[1]挑战模式!$A:$AS,20+U1809,FALSE))))</f>
        <v>8</v>
      </c>
      <c r="L1809" s="10">
        <f ca="1">IF(ISNA(VLOOKUP(R1809&amp;"_"&amp;S1809&amp;"_"&amp;T1809,[1]挑战模式!$A:$AS,1,FALSE)),"",IF(VLOOKUP(R1809&amp;"_"&amp;S1809&amp;"_"&amp;T1809,[1]挑战模式!$A:$AS,14+U1809,FALSE)="","",ROUND(VLOOKUP(R1809&amp;"_"&amp;S1809&amp;"_"&amp;T1809,[1]挑战模式!$A:$AS,5,FALSE)/K1809,2)))</f>
        <v>3.75</v>
      </c>
      <c r="M1809" s="10">
        <f t="shared" ca="1" si="181"/>
        <v>1</v>
      </c>
      <c r="N1809" s="10" t="str">
        <f t="shared" ca="1" si="182"/>
        <v>Monster_Season4_Challenge3_6_2</v>
      </c>
      <c r="O1809" s="10">
        <f t="shared" ca="1" si="183"/>
        <v>1</v>
      </c>
      <c r="Q1809" s="10">
        <f ca="1">IF(L1809="","",VLOOKUP(R1809&amp;"_"&amp;S1809&amp;"_"&amp;T1809,[1]挑战模式!$A:$AS,38+U1809,FALSE))</f>
        <v>4</v>
      </c>
      <c r="R1809" s="10">
        <v>4</v>
      </c>
      <c r="S1809" s="10">
        <v>3</v>
      </c>
      <c r="T1809" s="10">
        <v>6</v>
      </c>
      <c r="U1809" s="10">
        <v>2</v>
      </c>
    </row>
    <row r="1810" spans="2:21" x14ac:dyDescent="0.2">
      <c r="B1810" s="10" t="str">
        <f t="shared" si="178"/>
        <v/>
      </c>
      <c r="C1810" s="10" t="str">
        <f>IF(ISNA(VLOOKUP(R1810&amp;"_"&amp;S1810&amp;"_"&amp;T1810,[1]挑战模式!$A:$AS,1,FALSE)),"",IF(T1810-T1809=0,"",T1810))</f>
        <v/>
      </c>
      <c r="D1810" s="10" t="str">
        <f t="shared" si="179"/>
        <v/>
      </c>
      <c r="E1810" s="10" t="str">
        <f>""</f>
        <v/>
      </c>
      <c r="F1810" s="10" t="str">
        <f>IF(C1810="","",VLOOKUP(R1810&amp;"_"&amp;S1810&amp;"_"&amp;T1810,[1]挑战模式!$A:$AS,13,FALSE)-VLOOKUP(R1810&amp;"_"&amp;S1810&amp;"_"&amp;T1810,[1]挑战模式!$A:$AS,14,FALSE))</f>
        <v/>
      </c>
      <c r="G1810" s="10" t="str">
        <f t="shared" si="180"/>
        <v/>
      </c>
      <c r="H1810" s="10" t="str">
        <f>IF(C1810="","",VLOOKUP(R1810&amp;"_"&amp;S1810&amp;"_"&amp;T1810,[1]挑战模式!$A:$BG,58,FALSE))</f>
        <v/>
      </c>
      <c r="I1810" s="10" t="str">
        <f>IF(C1810="","",VLOOKUP(R1810&amp;"_"&amp;S1810&amp;"_"&amp;T1810,[1]挑战模式!$A:$BG,59,FALSE))</f>
        <v/>
      </c>
      <c r="J1810" s="10" t="str">
        <f t="shared" si="177"/>
        <v/>
      </c>
      <c r="K1810" s="10">
        <f ca="1">IF(ISNA(VLOOKUP(R1810&amp;"_"&amp;S1810&amp;"_"&amp;T1810,[1]挑战模式!$A:$AS,1,FALSE)),"",IF(VLOOKUP(R1810&amp;"_"&amp;S1810&amp;"_"&amp;T1810,[1]挑战模式!$A:$AS,14+U1810,FALSE)="","",INT(VLOOKUP(R1810&amp;"_"&amp;S1810&amp;"_"&amp;T1810,[1]挑战模式!$A:$AS,20+U1810,FALSE))))</f>
        <v>8</v>
      </c>
      <c r="L1810" s="10">
        <f ca="1">IF(ISNA(VLOOKUP(R1810&amp;"_"&amp;S1810&amp;"_"&amp;T1810,[1]挑战模式!$A:$AS,1,FALSE)),"",IF(VLOOKUP(R1810&amp;"_"&amp;S1810&amp;"_"&amp;T1810,[1]挑战模式!$A:$AS,14+U1810,FALSE)="","",ROUND(VLOOKUP(R1810&amp;"_"&amp;S1810&amp;"_"&amp;T1810,[1]挑战模式!$A:$AS,5,FALSE)/K1810,2)))</f>
        <v>3.75</v>
      </c>
      <c r="M1810" s="10">
        <f t="shared" ca="1" si="181"/>
        <v>1</v>
      </c>
      <c r="N1810" s="10" t="str">
        <f t="shared" ca="1" si="182"/>
        <v>Monster_Season4_Challenge3_6_3</v>
      </c>
      <c r="O1810" s="10">
        <f t="shared" ca="1" si="183"/>
        <v>1</v>
      </c>
      <c r="Q1810" s="10">
        <f ca="1">IF(L1810="","",VLOOKUP(R1810&amp;"_"&amp;S1810&amp;"_"&amp;T1810,[1]挑战模式!$A:$AS,38+U1810,FALSE))</f>
        <v>9</v>
      </c>
      <c r="R1810" s="10">
        <v>4</v>
      </c>
      <c r="S1810" s="10">
        <v>3</v>
      </c>
      <c r="T1810" s="10">
        <v>6</v>
      </c>
      <c r="U1810" s="10">
        <v>3</v>
      </c>
    </row>
    <row r="1811" spans="2:21" x14ac:dyDescent="0.2">
      <c r="B1811" s="10" t="str">
        <f t="shared" si="178"/>
        <v/>
      </c>
      <c r="C1811" s="10" t="str">
        <f>IF(ISNA(VLOOKUP(R1811&amp;"_"&amp;S1811&amp;"_"&amp;T1811,[1]挑战模式!$A:$AS,1,FALSE)),"",IF(T1811-T1810=0,"",T1811))</f>
        <v/>
      </c>
      <c r="D1811" s="10" t="str">
        <f t="shared" si="179"/>
        <v/>
      </c>
      <c r="E1811" s="10" t="str">
        <f>""</f>
        <v/>
      </c>
      <c r="F1811" s="10" t="str">
        <f>IF(C1811="","",VLOOKUP(R1811&amp;"_"&amp;S1811&amp;"_"&amp;T1811,[1]挑战模式!$A:$AS,13,FALSE)-VLOOKUP(R1811&amp;"_"&amp;S1811&amp;"_"&amp;T1811,[1]挑战模式!$A:$AS,14,FALSE))</f>
        <v/>
      </c>
      <c r="G1811" s="10" t="str">
        <f t="shared" si="180"/>
        <v/>
      </c>
      <c r="H1811" s="10" t="str">
        <f>IF(C1811="","",VLOOKUP(R1811&amp;"_"&amp;S1811&amp;"_"&amp;T1811,[1]挑战模式!$A:$BG,58,FALSE))</f>
        <v/>
      </c>
      <c r="I1811" s="10" t="str">
        <f>IF(C1811="","",VLOOKUP(R1811&amp;"_"&amp;S1811&amp;"_"&amp;T1811,[1]挑战模式!$A:$BG,59,FALSE))</f>
        <v/>
      </c>
      <c r="J1811" s="10" t="str">
        <f t="shared" si="177"/>
        <v/>
      </c>
      <c r="K1811" s="10">
        <f ca="1">IF(ISNA(VLOOKUP(R1811&amp;"_"&amp;S1811&amp;"_"&amp;T1811,[1]挑战模式!$A:$AS,1,FALSE)),"",IF(VLOOKUP(R1811&amp;"_"&amp;S1811&amp;"_"&amp;T1811,[1]挑战模式!$A:$AS,14+U1811,FALSE)="","",INT(VLOOKUP(R1811&amp;"_"&amp;S1811&amp;"_"&amp;T1811,[1]挑战模式!$A:$AS,20+U1811,FALSE))))</f>
        <v>5</v>
      </c>
      <c r="L1811" s="10">
        <f ca="1">IF(ISNA(VLOOKUP(R1811&amp;"_"&amp;S1811&amp;"_"&amp;T1811,[1]挑战模式!$A:$AS,1,FALSE)),"",IF(VLOOKUP(R1811&amp;"_"&amp;S1811&amp;"_"&amp;T1811,[1]挑战模式!$A:$AS,14+U1811,FALSE)="","",ROUND(VLOOKUP(R1811&amp;"_"&amp;S1811&amp;"_"&amp;T1811,[1]挑战模式!$A:$AS,5,FALSE)/K1811,2)))</f>
        <v>6</v>
      </c>
      <c r="M1811" s="10">
        <f t="shared" ca="1" si="181"/>
        <v>1</v>
      </c>
      <c r="N1811" s="10" t="str">
        <f t="shared" ca="1" si="182"/>
        <v>Monster_Season4_Challenge3_6_4</v>
      </c>
      <c r="O1811" s="10">
        <f t="shared" ca="1" si="183"/>
        <v>1</v>
      </c>
      <c r="Q1811" s="10">
        <f ca="1">IF(L1811="","",VLOOKUP(R1811&amp;"_"&amp;S1811&amp;"_"&amp;T1811,[1]挑战模式!$A:$AS,38+U1811,FALSE))</f>
        <v>9</v>
      </c>
      <c r="R1811" s="10">
        <v>4</v>
      </c>
      <c r="S1811" s="10">
        <v>3</v>
      </c>
      <c r="T1811" s="10">
        <v>6</v>
      </c>
      <c r="U1811" s="10">
        <v>4</v>
      </c>
    </row>
    <row r="1812" spans="2:21" x14ac:dyDescent="0.2">
      <c r="B1812" s="10" t="str">
        <f t="shared" si="178"/>
        <v/>
      </c>
      <c r="C1812" s="10" t="str">
        <f>IF(ISNA(VLOOKUP(R1812&amp;"_"&amp;S1812&amp;"_"&amp;T1812,[1]挑战模式!$A:$AS,1,FALSE)),"",IF(T1812-T1811=0,"",T1812))</f>
        <v/>
      </c>
      <c r="D1812" s="10" t="str">
        <f t="shared" si="179"/>
        <v/>
      </c>
      <c r="E1812" s="10" t="str">
        <f>""</f>
        <v/>
      </c>
      <c r="F1812" s="10" t="str">
        <f>IF(C1812="","",VLOOKUP(R1812&amp;"_"&amp;S1812&amp;"_"&amp;T1812,[1]挑战模式!$A:$AS,13,FALSE)-VLOOKUP(R1812&amp;"_"&amp;S1812&amp;"_"&amp;T1812,[1]挑战模式!$A:$AS,14,FALSE))</f>
        <v/>
      </c>
      <c r="G1812" s="10" t="str">
        <f t="shared" si="180"/>
        <v/>
      </c>
      <c r="H1812" s="10" t="str">
        <f>IF(C1812="","",VLOOKUP(R1812&amp;"_"&amp;S1812&amp;"_"&amp;T1812,[1]挑战模式!$A:$BG,58,FALSE))</f>
        <v/>
      </c>
      <c r="I1812" s="10" t="str">
        <f>IF(C1812="","",VLOOKUP(R1812&amp;"_"&amp;S1812&amp;"_"&amp;T1812,[1]挑战模式!$A:$BG,59,FALSE))</f>
        <v/>
      </c>
      <c r="J1812" s="10" t="str">
        <f t="shared" si="177"/>
        <v/>
      </c>
      <c r="K1812" s="10" t="str">
        <f ca="1">IF(ISNA(VLOOKUP(R1812&amp;"_"&amp;S1812&amp;"_"&amp;T1812,[1]挑战模式!$A:$AS,1,FALSE)),"",IF(VLOOKUP(R1812&amp;"_"&amp;S1812&amp;"_"&amp;T1812,[1]挑战模式!$A:$AS,14+U1812,FALSE)="","",INT(VLOOKUP(R1812&amp;"_"&amp;S1812&amp;"_"&amp;T1812,[1]挑战模式!$A:$AS,20+U1812,FALSE))))</f>
        <v/>
      </c>
      <c r="L1812" s="10" t="str">
        <f ca="1">IF(ISNA(VLOOKUP(R1812&amp;"_"&amp;S1812&amp;"_"&amp;T1812,[1]挑战模式!$A:$AS,1,FALSE)),"",IF(VLOOKUP(R1812&amp;"_"&amp;S1812&amp;"_"&amp;T1812,[1]挑战模式!$A:$AS,14+U1812,FALSE)="","",ROUND(VLOOKUP(R1812&amp;"_"&amp;S1812&amp;"_"&amp;T1812,[1]挑战模式!$A:$AS,5,FALSE)/K1812,2)))</f>
        <v/>
      </c>
      <c r="M1812" s="10" t="str">
        <f t="shared" ca="1" si="181"/>
        <v/>
      </c>
      <c r="N1812" s="10" t="str">
        <f t="shared" ca="1" si="182"/>
        <v/>
      </c>
      <c r="O1812" s="10" t="str">
        <f t="shared" ca="1" si="183"/>
        <v/>
      </c>
      <c r="Q1812" s="10" t="str">
        <f ca="1">IF(L1812="","",VLOOKUP(R1812&amp;"_"&amp;S1812&amp;"_"&amp;T1812,[1]挑战模式!$A:$AS,38+U1812,FALSE))</f>
        <v/>
      </c>
      <c r="R1812" s="10">
        <v>4</v>
      </c>
      <c r="S1812" s="10">
        <v>3</v>
      </c>
      <c r="T1812" s="10">
        <v>6</v>
      </c>
      <c r="U1812" s="10">
        <v>5</v>
      </c>
    </row>
    <row r="1813" spans="2:21" x14ac:dyDescent="0.2">
      <c r="B1813" s="10" t="str">
        <f t="shared" si="178"/>
        <v/>
      </c>
      <c r="C1813" s="10" t="str">
        <f>IF(ISNA(VLOOKUP(R1813&amp;"_"&amp;S1813&amp;"_"&amp;T1813,[1]挑战模式!$A:$AS,1,FALSE)),"",IF(T1813-T1812=0,"",T1813))</f>
        <v/>
      </c>
      <c r="D1813" s="10" t="str">
        <f t="shared" si="179"/>
        <v/>
      </c>
      <c r="E1813" s="10" t="str">
        <f>""</f>
        <v/>
      </c>
      <c r="F1813" s="10" t="str">
        <f>IF(C1813="","",VLOOKUP(R1813&amp;"_"&amp;S1813&amp;"_"&amp;T1813,[1]挑战模式!$A:$AS,13,FALSE)-VLOOKUP(R1813&amp;"_"&amp;S1813&amp;"_"&amp;T1813,[1]挑战模式!$A:$AS,14,FALSE))</f>
        <v/>
      </c>
      <c r="G1813" s="10" t="str">
        <f t="shared" si="180"/>
        <v/>
      </c>
      <c r="H1813" s="10" t="str">
        <f>IF(C1813="","",VLOOKUP(R1813&amp;"_"&amp;S1813&amp;"_"&amp;T1813,[1]挑战模式!$A:$BG,58,FALSE))</f>
        <v/>
      </c>
      <c r="I1813" s="10" t="str">
        <f>IF(C1813="","",VLOOKUP(R1813&amp;"_"&amp;S1813&amp;"_"&amp;T1813,[1]挑战模式!$A:$BG,59,FALSE))</f>
        <v/>
      </c>
      <c r="J1813" s="10" t="str">
        <f t="shared" si="177"/>
        <v/>
      </c>
      <c r="K1813" s="10" t="str">
        <f ca="1">IF(ISNA(VLOOKUP(R1813&amp;"_"&amp;S1813&amp;"_"&amp;T1813,[1]挑战模式!$A:$AS,1,FALSE)),"",IF(VLOOKUP(R1813&amp;"_"&amp;S1813&amp;"_"&amp;T1813,[1]挑战模式!$A:$AS,14+U1813,FALSE)="","",INT(VLOOKUP(R1813&amp;"_"&amp;S1813&amp;"_"&amp;T1813,[1]挑战模式!$A:$AS,20+U1813,FALSE))))</f>
        <v/>
      </c>
      <c r="L1813" s="10" t="str">
        <f ca="1">IF(ISNA(VLOOKUP(R1813&amp;"_"&amp;S1813&amp;"_"&amp;T1813,[1]挑战模式!$A:$AS,1,FALSE)),"",IF(VLOOKUP(R1813&amp;"_"&amp;S1813&amp;"_"&amp;T1813,[1]挑战模式!$A:$AS,14+U1813,FALSE)="","",ROUND(VLOOKUP(R1813&amp;"_"&amp;S1813&amp;"_"&amp;T1813,[1]挑战模式!$A:$AS,5,FALSE)/K1813,2)))</f>
        <v/>
      </c>
      <c r="M1813" s="10" t="str">
        <f t="shared" ca="1" si="181"/>
        <v/>
      </c>
      <c r="N1813" s="10" t="str">
        <f t="shared" ca="1" si="182"/>
        <v/>
      </c>
      <c r="O1813" s="10" t="str">
        <f t="shared" ca="1" si="183"/>
        <v/>
      </c>
      <c r="Q1813" s="10" t="str">
        <f ca="1">IF(L1813="","",VLOOKUP(R1813&amp;"_"&amp;S1813&amp;"_"&amp;T1813,[1]挑战模式!$A:$AS,38+U1813,FALSE))</f>
        <v/>
      </c>
      <c r="R1813" s="10">
        <v>4</v>
      </c>
      <c r="S1813" s="10">
        <v>3</v>
      </c>
      <c r="T1813" s="10">
        <v>6</v>
      </c>
      <c r="U1813" s="10">
        <v>6</v>
      </c>
    </row>
    <row r="1814" spans="2:21" x14ac:dyDescent="0.2">
      <c r="B1814" s="10" t="str">
        <f t="shared" si="178"/>
        <v/>
      </c>
      <c r="C1814" s="10" t="str">
        <f>IF(ISNA(VLOOKUP(R1814&amp;"_"&amp;S1814&amp;"_"&amp;T1814,[1]挑战模式!$A:$AS,1,FALSE)),"",IF(T1814-T1813=0,"",T1814))</f>
        <v/>
      </c>
      <c r="D1814" s="10" t="str">
        <f t="shared" si="179"/>
        <v/>
      </c>
      <c r="E1814" s="10" t="str">
        <f>""</f>
        <v/>
      </c>
      <c r="F1814" s="10" t="str">
        <f>IF(C1814="","",VLOOKUP(R1814&amp;"_"&amp;S1814&amp;"_"&amp;T1814,[1]挑战模式!$A:$AS,13,FALSE)-VLOOKUP(R1814&amp;"_"&amp;S1814&amp;"_"&amp;T1814,[1]挑战模式!$A:$AS,14,FALSE))</f>
        <v/>
      </c>
      <c r="G1814" s="10" t="str">
        <f t="shared" si="180"/>
        <v/>
      </c>
      <c r="H1814" s="10" t="str">
        <f>IF(C1814="","",VLOOKUP(R1814&amp;"_"&amp;S1814&amp;"_"&amp;T1814,[1]挑战模式!$A:$BG,58,FALSE))</f>
        <v/>
      </c>
      <c r="I1814" s="10" t="str">
        <f>IF(C1814="","",VLOOKUP(R1814&amp;"_"&amp;S1814&amp;"_"&amp;T1814,[1]挑战模式!$A:$BG,59,FALSE))</f>
        <v/>
      </c>
      <c r="J1814" s="10" t="str">
        <f t="shared" si="177"/>
        <v/>
      </c>
      <c r="K1814" s="10" t="str">
        <f>IF(ISNA(VLOOKUP(R1814&amp;"_"&amp;S1814&amp;"_"&amp;T1814,[1]挑战模式!$A:$AS,1,FALSE)),"",IF(VLOOKUP(R1814&amp;"_"&amp;S1814&amp;"_"&amp;T1814,[1]挑战模式!$A:$AS,14+U1814,FALSE)="","",INT(VLOOKUP(R1814&amp;"_"&amp;S1814&amp;"_"&amp;T1814,[1]挑战模式!$A:$AS,20+U1814,FALSE))))</f>
        <v/>
      </c>
      <c r="L1814" s="10" t="str">
        <f>IF(ISNA(VLOOKUP(R1814&amp;"_"&amp;S1814&amp;"_"&amp;T1814,[1]挑战模式!$A:$AS,1,FALSE)),"",IF(VLOOKUP(R1814&amp;"_"&amp;S1814&amp;"_"&amp;T1814,[1]挑战模式!$A:$AS,14+U1814,FALSE)="","",ROUND(VLOOKUP(R1814&amp;"_"&amp;S1814&amp;"_"&amp;T1814,[1]挑战模式!$A:$AS,5,FALSE)/K1814,2)))</f>
        <v/>
      </c>
      <c r="M1814" s="10" t="str">
        <f t="shared" si="181"/>
        <v/>
      </c>
      <c r="N1814" s="10" t="str">
        <f t="shared" si="182"/>
        <v/>
      </c>
      <c r="O1814" s="10" t="str">
        <f t="shared" si="183"/>
        <v/>
      </c>
      <c r="Q1814" s="10" t="str">
        <f>IF(L1814="","",VLOOKUP(R1814&amp;"_"&amp;S1814&amp;"_"&amp;T1814,[1]挑战模式!$A:$AS,38+U1814,FALSE))</f>
        <v/>
      </c>
      <c r="R1814" s="10">
        <v>4</v>
      </c>
      <c r="S1814" s="10">
        <v>3</v>
      </c>
      <c r="T1814" s="10">
        <v>7</v>
      </c>
      <c r="U1814" s="10">
        <v>1</v>
      </c>
    </row>
    <row r="1815" spans="2:21" x14ac:dyDescent="0.2">
      <c r="B1815" s="10" t="str">
        <f t="shared" si="178"/>
        <v/>
      </c>
      <c r="C1815" s="10" t="str">
        <f>IF(ISNA(VLOOKUP(R1815&amp;"_"&amp;S1815&amp;"_"&amp;T1815,[1]挑战模式!$A:$AS,1,FALSE)),"",IF(T1815-T1814=0,"",T1815))</f>
        <v/>
      </c>
      <c r="D1815" s="10" t="str">
        <f t="shared" si="179"/>
        <v/>
      </c>
      <c r="E1815" s="10" t="str">
        <f>""</f>
        <v/>
      </c>
      <c r="F1815" s="10" t="str">
        <f>IF(C1815="","",VLOOKUP(R1815&amp;"_"&amp;S1815&amp;"_"&amp;T1815,[1]挑战模式!$A:$AS,13,FALSE)-VLOOKUP(R1815&amp;"_"&amp;S1815&amp;"_"&amp;T1815,[1]挑战模式!$A:$AS,14,FALSE))</f>
        <v/>
      </c>
      <c r="G1815" s="10" t="str">
        <f t="shared" si="180"/>
        <v/>
      </c>
      <c r="H1815" s="10" t="str">
        <f>IF(C1815="","",VLOOKUP(R1815&amp;"_"&amp;S1815&amp;"_"&amp;T1815,[1]挑战模式!$A:$BG,58,FALSE))</f>
        <v/>
      </c>
      <c r="I1815" s="10" t="str">
        <f>IF(C1815="","",VLOOKUP(R1815&amp;"_"&amp;S1815&amp;"_"&amp;T1815,[1]挑战模式!$A:$BG,59,FALSE))</f>
        <v/>
      </c>
      <c r="J1815" s="10" t="str">
        <f t="shared" ref="J1815:J1878" si="184">IF(C1815="","",0)</f>
        <v/>
      </c>
      <c r="K1815" s="10" t="str">
        <f>IF(ISNA(VLOOKUP(R1815&amp;"_"&amp;S1815&amp;"_"&amp;T1815,[1]挑战模式!$A:$AS,1,FALSE)),"",IF(VLOOKUP(R1815&amp;"_"&amp;S1815&amp;"_"&amp;T1815,[1]挑战模式!$A:$AS,14+U1815,FALSE)="","",INT(VLOOKUP(R1815&amp;"_"&amp;S1815&amp;"_"&amp;T1815,[1]挑战模式!$A:$AS,20+U1815,FALSE))))</f>
        <v/>
      </c>
      <c r="L1815" s="10" t="str">
        <f>IF(ISNA(VLOOKUP(R1815&amp;"_"&amp;S1815&amp;"_"&amp;T1815,[1]挑战模式!$A:$AS,1,FALSE)),"",IF(VLOOKUP(R1815&amp;"_"&amp;S1815&amp;"_"&amp;T1815,[1]挑战模式!$A:$AS,14+U1815,FALSE)="","",ROUND(VLOOKUP(R1815&amp;"_"&amp;S1815&amp;"_"&amp;T1815,[1]挑战模式!$A:$AS,5,FALSE)/K1815,2)))</f>
        <v/>
      </c>
      <c r="M1815" s="10" t="str">
        <f t="shared" si="181"/>
        <v/>
      </c>
      <c r="N1815" s="10" t="str">
        <f t="shared" si="182"/>
        <v/>
      </c>
      <c r="O1815" s="10" t="str">
        <f t="shared" si="183"/>
        <v/>
      </c>
      <c r="Q1815" s="10" t="str">
        <f>IF(L1815="","",VLOOKUP(R1815&amp;"_"&amp;S1815&amp;"_"&amp;T1815,[1]挑战模式!$A:$AS,38+U1815,FALSE))</f>
        <v/>
      </c>
      <c r="R1815" s="10">
        <v>4</v>
      </c>
      <c r="S1815" s="10">
        <v>3</v>
      </c>
      <c r="T1815" s="10">
        <v>7</v>
      </c>
      <c r="U1815" s="10">
        <v>2</v>
      </c>
    </row>
    <row r="1816" spans="2:21" x14ac:dyDescent="0.2">
      <c r="B1816" s="10" t="str">
        <f t="shared" si="178"/>
        <v/>
      </c>
      <c r="C1816" s="10" t="str">
        <f>IF(ISNA(VLOOKUP(R1816&amp;"_"&amp;S1816&amp;"_"&amp;T1816,[1]挑战模式!$A:$AS,1,FALSE)),"",IF(T1816-T1815=0,"",T1816))</f>
        <v/>
      </c>
      <c r="D1816" s="10" t="str">
        <f t="shared" si="179"/>
        <v/>
      </c>
      <c r="E1816" s="10" t="str">
        <f>""</f>
        <v/>
      </c>
      <c r="F1816" s="10" t="str">
        <f>IF(C1816="","",VLOOKUP(R1816&amp;"_"&amp;S1816&amp;"_"&amp;T1816,[1]挑战模式!$A:$AS,13,FALSE)-VLOOKUP(R1816&amp;"_"&amp;S1816&amp;"_"&amp;T1816,[1]挑战模式!$A:$AS,14,FALSE))</f>
        <v/>
      </c>
      <c r="G1816" s="10" t="str">
        <f t="shared" si="180"/>
        <v/>
      </c>
      <c r="H1816" s="10" t="str">
        <f>IF(C1816="","",VLOOKUP(R1816&amp;"_"&amp;S1816&amp;"_"&amp;T1816,[1]挑战模式!$A:$BG,58,FALSE))</f>
        <v/>
      </c>
      <c r="I1816" s="10" t="str">
        <f>IF(C1816="","",VLOOKUP(R1816&amp;"_"&amp;S1816&amp;"_"&amp;T1816,[1]挑战模式!$A:$BG,59,FALSE))</f>
        <v/>
      </c>
      <c r="J1816" s="10" t="str">
        <f t="shared" si="184"/>
        <v/>
      </c>
      <c r="K1816" s="10" t="str">
        <f>IF(ISNA(VLOOKUP(R1816&amp;"_"&amp;S1816&amp;"_"&amp;T1816,[1]挑战模式!$A:$AS,1,FALSE)),"",IF(VLOOKUP(R1816&amp;"_"&amp;S1816&amp;"_"&amp;T1816,[1]挑战模式!$A:$AS,14+U1816,FALSE)="","",INT(VLOOKUP(R1816&amp;"_"&amp;S1816&amp;"_"&amp;T1816,[1]挑战模式!$A:$AS,20+U1816,FALSE))))</f>
        <v/>
      </c>
      <c r="L1816" s="10" t="str">
        <f>IF(ISNA(VLOOKUP(R1816&amp;"_"&amp;S1816&amp;"_"&amp;T1816,[1]挑战模式!$A:$AS,1,FALSE)),"",IF(VLOOKUP(R1816&amp;"_"&amp;S1816&amp;"_"&amp;T1816,[1]挑战模式!$A:$AS,14+U1816,FALSE)="","",ROUND(VLOOKUP(R1816&amp;"_"&amp;S1816&amp;"_"&amp;T1816,[1]挑战模式!$A:$AS,5,FALSE)/K1816,2)))</f>
        <v/>
      </c>
      <c r="M1816" s="10" t="str">
        <f t="shared" si="181"/>
        <v/>
      </c>
      <c r="N1816" s="10" t="str">
        <f t="shared" si="182"/>
        <v/>
      </c>
      <c r="O1816" s="10" t="str">
        <f t="shared" si="183"/>
        <v/>
      </c>
      <c r="Q1816" s="10" t="str">
        <f>IF(L1816="","",VLOOKUP(R1816&amp;"_"&amp;S1816&amp;"_"&amp;T1816,[1]挑战模式!$A:$AS,38+U1816,FALSE))</f>
        <v/>
      </c>
      <c r="R1816" s="10">
        <v>4</v>
      </c>
      <c r="S1816" s="10">
        <v>3</v>
      </c>
      <c r="T1816" s="10">
        <v>7</v>
      </c>
      <c r="U1816" s="10">
        <v>3</v>
      </c>
    </row>
    <row r="1817" spans="2:21" x14ac:dyDescent="0.2">
      <c r="B1817" s="10" t="str">
        <f t="shared" si="178"/>
        <v/>
      </c>
      <c r="C1817" s="10" t="str">
        <f>IF(ISNA(VLOOKUP(R1817&amp;"_"&amp;S1817&amp;"_"&amp;T1817,[1]挑战模式!$A:$AS,1,FALSE)),"",IF(T1817-T1816=0,"",T1817))</f>
        <v/>
      </c>
      <c r="D1817" s="10" t="str">
        <f t="shared" si="179"/>
        <v/>
      </c>
      <c r="E1817" s="10" t="str">
        <f>""</f>
        <v/>
      </c>
      <c r="F1817" s="10" t="str">
        <f>IF(C1817="","",VLOOKUP(R1817&amp;"_"&amp;S1817&amp;"_"&amp;T1817,[1]挑战模式!$A:$AS,13,FALSE)-VLOOKUP(R1817&amp;"_"&amp;S1817&amp;"_"&amp;T1817,[1]挑战模式!$A:$AS,14,FALSE))</f>
        <v/>
      </c>
      <c r="G1817" s="10" t="str">
        <f t="shared" si="180"/>
        <v/>
      </c>
      <c r="H1817" s="10" t="str">
        <f>IF(C1817="","",VLOOKUP(R1817&amp;"_"&amp;S1817&amp;"_"&amp;T1817,[1]挑战模式!$A:$BG,58,FALSE))</f>
        <v/>
      </c>
      <c r="I1817" s="10" t="str">
        <f>IF(C1817="","",VLOOKUP(R1817&amp;"_"&amp;S1817&amp;"_"&amp;T1817,[1]挑战模式!$A:$BG,59,FALSE))</f>
        <v/>
      </c>
      <c r="J1817" s="10" t="str">
        <f t="shared" si="184"/>
        <v/>
      </c>
      <c r="K1817" s="10" t="str">
        <f>IF(ISNA(VLOOKUP(R1817&amp;"_"&amp;S1817&amp;"_"&amp;T1817,[1]挑战模式!$A:$AS,1,FALSE)),"",IF(VLOOKUP(R1817&amp;"_"&amp;S1817&amp;"_"&amp;T1817,[1]挑战模式!$A:$AS,14+U1817,FALSE)="","",INT(VLOOKUP(R1817&amp;"_"&amp;S1817&amp;"_"&amp;T1817,[1]挑战模式!$A:$AS,20+U1817,FALSE))))</f>
        <v/>
      </c>
      <c r="L1817" s="10" t="str">
        <f>IF(ISNA(VLOOKUP(R1817&amp;"_"&amp;S1817&amp;"_"&amp;T1817,[1]挑战模式!$A:$AS,1,FALSE)),"",IF(VLOOKUP(R1817&amp;"_"&amp;S1817&amp;"_"&amp;T1817,[1]挑战模式!$A:$AS,14+U1817,FALSE)="","",ROUND(VLOOKUP(R1817&amp;"_"&amp;S1817&amp;"_"&amp;T1817,[1]挑战模式!$A:$AS,5,FALSE)/K1817,2)))</f>
        <v/>
      </c>
      <c r="M1817" s="10" t="str">
        <f t="shared" si="181"/>
        <v/>
      </c>
      <c r="N1817" s="10" t="str">
        <f t="shared" si="182"/>
        <v/>
      </c>
      <c r="O1817" s="10" t="str">
        <f t="shared" si="183"/>
        <v/>
      </c>
      <c r="Q1817" s="10" t="str">
        <f>IF(L1817="","",VLOOKUP(R1817&amp;"_"&amp;S1817&amp;"_"&amp;T1817,[1]挑战模式!$A:$AS,38+U1817,FALSE))</f>
        <v/>
      </c>
      <c r="R1817" s="10">
        <v>4</v>
      </c>
      <c r="S1817" s="10">
        <v>3</v>
      </c>
      <c r="T1817" s="10">
        <v>7</v>
      </c>
      <c r="U1817" s="10">
        <v>4</v>
      </c>
    </row>
    <row r="1818" spans="2:21" x14ac:dyDescent="0.2">
      <c r="B1818" s="10" t="str">
        <f t="shared" si="178"/>
        <v/>
      </c>
      <c r="C1818" s="10" t="str">
        <f>IF(ISNA(VLOOKUP(R1818&amp;"_"&amp;S1818&amp;"_"&amp;T1818,[1]挑战模式!$A:$AS,1,FALSE)),"",IF(T1818-T1817=0,"",T1818))</f>
        <v/>
      </c>
      <c r="D1818" s="10" t="str">
        <f t="shared" si="179"/>
        <v/>
      </c>
      <c r="E1818" s="10" t="str">
        <f>""</f>
        <v/>
      </c>
      <c r="F1818" s="10" t="str">
        <f>IF(C1818="","",VLOOKUP(R1818&amp;"_"&amp;S1818&amp;"_"&amp;T1818,[1]挑战模式!$A:$AS,13,FALSE)-VLOOKUP(R1818&amp;"_"&amp;S1818&amp;"_"&amp;T1818,[1]挑战模式!$A:$AS,14,FALSE))</f>
        <v/>
      </c>
      <c r="G1818" s="10" t="str">
        <f t="shared" si="180"/>
        <v/>
      </c>
      <c r="H1818" s="10" t="str">
        <f>IF(C1818="","",VLOOKUP(R1818&amp;"_"&amp;S1818&amp;"_"&amp;T1818,[1]挑战模式!$A:$BG,58,FALSE))</f>
        <v/>
      </c>
      <c r="I1818" s="10" t="str">
        <f>IF(C1818="","",VLOOKUP(R1818&amp;"_"&amp;S1818&amp;"_"&amp;T1818,[1]挑战模式!$A:$BG,59,FALSE))</f>
        <v/>
      </c>
      <c r="J1818" s="10" t="str">
        <f t="shared" si="184"/>
        <v/>
      </c>
      <c r="K1818" s="10" t="str">
        <f>IF(ISNA(VLOOKUP(R1818&amp;"_"&amp;S1818&amp;"_"&amp;T1818,[1]挑战模式!$A:$AS,1,FALSE)),"",IF(VLOOKUP(R1818&amp;"_"&amp;S1818&amp;"_"&amp;T1818,[1]挑战模式!$A:$AS,14+U1818,FALSE)="","",INT(VLOOKUP(R1818&amp;"_"&amp;S1818&amp;"_"&amp;T1818,[1]挑战模式!$A:$AS,20+U1818,FALSE))))</f>
        <v/>
      </c>
      <c r="L1818" s="10" t="str">
        <f>IF(ISNA(VLOOKUP(R1818&amp;"_"&amp;S1818&amp;"_"&amp;T1818,[1]挑战模式!$A:$AS,1,FALSE)),"",IF(VLOOKUP(R1818&amp;"_"&amp;S1818&amp;"_"&amp;T1818,[1]挑战模式!$A:$AS,14+U1818,FALSE)="","",ROUND(VLOOKUP(R1818&amp;"_"&amp;S1818&amp;"_"&amp;T1818,[1]挑战模式!$A:$AS,5,FALSE)/K1818,2)))</f>
        <v/>
      </c>
      <c r="M1818" s="10" t="str">
        <f t="shared" si="181"/>
        <v/>
      </c>
      <c r="N1818" s="10" t="str">
        <f t="shared" si="182"/>
        <v/>
      </c>
      <c r="O1818" s="10" t="str">
        <f t="shared" si="183"/>
        <v/>
      </c>
      <c r="Q1818" s="10" t="str">
        <f>IF(L1818="","",VLOOKUP(R1818&amp;"_"&amp;S1818&amp;"_"&amp;T1818,[1]挑战模式!$A:$AS,38+U1818,FALSE))</f>
        <v/>
      </c>
      <c r="R1818" s="10">
        <v>4</v>
      </c>
      <c r="S1818" s="10">
        <v>3</v>
      </c>
      <c r="T1818" s="10">
        <v>7</v>
      </c>
      <c r="U1818" s="10">
        <v>5</v>
      </c>
    </row>
    <row r="1819" spans="2:21" x14ac:dyDescent="0.2">
      <c r="B1819" s="10" t="str">
        <f t="shared" si="178"/>
        <v/>
      </c>
      <c r="C1819" s="10" t="str">
        <f>IF(ISNA(VLOOKUP(R1819&amp;"_"&amp;S1819&amp;"_"&amp;T1819,[1]挑战模式!$A:$AS,1,FALSE)),"",IF(T1819-T1818=0,"",T1819))</f>
        <v/>
      </c>
      <c r="D1819" s="10" t="str">
        <f t="shared" si="179"/>
        <v/>
      </c>
      <c r="E1819" s="10" t="str">
        <f>""</f>
        <v/>
      </c>
      <c r="F1819" s="10" t="str">
        <f>IF(C1819="","",VLOOKUP(R1819&amp;"_"&amp;S1819&amp;"_"&amp;T1819,[1]挑战模式!$A:$AS,13,FALSE)-VLOOKUP(R1819&amp;"_"&amp;S1819&amp;"_"&amp;T1819,[1]挑战模式!$A:$AS,14,FALSE))</f>
        <v/>
      </c>
      <c r="G1819" s="10" t="str">
        <f t="shared" si="180"/>
        <v/>
      </c>
      <c r="H1819" s="10" t="str">
        <f>IF(C1819="","",VLOOKUP(R1819&amp;"_"&amp;S1819&amp;"_"&amp;T1819,[1]挑战模式!$A:$BG,58,FALSE))</f>
        <v/>
      </c>
      <c r="I1819" s="10" t="str">
        <f>IF(C1819="","",VLOOKUP(R1819&amp;"_"&amp;S1819&amp;"_"&amp;T1819,[1]挑战模式!$A:$BG,59,FALSE))</f>
        <v/>
      </c>
      <c r="J1819" s="10" t="str">
        <f t="shared" si="184"/>
        <v/>
      </c>
      <c r="K1819" s="10" t="str">
        <f>IF(ISNA(VLOOKUP(R1819&amp;"_"&amp;S1819&amp;"_"&amp;T1819,[1]挑战模式!$A:$AS,1,FALSE)),"",IF(VLOOKUP(R1819&amp;"_"&amp;S1819&amp;"_"&amp;T1819,[1]挑战模式!$A:$AS,14+U1819,FALSE)="","",INT(VLOOKUP(R1819&amp;"_"&amp;S1819&amp;"_"&amp;T1819,[1]挑战模式!$A:$AS,20+U1819,FALSE))))</f>
        <v/>
      </c>
      <c r="L1819" s="10" t="str">
        <f>IF(ISNA(VLOOKUP(R1819&amp;"_"&amp;S1819&amp;"_"&amp;T1819,[1]挑战模式!$A:$AS,1,FALSE)),"",IF(VLOOKUP(R1819&amp;"_"&amp;S1819&amp;"_"&amp;T1819,[1]挑战模式!$A:$AS,14+U1819,FALSE)="","",ROUND(VLOOKUP(R1819&amp;"_"&amp;S1819&amp;"_"&amp;T1819,[1]挑战模式!$A:$AS,5,FALSE)/K1819,2)))</f>
        <v/>
      </c>
      <c r="M1819" s="10" t="str">
        <f t="shared" si="181"/>
        <v/>
      </c>
      <c r="N1819" s="10" t="str">
        <f t="shared" si="182"/>
        <v/>
      </c>
      <c r="O1819" s="10" t="str">
        <f t="shared" si="183"/>
        <v/>
      </c>
      <c r="Q1819" s="10" t="str">
        <f>IF(L1819="","",VLOOKUP(R1819&amp;"_"&amp;S1819&amp;"_"&amp;T1819,[1]挑战模式!$A:$AS,38+U1819,FALSE))</f>
        <v/>
      </c>
      <c r="R1819" s="10">
        <v>4</v>
      </c>
      <c r="S1819" s="10">
        <v>3</v>
      </c>
      <c r="T1819" s="10">
        <v>7</v>
      </c>
      <c r="U1819" s="10">
        <v>6</v>
      </c>
    </row>
    <row r="1820" spans="2:21" x14ac:dyDescent="0.2">
      <c r="B1820" s="10" t="str">
        <f t="shared" si="178"/>
        <v/>
      </c>
      <c r="C1820" s="10" t="str">
        <f>IF(ISNA(VLOOKUP(R1820&amp;"_"&amp;S1820&amp;"_"&amp;T1820,[1]挑战模式!$A:$AS,1,FALSE)),"",IF(T1820-T1819=0,"",T1820))</f>
        <v/>
      </c>
      <c r="D1820" s="10" t="str">
        <f t="shared" si="179"/>
        <v/>
      </c>
      <c r="E1820" s="10" t="str">
        <f>""</f>
        <v/>
      </c>
      <c r="F1820" s="10" t="str">
        <f>IF(C1820="","",VLOOKUP(R1820&amp;"_"&amp;S1820&amp;"_"&amp;T1820,[1]挑战模式!$A:$AS,13,FALSE)-VLOOKUP(R1820&amp;"_"&amp;S1820&amp;"_"&amp;T1820,[1]挑战模式!$A:$AS,14,FALSE))</f>
        <v/>
      </c>
      <c r="G1820" s="10" t="str">
        <f t="shared" si="180"/>
        <v/>
      </c>
      <c r="H1820" s="10" t="str">
        <f>IF(C1820="","",VLOOKUP(R1820&amp;"_"&amp;S1820&amp;"_"&amp;T1820,[1]挑战模式!$A:$BG,58,FALSE))</f>
        <v/>
      </c>
      <c r="I1820" s="10" t="str">
        <f>IF(C1820="","",VLOOKUP(R1820&amp;"_"&amp;S1820&amp;"_"&amp;T1820,[1]挑战模式!$A:$BG,59,FALSE))</f>
        <v/>
      </c>
      <c r="J1820" s="10" t="str">
        <f t="shared" si="184"/>
        <v/>
      </c>
      <c r="K1820" s="10" t="str">
        <f>IF(ISNA(VLOOKUP(R1820&amp;"_"&amp;S1820&amp;"_"&amp;T1820,[1]挑战模式!$A:$AS,1,FALSE)),"",IF(VLOOKUP(R1820&amp;"_"&amp;S1820&amp;"_"&amp;T1820,[1]挑战模式!$A:$AS,14+U1820,FALSE)="","",INT(VLOOKUP(R1820&amp;"_"&amp;S1820&amp;"_"&amp;T1820,[1]挑战模式!$A:$AS,20+U1820,FALSE))))</f>
        <v/>
      </c>
      <c r="L1820" s="10" t="str">
        <f>IF(ISNA(VLOOKUP(R1820&amp;"_"&amp;S1820&amp;"_"&amp;T1820,[1]挑战模式!$A:$AS,1,FALSE)),"",IF(VLOOKUP(R1820&amp;"_"&amp;S1820&amp;"_"&amp;T1820,[1]挑战模式!$A:$AS,14+U1820,FALSE)="","",ROUND(VLOOKUP(R1820&amp;"_"&amp;S1820&amp;"_"&amp;T1820,[1]挑战模式!$A:$AS,5,FALSE)/K1820,2)))</f>
        <v/>
      </c>
      <c r="M1820" s="10" t="str">
        <f t="shared" si="181"/>
        <v/>
      </c>
      <c r="N1820" s="10" t="str">
        <f t="shared" si="182"/>
        <v/>
      </c>
      <c r="O1820" s="10" t="str">
        <f t="shared" si="183"/>
        <v/>
      </c>
      <c r="Q1820" s="10" t="str">
        <f>IF(L1820="","",VLOOKUP(R1820&amp;"_"&amp;S1820&amp;"_"&amp;T1820,[1]挑战模式!$A:$AS,38+U1820,FALSE))</f>
        <v/>
      </c>
      <c r="R1820" s="10">
        <v>4</v>
      </c>
      <c r="S1820" s="10">
        <v>3</v>
      </c>
      <c r="T1820" s="10">
        <v>8</v>
      </c>
      <c r="U1820" s="10">
        <v>1</v>
      </c>
    </row>
    <row r="1821" spans="2:21" x14ac:dyDescent="0.2">
      <c r="B1821" s="10" t="str">
        <f t="shared" si="178"/>
        <v/>
      </c>
      <c r="C1821" s="10" t="str">
        <f>IF(ISNA(VLOOKUP(R1821&amp;"_"&amp;S1821&amp;"_"&amp;T1821,[1]挑战模式!$A:$AS,1,FALSE)),"",IF(T1821-T1820=0,"",T1821))</f>
        <v/>
      </c>
      <c r="D1821" s="10" t="str">
        <f t="shared" si="179"/>
        <v/>
      </c>
      <c r="E1821" s="10" t="str">
        <f>""</f>
        <v/>
      </c>
      <c r="F1821" s="10" t="str">
        <f>IF(C1821="","",VLOOKUP(R1821&amp;"_"&amp;S1821&amp;"_"&amp;T1821,[1]挑战模式!$A:$AS,13,FALSE)-VLOOKUP(R1821&amp;"_"&amp;S1821&amp;"_"&amp;T1821,[1]挑战模式!$A:$AS,14,FALSE))</f>
        <v/>
      </c>
      <c r="G1821" s="10" t="str">
        <f t="shared" si="180"/>
        <v/>
      </c>
      <c r="H1821" s="10" t="str">
        <f>IF(C1821="","",VLOOKUP(R1821&amp;"_"&amp;S1821&amp;"_"&amp;T1821,[1]挑战模式!$A:$BG,58,FALSE))</f>
        <v/>
      </c>
      <c r="I1821" s="10" t="str">
        <f>IF(C1821="","",VLOOKUP(R1821&amp;"_"&amp;S1821&amp;"_"&amp;T1821,[1]挑战模式!$A:$BG,59,FALSE))</f>
        <v/>
      </c>
      <c r="J1821" s="10" t="str">
        <f t="shared" si="184"/>
        <v/>
      </c>
      <c r="K1821" s="10" t="str">
        <f>IF(ISNA(VLOOKUP(R1821&amp;"_"&amp;S1821&amp;"_"&amp;T1821,[1]挑战模式!$A:$AS,1,FALSE)),"",IF(VLOOKUP(R1821&amp;"_"&amp;S1821&amp;"_"&amp;T1821,[1]挑战模式!$A:$AS,14+U1821,FALSE)="","",INT(VLOOKUP(R1821&amp;"_"&amp;S1821&amp;"_"&amp;T1821,[1]挑战模式!$A:$AS,20+U1821,FALSE))))</f>
        <v/>
      </c>
      <c r="L1821" s="10" t="str">
        <f>IF(ISNA(VLOOKUP(R1821&amp;"_"&amp;S1821&amp;"_"&amp;T1821,[1]挑战模式!$A:$AS,1,FALSE)),"",IF(VLOOKUP(R1821&amp;"_"&amp;S1821&amp;"_"&amp;T1821,[1]挑战模式!$A:$AS,14+U1821,FALSE)="","",ROUND(VLOOKUP(R1821&amp;"_"&amp;S1821&amp;"_"&amp;T1821,[1]挑战模式!$A:$AS,5,FALSE)/K1821,2)))</f>
        <v/>
      </c>
      <c r="M1821" s="10" t="str">
        <f t="shared" si="181"/>
        <v/>
      </c>
      <c r="N1821" s="10" t="str">
        <f t="shared" si="182"/>
        <v/>
      </c>
      <c r="O1821" s="10" t="str">
        <f t="shared" si="183"/>
        <v/>
      </c>
      <c r="Q1821" s="10" t="str">
        <f>IF(L1821="","",VLOOKUP(R1821&amp;"_"&amp;S1821&amp;"_"&amp;T1821,[1]挑战模式!$A:$AS,38+U1821,FALSE))</f>
        <v/>
      </c>
      <c r="R1821" s="10">
        <v>4</v>
      </c>
      <c r="S1821" s="10">
        <v>3</v>
      </c>
      <c r="T1821" s="10">
        <v>8</v>
      </c>
      <c r="U1821" s="10">
        <v>2</v>
      </c>
    </row>
    <row r="1822" spans="2:21" x14ac:dyDescent="0.2">
      <c r="B1822" s="10" t="str">
        <f t="shared" si="178"/>
        <v/>
      </c>
      <c r="C1822" s="10" t="str">
        <f>IF(ISNA(VLOOKUP(R1822&amp;"_"&amp;S1822&amp;"_"&amp;T1822,[1]挑战模式!$A:$AS,1,FALSE)),"",IF(T1822-T1821=0,"",T1822))</f>
        <v/>
      </c>
      <c r="D1822" s="10" t="str">
        <f t="shared" si="179"/>
        <v/>
      </c>
      <c r="E1822" s="10" t="str">
        <f>""</f>
        <v/>
      </c>
      <c r="F1822" s="10" t="str">
        <f>IF(C1822="","",VLOOKUP(R1822&amp;"_"&amp;S1822&amp;"_"&amp;T1822,[1]挑战模式!$A:$AS,13,FALSE)-VLOOKUP(R1822&amp;"_"&amp;S1822&amp;"_"&amp;T1822,[1]挑战模式!$A:$AS,14,FALSE))</f>
        <v/>
      </c>
      <c r="G1822" s="10" t="str">
        <f t="shared" si="180"/>
        <v/>
      </c>
      <c r="H1822" s="10" t="str">
        <f>IF(C1822="","",VLOOKUP(R1822&amp;"_"&amp;S1822&amp;"_"&amp;T1822,[1]挑战模式!$A:$BG,58,FALSE))</f>
        <v/>
      </c>
      <c r="I1822" s="10" t="str">
        <f>IF(C1822="","",VLOOKUP(R1822&amp;"_"&amp;S1822&amp;"_"&amp;T1822,[1]挑战模式!$A:$BG,59,FALSE))</f>
        <v/>
      </c>
      <c r="J1822" s="10" t="str">
        <f t="shared" si="184"/>
        <v/>
      </c>
      <c r="K1822" s="10" t="str">
        <f>IF(ISNA(VLOOKUP(R1822&amp;"_"&amp;S1822&amp;"_"&amp;T1822,[1]挑战模式!$A:$AS,1,FALSE)),"",IF(VLOOKUP(R1822&amp;"_"&amp;S1822&amp;"_"&amp;T1822,[1]挑战模式!$A:$AS,14+U1822,FALSE)="","",INT(VLOOKUP(R1822&amp;"_"&amp;S1822&amp;"_"&amp;T1822,[1]挑战模式!$A:$AS,20+U1822,FALSE))))</f>
        <v/>
      </c>
      <c r="L1822" s="10" t="str">
        <f>IF(ISNA(VLOOKUP(R1822&amp;"_"&amp;S1822&amp;"_"&amp;T1822,[1]挑战模式!$A:$AS,1,FALSE)),"",IF(VLOOKUP(R1822&amp;"_"&amp;S1822&amp;"_"&amp;T1822,[1]挑战模式!$A:$AS,14+U1822,FALSE)="","",ROUND(VLOOKUP(R1822&amp;"_"&amp;S1822&amp;"_"&amp;T1822,[1]挑战模式!$A:$AS,5,FALSE)/K1822,2)))</f>
        <v/>
      </c>
      <c r="M1822" s="10" t="str">
        <f t="shared" si="181"/>
        <v/>
      </c>
      <c r="N1822" s="10" t="str">
        <f t="shared" si="182"/>
        <v/>
      </c>
      <c r="O1822" s="10" t="str">
        <f t="shared" si="183"/>
        <v/>
      </c>
      <c r="Q1822" s="10" t="str">
        <f>IF(L1822="","",VLOOKUP(R1822&amp;"_"&amp;S1822&amp;"_"&amp;T1822,[1]挑战模式!$A:$AS,38+U1822,FALSE))</f>
        <v/>
      </c>
      <c r="R1822" s="10">
        <v>4</v>
      </c>
      <c r="S1822" s="10">
        <v>3</v>
      </c>
      <c r="T1822" s="10">
        <v>8</v>
      </c>
      <c r="U1822" s="10">
        <v>3</v>
      </c>
    </row>
    <row r="1823" spans="2:21" x14ac:dyDescent="0.2">
      <c r="B1823" s="10" t="str">
        <f t="shared" si="178"/>
        <v/>
      </c>
      <c r="C1823" s="10" t="str">
        <f>IF(ISNA(VLOOKUP(R1823&amp;"_"&amp;S1823&amp;"_"&amp;T1823,[1]挑战模式!$A:$AS,1,FALSE)),"",IF(T1823-T1822=0,"",T1823))</f>
        <v/>
      </c>
      <c r="D1823" s="10" t="str">
        <f t="shared" si="179"/>
        <v/>
      </c>
      <c r="E1823" s="10" t="str">
        <f>""</f>
        <v/>
      </c>
      <c r="F1823" s="10" t="str">
        <f>IF(C1823="","",VLOOKUP(R1823&amp;"_"&amp;S1823&amp;"_"&amp;T1823,[1]挑战模式!$A:$AS,13,FALSE)-VLOOKUP(R1823&amp;"_"&amp;S1823&amp;"_"&amp;T1823,[1]挑战模式!$A:$AS,14,FALSE))</f>
        <v/>
      </c>
      <c r="G1823" s="10" t="str">
        <f t="shared" si="180"/>
        <v/>
      </c>
      <c r="H1823" s="10" t="str">
        <f>IF(C1823="","",VLOOKUP(R1823&amp;"_"&amp;S1823&amp;"_"&amp;T1823,[1]挑战模式!$A:$BG,58,FALSE))</f>
        <v/>
      </c>
      <c r="I1823" s="10" t="str">
        <f>IF(C1823="","",VLOOKUP(R1823&amp;"_"&amp;S1823&amp;"_"&amp;T1823,[1]挑战模式!$A:$BG,59,FALSE))</f>
        <v/>
      </c>
      <c r="J1823" s="10" t="str">
        <f t="shared" si="184"/>
        <v/>
      </c>
      <c r="K1823" s="10" t="str">
        <f>IF(ISNA(VLOOKUP(R1823&amp;"_"&amp;S1823&amp;"_"&amp;T1823,[1]挑战模式!$A:$AS,1,FALSE)),"",IF(VLOOKUP(R1823&amp;"_"&amp;S1823&amp;"_"&amp;T1823,[1]挑战模式!$A:$AS,14+U1823,FALSE)="","",INT(VLOOKUP(R1823&amp;"_"&amp;S1823&amp;"_"&amp;T1823,[1]挑战模式!$A:$AS,20+U1823,FALSE))))</f>
        <v/>
      </c>
      <c r="L1823" s="10" t="str">
        <f>IF(ISNA(VLOOKUP(R1823&amp;"_"&amp;S1823&amp;"_"&amp;T1823,[1]挑战模式!$A:$AS,1,FALSE)),"",IF(VLOOKUP(R1823&amp;"_"&amp;S1823&amp;"_"&amp;T1823,[1]挑战模式!$A:$AS,14+U1823,FALSE)="","",ROUND(VLOOKUP(R1823&amp;"_"&amp;S1823&amp;"_"&amp;T1823,[1]挑战模式!$A:$AS,5,FALSE)/K1823,2)))</f>
        <v/>
      </c>
      <c r="M1823" s="10" t="str">
        <f t="shared" si="181"/>
        <v/>
      </c>
      <c r="N1823" s="10" t="str">
        <f t="shared" si="182"/>
        <v/>
      </c>
      <c r="O1823" s="10" t="str">
        <f t="shared" si="183"/>
        <v/>
      </c>
      <c r="Q1823" s="10" t="str">
        <f>IF(L1823="","",VLOOKUP(R1823&amp;"_"&amp;S1823&amp;"_"&amp;T1823,[1]挑战模式!$A:$AS,38+U1823,FALSE))</f>
        <v/>
      </c>
      <c r="R1823" s="10">
        <v>4</v>
      </c>
      <c r="S1823" s="10">
        <v>3</v>
      </c>
      <c r="T1823" s="10">
        <v>8</v>
      </c>
      <c r="U1823" s="10">
        <v>4</v>
      </c>
    </row>
    <row r="1824" spans="2:21" x14ac:dyDescent="0.2">
      <c r="B1824" s="10" t="str">
        <f t="shared" si="178"/>
        <v/>
      </c>
      <c r="C1824" s="10" t="str">
        <f>IF(ISNA(VLOOKUP(R1824&amp;"_"&amp;S1824&amp;"_"&amp;T1824,[1]挑战模式!$A:$AS,1,FALSE)),"",IF(T1824-T1823=0,"",T1824))</f>
        <v/>
      </c>
      <c r="D1824" s="10" t="str">
        <f t="shared" si="179"/>
        <v/>
      </c>
      <c r="E1824" s="10" t="str">
        <f>""</f>
        <v/>
      </c>
      <c r="F1824" s="10" t="str">
        <f>IF(C1824="","",VLOOKUP(R1824&amp;"_"&amp;S1824&amp;"_"&amp;T1824,[1]挑战模式!$A:$AS,13,FALSE)-VLOOKUP(R1824&amp;"_"&amp;S1824&amp;"_"&amp;T1824,[1]挑战模式!$A:$AS,14,FALSE))</f>
        <v/>
      </c>
      <c r="G1824" s="10" t="str">
        <f t="shared" si="180"/>
        <v/>
      </c>
      <c r="H1824" s="10" t="str">
        <f>IF(C1824="","",VLOOKUP(R1824&amp;"_"&amp;S1824&amp;"_"&amp;T1824,[1]挑战模式!$A:$BG,58,FALSE))</f>
        <v/>
      </c>
      <c r="I1824" s="10" t="str">
        <f>IF(C1824="","",VLOOKUP(R1824&amp;"_"&amp;S1824&amp;"_"&amp;T1824,[1]挑战模式!$A:$BG,59,FALSE))</f>
        <v/>
      </c>
      <c r="J1824" s="10" t="str">
        <f t="shared" si="184"/>
        <v/>
      </c>
      <c r="K1824" s="10" t="str">
        <f>IF(ISNA(VLOOKUP(R1824&amp;"_"&amp;S1824&amp;"_"&amp;T1824,[1]挑战模式!$A:$AS,1,FALSE)),"",IF(VLOOKUP(R1824&amp;"_"&amp;S1824&amp;"_"&amp;T1824,[1]挑战模式!$A:$AS,14+U1824,FALSE)="","",INT(VLOOKUP(R1824&amp;"_"&amp;S1824&amp;"_"&amp;T1824,[1]挑战模式!$A:$AS,20+U1824,FALSE))))</f>
        <v/>
      </c>
      <c r="L1824" s="10" t="str">
        <f>IF(ISNA(VLOOKUP(R1824&amp;"_"&amp;S1824&amp;"_"&amp;T1824,[1]挑战模式!$A:$AS,1,FALSE)),"",IF(VLOOKUP(R1824&amp;"_"&amp;S1824&amp;"_"&amp;T1824,[1]挑战模式!$A:$AS,14+U1824,FALSE)="","",ROUND(VLOOKUP(R1824&amp;"_"&amp;S1824&amp;"_"&amp;T1824,[1]挑战模式!$A:$AS,5,FALSE)/K1824,2)))</f>
        <v/>
      </c>
      <c r="M1824" s="10" t="str">
        <f t="shared" si="181"/>
        <v/>
      </c>
      <c r="N1824" s="10" t="str">
        <f t="shared" si="182"/>
        <v/>
      </c>
      <c r="O1824" s="10" t="str">
        <f t="shared" si="183"/>
        <v/>
      </c>
      <c r="Q1824" s="10" t="str">
        <f>IF(L1824="","",VLOOKUP(R1824&amp;"_"&amp;S1824&amp;"_"&amp;T1824,[1]挑战模式!$A:$AS,38+U1824,FALSE))</f>
        <v/>
      </c>
      <c r="R1824" s="10">
        <v>4</v>
      </c>
      <c r="S1824" s="10">
        <v>3</v>
      </c>
      <c r="T1824" s="10">
        <v>8</v>
      </c>
      <c r="U1824" s="10">
        <v>5</v>
      </c>
    </row>
    <row r="1825" spans="2:21" x14ac:dyDescent="0.2">
      <c r="B1825" s="10" t="str">
        <f t="shared" si="178"/>
        <v/>
      </c>
      <c r="C1825" s="10" t="str">
        <f>IF(ISNA(VLOOKUP(R1825&amp;"_"&amp;S1825&amp;"_"&amp;T1825,[1]挑战模式!$A:$AS,1,FALSE)),"",IF(T1825-T1824=0,"",T1825))</f>
        <v/>
      </c>
      <c r="D1825" s="10" t="str">
        <f t="shared" si="179"/>
        <v/>
      </c>
      <c r="E1825" s="10" t="str">
        <f>""</f>
        <v/>
      </c>
      <c r="F1825" s="10" t="str">
        <f>IF(C1825="","",VLOOKUP(R1825&amp;"_"&amp;S1825&amp;"_"&amp;T1825,[1]挑战模式!$A:$AS,13,FALSE)-VLOOKUP(R1825&amp;"_"&amp;S1825&amp;"_"&amp;T1825,[1]挑战模式!$A:$AS,14,FALSE))</f>
        <v/>
      </c>
      <c r="G1825" s="10" t="str">
        <f t="shared" si="180"/>
        <v/>
      </c>
      <c r="H1825" s="10" t="str">
        <f>IF(C1825="","",VLOOKUP(R1825&amp;"_"&amp;S1825&amp;"_"&amp;T1825,[1]挑战模式!$A:$BG,58,FALSE))</f>
        <v/>
      </c>
      <c r="I1825" s="10" t="str">
        <f>IF(C1825="","",VLOOKUP(R1825&amp;"_"&amp;S1825&amp;"_"&amp;T1825,[1]挑战模式!$A:$BG,59,FALSE))</f>
        <v/>
      </c>
      <c r="J1825" s="10" t="str">
        <f t="shared" si="184"/>
        <v/>
      </c>
      <c r="K1825" s="10" t="str">
        <f>IF(ISNA(VLOOKUP(R1825&amp;"_"&amp;S1825&amp;"_"&amp;T1825,[1]挑战模式!$A:$AS,1,FALSE)),"",IF(VLOOKUP(R1825&amp;"_"&amp;S1825&amp;"_"&amp;T1825,[1]挑战模式!$A:$AS,14+U1825,FALSE)="","",INT(VLOOKUP(R1825&amp;"_"&amp;S1825&amp;"_"&amp;T1825,[1]挑战模式!$A:$AS,20+U1825,FALSE))))</f>
        <v/>
      </c>
      <c r="L1825" s="10" t="str">
        <f>IF(ISNA(VLOOKUP(R1825&amp;"_"&amp;S1825&amp;"_"&amp;T1825,[1]挑战模式!$A:$AS,1,FALSE)),"",IF(VLOOKUP(R1825&amp;"_"&amp;S1825&amp;"_"&amp;T1825,[1]挑战模式!$A:$AS,14+U1825,FALSE)="","",ROUND(VLOOKUP(R1825&amp;"_"&amp;S1825&amp;"_"&amp;T1825,[1]挑战模式!$A:$AS,5,FALSE)/K1825,2)))</f>
        <v/>
      </c>
      <c r="M1825" s="10" t="str">
        <f t="shared" si="181"/>
        <v/>
      </c>
      <c r="N1825" s="10" t="str">
        <f t="shared" si="182"/>
        <v/>
      </c>
      <c r="O1825" s="10" t="str">
        <f t="shared" si="183"/>
        <v/>
      </c>
      <c r="Q1825" s="10" t="str">
        <f>IF(L1825="","",VLOOKUP(R1825&amp;"_"&amp;S1825&amp;"_"&amp;T1825,[1]挑战模式!$A:$AS,38+U1825,FALSE))</f>
        <v/>
      </c>
      <c r="R1825" s="10">
        <v>4</v>
      </c>
      <c r="S1825" s="10">
        <v>3</v>
      </c>
      <c r="T1825" s="10">
        <v>8</v>
      </c>
      <c r="U1825" s="10">
        <v>6</v>
      </c>
    </row>
    <row r="1826" spans="2:21" x14ac:dyDescent="0.2">
      <c r="B1826" s="10" t="str">
        <f t="shared" si="178"/>
        <v>MonsterWaveCallRule_Season4_Challenge4</v>
      </c>
      <c r="C1826" s="10">
        <f>IF(ISNA(VLOOKUP(R1826&amp;"_"&amp;S1826&amp;"_"&amp;T1826,[1]挑战模式!$A:$AS,1,FALSE)),"",IF(T1826-T1825=0,"",T1826))</f>
        <v>1</v>
      </c>
      <c r="D1826" s="10" t="str">
        <f t="shared" si="179"/>
        <v>赛季4挑战关卡4波次1</v>
      </c>
      <c r="E1826" s="10" t="str">
        <f>""</f>
        <v/>
      </c>
      <c r="F1826" s="10">
        <f>IF(C1826="","",VLOOKUP(R1826&amp;"_"&amp;S1826&amp;"_"&amp;T1826,[1]挑战模式!$A:$AS,13,FALSE)-VLOOKUP(R1826&amp;"_"&amp;S1826&amp;"_"&amp;T1826,[1]挑战模式!$A:$AS,14,FALSE))</f>
        <v>100</v>
      </c>
      <c r="G1826" s="10">
        <f t="shared" si="180"/>
        <v>180</v>
      </c>
      <c r="H1826" s="10" t="str">
        <f>IF(C1826="","",VLOOKUP(R1826&amp;"_"&amp;S1826&amp;"_"&amp;T1826,[1]挑战模式!$A:$BG,58,FALSE))</f>
        <v>ResAudio_Music_game2;0.9</v>
      </c>
      <c r="I1826" s="10" t="str">
        <f>IF(C1826="","",VLOOKUP(R1826&amp;"_"&amp;S1826&amp;"_"&amp;T1826,[1]挑战模式!$A:$BG,59,FALSE))</f>
        <v>ResAudio_Music_game2;1.2</v>
      </c>
      <c r="J1826" s="10">
        <f t="shared" si="184"/>
        <v>0</v>
      </c>
      <c r="K1826" s="10">
        <f ca="1">IF(ISNA(VLOOKUP(R1826&amp;"_"&amp;S1826&amp;"_"&amp;T1826,[1]挑战模式!$A:$AS,1,FALSE)),"",IF(VLOOKUP(R1826&amp;"_"&amp;S1826&amp;"_"&amp;T1826,[1]挑战模式!$A:$AS,14+U1826,FALSE)="","",INT(VLOOKUP(R1826&amp;"_"&amp;S1826&amp;"_"&amp;T1826,[1]挑战模式!$A:$AS,20+U1826,FALSE))))</f>
        <v>5</v>
      </c>
      <c r="L1826" s="10">
        <f ca="1">IF(ISNA(VLOOKUP(R1826&amp;"_"&amp;S1826&amp;"_"&amp;T1826,[1]挑战模式!$A:$AS,1,FALSE)),"",IF(VLOOKUP(R1826&amp;"_"&amp;S1826&amp;"_"&amp;T1826,[1]挑战模式!$A:$AS,14+U1826,FALSE)="","",ROUND(VLOOKUP(R1826&amp;"_"&amp;S1826&amp;"_"&amp;T1826,[1]挑战模式!$A:$AS,5,FALSE)/K1826,2)))</f>
        <v>2</v>
      </c>
      <c r="M1826" s="10">
        <f t="shared" ca="1" si="181"/>
        <v>1</v>
      </c>
      <c r="N1826" s="10" t="str">
        <f t="shared" ca="1" si="182"/>
        <v>Monster_Season4_Challenge4_1_1</v>
      </c>
      <c r="O1826" s="10">
        <f t="shared" ca="1" si="183"/>
        <v>1</v>
      </c>
      <c r="Q1826" s="10">
        <f ca="1">IF(L1826="","",VLOOKUP(R1826&amp;"_"&amp;S1826&amp;"_"&amp;T1826,[1]挑战模式!$A:$AS,38+U1826,FALSE))</f>
        <v>40</v>
      </c>
      <c r="R1826" s="10">
        <v>4</v>
      </c>
      <c r="S1826" s="10">
        <v>4</v>
      </c>
      <c r="T1826" s="10">
        <v>1</v>
      </c>
      <c r="U1826" s="10">
        <v>1</v>
      </c>
    </row>
    <row r="1827" spans="2:21" x14ac:dyDescent="0.2">
      <c r="B1827" s="10" t="str">
        <f t="shared" ref="B1827:B1890" si="185">IF(C1827="","","MonsterWaveCallRule_Season"&amp;R1827&amp;"_Challenge"&amp;S1827)</f>
        <v/>
      </c>
      <c r="C1827" s="10" t="str">
        <f>IF(ISNA(VLOOKUP(R1827&amp;"_"&amp;S1827&amp;"_"&amp;T1827,[1]挑战模式!$A:$AS,1,FALSE)),"",IF(T1827-T1826=0,"",T1827))</f>
        <v/>
      </c>
      <c r="D1827" s="10" t="str">
        <f t="shared" ref="D1827:D1890" si="186">IF(C1827="","","赛季"&amp;R1827&amp;"挑战关卡"&amp;S1827&amp;"波次"&amp;T1827)</f>
        <v/>
      </c>
      <c r="E1827" s="10" t="str">
        <f>""</f>
        <v/>
      </c>
      <c r="F1827" s="10" t="str">
        <f>IF(C1827="","",VLOOKUP(R1827&amp;"_"&amp;S1827&amp;"_"&amp;T1827,[1]挑战模式!$A:$AS,13,FALSE)-VLOOKUP(R1827&amp;"_"&amp;S1827&amp;"_"&amp;T1827,[1]挑战模式!$A:$AS,14,FALSE))</f>
        <v/>
      </c>
      <c r="G1827" s="10" t="str">
        <f t="shared" ref="G1827:G1890" si="187">IF(C1827="","",180)</f>
        <v/>
      </c>
      <c r="H1827" s="10" t="str">
        <f>IF(C1827="","",VLOOKUP(R1827&amp;"_"&amp;S1827&amp;"_"&amp;T1827,[1]挑战模式!$A:$BG,58,FALSE))</f>
        <v/>
      </c>
      <c r="I1827" s="10" t="str">
        <f>IF(C1827="","",VLOOKUP(R1827&amp;"_"&amp;S1827&amp;"_"&amp;T1827,[1]挑战模式!$A:$BG,59,FALSE))</f>
        <v/>
      </c>
      <c r="J1827" s="10" t="str">
        <f t="shared" si="184"/>
        <v/>
      </c>
      <c r="K1827" s="10" t="str">
        <f ca="1">IF(ISNA(VLOOKUP(R1827&amp;"_"&amp;S1827&amp;"_"&amp;T1827,[1]挑战模式!$A:$AS,1,FALSE)),"",IF(VLOOKUP(R1827&amp;"_"&amp;S1827&amp;"_"&amp;T1827,[1]挑战模式!$A:$AS,14+U1827,FALSE)="","",INT(VLOOKUP(R1827&amp;"_"&amp;S1827&amp;"_"&amp;T1827,[1]挑战模式!$A:$AS,20+U1827,FALSE))))</f>
        <v/>
      </c>
      <c r="L1827" s="10" t="str">
        <f ca="1">IF(ISNA(VLOOKUP(R1827&amp;"_"&amp;S1827&amp;"_"&amp;T1827,[1]挑战模式!$A:$AS,1,FALSE)),"",IF(VLOOKUP(R1827&amp;"_"&amp;S1827&amp;"_"&amp;T1827,[1]挑战模式!$A:$AS,14+U1827,FALSE)="","",ROUND(VLOOKUP(R1827&amp;"_"&amp;S1827&amp;"_"&amp;T1827,[1]挑战模式!$A:$AS,5,FALSE)/K1827,2)))</f>
        <v/>
      </c>
      <c r="M1827" s="10" t="str">
        <f t="shared" ref="M1827:M1890" ca="1" si="188">IF(L1827="","",1)</f>
        <v/>
      </c>
      <c r="N1827" s="10" t="str">
        <f t="shared" ref="N1827:N1890" ca="1" si="189">IF(L1827="","","Monster_Season"&amp;R1827&amp;"_Challenge"&amp;S1827&amp;"_"&amp;T1827&amp;"_"&amp;U1827)</f>
        <v/>
      </c>
      <c r="O1827" s="10" t="str">
        <f t="shared" ref="O1827:O1890" ca="1" si="190">IF(L1827="","",1)</f>
        <v/>
      </c>
      <c r="Q1827" s="10" t="str">
        <f ca="1">IF(L1827="","",VLOOKUP(R1827&amp;"_"&amp;S1827&amp;"_"&amp;T1827,[1]挑战模式!$A:$AS,38+U1827,FALSE))</f>
        <v/>
      </c>
      <c r="R1827" s="10">
        <v>4</v>
      </c>
      <c r="S1827" s="10">
        <v>4</v>
      </c>
      <c r="T1827" s="10">
        <v>1</v>
      </c>
      <c r="U1827" s="10">
        <v>2</v>
      </c>
    </row>
    <row r="1828" spans="2:21" x14ac:dyDescent="0.2">
      <c r="B1828" s="10" t="str">
        <f t="shared" si="185"/>
        <v/>
      </c>
      <c r="C1828" s="10" t="str">
        <f>IF(ISNA(VLOOKUP(R1828&amp;"_"&amp;S1828&amp;"_"&amp;T1828,[1]挑战模式!$A:$AS,1,FALSE)),"",IF(T1828-T1827=0,"",T1828))</f>
        <v/>
      </c>
      <c r="D1828" s="10" t="str">
        <f t="shared" si="186"/>
        <v/>
      </c>
      <c r="E1828" s="10" t="str">
        <f>""</f>
        <v/>
      </c>
      <c r="F1828" s="10" t="str">
        <f>IF(C1828="","",VLOOKUP(R1828&amp;"_"&amp;S1828&amp;"_"&amp;T1828,[1]挑战模式!$A:$AS,13,FALSE)-VLOOKUP(R1828&amp;"_"&amp;S1828&amp;"_"&amp;T1828,[1]挑战模式!$A:$AS,14,FALSE))</f>
        <v/>
      </c>
      <c r="G1828" s="10" t="str">
        <f t="shared" si="187"/>
        <v/>
      </c>
      <c r="H1828" s="10" t="str">
        <f>IF(C1828="","",VLOOKUP(R1828&amp;"_"&amp;S1828&amp;"_"&amp;T1828,[1]挑战模式!$A:$BG,58,FALSE))</f>
        <v/>
      </c>
      <c r="I1828" s="10" t="str">
        <f>IF(C1828="","",VLOOKUP(R1828&amp;"_"&amp;S1828&amp;"_"&amp;T1828,[1]挑战模式!$A:$BG,59,FALSE))</f>
        <v/>
      </c>
      <c r="J1828" s="10" t="str">
        <f t="shared" si="184"/>
        <v/>
      </c>
      <c r="K1828" s="10" t="str">
        <f ca="1">IF(ISNA(VLOOKUP(R1828&amp;"_"&amp;S1828&amp;"_"&amp;T1828,[1]挑战模式!$A:$AS,1,FALSE)),"",IF(VLOOKUP(R1828&amp;"_"&amp;S1828&amp;"_"&amp;T1828,[1]挑战模式!$A:$AS,14+U1828,FALSE)="","",INT(VLOOKUP(R1828&amp;"_"&amp;S1828&amp;"_"&amp;T1828,[1]挑战模式!$A:$AS,20+U1828,FALSE))))</f>
        <v/>
      </c>
      <c r="L1828" s="10" t="str">
        <f ca="1">IF(ISNA(VLOOKUP(R1828&amp;"_"&amp;S1828&amp;"_"&amp;T1828,[1]挑战模式!$A:$AS,1,FALSE)),"",IF(VLOOKUP(R1828&amp;"_"&amp;S1828&amp;"_"&amp;T1828,[1]挑战模式!$A:$AS,14+U1828,FALSE)="","",ROUND(VLOOKUP(R1828&amp;"_"&amp;S1828&amp;"_"&amp;T1828,[1]挑战模式!$A:$AS,5,FALSE)/K1828,2)))</f>
        <v/>
      </c>
      <c r="M1828" s="10" t="str">
        <f t="shared" ca="1" si="188"/>
        <v/>
      </c>
      <c r="N1828" s="10" t="str">
        <f t="shared" ca="1" si="189"/>
        <v/>
      </c>
      <c r="O1828" s="10" t="str">
        <f t="shared" ca="1" si="190"/>
        <v/>
      </c>
      <c r="Q1828" s="10" t="str">
        <f ca="1">IF(L1828="","",VLOOKUP(R1828&amp;"_"&amp;S1828&amp;"_"&amp;T1828,[1]挑战模式!$A:$AS,38+U1828,FALSE))</f>
        <v/>
      </c>
      <c r="R1828" s="10">
        <v>4</v>
      </c>
      <c r="S1828" s="10">
        <v>4</v>
      </c>
      <c r="T1828" s="10">
        <v>1</v>
      </c>
      <c r="U1828" s="10">
        <v>3</v>
      </c>
    </row>
    <row r="1829" spans="2:21" x14ac:dyDescent="0.2">
      <c r="B1829" s="10" t="str">
        <f t="shared" si="185"/>
        <v/>
      </c>
      <c r="C1829" s="10" t="str">
        <f>IF(ISNA(VLOOKUP(R1829&amp;"_"&amp;S1829&amp;"_"&amp;T1829,[1]挑战模式!$A:$AS,1,FALSE)),"",IF(T1829-T1828=0,"",T1829))</f>
        <v/>
      </c>
      <c r="D1829" s="10" t="str">
        <f t="shared" si="186"/>
        <v/>
      </c>
      <c r="E1829" s="10" t="str">
        <f>""</f>
        <v/>
      </c>
      <c r="F1829" s="10" t="str">
        <f>IF(C1829="","",VLOOKUP(R1829&amp;"_"&amp;S1829&amp;"_"&amp;T1829,[1]挑战模式!$A:$AS,13,FALSE)-VLOOKUP(R1829&amp;"_"&amp;S1829&amp;"_"&amp;T1829,[1]挑战模式!$A:$AS,14,FALSE))</f>
        <v/>
      </c>
      <c r="G1829" s="10" t="str">
        <f t="shared" si="187"/>
        <v/>
      </c>
      <c r="H1829" s="10" t="str">
        <f>IF(C1829="","",VLOOKUP(R1829&amp;"_"&amp;S1829&amp;"_"&amp;T1829,[1]挑战模式!$A:$BG,58,FALSE))</f>
        <v/>
      </c>
      <c r="I1829" s="10" t="str">
        <f>IF(C1829="","",VLOOKUP(R1829&amp;"_"&amp;S1829&amp;"_"&amp;T1829,[1]挑战模式!$A:$BG,59,FALSE))</f>
        <v/>
      </c>
      <c r="J1829" s="10" t="str">
        <f t="shared" si="184"/>
        <v/>
      </c>
      <c r="K1829" s="10" t="str">
        <f ca="1">IF(ISNA(VLOOKUP(R1829&amp;"_"&amp;S1829&amp;"_"&amp;T1829,[1]挑战模式!$A:$AS,1,FALSE)),"",IF(VLOOKUP(R1829&amp;"_"&amp;S1829&amp;"_"&amp;T1829,[1]挑战模式!$A:$AS,14+U1829,FALSE)="","",INT(VLOOKUP(R1829&amp;"_"&amp;S1829&amp;"_"&amp;T1829,[1]挑战模式!$A:$AS,20+U1829,FALSE))))</f>
        <v/>
      </c>
      <c r="L1829" s="10" t="str">
        <f ca="1">IF(ISNA(VLOOKUP(R1829&amp;"_"&amp;S1829&amp;"_"&amp;T1829,[1]挑战模式!$A:$AS,1,FALSE)),"",IF(VLOOKUP(R1829&amp;"_"&amp;S1829&amp;"_"&amp;T1829,[1]挑战模式!$A:$AS,14+U1829,FALSE)="","",ROUND(VLOOKUP(R1829&amp;"_"&amp;S1829&amp;"_"&amp;T1829,[1]挑战模式!$A:$AS,5,FALSE)/K1829,2)))</f>
        <v/>
      </c>
      <c r="M1829" s="10" t="str">
        <f t="shared" ca="1" si="188"/>
        <v/>
      </c>
      <c r="N1829" s="10" t="str">
        <f t="shared" ca="1" si="189"/>
        <v/>
      </c>
      <c r="O1829" s="10" t="str">
        <f t="shared" ca="1" si="190"/>
        <v/>
      </c>
      <c r="Q1829" s="10" t="str">
        <f ca="1">IF(L1829="","",VLOOKUP(R1829&amp;"_"&amp;S1829&amp;"_"&amp;T1829,[1]挑战模式!$A:$AS,38+U1829,FALSE))</f>
        <v/>
      </c>
      <c r="R1829" s="10">
        <v>4</v>
      </c>
      <c r="S1829" s="10">
        <v>4</v>
      </c>
      <c r="T1829" s="10">
        <v>1</v>
      </c>
      <c r="U1829" s="10">
        <v>4</v>
      </c>
    </row>
    <row r="1830" spans="2:21" x14ac:dyDescent="0.2">
      <c r="B1830" s="10" t="str">
        <f t="shared" si="185"/>
        <v/>
      </c>
      <c r="C1830" s="10" t="str">
        <f>IF(ISNA(VLOOKUP(R1830&amp;"_"&amp;S1830&amp;"_"&amp;T1830,[1]挑战模式!$A:$AS,1,FALSE)),"",IF(T1830-T1829=0,"",T1830))</f>
        <v/>
      </c>
      <c r="D1830" s="10" t="str">
        <f t="shared" si="186"/>
        <v/>
      </c>
      <c r="E1830" s="10" t="str">
        <f>""</f>
        <v/>
      </c>
      <c r="F1830" s="10" t="str">
        <f>IF(C1830="","",VLOOKUP(R1830&amp;"_"&amp;S1830&amp;"_"&amp;T1830,[1]挑战模式!$A:$AS,13,FALSE)-VLOOKUP(R1830&amp;"_"&amp;S1830&amp;"_"&amp;T1830,[1]挑战模式!$A:$AS,14,FALSE))</f>
        <v/>
      </c>
      <c r="G1830" s="10" t="str">
        <f t="shared" si="187"/>
        <v/>
      </c>
      <c r="H1830" s="10" t="str">
        <f>IF(C1830="","",VLOOKUP(R1830&amp;"_"&amp;S1830&amp;"_"&amp;T1830,[1]挑战模式!$A:$BG,58,FALSE))</f>
        <v/>
      </c>
      <c r="I1830" s="10" t="str">
        <f>IF(C1830="","",VLOOKUP(R1830&amp;"_"&amp;S1830&amp;"_"&amp;T1830,[1]挑战模式!$A:$BG,59,FALSE))</f>
        <v/>
      </c>
      <c r="J1830" s="10" t="str">
        <f t="shared" si="184"/>
        <v/>
      </c>
      <c r="K1830" s="10" t="str">
        <f ca="1">IF(ISNA(VLOOKUP(R1830&amp;"_"&amp;S1830&amp;"_"&amp;T1830,[1]挑战模式!$A:$AS,1,FALSE)),"",IF(VLOOKUP(R1830&amp;"_"&amp;S1830&amp;"_"&amp;T1830,[1]挑战模式!$A:$AS,14+U1830,FALSE)="","",INT(VLOOKUP(R1830&amp;"_"&amp;S1830&amp;"_"&amp;T1830,[1]挑战模式!$A:$AS,20+U1830,FALSE))))</f>
        <v/>
      </c>
      <c r="L1830" s="10" t="str">
        <f ca="1">IF(ISNA(VLOOKUP(R1830&amp;"_"&amp;S1830&amp;"_"&amp;T1830,[1]挑战模式!$A:$AS,1,FALSE)),"",IF(VLOOKUP(R1830&amp;"_"&amp;S1830&amp;"_"&amp;T1830,[1]挑战模式!$A:$AS,14+U1830,FALSE)="","",ROUND(VLOOKUP(R1830&amp;"_"&amp;S1830&amp;"_"&amp;T1830,[1]挑战模式!$A:$AS,5,FALSE)/K1830,2)))</f>
        <v/>
      </c>
      <c r="M1830" s="10" t="str">
        <f t="shared" ca="1" si="188"/>
        <v/>
      </c>
      <c r="N1830" s="10" t="str">
        <f t="shared" ca="1" si="189"/>
        <v/>
      </c>
      <c r="O1830" s="10" t="str">
        <f t="shared" ca="1" si="190"/>
        <v/>
      </c>
      <c r="Q1830" s="10" t="str">
        <f ca="1">IF(L1830="","",VLOOKUP(R1830&amp;"_"&amp;S1830&amp;"_"&amp;T1830,[1]挑战模式!$A:$AS,38+U1830,FALSE))</f>
        <v/>
      </c>
      <c r="R1830" s="10">
        <v>4</v>
      </c>
      <c r="S1830" s="10">
        <v>4</v>
      </c>
      <c r="T1830" s="10">
        <v>1</v>
      </c>
      <c r="U1830" s="10">
        <v>5</v>
      </c>
    </row>
    <row r="1831" spans="2:21" x14ac:dyDescent="0.2">
      <c r="B1831" s="10" t="str">
        <f t="shared" si="185"/>
        <v/>
      </c>
      <c r="C1831" s="10" t="str">
        <f>IF(ISNA(VLOOKUP(R1831&amp;"_"&amp;S1831&amp;"_"&amp;T1831,[1]挑战模式!$A:$AS,1,FALSE)),"",IF(T1831-T1830=0,"",T1831))</f>
        <v/>
      </c>
      <c r="D1831" s="10" t="str">
        <f t="shared" si="186"/>
        <v/>
      </c>
      <c r="E1831" s="10" t="str">
        <f>""</f>
        <v/>
      </c>
      <c r="F1831" s="10" t="str">
        <f>IF(C1831="","",VLOOKUP(R1831&amp;"_"&amp;S1831&amp;"_"&amp;T1831,[1]挑战模式!$A:$AS,13,FALSE)-VLOOKUP(R1831&amp;"_"&amp;S1831&amp;"_"&amp;T1831,[1]挑战模式!$A:$AS,14,FALSE))</f>
        <v/>
      </c>
      <c r="G1831" s="10" t="str">
        <f t="shared" si="187"/>
        <v/>
      </c>
      <c r="H1831" s="10" t="str">
        <f>IF(C1831="","",VLOOKUP(R1831&amp;"_"&amp;S1831&amp;"_"&amp;T1831,[1]挑战模式!$A:$BG,58,FALSE))</f>
        <v/>
      </c>
      <c r="I1831" s="10" t="str">
        <f>IF(C1831="","",VLOOKUP(R1831&amp;"_"&amp;S1831&amp;"_"&amp;T1831,[1]挑战模式!$A:$BG,59,FALSE))</f>
        <v/>
      </c>
      <c r="J1831" s="10" t="str">
        <f t="shared" si="184"/>
        <v/>
      </c>
      <c r="K1831" s="10" t="str">
        <f ca="1">IF(ISNA(VLOOKUP(R1831&amp;"_"&amp;S1831&amp;"_"&amp;T1831,[1]挑战模式!$A:$AS,1,FALSE)),"",IF(VLOOKUP(R1831&amp;"_"&amp;S1831&amp;"_"&amp;T1831,[1]挑战模式!$A:$AS,14+U1831,FALSE)="","",INT(VLOOKUP(R1831&amp;"_"&amp;S1831&amp;"_"&amp;T1831,[1]挑战模式!$A:$AS,20+U1831,FALSE))))</f>
        <v/>
      </c>
      <c r="L1831" s="10" t="str">
        <f ca="1">IF(ISNA(VLOOKUP(R1831&amp;"_"&amp;S1831&amp;"_"&amp;T1831,[1]挑战模式!$A:$AS,1,FALSE)),"",IF(VLOOKUP(R1831&amp;"_"&amp;S1831&amp;"_"&amp;T1831,[1]挑战模式!$A:$AS,14+U1831,FALSE)="","",ROUND(VLOOKUP(R1831&amp;"_"&amp;S1831&amp;"_"&amp;T1831,[1]挑战模式!$A:$AS,5,FALSE)/K1831,2)))</f>
        <v/>
      </c>
      <c r="M1831" s="10" t="str">
        <f t="shared" ca="1" si="188"/>
        <v/>
      </c>
      <c r="N1831" s="10" t="str">
        <f t="shared" ca="1" si="189"/>
        <v/>
      </c>
      <c r="O1831" s="10" t="str">
        <f t="shared" ca="1" si="190"/>
        <v/>
      </c>
      <c r="Q1831" s="10" t="str">
        <f ca="1">IF(L1831="","",VLOOKUP(R1831&amp;"_"&amp;S1831&amp;"_"&amp;T1831,[1]挑战模式!$A:$AS,38+U1831,FALSE))</f>
        <v/>
      </c>
      <c r="R1831" s="10">
        <v>4</v>
      </c>
      <c r="S1831" s="10">
        <v>4</v>
      </c>
      <c r="T1831" s="10">
        <v>1</v>
      </c>
      <c r="U1831" s="10">
        <v>6</v>
      </c>
    </row>
    <row r="1832" spans="2:21" x14ac:dyDescent="0.2">
      <c r="B1832" s="10" t="str">
        <f t="shared" si="185"/>
        <v>MonsterWaveCallRule_Season4_Challenge4</v>
      </c>
      <c r="C1832" s="10">
        <f>IF(ISNA(VLOOKUP(R1832&amp;"_"&amp;S1832&amp;"_"&amp;T1832,[1]挑战模式!$A:$AS,1,FALSE)),"",IF(T1832-T1831=0,"",T1832))</f>
        <v>2</v>
      </c>
      <c r="D1832" s="10" t="str">
        <f t="shared" si="186"/>
        <v>赛季4挑战关卡4波次2</v>
      </c>
      <c r="E1832" s="10" t="str">
        <f>""</f>
        <v/>
      </c>
      <c r="F1832" s="10">
        <f>IF(C1832="","",VLOOKUP(R1832&amp;"_"&amp;S1832&amp;"_"&amp;T1832,[1]挑战模式!$A:$AS,13,FALSE)-VLOOKUP(R1832&amp;"_"&amp;S1832&amp;"_"&amp;T1832,[1]挑战模式!$A:$AS,14,FALSE))</f>
        <v>100</v>
      </c>
      <c r="G1832" s="10">
        <f t="shared" si="187"/>
        <v>180</v>
      </c>
      <c r="H1832" s="10" t="str">
        <f>IF(C1832="","",VLOOKUP(R1832&amp;"_"&amp;S1832&amp;"_"&amp;T1832,[1]挑战模式!$A:$BG,58,FALSE))</f>
        <v>ResAudio_Music_game2;0.9</v>
      </c>
      <c r="I1832" s="10" t="str">
        <f>IF(C1832="","",VLOOKUP(R1832&amp;"_"&amp;S1832&amp;"_"&amp;T1832,[1]挑战模式!$A:$BG,59,FALSE))</f>
        <v>ResAudio_Music_game2;1.2</v>
      </c>
      <c r="J1832" s="10">
        <f t="shared" si="184"/>
        <v>0</v>
      </c>
      <c r="K1832" s="10">
        <f ca="1">IF(ISNA(VLOOKUP(R1832&amp;"_"&amp;S1832&amp;"_"&amp;T1832,[1]挑战模式!$A:$AS,1,FALSE)),"",IF(VLOOKUP(R1832&amp;"_"&amp;S1832&amp;"_"&amp;T1832,[1]挑战模式!$A:$AS,14+U1832,FALSE)="","",INT(VLOOKUP(R1832&amp;"_"&amp;S1832&amp;"_"&amp;T1832,[1]挑战模式!$A:$AS,20+U1832,FALSE))))</f>
        <v>4</v>
      </c>
      <c r="L1832" s="10">
        <f ca="1">IF(ISNA(VLOOKUP(R1832&amp;"_"&amp;S1832&amp;"_"&amp;T1832,[1]挑战模式!$A:$AS,1,FALSE)),"",IF(VLOOKUP(R1832&amp;"_"&amp;S1832&amp;"_"&amp;T1832,[1]挑战模式!$A:$AS,14+U1832,FALSE)="","",ROUND(VLOOKUP(R1832&amp;"_"&amp;S1832&amp;"_"&amp;T1832,[1]挑战模式!$A:$AS,5,FALSE)/K1832,2)))</f>
        <v>3.75</v>
      </c>
      <c r="M1832" s="10">
        <f t="shared" ca="1" si="188"/>
        <v>1</v>
      </c>
      <c r="N1832" s="10" t="str">
        <f t="shared" ca="1" si="189"/>
        <v>Monster_Season4_Challenge4_2_1</v>
      </c>
      <c r="O1832" s="10">
        <f t="shared" ca="1" si="190"/>
        <v>1</v>
      </c>
      <c r="Q1832" s="10">
        <f ca="1">IF(L1832="","",VLOOKUP(R1832&amp;"_"&amp;S1832&amp;"_"&amp;T1832,[1]挑战模式!$A:$AS,38+U1832,FALSE))</f>
        <v>33</v>
      </c>
      <c r="R1832" s="10">
        <v>4</v>
      </c>
      <c r="S1832" s="10">
        <v>4</v>
      </c>
      <c r="T1832" s="10">
        <v>2</v>
      </c>
      <c r="U1832" s="10">
        <v>1</v>
      </c>
    </row>
    <row r="1833" spans="2:21" x14ac:dyDescent="0.2">
      <c r="B1833" s="10" t="str">
        <f t="shared" si="185"/>
        <v/>
      </c>
      <c r="C1833" s="10" t="str">
        <f>IF(ISNA(VLOOKUP(R1833&amp;"_"&amp;S1833&amp;"_"&amp;T1833,[1]挑战模式!$A:$AS,1,FALSE)),"",IF(T1833-T1832=0,"",T1833))</f>
        <v/>
      </c>
      <c r="D1833" s="10" t="str">
        <f t="shared" si="186"/>
        <v/>
      </c>
      <c r="E1833" s="10" t="str">
        <f>""</f>
        <v/>
      </c>
      <c r="F1833" s="10" t="str">
        <f>IF(C1833="","",VLOOKUP(R1833&amp;"_"&amp;S1833&amp;"_"&amp;T1833,[1]挑战模式!$A:$AS,13,FALSE)-VLOOKUP(R1833&amp;"_"&amp;S1833&amp;"_"&amp;T1833,[1]挑战模式!$A:$AS,14,FALSE))</f>
        <v/>
      </c>
      <c r="G1833" s="10" t="str">
        <f t="shared" si="187"/>
        <v/>
      </c>
      <c r="H1833" s="10" t="str">
        <f>IF(C1833="","",VLOOKUP(R1833&amp;"_"&amp;S1833&amp;"_"&amp;T1833,[1]挑战模式!$A:$BG,58,FALSE))</f>
        <v/>
      </c>
      <c r="I1833" s="10" t="str">
        <f>IF(C1833="","",VLOOKUP(R1833&amp;"_"&amp;S1833&amp;"_"&amp;T1833,[1]挑战模式!$A:$BG,59,FALSE))</f>
        <v/>
      </c>
      <c r="J1833" s="10" t="str">
        <f t="shared" si="184"/>
        <v/>
      </c>
      <c r="K1833" s="10">
        <f ca="1">IF(ISNA(VLOOKUP(R1833&amp;"_"&amp;S1833&amp;"_"&amp;T1833,[1]挑战模式!$A:$AS,1,FALSE)),"",IF(VLOOKUP(R1833&amp;"_"&amp;S1833&amp;"_"&amp;T1833,[1]挑战模式!$A:$AS,14+U1833,FALSE)="","",INT(VLOOKUP(R1833&amp;"_"&amp;S1833&amp;"_"&amp;T1833,[1]挑战模式!$A:$AS,20+U1833,FALSE))))</f>
        <v>4</v>
      </c>
      <c r="L1833" s="10">
        <f ca="1">IF(ISNA(VLOOKUP(R1833&amp;"_"&amp;S1833&amp;"_"&amp;T1833,[1]挑战模式!$A:$AS,1,FALSE)),"",IF(VLOOKUP(R1833&amp;"_"&amp;S1833&amp;"_"&amp;T1833,[1]挑战模式!$A:$AS,14+U1833,FALSE)="","",ROUND(VLOOKUP(R1833&amp;"_"&amp;S1833&amp;"_"&amp;T1833,[1]挑战模式!$A:$AS,5,FALSE)/K1833,2)))</f>
        <v>3.75</v>
      </c>
      <c r="M1833" s="10">
        <f t="shared" ca="1" si="188"/>
        <v>1</v>
      </c>
      <c r="N1833" s="10" t="str">
        <f t="shared" ca="1" si="189"/>
        <v>Monster_Season4_Challenge4_2_2</v>
      </c>
      <c r="O1833" s="10">
        <f t="shared" ca="1" si="190"/>
        <v>1</v>
      </c>
      <c r="Q1833" s="10">
        <f ca="1">IF(L1833="","",VLOOKUP(R1833&amp;"_"&amp;S1833&amp;"_"&amp;T1833,[1]挑战模式!$A:$AS,38+U1833,FALSE))</f>
        <v>17</v>
      </c>
      <c r="R1833" s="10">
        <v>4</v>
      </c>
      <c r="S1833" s="10">
        <v>4</v>
      </c>
      <c r="T1833" s="10">
        <v>2</v>
      </c>
      <c r="U1833" s="10">
        <v>2</v>
      </c>
    </row>
    <row r="1834" spans="2:21" x14ac:dyDescent="0.2">
      <c r="B1834" s="10" t="str">
        <f t="shared" si="185"/>
        <v/>
      </c>
      <c r="C1834" s="10" t="str">
        <f>IF(ISNA(VLOOKUP(R1834&amp;"_"&amp;S1834&amp;"_"&amp;T1834,[1]挑战模式!$A:$AS,1,FALSE)),"",IF(T1834-T1833=0,"",T1834))</f>
        <v/>
      </c>
      <c r="D1834" s="10" t="str">
        <f t="shared" si="186"/>
        <v/>
      </c>
      <c r="E1834" s="10" t="str">
        <f>""</f>
        <v/>
      </c>
      <c r="F1834" s="10" t="str">
        <f>IF(C1834="","",VLOOKUP(R1834&amp;"_"&amp;S1834&amp;"_"&amp;T1834,[1]挑战模式!$A:$AS,13,FALSE)-VLOOKUP(R1834&amp;"_"&amp;S1834&amp;"_"&amp;T1834,[1]挑战模式!$A:$AS,14,FALSE))</f>
        <v/>
      </c>
      <c r="G1834" s="10" t="str">
        <f t="shared" si="187"/>
        <v/>
      </c>
      <c r="H1834" s="10" t="str">
        <f>IF(C1834="","",VLOOKUP(R1834&amp;"_"&amp;S1834&amp;"_"&amp;T1834,[1]挑战模式!$A:$BG,58,FALSE))</f>
        <v/>
      </c>
      <c r="I1834" s="10" t="str">
        <f>IF(C1834="","",VLOOKUP(R1834&amp;"_"&amp;S1834&amp;"_"&amp;T1834,[1]挑战模式!$A:$BG,59,FALSE))</f>
        <v/>
      </c>
      <c r="J1834" s="10" t="str">
        <f t="shared" si="184"/>
        <v/>
      </c>
      <c r="K1834" s="10" t="str">
        <f ca="1">IF(ISNA(VLOOKUP(R1834&amp;"_"&amp;S1834&amp;"_"&amp;T1834,[1]挑战模式!$A:$AS,1,FALSE)),"",IF(VLOOKUP(R1834&amp;"_"&amp;S1834&amp;"_"&amp;T1834,[1]挑战模式!$A:$AS,14+U1834,FALSE)="","",INT(VLOOKUP(R1834&amp;"_"&amp;S1834&amp;"_"&amp;T1834,[1]挑战模式!$A:$AS,20+U1834,FALSE))))</f>
        <v/>
      </c>
      <c r="L1834" s="10" t="str">
        <f ca="1">IF(ISNA(VLOOKUP(R1834&amp;"_"&amp;S1834&amp;"_"&amp;T1834,[1]挑战模式!$A:$AS,1,FALSE)),"",IF(VLOOKUP(R1834&amp;"_"&amp;S1834&amp;"_"&amp;T1834,[1]挑战模式!$A:$AS,14+U1834,FALSE)="","",ROUND(VLOOKUP(R1834&amp;"_"&amp;S1834&amp;"_"&amp;T1834,[1]挑战模式!$A:$AS,5,FALSE)/K1834,2)))</f>
        <v/>
      </c>
      <c r="M1834" s="10" t="str">
        <f t="shared" ca="1" si="188"/>
        <v/>
      </c>
      <c r="N1834" s="10" t="str">
        <f t="shared" ca="1" si="189"/>
        <v/>
      </c>
      <c r="O1834" s="10" t="str">
        <f t="shared" ca="1" si="190"/>
        <v/>
      </c>
      <c r="Q1834" s="10" t="str">
        <f ca="1">IF(L1834="","",VLOOKUP(R1834&amp;"_"&amp;S1834&amp;"_"&amp;T1834,[1]挑战模式!$A:$AS,38+U1834,FALSE))</f>
        <v/>
      </c>
      <c r="R1834" s="10">
        <v>4</v>
      </c>
      <c r="S1834" s="10">
        <v>4</v>
      </c>
      <c r="T1834" s="10">
        <v>2</v>
      </c>
      <c r="U1834" s="10">
        <v>3</v>
      </c>
    </row>
    <row r="1835" spans="2:21" x14ac:dyDescent="0.2">
      <c r="B1835" s="10" t="str">
        <f t="shared" si="185"/>
        <v/>
      </c>
      <c r="C1835" s="10" t="str">
        <f>IF(ISNA(VLOOKUP(R1835&amp;"_"&amp;S1835&amp;"_"&amp;T1835,[1]挑战模式!$A:$AS,1,FALSE)),"",IF(T1835-T1834=0,"",T1835))</f>
        <v/>
      </c>
      <c r="D1835" s="10" t="str">
        <f t="shared" si="186"/>
        <v/>
      </c>
      <c r="E1835" s="10" t="str">
        <f>""</f>
        <v/>
      </c>
      <c r="F1835" s="10" t="str">
        <f>IF(C1835="","",VLOOKUP(R1835&amp;"_"&amp;S1835&amp;"_"&amp;T1835,[1]挑战模式!$A:$AS,13,FALSE)-VLOOKUP(R1835&amp;"_"&amp;S1835&amp;"_"&amp;T1835,[1]挑战模式!$A:$AS,14,FALSE))</f>
        <v/>
      </c>
      <c r="G1835" s="10" t="str">
        <f t="shared" si="187"/>
        <v/>
      </c>
      <c r="H1835" s="10" t="str">
        <f>IF(C1835="","",VLOOKUP(R1835&amp;"_"&amp;S1835&amp;"_"&amp;T1835,[1]挑战模式!$A:$BG,58,FALSE))</f>
        <v/>
      </c>
      <c r="I1835" s="10" t="str">
        <f>IF(C1835="","",VLOOKUP(R1835&amp;"_"&amp;S1835&amp;"_"&amp;T1835,[1]挑战模式!$A:$BG,59,FALSE))</f>
        <v/>
      </c>
      <c r="J1835" s="10" t="str">
        <f t="shared" si="184"/>
        <v/>
      </c>
      <c r="K1835" s="10" t="str">
        <f ca="1">IF(ISNA(VLOOKUP(R1835&amp;"_"&amp;S1835&amp;"_"&amp;T1835,[1]挑战模式!$A:$AS,1,FALSE)),"",IF(VLOOKUP(R1835&amp;"_"&amp;S1835&amp;"_"&amp;T1835,[1]挑战模式!$A:$AS,14+U1835,FALSE)="","",INT(VLOOKUP(R1835&amp;"_"&amp;S1835&amp;"_"&amp;T1835,[1]挑战模式!$A:$AS,20+U1835,FALSE))))</f>
        <v/>
      </c>
      <c r="L1835" s="10" t="str">
        <f ca="1">IF(ISNA(VLOOKUP(R1835&amp;"_"&amp;S1835&amp;"_"&amp;T1835,[1]挑战模式!$A:$AS,1,FALSE)),"",IF(VLOOKUP(R1835&amp;"_"&amp;S1835&amp;"_"&amp;T1835,[1]挑战模式!$A:$AS,14+U1835,FALSE)="","",ROUND(VLOOKUP(R1835&amp;"_"&amp;S1835&amp;"_"&amp;T1835,[1]挑战模式!$A:$AS,5,FALSE)/K1835,2)))</f>
        <v/>
      </c>
      <c r="M1835" s="10" t="str">
        <f t="shared" ca="1" si="188"/>
        <v/>
      </c>
      <c r="N1835" s="10" t="str">
        <f t="shared" ca="1" si="189"/>
        <v/>
      </c>
      <c r="O1835" s="10" t="str">
        <f t="shared" ca="1" si="190"/>
        <v/>
      </c>
      <c r="Q1835" s="10" t="str">
        <f ca="1">IF(L1835="","",VLOOKUP(R1835&amp;"_"&amp;S1835&amp;"_"&amp;T1835,[1]挑战模式!$A:$AS,38+U1835,FALSE))</f>
        <v/>
      </c>
      <c r="R1835" s="10">
        <v>4</v>
      </c>
      <c r="S1835" s="10">
        <v>4</v>
      </c>
      <c r="T1835" s="10">
        <v>2</v>
      </c>
      <c r="U1835" s="10">
        <v>4</v>
      </c>
    </row>
    <row r="1836" spans="2:21" x14ac:dyDescent="0.2">
      <c r="B1836" s="10" t="str">
        <f t="shared" si="185"/>
        <v/>
      </c>
      <c r="C1836" s="10" t="str">
        <f>IF(ISNA(VLOOKUP(R1836&amp;"_"&amp;S1836&amp;"_"&amp;T1836,[1]挑战模式!$A:$AS,1,FALSE)),"",IF(T1836-T1835=0,"",T1836))</f>
        <v/>
      </c>
      <c r="D1836" s="10" t="str">
        <f t="shared" si="186"/>
        <v/>
      </c>
      <c r="E1836" s="10" t="str">
        <f>""</f>
        <v/>
      </c>
      <c r="F1836" s="10" t="str">
        <f>IF(C1836="","",VLOOKUP(R1836&amp;"_"&amp;S1836&amp;"_"&amp;T1836,[1]挑战模式!$A:$AS,13,FALSE)-VLOOKUP(R1836&amp;"_"&amp;S1836&amp;"_"&amp;T1836,[1]挑战模式!$A:$AS,14,FALSE))</f>
        <v/>
      </c>
      <c r="G1836" s="10" t="str">
        <f t="shared" si="187"/>
        <v/>
      </c>
      <c r="H1836" s="10" t="str">
        <f>IF(C1836="","",VLOOKUP(R1836&amp;"_"&amp;S1836&amp;"_"&amp;T1836,[1]挑战模式!$A:$BG,58,FALSE))</f>
        <v/>
      </c>
      <c r="I1836" s="10" t="str">
        <f>IF(C1836="","",VLOOKUP(R1836&amp;"_"&amp;S1836&amp;"_"&amp;T1836,[1]挑战模式!$A:$BG,59,FALSE))</f>
        <v/>
      </c>
      <c r="J1836" s="10" t="str">
        <f t="shared" si="184"/>
        <v/>
      </c>
      <c r="K1836" s="10" t="str">
        <f ca="1">IF(ISNA(VLOOKUP(R1836&amp;"_"&amp;S1836&amp;"_"&amp;T1836,[1]挑战模式!$A:$AS,1,FALSE)),"",IF(VLOOKUP(R1836&amp;"_"&amp;S1836&amp;"_"&amp;T1836,[1]挑战模式!$A:$AS,14+U1836,FALSE)="","",INT(VLOOKUP(R1836&amp;"_"&amp;S1836&amp;"_"&amp;T1836,[1]挑战模式!$A:$AS,20+U1836,FALSE))))</f>
        <v/>
      </c>
      <c r="L1836" s="10" t="str">
        <f ca="1">IF(ISNA(VLOOKUP(R1836&amp;"_"&amp;S1836&amp;"_"&amp;T1836,[1]挑战模式!$A:$AS,1,FALSE)),"",IF(VLOOKUP(R1836&amp;"_"&amp;S1836&amp;"_"&amp;T1836,[1]挑战模式!$A:$AS,14+U1836,FALSE)="","",ROUND(VLOOKUP(R1836&amp;"_"&amp;S1836&amp;"_"&amp;T1836,[1]挑战模式!$A:$AS,5,FALSE)/K1836,2)))</f>
        <v/>
      </c>
      <c r="M1836" s="10" t="str">
        <f t="shared" ca="1" si="188"/>
        <v/>
      </c>
      <c r="N1836" s="10" t="str">
        <f t="shared" ca="1" si="189"/>
        <v/>
      </c>
      <c r="O1836" s="10" t="str">
        <f t="shared" ca="1" si="190"/>
        <v/>
      </c>
      <c r="Q1836" s="10" t="str">
        <f ca="1">IF(L1836="","",VLOOKUP(R1836&amp;"_"&amp;S1836&amp;"_"&amp;T1836,[1]挑战模式!$A:$AS,38+U1836,FALSE))</f>
        <v/>
      </c>
      <c r="R1836" s="10">
        <v>4</v>
      </c>
      <c r="S1836" s="10">
        <v>4</v>
      </c>
      <c r="T1836" s="10">
        <v>2</v>
      </c>
      <c r="U1836" s="10">
        <v>5</v>
      </c>
    </row>
    <row r="1837" spans="2:21" x14ac:dyDescent="0.2">
      <c r="B1837" s="10" t="str">
        <f t="shared" si="185"/>
        <v/>
      </c>
      <c r="C1837" s="10" t="str">
        <f>IF(ISNA(VLOOKUP(R1837&amp;"_"&amp;S1837&amp;"_"&amp;T1837,[1]挑战模式!$A:$AS,1,FALSE)),"",IF(T1837-T1836=0,"",T1837))</f>
        <v/>
      </c>
      <c r="D1837" s="10" t="str">
        <f t="shared" si="186"/>
        <v/>
      </c>
      <c r="E1837" s="10" t="str">
        <f>""</f>
        <v/>
      </c>
      <c r="F1837" s="10" t="str">
        <f>IF(C1837="","",VLOOKUP(R1837&amp;"_"&amp;S1837&amp;"_"&amp;T1837,[1]挑战模式!$A:$AS,13,FALSE)-VLOOKUP(R1837&amp;"_"&amp;S1837&amp;"_"&amp;T1837,[1]挑战模式!$A:$AS,14,FALSE))</f>
        <v/>
      </c>
      <c r="G1837" s="10" t="str">
        <f t="shared" si="187"/>
        <v/>
      </c>
      <c r="H1837" s="10" t="str">
        <f>IF(C1837="","",VLOOKUP(R1837&amp;"_"&amp;S1837&amp;"_"&amp;T1837,[1]挑战模式!$A:$BG,58,FALSE))</f>
        <v/>
      </c>
      <c r="I1837" s="10" t="str">
        <f>IF(C1837="","",VLOOKUP(R1837&amp;"_"&amp;S1837&amp;"_"&amp;T1837,[1]挑战模式!$A:$BG,59,FALSE))</f>
        <v/>
      </c>
      <c r="J1837" s="10" t="str">
        <f t="shared" si="184"/>
        <v/>
      </c>
      <c r="K1837" s="10" t="str">
        <f ca="1">IF(ISNA(VLOOKUP(R1837&amp;"_"&amp;S1837&amp;"_"&amp;T1837,[1]挑战模式!$A:$AS,1,FALSE)),"",IF(VLOOKUP(R1837&amp;"_"&amp;S1837&amp;"_"&amp;T1837,[1]挑战模式!$A:$AS,14+U1837,FALSE)="","",INT(VLOOKUP(R1837&amp;"_"&amp;S1837&amp;"_"&amp;T1837,[1]挑战模式!$A:$AS,20+U1837,FALSE))))</f>
        <v/>
      </c>
      <c r="L1837" s="10" t="str">
        <f ca="1">IF(ISNA(VLOOKUP(R1837&amp;"_"&amp;S1837&amp;"_"&amp;T1837,[1]挑战模式!$A:$AS,1,FALSE)),"",IF(VLOOKUP(R1837&amp;"_"&amp;S1837&amp;"_"&amp;T1837,[1]挑战模式!$A:$AS,14+U1837,FALSE)="","",ROUND(VLOOKUP(R1837&amp;"_"&amp;S1837&amp;"_"&amp;T1837,[1]挑战模式!$A:$AS,5,FALSE)/K1837,2)))</f>
        <v/>
      </c>
      <c r="M1837" s="10" t="str">
        <f t="shared" ca="1" si="188"/>
        <v/>
      </c>
      <c r="N1837" s="10" t="str">
        <f t="shared" ca="1" si="189"/>
        <v/>
      </c>
      <c r="O1837" s="10" t="str">
        <f t="shared" ca="1" si="190"/>
        <v/>
      </c>
      <c r="Q1837" s="10" t="str">
        <f ca="1">IF(L1837="","",VLOOKUP(R1837&amp;"_"&amp;S1837&amp;"_"&amp;T1837,[1]挑战模式!$A:$AS,38+U1837,FALSE))</f>
        <v/>
      </c>
      <c r="R1837" s="10">
        <v>4</v>
      </c>
      <c r="S1837" s="10">
        <v>4</v>
      </c>
      <c r="T1837" s="10">
        <v>2</v>
      </c>
      <c r="U1837" s="10">
        <v>6</v>
      </c>
    </row>
    <row r="1838" spans="2:21" x14ac:dyDescent="0.2">
      <c r="B1838" s="10" t="str">
        <f t="shared" si="185"/>
        <v>MonsterWaveCallRule_Season4_Challenge4</v>
      </c>
      <c r="C1838" s="10">
        <f>IF(ISNA(VLOOKUP(R1838&amp;"_"&amp;S1838&amp;"_"&amp;T1838,[1]挑战模式!$A:$AS,1,FALSE)),"",IF(T1838-T1837=0,"",T1838))</f>
        <v>3</v>
      </c>
      <c r="D1838" s="10" t="str">
        <f t="shared" si="186"/>
        <v>赛季4挑战关卡4波次3</v>
      </c>
      <c r="E1838" s="10" t="str">
        <f>""</f>
        <v/>
      </c>
      <c r="F1838" s="10">
        <f>IF(C1838="","",VLOOKUP(R1838&amp;"_"&amp;S1838&amp;"_"&amp;T1838,[1]挑战模式!$A:$AS,13,FALSE)-VLOOKUP(R1838&amp;"_"&amp;S1838&amp;"_"&amp;T1838,[1]挑战模式!$A:$AS,14,FALSE))</f>
        <v>100</v>
      </c>
      <c r="G1838" s="10">
        <f t="shared" si="187"/>
        <v>180</v>
      </c>
      <c r="H1838" s="10" t="str">
        <f>IF(C1838="","",VLOOKUP(R1838&amp;"_"&amp;S1838&amp;"_"&amp;T1838,[1]挑战模式!$A:$BG,58,FALSE))</f>
        <v>ResAudio_Music_game2;0.9</v>
      </c>
      <c r="I1838" s="10" t="str">
        <f>IF(C1838="","",VLOOKUP(R1838&amp;"_"&amp;S1838&amp;"_"&amp;T1838,[1]挑战模式!$A:$BG,59,FALSE))</f>
        <v>ResAudio_Music_game2;1.2</v>
      </c>
      <c r="J1838" s="10">
        <f t="shared" si="184"/>
        <v>0</v>
      </c>
      <c r="K1838" s="10">
        <f ca="1">IF(ISNA(VLOOKUP(R1838&amp;"_"&amp;S1838&amp;"_"&amp;T1838,[1]挑战模式!$A:$AS,1,FALSE)),"",IF(VLOOKUP(R1838&amp;"_"&amp;S1838&amp;"_"&amp;T1838,[1]挑战模式!$A:$AS,14+U1838,FALSE)="","",INT(VLOOKUP(R1838&amp;"_"&amp;S1838&amp;"_"&amp;T1838,[1]挑战模式!$A:$AS,20+U1838,FALSE))))</f>
        <v>7</v>
      </c>
      <c r="L1838" s="10">
        <f ca="1">IF(ISNA(VLOOKUP(R1838&amp;"_"&amp;S1838&amp;"_"&amp;T1838,[1]挑战模式!$A:$AS,1,FALSE)),"",IF(VLOOKUP(R1838&amp;"_"&amp;S1838&amp;"_"&amp;T1838,[1]挑战模式!$A:$AS,14+U1838,FALSE)="","",ROUND(VLOOKUP(R1838&amp;"_"&amp;S1838&amp;"_"&amp;T1838,[1]挑战模式!$A:$AS,5,FALSE)/K1838,2)))</f>
        <v>2.86</v>
      </c>
      <c r="M1838" s="10">
        <f t="shared" ca="1" si="188"/>
        <v>1</v>
      </c>
      <c r="N1838" s="10" t="str">
        <f t="shared" ca="1" si="189"/>
        <v>Monster_Season4_Challenge4_3_1</v>
      </c>
      <c r="O1838" s="10">
        <f t="shared" ca="1" si="190"/>
        <v>1</v>
      </c>
      <c r="Q1838" s="10">
        <f ca="1">IF(L1838="","",VLOOKUP(R1838&amp;"_"&amp;S1838&amp;"_"&amp;T1838,[1]挑战模式!$A:$AS,38+U1838,FALSE))</f>
        <v>10</v>
      </c>
      <c r="R1838" s="10">
        <v>4</v>
      </c>
      <c r="S1838" s="10">
        <v>4</v>
      </c>
      <c r="T1838" s="10">
        <v>3</v>
      </c>
      <c r="U1838" s="10">
        <v>1</v>
      </c>
    </row>
    <row r="1839" spans="2:21" x14ac:dyDescent="0.2">
      <c r="B1839" s="10" t="str">
        <f t="shared" si="185"/>
        <v/>
      </c>
      <c r="C1839" s="10" t="str">
        <f>IF(ISNA(VLOOKUP(R1839&amp;"_"&amp;S1839&amp;"_"&amp;T1839,[1]挑战模式!$A:$AS,1,FALSE)),"",IF(T1839-T1838=0,"",T1839))</f>
        <v/>
      </c>
      <c r="D1839" s="10" t="str">
        <f t="shared" si="186"/>
        <v/>
      </c>
      <c r="E1839" s="10" t="str">
        <f>""</f>
        <v/>
      </c>
      <c r="F1839" s="10" t="str">
        <f>IF(C1839="","",VLOOKUP(R1839&amp;"_"&amp;S1839&amp;"_"&amp;T1839,[1]挑战模式!$A:$AS,13,FALSE)-VLOOKUP(R1839&amp;"_"&amp;S1839&amp;"_"&amp;T1839,[1]挑战模式!$A:$AS,14,FALSE))</f>
        <v/>
      </c>
      <c r="G1839" s="10" t="str">
        <f t="shared" si="187"/>
        <v/>
      </c>
      <c r="H1839" s="10" t="str">
        <f>IF(C1839="","",VLOOKUP(R1839&amp;"_"&amp;S1839&amp;"_"&amp;T1839,[1]挑战模式!$A:$BG,58,FALSE))</f>
        <v/>
      </c>
      <c r="I1839" s="10" t="str">
        <f>IF(C1839="","",VLOOKUP(R1839&amp;"_"&amp;S1839&amp;"_"&amp;T1839,[1]挑战模式!$A:$BG,59,FALSE))</f>
        <v/>
      </c>
      <c r="J1839" s="10" t="str">
        <f t="shared" si="184"/>
        <v/>
      </c>
      <c r="K1839" s="10">
        <f ca="1">IF(ISNA(VLOOKUP(R1839&amp;"_"&amp;S1839&amp;"_"&amp;T1839,[1]挑战模式!$A:$AS,1,FALSE)),"",IF(VLOOKUP(R1839&amp;"_"&amp;S1839&amp;"_"&amp;T1839,[1]挑战模式!$A:$AS,14+U1839,FALSE)="","",INT(VLOOKUP(R1839&amp;"_"&amp;S1839&amp;"_"&amp;T1839,[1]挑战模式!$A:$AS,20+U1839,FALSE))))</f>
        <v>7</v>
      </c>
      <c r="L1839" s="10">
        <f ca="1">IF(ISNA(VLOOKUP(R1839&amp;"_"&amp;S1839&amp;"_"&amp;T1839,[1]挑战模式!$A:$AS,1,FALSE)),"",IF(VLOOKUP(R1839&amp;"_"&amp;S1839&amp;"_"&amp;T1839,[1]挑战模式!$A:$AS,14+U1839,FALSE)="","",ROUND(VLOOKUP(R1839&amp;"_"&amp;S1839&amp;"_"&amp;T1839,[1]挑战模式!$A:$AS,5,FALSE)/K1839,2)))</f>
        <v>2.86</v>
      </c>
      <c r="M1839" s="10">
        <f t="shared" ca="1" si="188"/>
        <v>1</v>
      </c>
      <c r="N1839" s="10" t="str">
        <f t="shared" ca="1" si="189"/>
        <v>Monster_Season4_Challenge4_3_2</v>
      </c>
      <c r="O1839" s="10">
        <f t="shared" ca="1" si="190"/>
        <v>1</v>
      </c>
      <c r="Q1839" s="10">
        <f ca="1">IF(L1839="","",VLOOKUP(R1839&amp;"_"&amp;S1839&amp;"_"&amp;T1839,[1]挑战模式!$A:$AS,38+U1839,FALSE))</f>
        <v>19</v>
      </c>
      <c r="R1839" s="10">
        <v>4</v>
      </c>
      <c r="S1839" s="10">
        <v>4</v>
      </c>
      <c r="T1839" s="10">
        <v>3</v>
      </c>
      <c r="U1839" s="10">
        <v>2</v>
      </c>
    </row>
    <row r="1840" spans="2:21" x14ac:dyDescent="0.2">
      <c r="B1840" s="10" t="str">
        <f t="shared" si="185"/>
        <v/>
      </c>
      <c r="C1840" s="10" t="str">
        <f>IF(ISNA(VLOOKUP(R1840&amp;"_"&amp;S1840&amp;"_"&amp;T1840,[1]挑战模式!$A:$AS,1,FALSE)),"",IF(T1840-T1839=0,"",T1840))</f>
        <v/>
      </c>
      <c r="D1840" s="10" t="str">
        <f t="shared" si="186"/>
        <v/>
      </c>
      <c r="E1840" s="10" t="str">
        <f>""</f>
        <v/>
      </c>
      <c r="F1840" s="10" t="str">
        <f>IF(C1840="","",VLOOKUP(R1840&amp;"_"&amp;S1840&amp;"_"&amp;T1840,[1]挑战模式!$A:$AS,13,FALSE)-VLOOKUP(R1840&amp;"_"&amp;S1840&amp;"_"&amp;T1840,[1]挑战模式!$A:$AS,14,FALSE))</f>
        <v/>
      </c>
      <c r="G1840" s="10" t="str">
        <f t="shared" si="187"/>
        <v/>
      </c>
      <c r="H1840" s="10" t="str">
        <f>IF(C1840="","",VLOOKUP(R1840&amp;"_"&amp;S1840&amp;"_"&amp;T1840,[1]挑战模式!$A:$BG,58,FALSE))</f>
        <v/>
      </c>
      <c r="I1840" s="10" t="str">
        <f>IF(C1840="","",VLOOKUP(R1840&amp;"_"&amp;S1840&amp;"_"&amp;T1840,[1]挑战模式!$A:$BG,59,FALSE))</f>
        <v/>
      </c>
      <c r="J1840" s="10" t="str">
        <f t="shared" si="184"/>
        <v/>
      </c>
      <c r="K1840" s="10" t="str">
        <f ca="1">IF(ISNA(VLOOKUP(R1840&amp;"_"&amp;S1840&amp;"_"&amp;T1840,[1]挑战模式!$A:$AS,1,FALSE)),"",IF(VLOOKUP(R1840&amp;"_"&amp;S1840&amp;"_"&amp;T1840,[1]挑战模式!$A:$AS,14+U1840,FALSE)="","",INT(VLOOKUP(R1840&amp;"_"&amp;S1840&amp;"_"&amp;T1840,[1]挑战模式!$A:$AS,20+U1840,FALSE))))</f>
        <v/>
      </c>
      <c r="L1840" s="10" t="str">
        <f ca="1">IF(ISNA(VLOOKUP(R1840&amp;"_"&amp;S1840&amp;"_"&amp;T1840,[1]挑战模式!$A:$AS,1,FALSE)),"",IF(VLOOKUP(R1840&amp;"_"&amp;S1840&amp;"_"&amp;T1840,[1]挑战模式!$A:$AS,14+U1840,FALSE)="","",ROUND(VLOOKUP(R1840&amp;"_"&amp;S1840&amp;"_"&amp;T1840,[1]挑战模式!$A:$AS,5,FALSE)/K1840,2)))</f>
        <v/>
      </c>
      <c r="M1840" s="10" t="str">
        <f t="shared" ca="1" si="188"/>
        <v/>
      </c>
      <c r="N1840" s="10" t="str">
        <f t="shared" ca="1" si="189"/>
        <v/>
      </c>
      <c r="O1840" s="10" t="str">
        <f t="shared" ca="1" si="190"/>
        <v/>
      </c>
      <c r="Q1840" s="10" t="str">
        <f ca="1">IF(L1840="","",VLOOKUP(R1840&amp;"_"&amp;S1840&amp;"_"&amp;T1840,[1]挑战模式!$A:$AS,38+U1840,FALSE))</f>
        <v/>
      </c>
      <c r="R1840" s="10">
        <v>4</v>
      </c>
      <c r="S1840" s="10">
        <v>4</v>
      </c>
      <c r="T1840" s="10">
        <v>3</v>
      </c>
      <c r="U1840" s="10">
        <v>3</v>
      </c>
    </row>
    <row r="1841" spans="2:21" x14ac:dyDescent="0.2">
      <c r="B1841" s="10" t="str">
        <f t="shared" si="185"/>
        <v/>
      </c>
      <c r="C1841" s="10" t="str">
        <f>IF(ISNA(VLOOKUP(R1841&amp;"_"&amp;S1841&amp;"_"&amp;T1841,[1]挑战模式!$A:$AS,1,FALSE)),"",IF(T1841-T1840=0,"",T1841))</f>
        <v/>
      </c>
      <c r="D1841" s="10" t="str">
        <f t="shared" si="186"/>
        <v/>
      </c>
      <c r="E1841" s="10" t="str">
        <f>""</f>
        <v/>
      </c>
      <c r="F1841" s="10" t="str">
        <f>IF(C1841="","",VLOOKUP(R1841&amp;"_"&amp;S1841&amp;"_"&amp;T1841,[1]挑战模式!$A:$AS,13,FALSE)-VLOOKUP(R1841&amp;"_"&amp;S1841&amp;"_"&amp;T1841,[1]挑战模式!$A:$AS,14,FALSE))</f>
        <v/>
      </c>
      <c r="G1841" s="10" t="str">
        <f t="shared" si="187"/>
        <v/>
      </c>
      <c r="H1841" s="10" t="str">
        <f>IF(C1841="","",VLOOKUP(R1841&amp;"_"&amp;S1841&amp;"_"&amp;T1841,[1]挑战模式!$A:$BG,58,FALSE))</f>
        <v/>
      </c>
      <c r="I1841" s="10" t="str">
        <f>IF(C1841="","",VLOOKUP(R1841&amp;"_"&amp;S1841&amp;"_"&amp;T1841,[1]挑战模式!$A:$BG,59,FALSE))</f>
        <v/>
      </c>
      <c r="J1841" s="10" t="str">
        <f t="shared" si="184"/>
        <v/>
      </c>
      <c r="K1841" s="10" t="str">
        <f ca="1">IF(ISNA(VLOOKUP(R1841&amp;"_"&amp;S1841&amp;"_"&amp;T1841,[1]挑战模式!$A:$AS,1,FALSE)),"",IF(VLOOKUP(R1841&amp;"_"&amp;S1841&amp;"_"&amp;T1841,[1]挑战模式!$A:$AS,14+U1841,FALSE)="","",INT(VLOOKUP(R1841&amp;"_"&amp;S1841&amp;"_"&amp;T1841,[1]挑战模式!$A:$AS,20+U1841,FALSE))))</f>
        <v/>
      </c>
      <c r="L1841" s="10" t="str">
        <f ca="1">IF(ISNA(VLOOKUP(R1841&amp;"_"&amp;S1841&amp;"_"&amp;T1841,[1]挑战模式!$A:$AS,1,FALSE)),"",IF(VLOOKUP(R1841&amp;"_"&amp;S1841&amp;"_"&amp;T1841,[1]挑战模式!$A:$AS,14+U1841,FALSE)="","",ROUND(VLOOKUP(R1841&amp;"_"&amp;S1841&amp;"_"&amp;T1841,[1]挑战模式!$A:$AS,5,FALSE)/K1841,2)))</f>
        <v/>
      </c>
      <c r="M1841" s="10" t="str">
        <f t="shared" ca="1" si="188"/>
        <v/>
      </c>
      <c r="N1841" s="10" t="str">
        <f t="shared" ca="1" si="189"/>
        <v/>
      </c>
      <c r="O1841" s="10" t="str">
        <f t="shared" ca="1" si="190"/>
        <v/>
      </c>
      <c r="Q1841" s="10" t="str">
        <f ca="1">IF(L1841="","",VLOOKUP(R1841&amp;"_"&amp;S1841&amp;"_"&amp;T1841,[1]挑战模式!$A:$AS,38+U1841,FALSE))</f>
        <v/>
      </c>
      <c r="R1841" s="10">
        <v>4</v>
      </c>
      <c r="S1841" s="10">
        <v>4</v>
      </c>
      <c r="T1841" s="10">
        <v>3</v>
      </c>
      <c r="U1841" s="10">
        <v>4</v>
      </c>
    </row>
    <row r="1842" spans="2:21" x14ac:dyDescent="0.2">
      <c r="B1842" s="10" t="str">
        <f t="shared" si="185"/>
        <v/>
      </c>
      <c r="C1842" s="10" t="str">
        <f>IF(ISNA(VLOOKUP(R1842&amp;"_"&amp;S1842&amp;"_"&amp;T1842,[1]挑战模式!$A:$AS,1,FALSE)),"",IF(T1842-T1841=0,"",T1842))</f>
        <v/>
      </c>
      <c r="D1842" s="10" t="str">
        <f t="shared" si="186"/>
        <v/>
      </c>
      <c r="E1842" s="10" t="str">
        <f>""</f>
        <v/>
      </c>
      <c r="F1842" s="10" t="str">
        <f>IF(C1842="","",VLOOKUP(R1842&amp;"_"&amp;S1842&amp;"_"&amp;T1842,[1]挑战模式!$A:$AS,13,FALSE)-VLOOKUP(R1842&amp;"_"&amp;S1842&amp;"_"&amp;T1842,[1]挑战模式!$A:$AS,14,FALSE))</f>
        <v/>
      </c>
      <c r="G1842" s="10" t="str">
        <f t="shared" si="187"/>
        <v/>
      </c>
      <c r="H1842" s="10" t="str">
        <f>IF(C1842="","",VLOOKUP(R1842&amp;"_"&amp;S1842&amp;"_"&amp;T1842,[1]挑战模式!$A:$BG,58,FALSE))</f>
        <v/>
      </c>
      <c r="I1842" s="10" t="str">
        <f>IF(C1842="","",VLOOKUP(R1842&amp;"_"&amp;S1842&amp;"_"&amp;T1842,[1]挑战模式!$A:$BG,59,FALSE))</f>
        <v/>
      </c>
      <c r="J1842" s="10" t="str">
        <f t="shared" si="184"/>
        <v/>
      </c>
      <c r="K1842" s="10" t="str">
        <f ca="1">IF(ISNA(VLOOKUP(R1842&amp;"_"&amp;S1842&amp;"_"&amp;T1842,[1]挑战模式!$A:$AS,1,FALSE)),"",IF(VLOOKUP(R1842&amp;"_"&amp;S1842&amp;"_"&amp;T1842,[1]挑战模式!$A:$AS,14+U1842,FALSE)="","",INT(VLOOKUP(R1842&amp;"_"&amp;S1842&amp;"_"&amp;T1842,[1]挑战模式!$A:$AS,20+U1842,FALSE))))</f>
        <v/>
      </c>
      <c r="L1842" s="10" t="str">
        <f ca="1">IF(ISNA(VLOOKUP(R1842&amp;"_"&amp;S1842&amp;"_"&amp;T1842,[1]挑战模式!$A:$AS,1,FALSE)),"",IF(VLOOKUP(R1842&amp;"_"&amp;S1842&amp;"_"&amp;T1842,[1]挑战模式!$A:$AS,14+U1842,FALSE)="","",ROUND(VLOOKUP(R1842&amp;"_"&amp;S1842&amp;"_"&amp;T1842,[1]挑战模式!$A:$AS,5,FALSE)/K1842,2)))</f>
        <v/>
      </c>
      <c r="M1842" s="10" t="str">
        <f t="shared" ca="1" si="188"/>
        <v/>
      </c>
      <c r="N1842" s="10" t="str">
        <f t="shared" ca="1" si="189"/>
        <v/>
      </c>
      <c r="O1842" s="10" t="str">
        <f t="shared" ca="1" si="190"/>
        <v/>
      </c>
      <c r="Q1842" s="10" t="str">
        <f ca="1">IF(L1842="","",VLOOKUP(R1842&amp;"_"&amp;S1842&amp;"_"&amp;T1842,[1]挑战模式!$A:$AS,38+U1842,FALSE))</f>
        <v/>
      </c>
      <c r="R1842" s="10">
        <v>4</v>
      </c>
      <c r="S1842" s="10">
        <v>4</v>
      </c>
      <c r="T1842" s="10">
        <v>3</v>
      </c>
      <c r="U1842" s="10">
        <v>5</v>
      </c>
    </row>
    <row r="1843" spans="2:21" x14ac:dyDescent="0.2">
      <c r="B1843" s="10" t="str">
        <f t="shared" si="185"/>
        <v/>
      </c>
      <c r="C1843" s="10" t="str">
        <f>IF(ISNA(VLOOKUP(R1843&amp;"_"&amp;S1843&amp;"_"&amp;T1843,[1]挑战模式!$A:$AS,1,FALSE)),"",IF(T1843-T1842=0,"",T1843))</f>
        <v/>
      </c>
      <c r="D1843" s="10" t="str">
        <f t="shared" si="186"/>
        <v/>
      </c>
      <c r="E1843" s="10" t="str">
        <f>""</f>
        <v/>
      </c>
      <c r="F1843" s="10" t="str">
        <f>IF(C1843="","",VLOOKUP(R1843&amp;"_"&amp;S1843&amp;"_"&amp;T1843,[1]挑战模式!$A:$AS,13,FALSE)-VLOOKUP(R1843&amp;"_"&amp;S1843&amp;"_"&amp;T1843,[1]挑战模式!$A:$AS,14,FALSE))</f>
        <v/>
      </c>
      <c r="G1843" s="10" t="str">
        <f t="shared" si="187"/>
        <v/>
      </c>
      <c r="H1843" s="10" t="str">
        <f>IF(C1843="","",VLOOKUP(R1843&amp;"_"&amp;S1843&amp;"_"&amp;T1843,[1]挑战模式!$A:$BG,58,FALSE))</f>
        <v/>
      </c>
      <c r="I1843" s="10" t="str">
        <f>IF(C1843="","",VLOOKUP(R1843&amp;"_"&amp;S1843&amp;"_"&amp;T1843,[1]挑战模式!$A:$BG,59,FALSE))</f>
        <v/>
      </c>
      <c r="J1843" s="10" t="str">
        <f t="shared" si="184"/>
        <v/>
      </c>
      <c r="K1843" s="10" t="str">
        <f ca="1">IF(ISNA(VLOOKUP(R1843&amp;"_"&amp;S1843&amp;"_"&amp;T1843,[1]挑战模式!$A:$AS,1,FALSE)),"",IF(VLOOKUP(R1843&amp;"_"&amp;S1843&amp;"_"&amp;T1843,[1]挑战模式!$A:$AS,14+U1843,FALSE)="","",INT(VLOOKUP(R1843&amp;"_"&amp;S1843&amp;"_"&amp;T1843,[1]挑战模式!$A:$AS,20+U1843,FALSE))))</f>
        <v/>
      </c>
      <c r="L1843" s="10" t="str">
        <f ca="1">IF(ISNA(VLOOKUP(R1843&amp;"_"&amp;S1843&amp;"_"&amp;T1843,[1]挑战模式!$A:$AS,1,FALSE)),"",IF(VLOOKUP(R1843&amp;"_"&amp;S1843&amp;"_"&amp;T1843,[1]挑战模式!$A:$AS,14+U1843,FALSE)="","",ROUND(VLOOKUP(R1843&amp;"_"&amp;S1843&amp;"_"&amp;T1843,[1]挑战模式!$A:$AS,5,FALSE)/K1843,2)))</f>
        <v/>
      </c>
      <c r="M1843" s="10" t="str">
        <f t="shared" ca="1" si="188"/>
        <v/>
      </c>
      <c r="N1843" s="10" t="str">
        <f t="shared" ca="1" si="189"/>
        <v/>
      </c>
      <c r="O1843" s="10" t="str">
        <f t="shared" ca="1" si="190"/>
        <v/>
      </c>
      <c r="Q1843" s="10" t="str">
        <f ca="1">IF(L1843="","",VLOOKUP(R1843&amp;"_"&amp;S1843&amp;"_"&amp;T1843,[1]挑战模式!$A:$AS,38+U1843,FALSE))</f>
        <v/>
      </c>
      <c r="R1843" s="10">
        <v>4</v>
      </c>
      <c r="S1843" s="10">
        <v>4</v>
      </c>
      <c r="T1843" s="10">
        <v>3</v>
      </c>
      <c r="U1843" s="10">
        <v>6</v>
      </c>
    </row>
    <row r="1844" spans="2:21" x14ac:dyDescent="0.2">
      <c r="B1844" s="10" t="str">
        <f t="shared" si="185"/>
        <v>MonsterWaveCallRule_Season4_Challenge4</v>
      </c>
      <c r="C1844" s="10">
        <f>IF(ISNA(VLOOKUP(R1844&amp;"_"&amp;S1844&amp;"_"&amp;T1844,[1]挑战模式!$A:$AS,1,FALSE)),"",IF(T1844-T1843=0,"",T1844))</f>
        <v>4</v>
      </c>
      <c r="D1844" s="10" t="str">
        <f t="shared" si="186"/>
        <v>赛季4挑战关卡4波次4</v>
      </c>
      <c r="E1844" s="10" t="str">
        <f>""</f>
        <v/>
      </c>
      <c r="F1844" s="10">
        <f>IF(C1844="","",VLOOKUP(R1844&amp;"_"&amp;S1844&amp;"_"&amp;T1844,[1]挑战模式!$A:$AS,13,FALSE)-VLOOKUP(R1844&amp;"_"&amp;S1844&amp;"_"&amp;T1844,[1]挑战模式!$A:$AS,14,FALSE))</f>
        <v>100</v>
      </c>
      <c r="G1844" s="10">
        <f t="shared" si="187"/>
        <v>180</v>
      </c>
      <c r="H1844" s="10" t="str">
        <f>IF(C1844="","",VLOOKUP(R1844&amp;"_"&amp;S1844&amp;"_"&amp;T1844,[1]挑战模式!$A:$BG,58,FALSE))</f>
        <v>ResAudio_Music_game2;0.9</v>
      </c>
      <c r="I1844" s="10" t="str">
        <f>IF(C1844="","",VLOOKUP(R1844&amp;"_"&amp;S1844&amp;"_"&amp;T1844,[1]挑战模式!$A:$BG,59,FALSE))</f>
        <v>ResAudio_Music_game2;1.2</v>
      </c>
      <c r="J1844" s="10">
        <f t="shared" si="184"/>
        <v>0</v>
      </c>
      <c r="K1844" s="10">
        <f ca="1">IF(ISNA(VLOOKUP(R1844&amp;"_"&amp;S1844&amp;"_"&amp;T1844,[1]挑战模式!$A:$AS,1,FALSE)),"",IF(VLOOKUP(R1844&amp;"_"&amp;S1844&amp;"_"&amp;T1844,[1]挑战模式!$A:$AS,14+U1844,FALSE)="","",INT(VLOOKUP(R1844&amp;"_"&amp;S1844&amp;"_"&amp;T1844,[1]挑战模式!$A:$AS,20+U1844,FALSE))))</f>
        <v>9</v>
      </c>
      <c r="L1844" s="10">
        <f ca="1">IF(ISNA(VLOOKUP(R1844&amp;"_"&amp;S1844&amp;"_"&amp;T1844,[1]挑战模式!$A:$AS,1,FALSE)),"",IF(VLOOKUP(R1844&amp;"_"&amp;S1844&amp;"_"&amp;T1844,[1]挑战模式!$A:$AS,14+U1844,FALSE)="","",ROUND(VLOOKUP(R1844&amp;"_"&amp;S1844&amp;"_"&amp;T1844,[1]挑战模式!$A:$AS,5,FALSE)/K1844,2)))</f>
        <v>2.78</v>
      </c>
      <c r="M1844" s="10">
        <f t="shared" ca="1" si="188"/>
        <v>1</v>
      </c>
      <c r="N1844" s="10" t="str">
        <f t="shared" ca="1" si="189"/>
        <v>Monster_Season4_Challenge4_4_1</v>
      </c>
      <c r="O1844" s="10">
        <f t="shared" ca="1" si="190"/>
        <v>1</v>
      </c>
      <c r="Q1844" s="10">
        <f ca="1">IF(L1844="","",VLOOKUP(R1844&amp;"_"&amp;S1844&amp;"_"&amp;T1844,[1]挑战模式!$A:$AS,38+U1844,FALSE))</f>
        <v>6</v>
      </c>
      <c r="R1844" s="10">
        <v>4</v>
      </c>
      <c r="S1844" s="10">
        <v>4</v>
      </c>
      <c r="T1844" s="10">
        <v>4</v>
      </c>
      <c r="U1844" s="10">
        <v>1</v>
      </c>
    </row>
    <row r="1845" spans="2:21" x14ac:dyDescent="0.2">
      <c r="B1845" s="10" t="str">
        <f t="shared" si="185"/>
        <v/>
      </c>
      <c r="C1845" s="10" t="str">
        <f>IF(ISNA(VLOOKUP(R1845&amp;"_"&amp;S1845&amp;"_"&amp;T1845,[1]挑战模式!$A:$AS,1,FALSE)),"",IF(T1845-T1844=0,"",T1845))</f>
        <v/>
      </c>
      <c r="D1845" s="10" t="str">
        <f t="shared" si="186"/>
        <v/>
      </c>
      <c r="E1845" s="10" t="str">
        <f>""</f>
        <v/>
      </c>
      <c r="F1845" s="10" t="str">
        <f>IF(C1845="","",VLOOKUP(R1845&amp;"_"&amp;S1845&amp;"_"&amp;T1845,[1]挑战模式!$A:$AS,13,FALSE)-VLOOKUP(R1845&amp;"_"&amp;S1845&amp;"_"&amp;T1845,[1]挑战模式!$A:$AS,14,FALSE))</f>
        <v/>
      </c>
      <c r="G1845" s="10" t="str">
        <f t="shared" si="187"/>
        <v/>
      </c>
      <c r="H1845" s="10" t="str">
        <f>IF(C1845="","",VLOOKUP(R1845&amp;"_"&amp;S1845&amp;"_"&amp;T1845,[1]挑战模式!$A:$BG,58,FALSE))</f>
        <v/>
      </c>
      <c r="I1845" s="10" t="str">
        <f>IF(C1845="","",VLOOKUP(R1845&amp;"_"&amp;S1845&amp;"_"&amp;T1845,[1]挑战模式!$A:$BG,59,FALSE))</f>
        <v/>
      </c>
      <c r="J1845" s="10" t="str">
        <f t="shared" si="184"/>
        <v/>
      </c>
      <c r="K1845" s="10">
        <f ca="1">IF(ISNA(VLOOKUP(R1845&amp;"_"&amp;S1845&amp;"_"&amp;T1845,[1]挑战模式!$A:$AS,1,FALSE)),"",IF(VLOOKUP(R1845&amp;"_"&amp;S1845&amp;"_"&amp;T1845,[1]挑战模式!$A:$AS,14+U1845,FALSE)="","",INT(VLOOKUP(R1845&amp;"_"&amp;S1845&amp;"_"&amp;T1845,[1]挑战模式!$A:$AS,20+U1845,FALSE))))</f>
        <v>9</v>
      </c>
      <c r="L1845" s="10">
        <f ca="1">IF(ISNA(VLOOKUP(R1845&amp;"_"&amp;S1845&amp;"_"&amp;T1845,[1]挑战模式!$A:$AS,1,FALSE)),"",IF(VLOOKUP(R1845&amp;"_"&amp;S1845&amp;"_"&amp;T1845,[1]挑战模式!$A:$AS,14+U1845,FALSE)="","",ROUND(VLOOKUP(R1845&amp;"_"&amp;S1845&amp;"_"&amp;T1845,[1]挑战模式!$A:$AS,5,FALSE)/K1845,2)))</f>
        <v>2.78</v>
      </c>
      <c r="M1845" s="10">
        <f t="shared" ca="1" si="188"/>
        <v>1</v>
      </c>
      <c r="N1845" s="10" t="str">
        <f t="shared" ca="1" si="189"/>
        <v>Monster_Season4_Challenge4_4_2</v>
      </c>
      <c r="O1845" s="10">
        <f t="shared" ca="1" si="190"/>
        <v>1</v>
      </c>
      <c r="Q1845" s="10">
        <f ca="1">IF(L1845="","",VLOOKUP(R1845&amp;"_"&amp;S1845&amp;"_"&amp;T1845,[1]挑战模式!$A:$AS,38+U1845,FALSE))</f>
        <v>11</v>
      </c>
      <c r="R1845" s="10">
        <v>4</v>
      </c>
      <c r="S1845" s="10">
        <v>4</v>
      </c>
      <c r="T1845" s="10">
        <v>4</v>
      </c>
      <c r="U1845" s="10">
        <v>2</v>
      </c>
    </row>
    <row r="1846" spans="2:21" x14ac:dyDescent="0.2">
      <c r="B1846" s="10" t="str">
        <f t="shared" si="185"/>
        <v/>
      </c>
      <c r="C1846" s="10" t="str">
        <f>IF(ISNA(VLOOKUP(R1846&amp;"_"&amp;S1846&amp;"_"&amp;T1846,[1]挑战模式!$A:$AS,1,FALSE)),"",IF(T1846-T1845=0,"",T1846))</f>
        <v/>
      </c>
      <c r="D1846" s="10" t="str">
        <f t="shared" si="186"/>
        <v/>
      </c>
      <c r="E1846" s="10" t="str">
        <f>""</f>
        <v/>
      </c>
      <c r="F1846" s="10" t="str">
        <f>IF(C1846="","",VLOOKUP(R1846&amp;"_"&amp;S1846&amp;"_"&amp;T1846,[1]挑战模式!$A:$AS,13,FALSE)-VLOOKUP(R1846&amp;"_"&amp;S1846&amp;"_"&amp;T1846,[1]挑战模式!$A:$AS,14,FALSE))</f>
        <v/>
      </c>
      <c r="G1846" s="10" t="str">
        <f t="shared" si="187"/>
        <v/>
      </c>
      <c r="H1846" s="10" t="str">
        <f>IF(C1846="","",VLOOKUP(R1846&amp;"_"&amp;S1846&amp;"_"&amp;T1846,[1]挑战模式!$A:$BG,58,FALSE))</f>
        <v/>
      </c>
      <c r="I1846" s="10" t="str">
        <f>IF(C1846="","",VLOOKUP(R1846&amp;"_"&amp;S1846&amp;"_"&amp;T1846,[1]挑战模式!$A:$BG,59,FALSE))</f>
        <v/>
      </c>
      <c r="J1846" s="10" t="str">
        <f t="shared" si="184"/>
        <v/>
      </c>
      <c r="K1846" s="10">
        <f ca="1">IF(ISNA(VLOOKUP(R1846&amp;"_"&amp;S1846&amp;"_"&amp;T1846,[1]挑战模式!$A:$AS,1,FALSE)),"",IF(VLOOKUP(R1846&amp;"_"&amp;S1846&amp;"_"&amp;T1846,[1]挑战模式!$A:$AS,14+U1846,FALSE)="","",INT(VLOOKUP(R1846&amp;"_"&amp;S1846&amp;"_"&amp;T1846,[1]挑战模式!$A:$AS,20+U1846,FALSE))))</f>
        <v>4</v>
      </c>
      <c r="L1846" s="10">
        <f ca="1">IF(ISNA(VLOOKUP(R1846&amp;"_"&amp;S1846&amp;"_"&amp;T1846,[1]挑战模式!$A:$AS,1,FALSE)),"",IF(VLOOKUP(R1846&amp;"_"&amp;S1846&amp;"_"&amp;T1846,[1]挑战模式!$A:$AS,14+U1846,FALSE)="","",ROUND(VLOOKUP(R1846&amp;"_"&amp;S1846&amp;"_"&amp;T1846,[1]挑战模式!$A:$AS,5,FALSE)/K1846,2)))</f>
        <v>6.25</v>
      </c>
      <c r="M1846" s="10">
        <f t="shared" ca="1" si="188"/>
        <v>1</v>
      </c>
      <c r="N1846" s="10" t="str">
        <f t="shared" ca="1" si="189"/>
        <v>Monster_Season4_Challenge4_4_3</v>
      </c>
      <c r="O1846" s="10">
        <f t="shared" ca="1" si="190"/>
        <v>1</v>
      </c>
      <c r="Q1846" s="10">
        <f ca="1">IF(L1846="","",VLOOKUP(R1846&amp;"_"&amp;S1846&amp;"_"&amp;T1846,[1]挑战模式!$A:$AS,38+U1846,FALSE))</f>
        <v>11</v>
      </c>
      <c r="R1846" s="10">
        <v>4</v>
      </c>
      <c r="S1846" s="10">
        <v>4</v>
      </c>
      <c r="T1846" s="10">
        <v>4</v>
      </c>
      <c r="U1846" s="10">
        <v>3</v>
      </c>
    </row>
    <row r="1847" spans="2:21" x14ac:dyDescent="0.2">
      <c r="B1847" s="10" t="str">
        <f t="shared" si="185"/>
        <v/>
      </c>
      <c r="C1847" s="10" t="str">
        <f>IF(ISNA(VLOOKUP(R1847&amp;"_"&amp;S1847&amp;"_"&amp;T1847,[1]挑战模式!$A:$AS,1,FALSE)),"",IF(T1847-T1846=0,"",T1847))</f>
        <v/>
      </c>
      <c r="D1847" s="10" t="str">
        <f t="shared" si="186"/>
        <v/>
      </c>
      <c r="E1847" s="10" t="str">
        <f>""</f>
        <v/>
      </c>
      <c r="F1847" s="10" t="str">
        <f>IF(C1847="","",VLOOKUP(R1847&amp;"_"&amp;S1847&amp;"_"&amp;T1847,[1]挑战模式!$A:$AS,13,FALSE)-VLOOKUP(R1847&amp;"_"&amp;S1847&amp;"_"&amp;T1847,[1]挑战模式!$A:$AS,14,FALSE))</f>
        <v/>
      </c>
      <c r="G1847" s="10" t="str">
        <f t="shared" si="187"/>
        <v/>
      </c>
      <c r="H1847" s="10" t="str">
        <f>IF(C1847="","",VLOOKUP(R1847&amp;"_"&amp;S1847&amp;"_"&amp;T1847,[1]挑战模式!$A:$BG,58,FALSE))</f>
        <v/>
      </c>
      <c r="I1847" s="10" t="str">
        <f>IF(C1847="","",VLOOKUP(R1847&amp;"_"&amp;S1847&amp;"_"&amp;T1847,[1]挑战模式!$A:$BG,59,FALSE))</f>
        <v/>
      </c>
      <c r="J1847" s="10" t="str">
        <f t="shared" si="184"/>
        <v/>
      </c>
      <c r="K1847" s="10" t="str">
        <f ca="1">IF(ISNA(VLOOKUP(R1847&amp;"_"&amp;S1847&amp;"_"&amp;T1847,[1]挑战模式!$A:$AS,1,FALSE)),"",IF(VLOOKUP(R1847&amp;"_"&amp;S1847&amp;"_"&amp;T1847,[1]挑战模式!$A:$AS,14+U1847,FALSE)="","",INT(VLOOKUP(R1847&amp;"_"&amp;S1847&amp;"_"&amp;T1847,[1]挑战模式!$A:$AS,20+U1847,FALSE))))</f>
        <v/>
      </c>
      <c r="L1847" s="10" t="str">
        <f ca="1">IF(ISNA(VLOOKUP(R1847&amp;"_"&amp;S1847&amp;"_"&amp;T1847,[1]挑战模式!$A:$AS,1,FALSE)),"",IF(VLOOKUP(R1847&amp;"_"&amp;S1847&amp;"_"&amp;T1847,[1]挑战模式!$A:$AS,14+U1847,FALSE)="","",ROUND(VLOOKUP(R1847&amp;"_"&amp;S1847&amp;"_"&amp;T1847,[1]挑战模式!$A:$AS,5,FALSE)/K1847,2)))</f>
        <v/>
      </c>
      <c r="M1847" s="10" t="str">
        <f t="shared" ca="1" si="188"/>
        <v/>
      </c>
      <c r="N1847" s="10" t="str">
        <f t="shared" ca="1" si="189"/>
        <v/>
      </c>
      <c r="O1847" s="10" t="str">
        <f t="shared" ca="1" si="190"/>
        <v/>
      </c>
      <c r="Q1847" s="10" t="str">
        <f ca="1">IF(L1847="","",VLOOKUP(R1847&amp;"_"&amp;S1847&amp;"_"&amp;T1847,[1]挑战模式!$A:$AS,38+U1847,FALSE))</f>
        <v/>
      </c>
      <c r="R1847" s="10">
        <v>4</v>
      </c>
      <c r="S1847" s="10">
        <v>4</v>
      </c>
      <c r="T1847" s="10">
        <v>4</v>
      </c>
      <c r="U1847" s="10">
        <v>4</v>
      </c>
    </row>
    <row r="1848" spans="2:21" x14ac:dyDescent="0.2">
      <c r="B1848" s="10" t="str">
        <f t="shared" si="185"/>
        <v/>
      </c>
      <c r="C1848" s="10" t="str">
        <f>IF(ISNA(VLOOKUP(R1848&amp;"_"&amp;S1848&amp;"_"&amp;T1848,[1]挑战模式!$A:$AS,1,FALSE)),"",IF(T1848-T1847=0,"",T1848))</f>
        <v/>
      </c>
      <c r="D1848" s="10" t="str">
        <f t="shared" si="186"/>
        <v/>
      </c>
      <c r="E1848" s="10" t="str">
        <f>""</f>
        <v/>
      </c>
      <c r="F1848" s="10" t="str">
        <f>IF(C1848="","",VLOOKUP(R1848&amp;"_"&amp;S1848&amp;"_"&amp;T1848,[1]挑战模式!$A:$AS,13,FALSE)-VLOOKUP(R1848&amp;"_"&amp;S1848&amp;"_"&amp;T1848,[1]挑战模式!$A:$AS,14,FALSE))</f>
        <v/>
      </c>
      <c r="G1848" s="10" t="str">
        <f t="shared" si="187"/>
        <v/>
      </c>
      <c r="H1848" s="10" t="str">
        <f>IF(C1848="","",VLOOKUP(R1848&amp;"_"&amp;S1848&amp;"_"&amp;T1848,[1]挑战模式!$A:$BG,58,FALSE))</f>
        <v/>
      </c>
      <c r="I1848" s="10" t="str">
        <f>IF(C1848="","",VLOOKUP(R1848&amp;"_"&amp;S1848&amp;"_"&amp;T1848,[1]挑战模式!$A:$BG,59,FALSE))</f>
        <v/>
      </c>
      <c r="J1848" s="10" t="str">
        <f t="shared" si="184"/>
        <v/>
      </c>
      <c r="K1848" s="10" t="str">
        <f ca="1">IF(ISNA(VLOOKUP(R1848&amp;"_"&amp;S1848&amp;"_"&amp;T1848,[1]挑战模式!$A:$AS,1,FALSE)),"",IF(VLOOKUP(R1848&amp;"_"&amp;S1848&amp;"_"&amp;T1848,[1]挑战模式!$A:$AS,14+U1848,FALSE)="","",INT(VLOOKUP(R1848&amp;"_"&amp;S1848&amp;"_"&amp;T1848,[1]挑战模式!$A:$AS,20+U1848,FALSE))))</f>
        <v/>
      </c>
      <c r="L1848" s="10" t="str">
        <f ca="1">IF(ISNA(VLOOKUP(R1848&amp;"_"&amp;S1848&amp;"_"&amp;T1848,[1]挑战模式!$A:$AS,1,FALSE)),"",IF(VLOOKUP(R1848&amp;"_"&amp;S1848&amp;"_"&amp;T1848,[1]挑战模式!$A:$AS,14+U1848,FALSE)="","",ROUND(VLOOKUP(R1848&amp;"_"&amp;S1848&amp;"_"&amp;T1848,[1]挑战模式!$A:$AS,5,FALSE)/K1848,2)))</f>
        <v/>
      </c>
      <c r="M1848" s="10" t="str">
        <f t="shared" ca="1" si="188"/>
        <v/>
      </c>
      <c r="N1848" s="10" t="str">
        <f t="shared" ca="1" si="189"/>
        <v/>
      </c>
      <c r="O1848" s="10" t="str">
        <f t="shared" ca="1" si="190"/>
        <v/>
      </c>
      <c r="Q1848" s="10" t="str">
        <f ca="1">IF(L1848="","",VLOOKUP(R1848&amp;"_"&amp;S1848&amp;"_"&amp;T1848,[1]挑战模式!$A:$AS,38+U1848,FALSE))</f>
        <v/>
      </c>
      <c r="R1848" s="10">
        <v>4</v>
      </c>
      <c r="S1848" s="10">
        <v>4</v>
      </c>
      <c r="T1848" s="10">
        <v>4</v>
      </c>
      <c r="U1848" s="10">
        <v>5</v>
      </c>
    </row>
    <row r="1849" spans="2:21" x14ac:dyDescent="0.2">
      <c r="B1849" s="10" t="str">
        <f t="shared" si="185"/>
        <v/>
      </c>
      <c r="C1849" s="10" t="str">
        <f>IF(ISNA(VLOOKUP(R1849&amp;"_"&amp;S1849&amp;"_"&amp;T1849,[1]挑战模式!$A:$AS,1,FALSE)),"",IF(T1849-T1848=0,"",T1849))</f>
        <v/>
      </c>
      <c r="D1849" s="10" t="str">
        <f t="shared" si="186"/>
        <v/>
      </c>
      <c r="E1849" s="10" t="str">
        <f>""</f>
        <v/>
      </c>
      <c r="F1849" s="10" t="str">
        <f>IF(C1849="","",VLOOKUP(R1849&amp;"_"&amp;S1849&amp;"_"&amp;T1849,[1]挑战模式!$A:$AS,13,FALSE)-VLOOKUP(R1849&amp;"_"&amp;S1849&amp;"_"&amp;T1849,[1]挑战模式!$A:$AS,14,FALSE))</f>
        <v/>
      </c>
      <c r="G1849" s="10" t="str">
        <f t="shared" si="187"/>
        <v/>
      </c>
      <c r="H1849" s="10" t="str">
        <f>IF(C1849="","",VLOOKUP(R1849&amp;"_"&amp;S1849&amp;"_"&amp;T1849,[1]挑战模式!$A:$BG,58,FALSE))</f>
        <v/>
      </c>
      <c r="I1849" s="10" t="str">
        <f>IF(C1849="","",VLOOKUP(R1849&amp;"_"&amp;S1849&amp;"_"&amp;T1849,[1]挑战模式!$A:$BG,59,FALSE))</f>
        <v/>
      </c>
      <c r="J1849" s="10" t="str">
        <f t="shared" si="184"/>
        <v/>
      </c>
      <c r="K1849" s="10" t="str">
        <f ca="1">IF(ISNA(VLOOKUP(R1849&amp;"_"&amp;S1849&amp;"_"&amp;T1849,[1]挑战模式!$A:$AS,1,FALSE)),"",IF(VLOOKUP(R1849&amp;"_"&amp;S1849&amp;"_"&amp;T1849,[1]挑战模式!$A:$AS,14+U1849,FALSE)="","",INT(VLOOKUP(R1849&amp;"_"&amp;S1849&amp;"_"&amp;T1849,[1]挑战模式!$A:$AS,20+U1849,FALSE))))</f>
        <v/>
      </c>
      <c r="L1849" s="10" t="str">
        <f ca="1">IF(ISNA(VLOOKUP(R1849&amp;"_"&amp;S1849&amp;"_"&amp;T1849,[1]挑战模式!$A:$AS,1,FALSE)),"",IF(VLOOKUP(R1849&amp;"_"&amp;S1849&amp;"_"&amp;T1849,[1]挑战模式!$A:$AS,14+U1849,FALSE)="","",ROUND(VLOOKUP(R1849&amp;"_"&amp;S1849&amp;"_"&amp;T1849,[1]挑战模式!$A:$AS,5,FALSE)/K1849,2)))</f>
        <v/>
      </c>
      <c r="M1849" s="10" t="str">
        <f t="shared" ca="1" si="188"/>
        <v/>
      </c>
      <c r="N1849" s="10" t="str">
        <f t="shared" ca="1" si="189"/>
        <v/>
      </c>
      <c r="O1849" s="10" t="str">
        <f t="shared" ca="1" si="190"/>
        <v/>
      </c>
      <c r="Q1849" s="10" t="str">
        <f ca="1">IF(L1849="","",VLOOKUP(R1849&amp;"_"&amp;S1849&amp;"_"&amp;T1849,[1]挑战模式!$A:$AS,38+U1849,FALSE))</f>
        <v/>
      </c>
      <c r="R1849" s="10">
        <v>4</v>
      </c>
      <c r="S1849" s="10">
        <v>4</v>
      </c>
      <c r="T1849" s="10">
        <v>4</v>
      </c>
      <c r="U1849" s="10">
        <v>6</v>
      </c>
    </row>
    <row r="1850" spans="2:21" x14ac:dyDescent="0.2">
      <c r="B1850" s="10" t="str">
        <f t="shared" si="185"/>
        <v>MonsterWaveCallRule_Season4_Challenge4</v>
      </c>
      <c r="C1850" s="10">
        <f>IF(ISNA(VLOOKUP(R1850&amp;"_"&amp;S1850&amp;"_"&amp;T1850,[1]挑战模式!$A:$AS,1,FALSE)),"",IF(T1850-T1849=0,"",T1850))</f>
        <v>5</v>
      </c>
      <c r="D1850" s="10" t="str">
        <f t="shared" si="186"/>
        <v>赛季4挑战关卡4波次5</v>
      </c>
      <c r="E1850" s="10" t="str">
        <f>""</f>
        <v/>
      </c>
      <c r="F1850" s="10">
        <f>IF(C1850="","",VLOOKUP(R1850&amp;"_"&amp;S1850&amp;"_"&amp;T1850,[1]挑战模式!$A:$AS,13,FALSE)-VLOOKUP(R1850&amp;"_"&amp;S1850&amp;"_"&amp;T1850,[1]挑战模式!$A:$AS,14,FALSE))</f>
        <v>100</v>
      </c>
      <c r="G1850" s="10">
        <f t="shared" si="187"/>
        <v>180</v>
      </c>
      <c r="H1850" s="10" t="str">
        <f>IF(C1850="","",VLOOKUP(R1850&amp;"_"&amp;S1850&amp;"_"&amp;T1850,[1]挑战模式!$A:$BG,58,FALSE))</f>
        <v>ResAudio_Music_game2;0.9</v>
      </c>
      <c r="I1850" s="10" t="str">
        <f>IF(C1850="","",VLOOKUP(R1850&amp;"_"&amp;S1850&amp;"_"&amp;T1850,[1]挑战模式!$A:$BG,59,FALSE))</f>
        <v>ResAudio_Music_game2;1.2</v>
      </c>
      <c r="J1850" s="10">
        <f t="shared" si="184"/>
        <v>0</v>
      </c>
      <c r="K1850" s="10">
        <f ca="1">IF(ISNA(VLOOKUP(R1850&amp;"_"&amp;S1850&amp;"_"&amp;T1850,[1]挑战模式!$A:$AS,1,FALSE)),"",IF(VLOOKUP(R1850&amp;"_"&amp;S1850&amp;"_"&amp;T1850,[1]挑战模式!$A:$AS,14+U1850,FALSE)="","",INT(VLOOKUP(R1850&amp;"_"&amp;S1850&amp;"_"&amp;T1850,[1]挑战模式!$A:$AS,20+U1850,FALSE))))</f>
        <v>12</v>
      </c>
      <c r="L1850" s="10">
        <f ca="1">IF(ISNA(VLOOKUP(R1850&amp;"_"&amp;S1850&amp;"_"&amp;T1850,[1]挑战模式!$A:$AS,1,FALSE)),"",IF(VLOOKUP(R1850&amp;"_"&amp;S1850&amp;"_"&amp;T1850,[1]挑战模式!$A:$AS,14+U1850,FALSE)="","",ROUND(VLOOKUP(R1850&amp;"_"&amp;S1850&amp;"_"&amp;T1850,[1]挑战模式!$A:$AS,5,FALSE)/K1850,2)))</f>
        <v>2.5</v>
      </c>
      <c r="M1850" s="10">
        <f t="shared" ca="1" si="188"/>
        <v>1</v>
      </c>
      <c r="N1850" s="10" t="str">
        <f t="shared" ca="1" si="189"/>
        <v>Monster_Season4_Challenge4_5_1</v>
      </c>
      <c r="O1850" s="10">
        <f t="shared" ca="1" si="190"/>
        <v>1</v>
      </c>
      <c r="Q1850" s="10">
        <f ca="1">IF(L1850="","",VLOOKUP(R1850&amp;"_"&amp;S1850&amp;"_"&amp;T1850,[1]挑战模式!$A:$AS,38+U1850,FALSE))</f>
        <v>7</v>
      </c>
      <c r="R1850" s="10">
        <v>4</v>
      </c>
      <c r="S1850" s="10">
        <v>4</v>
      </c>
      <c r="T1850" s="10">
        <v>5</v>
      </c>
      <c r="U1850" s="10">
        <v>1</v>
      </c>
    </row>
    <row r="1851" spans="2:21" x14ac:dyDescent="0.2">
      <c r="B1851" s="10" t="str">
        <f t="shared" si="185"/>
        <v/>
      </c>
      <c r="C1851" s="10" t="str">
        <f>IF(ISNA(VLOOKUP(R1851&amp;"_"&amp;S1851&amp;"_"&amp;T1851,[1]挑战模式!$A:$AS,1,FALSE)),"",IF(T1851-T1850=0,"",T1851))</f>
        <v/>
      </c>
      <c r="D1851" s="10" t="str">
        <f t="shared" si="186"/>
        <v/>
      </c>
      <c r="E1851" s="10" t="str">
        <f>""</f>
        <v/>
      </c>
      <c r="F1851" s="10" t="str">
        <f>IF(C1851="","",VLOOKUP(R1851&amp;"_"&amp;S1851&amp;"_"&amp;T1851,[1]挑战模式!$A:$AS,13,FALSE)-VLOOKUP(R1851&amp;"_"&amp;S1851&amp;"_"&amp;T1851,[1]挑战模式!$A:$AS,14,FALSE))</f>
        <v/>
      </c>
      <c r="G1851" s="10" t="str">
        <f t="shared" si="187"/>
        <v/>
      </c>
      <c r="H1851" s="10" t="str">
        <f>IF(C1851="","",VLOOKUP(R1851&amp;"_"&amp;S1851&amp;"_"&amp;T1851,[1]挑战模式!$A:$BG,58,FALSE))</f>
        <v/>
      </c>
      <c r="I1851" s="10" t="str">
        <f>IF(C1851="","",VLOOKUP(R1851&amp;"_"&amp;S1851&amp;"_"&amp;T1851,[1]挑战模式!$A:$BG,59,FALSE))</f>
        <v/>
      </c>
      <c r="J1851" s="10" t="str">
        <f t="shared" si="184"/>
        <v/>
      </c>
      <c r="K1851" s="10">
        <f ca="1">IF(ISNA(VLOOKUP(R1851&amp;"_"&amp;S1851&amp;"_"&amp;T1851,[1]挑战模式!$A:$AS,1,FALSE)),"",IF(VLOOKUP(R1851&amp;"_"&amp;S1851&amp;"_"&amp;T1851,[1]挑战模式!$A:$AS,14+U1851,FALSE)="","",INT(VLOOKUP(R1851&amp;"_"&amp;S1851&amp;"_"&amp;T1851,[1]挑战模式!$A:$AS,20+U1851,FALSE))))</f>
        <v>12</v>
      </c>
      <c r="L1851" s="10">
        <f ca="1">IF(ISNA(VLOOKUP(R1851&amp;"_"&amp;S1851&amp;"_"&amp;T1851,[1]挑战模式!$A:$AS,1,FALSE)),"",IF(VLOOKUP(R1851&amp;"_"&amp;S1851&amp;"_"&amp;T1851,[1]挑战模式!$A:$AS,14+U1851,FALSE)="","",ROUND(VLOOKUP(R1851&amp;"_"&amp;S1851&amp;"_"&amp;T1851,[1]挑战模式!$A:$AS,5,FALSE)/K1851,2)))</f>
        <v>2.5</v>
      </c>
      <c r="M1851" s="10">
        <f t="shared" ca="1" si="188"/>
        <v>1</v>
      </c>
      <c r="N1851" s="10" t="str">
        <f t="shared" ca="1" si="189"/>
        <v>Monster_Season4_Challenge4_5_2</v>
      </c>
      <c r="O1851" s="10">
        <f t="shared" ca="1" si="190"/>
        <v>1</v>
      </c>
      <c r="Q1851" s="10">
        <f ca="1">IF(L1851="","",VLOOKUP(R1851&amp;"_"&amp;S1851&amp;"_"&amp;T1851,[1]挑战模式!$A:$AS,38+U1851,FALSE))</f>
        <v>7</v>
      </c>
      <c r="R1851" s="10">
        <v>4</v>
      </c>
      <c r="S1851" s="10">
        <v>4</v>
      </c>
      <c r="T1851" s="10">
        <v>5</v>
      </c>
      <c r="U1851" s="10">
        <v>2</v>
      </c>
    </row>
    <row r="1852" spans="2:21" x14ac:dyDescent="0.2">
      <c r="B1852" s="10" t="str">
        <f t="shared" si="185"/>
        <v/>
      </c>
      <c r="C1852" s="10" t="str">
        <f>IF(ISNA(VLOOKUP(R1852&amp;"_"&amp;S1852&amp;"_"&amp;T1852,[1]挑战模式!$A:$AS,1,FALSE)),"",IF(T1852-T1851=0,"",T1852))</f>
        <v/>
      </c>
      <c r="D1852" s="10" t="str">
        <f t="shared" si="186"/>
        <v/>
      </c>
      <c r="E1852" s="10" t="str">
        <f>""</f>
        <v/>
      </c>
      <c r="F1852" s="10" t="str">
        <f>IF(C1852="","",VLOOKUP(R1852&amp;"_"&amp;S1852&amp;"_"&amp;T1852,[1]挑战模式!$A:$AS,13,FALSE)-VLOOKUP(R1852&amp;"_"&amp;S1852&amp;"_"&amp;T1852,[1]挑战模式!$A:$AS,14,FALSE))</f>
        <v/>
      </c>
      <c r="G1852" s="10" t="str">
        <f t="shared" si="187"/>
        <v/>
      </c>
      <c r="H1852" s="10" t="str">
        <f>IF(C1852="","",VLOOKUP(R1852&amp;"_"&amp;S1852&amp;"_"&amp;T1852,[1]挑战模式!$A:$BG,58,FALSE))</f>
        <v/>
      </c>
      <c r="I1852" s="10" t="str">
        <f>IF(C1852="","",VLOOKUP(R1852&amp;"_"&amp;S1852&amp;"_"&amp;T1852,[1]挑战模式!$A:$BG,59,FALSE))</f>
        <v/>
      </c>
      <c r="J1852" s="10" t="str">
        <f t="shared" si="184"/>
        <v/>
      </c>
      <c r="K1852" s="10">
        <f ca="1">IF(ISNA(VLOOKUP(R1852&amp;"_"&amp;S1852&amp;"_"&amp;T1852,[1]挑战模式!$A:$AS,1,FALSE)),"",IF(VLOOKUP(R1852&amp;"_"&amp;S1852&amp;"_"&amp;T1852,[1]挑战模式!$A:$AS,14+U1852,FALSE)="","",INT(VLOOKUP(R1852&amp;"_"&amp;S1852&amp;"_"&amp;T1852,[1]挑战模式!$A:$AS,20+U1852,FALSE))))</f>
        <v>6</v>
      </c>
      <c r="L1852" s="10">
        <f ca="1">IF(ISNA(VLOOKUP(R1852&amp;"_"&amp;S1852&amp;"_"&amp;T1852,[1]挑战模式!$A:$AS,1,FALSE)),"",IF(VLOOKUP(R1852&amp;"_"&amp;S1852&amp;"_"&amp;T1852,[1]挑战模式!$A:$AS,14+U1852,FALSE)="","",ROUND(VLOOKUP(R1852&amp;"_"&amp;S1852&amp;"_"&amp;T1852,[1]挑战模式!$A:$AS,5,FALSE)/K1852,2)))</f>
        <v>5</v>
      </c>
      <c r="M1852" s="10">
        <f t="shared" ca="1" si="188"/>
        <v>1</v>
      </c>
      <c r="N1852" s="10" t="str">
        <f t="shared" ca="1" si="189"/>
        <v>Monster_Season4_Challenge4_5_3</v>
      </c>
      <c r="O1852" s="10">
        <f t="shared" ca="1" si="190"/>
        <v>1</v>
      </c>
      <c r="Q1852" s="10">
        <f ca="1">IF(L1852="","",VLOOKUP(R1852&amp;"_"&amp;S1852&amp;"_"&amp;T1852,[1]挑战模式!$A:$AS,38+U1852,FALSE))</f>
        <v>7</v>
      </c>
      <c r="R1852" s="10">
        <v>4</v>
      </c>
      <c r="S1852" s="10">
        <v>4</v>
      </c>
      <c r="T1852" s="10">
        <v>5</v>
      </c>
      <c r="U1852" s="10">
        <v>3</v>
      </c>
    </row>
    <row r="1853" spans="2:21" x14ac:dyDescent="0.2">
      <c r="B1853" s="10" t="str">
        <f t="shared" si="185"/>
        <v/>
      </c>
      <c r="C1853" s="10" t="str">
        <f>IF(ISNA(VLOOKUP(R1853&amp;"_"&amp;S1853&amp;"_"&amp;T1853,[1]挑战模式!$A:$AS,1,FALSE)),"",IF(T1853-T1852=0,"",T1853))</f>
        <v/>
      </c>
      <c r="D1853" s="10" t="str">
        <f t="shared" si="186"/>
        <v/>
      </c>
      <c r="E1853" s="10" t="str">
        <f>""</f>
        <v/>
      </c>
      <c r="F1853" s="10" t="str">
        <f>IF(C1853="","",VLOOKUP(R1853&amp;"_"&amp;S1853&amp;"_"&amp;T1853,[1]挑战模式!$A:$AS,13,FALSE)-VLOOKUP(R1853&amp;"_"&amp;S1853&amp;"_"&amp;T1853,[1]挑战模式!$A:$AS,14,FALSE))</f>
        <v/>
      </c>
      <c r="G1853" s="10" t="str">
        <f t="shared" si="187"/>
        <v/>
      </c>
      <c r="H1853" s="10" t="str">
        <f>IF(C1853="","",VLOOKUP(R1853&amp;"_"&amp;S1853&amp;"_"&amp;T1853,[1]挑战模式!$A:$BG,58,FALSE))</f>
        <v/>
      </c>
      <c r="I1853" s="10" t="str">
        <f>IF(C1853="","",VLOOKUP(R1853&amp;"_"&amp;S1853&amp;"_"&amp;T1853,[1]挑战模式!$A:$BG,59,FALSE))</f>
        <v/>
      </c>
      <c r="J1853" s="10" t="str">
        <f t="shared" si="184"/>
        <v/>
      </c>
      <c r="K1853" s="10" t="str">
        <f ca="1">IF(ISNA(VLOOKUP(R1853&amp;"_"&amp;S1853&amp;"_"&amp;T1853,[1]挑战模式!$A:$AS,1,FALSE)),"",IF(VLOOKUP(R1853&amp;"_"&amp;S1853&amp;"_"&amp;T1853,[1]挑战模式!$A:$AS,14+U1853,FALSE)="","",INT(VLOOKUP(R1853&amp;"_"&amp;S1853&amp;"_"&amp;T1853,[1]挑战模式!$A:$AS,20+U1853,FALSE))))</f>
        <v/>
      </c>
      <c r="L1853" s="10" t="str">
        <f ca="1">IF(ISNA(VLOOKUP(R1853&amp;"_"&amp;S1853&amp;"_"&amp;T1853,[1]挑战模式!$A:$AS,1,FALSE)),"",IF(VLOOKUP(R1853&amp;"_"&amp;S1853&amp;"_"&amp;T1853,[1]挑战模式!$A:$AS,14+U1853,FALSE)="","",ROUND(VLOOKUP(R1853&amp;"_"&amp;S1853&amp;"_"&amp;T1853,[1]挑战模式!$A:$AS,5,FALSE)/K1853,2)))</f>
        <v/>
      </c>
      <c r="M1853" s="10" t="str">
        <f t="shared" ca="1" si="188"/>
        <v/>
      </c>
      <c r="N1853" s="10" t="str">
        <f t="shared" ca="1" si="189"/>
        <v/>
      </c>
      <c r="O1853" s="10" t="str">
        <f t="shared" ca="1" si="190"/>
        <v/>
      </c>
      <c r="Q1853" s="10" t="str">
        <f ca="1">IF(L1853="","",VLOOKUP(R1853&amp;"_"&amp;S1853&amp;"_"&amp;T1853,[1]挑战模式!$A:$AS,38+U1853,FALSE))</f>
        <v/>
      </c>
      <c r="R1853" s="10">
        <v>4</v>
      </c>
      <c r="S1853" s="10">
        <v>4</v>
      </c>
      <c r="T1853" s="10">
        <v>5</v>
      </c>
      <c r="U1853" s="10">
        <v>4</v>
      </c>
    </row>
    <row r="1854" spans="2:21" x14ac:dyDescent="0.2">
      <c r="B1854" s="10" t="str">
        <f t="shared" si="185"/>
        <v/>
      </c>
      <c r="C1854" s="10" t="str">
        <f>IF(ISNA(VLOOKUP(R1854&amp;"_"&amp;S1854&amp;"_"&amp;T1854,[1]挑战模式!$A:$AS,1,FALSE)),"",IF(T1854-T1853=0,"",T1854))</f>
        <v/>
      </c>
      <c r="D1854" s="10" t="str">
        <f t="shared" si="186"/>
        <v/>
      </c>
      <c r="E1854" s="10" t="str">
        <f>""</f>
        <v/>
      </c>
      <c r="F1854" s="10" t="str">
        <f>IF(C1854="","",VLOOKUP(R1854&amp;"_"&amp;S1854&amp;"_"&amp;T1854,[1]挑战模式!$A:$AS,13,FALSE)-VLOOKUP(R1854&amp;"_"&amp;S1854&amp;"_"&amp;T1854,[1]挑战模式!$A:$AS,14,FALSE))</f>
        <v/>
      </c>
      <c r="G1854" s="10" t="str">
        <f t="shared" si="187"/>
        <v/>
      </c>
      <c r="H1854" s="10" t="str">
        <f>IF(C1854="","",VLOOKUP(R1854&amp;"_"&amp;S1854&amp;"_"&amp;T1854,[1]挑战模式!$A:$BG,58,FALSE))</f>
        <v/>
      </c>
      <c r="I1854" s="10" t="str">
        <f>IF(C1854="","",VLOOKUP(R1854&amp;"_"&amp;S1854&amp;"_"&amp;T1854,[1]挑战模式!$A:$BG,59,FALSE))</f>
        <v/>
      </c>
      <c r="J1854" s="10" t="str">
        <f t="shared" si="184"/>
        <v/>
      </c>
      <c r="K1854" s="10" t="str">
        <f ca="1">IF(ISNA(VLOOKUP(R1854&amp;"_"&amp;S1854&amp;"_"&amp;T1854,[1]挑战模式!$A:$AS,1,FALSE)),"",IF(VLOOKUP(R1854&amp;"_"&amp;S1854&amp;"_"&amp;T1854,[1]挑战模式!$A:$AS,14+U1854,FALSE)="","",INT(VLOOKUP(R1854&amp;"_"&amp;S1854&amp;"_"&amp;T1854,[1]挑战模式!$A:$AS,20+U1854,FALSE))))</f>
        <v/>
      </c>
      <c r="L1854" s="10" t="str">
        <f ca="1">IF(ISNA(VLOOKUP(R1854&amp;"_"&amp;S1854&amp;"_"&amp;T1854,[1]挑战模式!$A:$AS,1,FALSE)),"",IF(VLOOKUP(R1854&amp;"_"&amp;S1854&amp;"_"&amp;T1854,[1]挑战模式!$A:$AS,14+U1854,FALSE)="","",ROUND(VLOOKUP(R1854&amp;"_"&amp;S1854&amp;"_"&amp;T1854,[1]挑战模式!$A:$AS,5,FALSE)/K1854,2)))</f>
        <v/>
      </c>
      <c r="M1854" s="10" t="str">
        <f t="shared" ca="1" si="188"/>
        <v/>
      </c>
      <c r="N1854" s="10" t="str">
        <f t="shared" ca="1" si="189"/>
        <v/>
      </c>
      <c r="O1854" s="10" t="str">
        <f t="shared" ca="1" si="190"/>
        <v/>
      </c>
      <c r="Q1854" s="10" t="str">
        <f ca="1">IF(L1854="","",VLOOKUP(R1854&amp;"_"&amp;S1854&amp;"_"&amp;T1854,[1]挑战模式!$A:$AS,38+U1854,FALSE))</f>
        <v/>
      </c>
      <c r="R1854" s="10">
        <v>4</v>
      </c>
      <c r="S1854" s="10">
        <v>4</v>
      </c>
      <c r="T1854" s="10">
        <v>5</v>
      </c>
      <c r="U1854" s="10">
        <v>5</v>
      </c>
    </row>
    <row r="1855" spans="2:21" x14ac:dyDescent="0.2">
      <c r="B1855" s="10" t="str">
        <f t="shared" si="185"/>
        <v/>
      </c>
      <c r="C1855" s="10" t="str">
        <f>IF(ISNA(VLOOKUP(R1855&amp;"_"&amp;S1855&amp;"_"&amp;T1855,[1]挑战模式!$A:$AS,1,FALSE)),"",IF(T1855-T1854=0,"",T1855))</f>
        <v/>
      </c>
      <c r="D1855" s="10" t="str">
        <f t="shared" si="186"/>
        <v/>
      </c>
      <c r="E1855" s="10" t="str">
        <f>""</f>
        <v/>
      </c>
      <c r="F1855" s="10" t="str">
        <f>IF(C1855="","",VLOOKUP(R1855&amp;"_"&amp;S1855&amp;"_"&amp;T1855,[1]挑战模式!$A:$AS,13,FALSE)-VLOOKUP(R1855&amp;"_"&amp;S1855&amp;"_"&amp;T1855,[1]挑战模式!$A:$AS,14,FALSE))</f>
        <v/>
      </c>
      <c r="G1855" s="10" t="str">
        <f t="shared" si="187"/>
        <v/>
      </c>
      <c r="H1855" s="10" t="str">
        <f>IF(C1855="","",VLOOKUP(R1855&amp;"_"&amp;S1855&amp;"_"&amp;T1855,[1]挑战模式!$A:$BG,58,FALSE))</f>
        <v/>
      </c>
      <c r="I1855" s="10" t="str">
        <f>IF(C1855="","",VLOOKUP(R1855&amp;"_"&amp;S1855&amp;"_"&amp;T1855,[1]挑战模式!$A:$BG,59,FALSE))</f>
        <v/>
      </c>
      <c r="J1855" s="10" t="str">
        <f t="shared" si="184"/>
        <v/>
      </c>
      <c r="K1855" s="10" t="str">
        <f ca="1">IF(ISNA(VLOOKUP(R1855&amp;"_"&amp;S1855&amp;"_"&amp;T1855,[1]挑战模式!$A:$AS,1,FALSE)),"",IF(VLOOKUP(R1855&amp;"_"&amp;S1855&amp;"_"&amp;T1855,[1]挑战模式!$A:$AS,14+U1855,FALSE)="","",INT(VLOOKUP(R1855&amp;"_"&amp;S1855&amp;"_"&amp;T1855,[1]挑战模式!$A:$AS,20+U1855,FALSE))))</f>
        <v/>
      </c>
      <c r="L1855" s="10" t="str">
        <f ca="1">IF(ISNA(VLOOKUP(R1855&amp;"_"&amp;S1855&amp;"_"&amp;T1855,[1]挑战模式!$A:$AS,1,FALSE)),"",IF(VLOOKUP(R1855&amp;"_"&amp;S1855&amp;"_"&amp;T1855,[1]挑战模式!$A:$AS,14+U1855,FALSE)="","",ROUND(VLOOKUP(R1855&amp;"_"&amp;S1855&amp;"_"&amp;T1855,[1]挑战模式!$A:$AS,5,FALSE)/K1855,2)))</f>
        <v/>
      </c>
      <c r="M1855" s="10" t="str">
        <f t="shared" ca="1" si="188"/>
        <v/>
      </c>
      <c r="N1855" s="10" t="str">
        <f t="shared" ca="1" si="189"/>
        <v/>
      </c>
      <c r="O1855" s="10" t="str">
        <f t="shared" ca="1" si="190"/>
        <v/>
      </c>
      <c r="Q1855" s="10" t="str">
        <f ca="1">IF(L1855="","",VLOOKUP(R1855&amp;"_"&amp;S1855&amp;"_"&amp;T1855,[1]挑战模式!$A:$AS,38+U1855,FALSE))</f>
        <v/>
      </c>
      <c r="R1855" s="10">
        <v>4</v>
      </c>
      <c r="S1855" s="10">
        <v>4</v>
      </c>
      <c r="T1855" s="10">
        <v>5</v>
      </c>
      <c r="U1855" s="10">
        <v>6</v>
      </c>
    </row>
    <row r="1856" spans="2:21" x14ac:dyDescent="0.2">
      <c r="B1856" s="10" t="str">
        <f t="shared" si="185"/>
        <v>MonsterWaveCallRule_Season4_Challenge4</v>
      </c>
      <c r="C1856" s="10">
        <f>IF(ISNA(VLOOKUP(R1856&amp;"_"&amp;S1856&amp;"_"&amp;T1856,[1]挑战模式!$A:$AS,1,FALSE)),"",IF(T1856-T1855=0,"",T1856))</f>
        <v>6</v>
      </c>
      <c r="D1856" s="10" t="str">
        <f t="shared" si="186"/>
        <v>赛季4挑战关卡4波次6</v>
      </c>
      <c r="E1856" s="10" t="str">
        <f>""</f>
        <v/>
      </c>
      <c r="F1856" s="10">
        <f>IF(C1856="","",VLOOKUP(R1856&amp;"_"&amp;S1856&amp;"_"&amp;T1856,[1]挑战模式!$A:$AS,13,FALSE)-VLOOKUP(R1856&amp;"_"&amp;S1856&amp;"_"&amp;T1856,[1]挑战模式!$A:$AS,14,FALSE))</f>
        <v>100</v>
      </c>
      <c r="G1856" s="10">
        <f t="shared" si="187"/>
        <v>180</v>
      </c>
      <c r="H1856" s="10" t="str">
        <f>IF(C1856="","",VLOOKUP(R1856&amp;"_"&amp;S1856&amp;"_"&amp;T1856,[1]挑战模式!$A:$BG,58,FALSE))</f>
        <v>ResAudio_Music_game2;0.9</v>
      </c>
      <c r="I1856" s="10" t="str">
        <f>IF(C1856="","",VLOOKUP(R1856&amp;"_"&amp;S1856&amp;"_"&amp;T1856,[1]挑战模式!$A:$BG,59,FALSE))</f>
        <v>ResAudio_Music_battle_danger1;1</v>
      </c>
      <c r="J1856" s="10">
        <f t="shared" si="184"/>
        <v>0</v>
      </c>
      <c r="K1856" s="10">
        <f ca="1">IF(ISNA(VLOOKUP(R1856&amp;"_"&amp;S1856&amp;"_"&amp;T1856,[1]挑战模式!$A:$AS,1,FALSE)),"",IF(VLOOKUP(R1856&amp;"_"&amp;S1856&amp;"_"&amp;T1856,[1]挑战模式!$A:$AS,14+U1856,FALSE)="","",INT(VLOOKUP(R1856&amp;"_"&amp;S1856&amp;"_"&amp;T1856,[1]挑战模式!$A:$AS,20+U1856,FALSE))))</f>
        <v>11</v>
      </c>
      <c r="L1856" s="10">
        <f ca="1">IF(ISNA(VLOOKUP(R1856&amp;"_"&amp;S1856&amp;"_"&amp;T1856,[1]挑战模式!$A:$AS,1,FALSE)),"",IF(VLOOKUP(R1856&amp;"_"&amp;S1856&amp;"_"&amp;T1856,[1]挑战模式!$A:$AS,14+U1856,FALSE)="","",ROUND(VLOOKUP(R1856&amp;"_"&amp;S1856&amp;"_"&amp;T1856,[1]挑战模式!$A:$AS,5,FALSE)/K1856,2)))</f>
        <v>2.73</v>
      </c>
      <c r="M1856" s="10">
        <f t="shared" ca="1" si="188"/>
        <v>1</v>
      </c>
      <c r="N1856" s="10" t="str">
        <f t="shared" ca="1" si="189"/>
        <v>Monster_Season4_Challenge4_6_1</v>
      </c>
      <c r="O1856" s="10">
        <f t="shared" ca="1" si="190"/>
        <v>1</v>
      </c>
      <c r="Q1856" s="10">
        <f ca="1">IF(L1856="","",VLOOKUP(R1856&amp;"_"&amp;S1856&amp;"_"&amp;T1856,[1]挑战模式!$A:$AS,38+U1856,FALSE))</f>
        <v>4</v>
      </c>
      <c r="R1856" s="10">
        <v>4</v>
      </c>
      <c r="S1856" s="10">
        <v>4</v>
      </c>
      <c r="T1856" s="10">
        <v>6</v>
      </c>
      <c r="U1856" s="10">
        <v>1</v>
      </c>
    </row>
    <row r="1857" spans="2:21" x14ac:dyDescent="0.2">
      <c r="B1857" s="10" t="str">
        <f t="shared" si="185"/>
        <v/>
      </c>
      <c r="C1857" s="10" t="str">
        <f>IF(ISNA(VLOOKUP(R1857&amp;"_"&amp;S1857&amp;"_"&amp;T1857,[1]挑战模式!$A:$AS,1,FALSE)),"",IF(T1857-T1856=0,"",T1857))</f>
        <v/>
      </c>
      <c r="D1857" s="10" t="str">
        <f t="shared" si="186"/>
        <v/>
      </c>
      <c r="E1857" s="10" t="str">
        <f>""</f>
        <v/>
      </c>
      <c r="F1857" s="10" t="str">
        <f>IF(C1857="","",VLOOKUP(R1857&amp;"_"&amp;S1857&amp;"_"&amp;T1857,[1]挑战模式!$A:$AS,13,FALSE)-VLOOKUP(R1857&amp;"_"&amp;S1857&amp;"_"&amp;T1857,[1]挑战模式!$A:$AS,14,FALSE))</f>
        <v/>
      </c>
      <c r="G1857" s="10" t="str">
        <f t="shared" si="187"/>
        <v/>
      </c>
      <c r="H1857" s="10" t="str">
        <f>IF(C1857="","",VLOOKUP(R1857&amp;"_"&amp;S1857&amp;"_"&amp;T1857,[1]挑战模式!$A:$BG,58,FALSE))</f>
        <v/>
      </c>
      <c r="I1857" s="10" t="str">
        <f>IF(C1857="","",VLOOKUP(R1857&amp;"_"&amp;S1857&amp;"_"&amp;T1857,[1]挑战模式!$A:$BG,59,FALSE))</f>
        <v/>
      </c>
      <c r="J1857" s="10" t="str">
        <f t="shared" si="184"/>
        <v/>
      </c>
      <c r="K1857" s="10">
        <f ca="1">IF(ISNA(VLOOKUP(R1857&amp;"_"&amp;S1857&amp;"_"&amp;T1857,[1]挑战模式!$A:$AS,1,FALSE)),"",IF(VLOOKUP(R1857&amp;"_"&amp;S1857&amp;"_"&amp;T1857,[1]挑战模式!$A:$AS,14+U1857,FALSE)="","",INT(VLOOKUP(R1857&amp;"_"&amp;S1857&amp;"_"&amp;T1857,[1]挑战模式!$A:$AS,20+U1857,FALSE))))</f>
        <v>8</v>
      </c>
      <c r="L1857" s="10">
        <f ca="1">IF(ISNA(VLOOKUP(R1857&amp;"_"&amp;S1857&amp;"_"&amp;T1857,[1]挑战模式!$A:$AS,1,FALSE)),"",IF(VLOOKUP(R1857&amp;"_"&amp;S1857&amp;"_"&amp;T1857,[1]挑战模式!$A:$AS,14+U1857,FALSE)="","",ROUND(VLOOKUP(R1857&amp;"_"&amp;S1857&amp;"_"&amp;T1857,[1]挑战模式!$A:$AS,5,FALSE)/K1857,2)))</f>
        <v>3.75</v>
      </c>
      <c r="M1857" s="10">
        <f t="shared" ca="1" si="188"/>
        <v>1</v>
      </c>
      <c r="N1857" s="10" t="str">
        <f t="shared" ca="1" si="189"/>
        <v>Monster_Season4_Challenge4_6_2</v>
      </c>
      <c r="O1857" s="10">
        <f t="shared" ca="1" si="190"/>
        <v>1</v>
      </c>
      <c r="Q1857" s="10">
        <f ca="1">IF(L1857="","",VLOOKUP(R1857&amp;"_"&amp;S1857&amp;"_"&amp;T1857,[1]挑战模式!$A:$AS,38+U1857,FALSE))</f>
        <v>8</v>
      </c>
      <c r="R1857" s="10">
        <v>4</v>
      </c>
      <c r="S1857" s="10">
        <v>4</v>
      </c>
      <c r="T1857" s="10">
        <v>6</v>
      </c>
      <c r="U1857" s="10">
        <v>2</v>
      </c>
    </row>
    <row r="1858" spans="2:21" x14ac:dyDescent="0.2">
      <c r="B1858" s="10" t="str">
        <f t="shared" si="185"/>
        <v/>
      </c>
      <c r="C1858" s="10" t="str">
        <f>IF(ISNA(VLOOKUP(R1858&amp;"_"&amp;S1858&amp;"_"&amp;T1858,[1]挑战模式!$A:$AS,1,FALSE)),"",IF(T1858-T1857=0,"",T1858))</f>
        <v/>
      </c>
      <c r="D1858" s="10" t="str">
        <f t="shared" si="186"/>
        <v/>
      </c>
      <c r="E1858" s="10" t="str">
        <f>""</f>
        <v/>
      </c>
      <c r="F1858" s="10" t="str">
        <f>IF(C1858="","",VLOOKUP(R1858&amp;"_"&amp;S1858&amp;"_"&amp;T1858,[1]挑战模式!$A:$AS,13,FALSE)-VLOOKUP(R1858&amp;"_"&amp;S1858&amp;"_"&amp;T1858,[1]挑战模式!$A:$AS,14,FALSE))</f>
        <v/>
      </c>
      <c r="G1858" s="10" t="str">
        <f t="shared" si="187"/>
        <v/>
      </c>
      <c r="H1858" s="10" t="str">
        <f>IF(C1858="","",VLOOKUP(R1858&amp;"_"&amp;S1858&amp;"_"&amp;T1858,[1]挑战模式!$A:$BG,58,FALSE))</f>
        <v/>
      </c>
      <c r="I1858" s="10" t="str">
        <f>IF(C1858="","",VLOOKUP(R1858&amp;"_"&amp;S1858&amp;"_"&amp;T1858,[1]挑战模式!$A:$BG,59,FALSE))</f>
        <v/>
      </c>
      <c r="J1858" s="10" t="str">
        <f t="shared" si="184"/>
        <v/>
      </c>
      <c r="K1858" s="10">
        <f ca="1">IF(ISNA(VLOOKUP(R1858&amp;"_"&amp;S1858&amp;"_"&amp;T1858,[1]挑战模式!$A:$AS,1,FALSE)),"",IF(VLOOKUP(R1858&amp;"_"&amp;S1858&amp;"_"&amp;T1858,[1]挑战模式!$A:$AS,14+U1858,FALSE)="","",INT(VLOOKUP(R1858&amp;"_"&amp;S1858&amp;"_"&amp;T1858,[1]挑战模式!$A:$AS,20+U1858,FALSE))))</f>
        <v>8</v>
      </c>
      <c r="L1858" s="10">
        <f ca="1">IF(ISNA(VLOOKUP(R1858&amp;"_"&amp;S1858&amp;"_"&amp;T1858,[1]挑战模式!$A:$AS,1,FALSE)),"",IF(VLOOKUP(R1858&amp;"_"&amp;S1858&amp;"_"&amp;T1858,[1]挑战模式!$A:$AS,14+U1858,FALSE)="","",ROUND(VLOOKUP(R1858&amp;"_"&amp;S1858&amp;"_"&amp;T1858,[1]挑战模式!$A:$AS,5,FALSE)/K1858,2)))</f>
        <v>3.75</v>
      </c>
      <c r="M1858" s="10">
        <f t="shared" ca="1" si="188"/>
        <v>1</v>
      </c>
      <c r="N1858" s="10" t="str">
        <f t="shared" ca="1" si="189"/>
        <v>Monster_Season4_Challenge4_6_3</v>
      </c>
      <c r="O1858" s="10">
        <f t="shared" ca="1" si="190"/>
        <v>1</v>
      </c>
      <c r="Q1858" s="10">
        <f ca="1">IF(L1858="","",VLOOKUP(R1858&amp;"_"&amp;S1858&amp;"_"&amp;T1858,[1]挑战模式!$A:$AS,38+U1858,FALSE))</f>
        <v>8</v>
      </c>
      <c r="R1858" s="10">
        <v>4</v>
      </c>
      <c r="S1858" s="10">
        <v>4</v>
      </c>
      <c r="T1858" s="10">
        <v>6</v>
      </c>
      <c r="U1858" s="10">
        <v>3</v>
      </c>
    </row>
    <row r="1859" spans="2:21" x14ac:dyDescent="0.2">
      <c r="B1859" s="10" t="str">
        <f t="shared" si="185"/>
        <v/>
      </c>
      <c r="C1859" s="10" t="str">
        <f>IF(ISNA(VLOOKUP(R1859&amp;"_"&amp;S1859&amp;"_"&amp;T1859,[1]挑战模式!$A:$AS,1,FALSE)),"",IF(T1859-T1858=0,"",T1859))</f>
        <v/>
      </c>
      <c r="D1859" s="10" t="str">
        <f t="shared" si="186"/>
        <v/>
      </c>
      <c r="E1859" s="10" t="str">
        <f>""</f>
        <v/>
      </c>
      <c r="F1859" s="10" t="str">
        <f>IF(C1859="","",VLOOKUP(R1859&amp;"_"&amp;S1859&amp;"_"&amp;T1859,[1]挑战模式!$A:$AS,13,FALSE)-VLOOKUP(R1859&amp;"_"&amp;S1859&amp;"_"&amp;T1859,[1]挑战模式!$A:$AS,14,FALSE))</f>
        <v/>
      </c>
      <c r="G1859" s="10" t="str">
        <f t="shared" si="187"/>
        <v/>
      </c>
      <c r="H1859" s="10" t="str">
        <f>IF(C1859="","",VLOOKUP(R1859&amp;"_"&amp;S1859&amp;"_"&amp;T1859,[1]挑战模式!$A:$BG,58,FALSE))</f>
        <v/>
      </c>
      <c r="I1859" s="10" t="str">
        <f>IF(C1859="","",VLOOKUP(R1859&amp;"_"&amp;S1859&amp;"_"&amp;T1859,[1]挑战模式!$A:$BG,59,FALSE))</f>
        <v/>
      </c>
      <c r="J1859" s="10" t="str">
        <f t="shared" si="184"/>
        <v/>
      </c>
      <c r="K1859" s="10">
        <f ca="1">IF(ISNA(VLOOKUP(R1859&amp;"_"&amp;S1859&amp;"_"&amp;T1859,[1]挑战模式!$A:$AS,1,FALSE)),"",IF(VLOOKUP(R1859&amp;"_"&amp;S1859&amp;"_"&amp;T1859,[1]挑战模式!$A:$AS,14+U1859,FALSE)="","",INT(VLOOKUP(R1859&amp;"_"&amp;S1859&amp;"_"&amp;T1859,[1]挑战模式!$A:$AS,20+U1859,FALSE))))</f>
        <v>5</v>
      </c>
      <c r="L1859" s="10">
        <f ca="1">IF(ISNA(VLOOKUP(R1859&amp;"_"&amp;S1859&amp;"_"&amp;T1859,[1]挑战模式!$A:$AS,1,FALSE)),"",IF(VLOOKUP(R1859&amp;"_"&amp;S1859&amp;"_"&amp;T1859,[1]挑战模式!$A:$AS,14+U1859,FALSE)="","",ROUND(VLOOKUP(R1859&amp;"_"&amp;S1859&amp;"_"&amp;T1859,[1]挑战模式!$A:$AS,5,FALSE)/K1859,2)))</f>
        <v>6</v>
      </c>
      <c r="M1859" s="10">
        <f t="shared" ca="1" si="188"/>
        <v>1</v>
      </c>
      <c r="N1859" s="10" t="str">
        <f t="shared" ca="1" si="189"/>
        <v>Monster_Season4_Challenge4_6_4</v>
      </c>
      <c r="O1859" s="10">
        <f t="shared" ca="1" si="190"/>
        <v>1</v>
      </c>
      <c r="Q1859" s="10">
        <f ca="1">IF(L1859="","",VLOOKUP(R1859&amp;"_"&amp;S1859&amp;"_"&amp;T1859,[1]挑战模式!$A:$AS,38+U1859,FALSE))</f>
        <v>8</v>
      </c>
      <c r="R1859" s="10">
        <v>4</v>
      </c>
      <c r="S1859" s="10">
        <v>4</v>
      </c>
      <c r="T1859" s="10">
        <v>6</v>
      </c>
      <c r="U1859" s="10">
        <v>4</v>
      </c>
    </row>
    <row r="1860" spans="2:21" x14ac:dyDescent="0.2">
      <c r="B1860" s="10" t="str">
        <f t="shared" si="185"/>
        <v/>
      </c>
      <c r="C1860" s="10" t="str">
        <f>IF(ISNA(VLOOKUP(R1860&amp;"_"&amp;S1860&amp;"_"&amp;T1860,[1]挑战模式!$A:$AS,1,FALSE)),"",IF(T1860-T1859=0,"",T1860))</f>
        <v/>
      </c>
      <c r="D1860" s="10" t="str">
        <f t="shared" si="186"/>
        <v/>
      </c>
      <c r="E1860" s="10" t="str">
        <f>""</f>
        <v/>
      </c>
      <c r="F1860" s="10" t="str">
        <f>IF(C1860="","",VLOOKUP(R1860&amp;"_"&amp;S1860&amp;"_"&amp;T1860,[1]挑战模式!$A:$AS,13,FALSE)-VLOOKUP(R1860&amp;"_"&amp;S1860&amp;"_"&amp;T1860,[1]挑战模式!$A:$AS,14,FALSE))</f>
        <v/>
      </c>
      <c r="G1860" s="10" t="str">
        <f t="shared" si="187"/>
        <v/>
      </c>
      <c r="H1860" s="10" t="str">
        <f>IF(C1860="","",VLOOKUP(R1860&amp;"_"&amp;S1860&amp;"_"&amp;T1860,[1]挑战模式!$A:$BG,58,FALSE))</f>
        <v/>
      </c>
      <c r="I1860" s="10" t="str">
        <f>IF(C1860="","",VLOOKUP(R1860&amp;"_"&amp;S1860&amp;"_"&amp;T1860,[1]挑战模式!$A:$BG,59,FALSE))</f>
        <v/>
      </c>
      <c r="J1860" s="10" t="str">
        <f t="shared" si="184"/>
        <v/>
      </c>
      <c r="K1860" s="10" t="str">
        <f ca="1">IF(ISNA(VLOOKUP(R1860&amp;"_"&amp;S1860&amp;"_"&amp;T1860,[1]挑战模式!$A:$AS,1,FALSE)),"",IF(VLOOKUP(R1860&amp;"_"&amp;S1860&amp;"_"&amp;T1860,[1]挑战模式!$A:$AS,14+U1860,FALSE)="","",INT(VLOOKUP(R1860&amp;"_"&amp;S1860&amp;"_"&amp;T1860,[1]挑战模式!$A:$AS,20+U1860,FALSE))))</f>
        <v/>
      </c>
      <c r="L1860" s="10" t="str">
        <f ca="1">IF(ISNA(VLOOKUP(R1860&amp;"_"&amp;S1860&amp;"_"&amp;T1860,[1]挑战模式!$A:$AS,1,FALSE)),"",IF(VLOOKUP(R1860&amp;"_"&amp;S1860&amp;"_"&amp;T1860,[1]挑战模式!$A:$AS,14+U1860,FALSE)="","",ROUND(VLOOKUP(R1860&amp;"_"&amp;S1860&amp;"_"&amp;T1860,[1]挑战模式!$A:$AS,5,FALSE)/K1860,2)))</f>
        <v/>
      </c>
      <c r="M1860" s="10" t="str">
        <f t="shared" ca="1" si="188"/>
        <v/>
      </c>
      <c r="N1860" s="10" t="str">
        <f t="shared" ca="1" si="189"/>
        <v/>
      </c>
      <c r="O1860" s="10" t="str">
        <f t="shared" ca="1" si="190"/>
        <v/>
      </c>
      <c r="Q1860" s="10" t="str">
        <f ca="1">IF(L1860="","",VLOOKUP(R1860&amp;"_"&amp;S1860&amp;"_"&amp;T1860,[1]挑战模式!$A:$AS,38+U1860,FALSE))</f>
        <v/>
      </c>
      <c r="R1860" s="10">
        <v>4</v>
      </c>
      <c r="S1860" s="10">
        <v>4</v>
      </c>
      <c r="T1860" s="10">
        <v>6</v>
      </c>
      <c r="U1860" s="10">
        <v>5</v>
      </c>
    </row>
    <row r="1861" spans="2:21" x14ac:dyDescent="0.2">
      <c r="B1861" s="10" t="str">
        <f t="shared" si="185"/>
        <v/>
      </c>
      <c r="C1861" s="10" t="str">
        <f>IF(ISNA(VLOOKUP(R1861&amp;"_"&amp;S1861&amp;"_"&amp;T1861,[1]挑战模式!$A:$AS,1,FALSE)),"",IF(T1861-T1860=0,"",T1861))</f>
        <v/>
      </c>
      <c r="D1861" s="10" t="str">
        <f t="shared" si="186"/>
        <v/>
      </c>
      <c r="E1861" s="10" t="str">
        <f>""</f>
        <v/>
      </c>
      <c r="F1861" s="10" t="str">
        <f>IF(C1861="","",VLOOKUP(R1861&amp;"_"&amp;S1861&amp;"_"&amp;T1861,[1]挑战模式!$A:$AS,13,FALSE)-VLOOKUP(R1861&amp;"_"&amp;S1861&amp;"_"&amp;T1861,[1]挑战模式!$A:$AS,14,FALSE))</f>
        <v/>
      </c>
      <c r="G1861" s="10" t="str">
        <f t="shared" si="187"/>
        <v/>
      </c>
      <c r="H1861" s="10" t="str">
        <f>IF(C1861="","",VLOOKUP(R1861&amp;"_"&amp;S1861&amp;"_"&amp;T1861,[1]挑战模式!$A:$BG,58,FALSE))</f>
        <v/>
      </c>
      <c r="I1861" s="10" t="str">
        <f>IF(C1861="","",VLOOKUP(R1861&amp;"_"&amp;S1861&amp;"_"&amp;T1861,[1]挑战模式!$A:$BG,59,FALSE))</f>
        <v/>
      </c>
      <c r="J1861" s="10" t="str">
        <f t="shared" si="184"/>
        <v/>
      </c>
      <c r="K1861" s="10" t="str">
        <f ca="1">IF(ISNA(VLOOKUP(R1861&amp;"_"&amp;S1861&amp;"_"&amp;T1861,[1]挑战模式!$A:$AS,1,FALSE)),"",IF(VLOOKUP(R1861&amp;"_"&amp;S1861&amp;"_"&amp;T1861,[1]挑战模式!$A:$AS,14+U1861,FALSE)="","",INT(VLOOKUP(R1861&amp;"_"&amp;S1861&amp;"_"&amp;T1861,[1]挑战模式!$A:$AS,20+U1861,FALSE))))</f>
        <v/>
      </c>
      <c r="L1861" s="10" t="str">
        <f ca="1">IF(ISNA(VLOOKUP(R1861&amp;"_"&amp;S1861&amp;"_"&amp;T1861,[1]挑战模式!$A:$AS,1,FALSE)),"",IF(VLOOKUP(R1861&amp;"_"&amp;S1861&amp;"_"&amp;T1861,[1]挑战模式!$A:$AS,14+U1861,FALSE)="","",ROUND(VLOOKUP(R1861&amp;"_"&amp;S1861&amp;"_"&amp;T1861,[1]挑战模式!$A:$AS,5,FALSE)/K1861,2)))</f>
        <v/>
      </c>
      <c r="M1861" s="10" t="str">
        <f t="shared" ca="1" si="188"/>
        <v/>
      </c>
      <c r="N1861" s="10" t="str">
        <f t="shared" ca="1" si="189"/>
        <v/>
      </c>
      <c r="O1861" s="10" t="str">
        <f t="shared" ca="1" si="190"/>
        <v/>
      </c>
      <c r="Q1861" s="10" t="str">
        <f ca="1">IF(L1861="","",VLOOKUP(R1861&amp;"_"&amp;S1861&amp;"_"&amp;T1861,[1]挑战模式!$A:$AS,38+U1861,FALSE))</f>
        <v/>
      </c>
      <c r="R1861" s="10">
        <v>4</v>
      </c>
      <c r="S1861" s="10">
        <v>4</v>
      </c>
      <c r="T1861" s="10">
        <v>6</v>
      </c>
      <c r="U1861" s="10">
        <v>6</v>
      </c>
    </row>
    <row r="1862" spans="2:21" x14ac:dyDescent="0.2">
      <c r="B1862" s="10" t="str">
        <f t="shared" si="185"/>
        <v/>
      </c>
      <c r="C1862" s="10" t="str">
        <f>IF(ISNA(VLOOKUP(R1862&amp;"_"&amp;S1862&amp;"_"&amp;T1862,[1]挑战模式!$A:$AS,1,FALSE)),"",IF(T1862-T1861=0,"",T1862))</f>
        <v/>
      </c>
      <c r="D1862" s="10" t="str">
        <f t="shared" si="186"/>
        <v/>
      </c>
      <c r="E1862" s="10" t="str">
        <f>""</f>
        <v/>
      </c>
      <c r="F1862" s="10" t="str">
        <f>IF(C1862="","",VLOOKUP(R1862&amp;"_"&amp;S1862&amp;"_"&amp;T1862,[1]挑战模式!$A:$AS,13,FALSE)-VLOOKUP(R1862&amp;"_"&amp;S1862&amp;"_"&amp;T1862,[1]挑战模式!$A:$AS,14,FALSE))</f>
        <v/>
      </c>
      <c r="G1862" s="10" t="str">
        <f t="shared" si="187"/>
        <v/>
      </c>
      <c r="H1862" s="10" t="str">
        <f>IF(C1862="","",VLOOKUP(R1862&amp;"_"&amp;S1862&amp;"_"&amp;T1862,[1]挑战模式!$A:$BG,58,FALSE))</f>
        <v/>
      </c>
      <c r="I1862" s="10" t="str">
        <f>IF(C1862="","",VLOOKUP(R1862&amp;"_"&amp;S1862&amp;"_"&amp;T1862,[1]挑战模式!$A:$BG,59,FALSE))</f>
        <v/>
      </c>
      <c r="J1862" s="10" t="str">
        <f t="shared" si="184"/>
        <v/>
      </c>
      <c r="K1862" s="10" t="str">
        <f>IF(ISNA(VLOOKUP(R1862&amp;"_"&amp;S1862&amp;"_"&amp;T1862,[1]挑战模式!$A:$AS,1,FALSE)),"",IF(VLOOKUP(R1862&amp;"_"&amp;S1862&amp;"_"&amp;T1862,[1]挑战模式!$A:$AS,14+U1862,FALSE)="","",INT(VLOOKUP(R1862&amp;"_"&amp;S1862&amp;"_"&amp;T1862,[1]挑战模式!$A:$AS,20+U1862,FALSE))))</f>
        <v/>
      </c>
      <c r="L1862" s="10" t="str">
        <f>IF(ISNA(VLOOKUP(R1862&amp;"_"&amp;S1862&amp;"_"&amp;T1862,[1]挑战模式!$A:$AS,1,FALSE)),"",IF(VLOOKUP(R1862&amp;"_"&amp;S1862&amp;"_"&amp;T1862,[1]挑战模式!$A:$AS,14+U1862,FALSE)="","",ROUND(VLOOKUP(R1862&amp;"_"&amp;S1862&amp;"_"&amp;T1862,[1]挑战模式!$A:$AS,5,FALSE)/K1862,2)))</f>
        <v/>
      </c>
      <c r="M1862" s="10" t="str">
        <f t="shared" si="188"/>
        <v/>
      </c>
      <c r="N1862" s="10" t="str">
        <f t="shared" si="189"/>
        <v/>
      </c>
      <c r="O1862" s="10" t="str">
        <f t="shared" si="190"/>
        <v/>
      </c>
      <c r="Q1862" s="10" t="str">
        <f>IF(L1862="","",VLOOKUP(R1862&amp;"_"&amp;S1862&amp;"_"&amp;T1862,[1]挑战模式!$A:$AS,38+U1862,FALSE))</f>
        <v/>
      </c>
      <c r="R1862" s="10">
        <v>4</v>
      </c>
      <c r="S1862" s="10">
        <v>4</v>
      </c>
      <c r="T1862" s="10">
        <v>7</v>
      </c>
      <c r="U1862" s="10">
        <v>1</v>
      </c>
    </row>
    <row r="1863" spans="2:21" x14ac:dyDescent="0.2">
      <c r="B1863" s="10" t="str">
        <f t="shared" si="185"/>
        <v/>
      </c>
      <c r="C1863" s="10" t="str">
        <f>IF(ISNA(VLOOKUP(R1863&amp;"_"&amp;S1863&amp;"_"&amp;T1863,[1]挑战模式!$A:$AS,1,FALSE)),"",IF(T1863-T1862=0,"",T1863))</f>
        <v/>
      </c>
      <c r="D1863" s="10" t="str">
        <f t="shared" si="186"/>
        <v/>
      </c>
      <c r="E1863" s="10" t="str">
        <f>""</f>
        <v/>
      </c>
      <c r="F1863" s="10" t="str">
        <f>IF(C1863="","",VLOOKUP(R1863&amp;"_"&amp;S1863&amp;"_"&amp;T1863,[1]挑战模式!$A:$AS,13,FALSE)-VLOOKUP(R1863&amp;"_"&amp;S1863&amp;"_"&amp;T1863,[1]挑战模式!$A:$AS,14,FALSE))</f>
        <v/>
      </c>
      <c r="G1863" s="10" t="str">
        <f t="shared" si="187"/>
        <v/>
      </c>
      <c r="H1863" s="10" t="str">
        <f>IF(C1863="","",VLOOKUP(R1863&amp;"_"&amp;S1863&amp;"_"&amp;T1863,[1]挑战模式!$A:$BG,58,FALSE))</f>
        <v/>
      </c>
      <c r="I1863" s="10" t="str">
        <f>IF(C1863="","",VLOOKUP(R1863&amp;"_"&amp;S1863&amp;"_"&amp;T1863,[1]挑战模式!$A:$BG,59,FALSE))</f>
        <v/>
      </c>
      <c r="J1863" s="10" t="str">
        <f t="shared" si="184"/>
        <v/>
      </c>
      <c r="K1863" s="10" t="str">
        <f>IF(ISNA(VLOOKUP(R1863&amp;"_"&amp;S1863&amp;"_"&amp;T1863,[1]挑战模式!$A:$AS,1,FALSE)),"",IF(VLOOKUP(R1863&amp;"_"&amp;S1863&amp;"_"&amp;T1863,[1]挑战模式!$A:$AS,14+U1863,FALSE)="","",INT(VLOOKUP(R1863&amp;"_"&amp;S1863&amp;"_"&amp;T1863,[1]挑战模式!$A:$AS,20+U1863,FALSE))))</f>
        <v/>
      </c>
      <c r="L1863" s="10" t="str">
        <f>IF(ISNA(VLOOKUP(R1863&amp;"_"&amp;S1863&amp;"_"&amp;T1863,[1]挑战模式!$A:$AS,1,FALSE)),"",IF(VLOOKUP(R1863&amp;"_"&amp;S1863&amp;"_"&amp;T1863,[1]挑战模式!$A:$AS,14+U1863,FALSE)="","",ROUND(VLOOKUP(R1863&amp;"_"&amp;S1863&amp;"_"&amp;T1863,[1]挑战模式!$A:$AS,5,FALSE)/K1863,2)))</f>
        <v/>
      </c>
      <c r="M1863" s="10" t="str">
        <f t="shared" si="188"/>
        <v/>
      </c>
      <c r="N1863" s="10" t="str">
        <f t="shared" si="189"/>
        <v/>
      </c>
      <c r="O1863" s="10" t="str">
        <f t="shared" si="190"/>
        <v/>
      </c>
      <c r="Q1863" s="10" t="str">
        <f>IF(L1863="","",VLOOKUP(R1863&amp;"_"&amp;S1863&amp;"_"&amp;T1863,[1]挑战模式!$A:$AS,38+U1863,FALSE))</f>
        <v/>
      </c>
      <c r="R1863" s="10">
        <v>4</v>
      </c>
      <c r="S1863" s="10">
        <v>4</v>
      </c>
      <c r="T1863" s="10">
        <v>7</v>
      </c>
      <c r="U1863" s="10">
        <v>2</v>
      </c>
    </row>
    <row r="1864" spans="2:21" x14ac:dyDescent="0.2">
      <c r="B1864" s="10" t="str">
        <f t="shared" si="185"/>
        <v/>
      </c>
      <c r="C1864" s="10" t="str">
        <f>IF(ISNA(VLOOKUP(R1864&amp;"_"&amp;S1864&amp;"_"&amp;T1864,[1]挑战模式!$A:$AS,1,FALSE)),"",IF(T1864-T1863=0,"",T1864))</f>
        <v/>
      </c>
      <c r="D1864" s="10" t="str">
        <f t="shared" si="186"/>
        <v/>
      </c>
      <c r="E1864" s="10" t="str">
        <f>""</f>
        <v/>
      </c>
      <c r="F1864" s="10" t="str">
        <f>IF(C1864="","",VLOOKUP(R1864&amp;"_"&amp;S1864&amp;"_"&amp;T1864,[1]挑战模式!$A:$AS,13,FALSE)-VLOOKUP(R1864&amp;"_"&amp;S1864&amp;"_"&amp;T1864,[1]挑战模式!$A:$AS,14,FALSE))</f>
        <v/>
      </c>
      <c r="G1864" s="10" t="str">
        <f t="shared" si="187"/>
        <v/>
      </c>
      <c r="H1864" s="10" t="str">
        <f>IF(C1864="","",VLOOKUP(R1864&amp;"_"&amp;S1864&amp;"_"&amp;T1864,[1]挑战模式!$A:$BG,58,FALSE))</f>
        <v/>
      </c>
      <c r="I1864" s="10" t="str">
        <f>IF(C1864="","",VLOOKUP(R1864&amp;"_"&amp;S1864&amp;"_"&amp;T1864,[1]挑战模式!$A:$BG,59,FALSE))</f>
        <v/>
      </c>
      <c r="J1864" s="10" t="str">
        <f t="shared" si="184"/>
        <v/>
      </c>
      <c r="K1864" s="10" t="str">
        <f>IF(ISNA(VLOOKUP(R1864&amp;"_"&amp;S1864&amp;"_"&amp;T1864,[1]挑战模式!$A:$AS,1,FALSE)),"",IF(VLOOKUP(R1864&amp;"_"&amp;S1864&amp;"_"&amp;T1864,[1]挑战模式!$A:$AS,14+U1864,FALSE)="","",INT(VLOOKUP(R1864&amp;"_"&amp;S1864&amp;"_"&amp;T1864,[1]挑战模式!$A:$AS,20+U1864,FALSE))))</f>
        <v/>
      </c>
      <c r="L1864" s="10" t="str">
        <f>IF(ISNA(VLOOKUP(R1864&amp;"_"&amp;S1864&amp;"_"&amp;T1864,[1]挑战模式!$A:$AS,1,FALSE)),"",IF(VLOOKUP(R1864&amp;"_"&amp;S1864&amp;"_"&amp;T1864,[1]挑战模式!$A:$AS,14+U1864,FALSE)="","",ROUND(VLOOKUP(R1864&amp;"_"&amp;S1864&amp;"_"&amp;T1864,[1]挑战模式!$A:$AS,5,FALSE)/K1864,2)))</f>
        <v/>
      </c>
      <c r="M1864" s="10" t="str">
        <f t="shared" si="188"/>
        <v/>
      </c>
      <c r="N1864" s="10" t="str">
        <f t="shared" si="189"/>
        <v/>
      </c>
      <c r="O1864" s="10" t="str">
        <f t="shared" si="190"/>
        <v/>
      </c>
      <c r="Q1864" s="10" t="str">
        <f>IF(L1864="","",VLOOKUP(R1864&amp;"_"&amp;S1864&amp;"_"&amp;T1864,[1]挑战模式!$A:$AS,38+U1864,FALSE))</f>
        <v/>
      </c>
      <c r="R1864" s="10">
        <v>4</v>
      </c>
      <c r="S1864" s="10">
        <v>4</v>
      </c>
      <c r="T1864" s="10">
        <v>7</v>
      </c>
      <c r="U1864" s="10">
        <v>3</v>
      </c>
    </row>
    <row r="1865" spans="2:21" x14ac:dyDescent="0.2">
      <c r="B1865" s="10" t="str">
        <f t="shared" si="185"/>
        <v/>
      </c>
      <c r="C1865" s="10" t="str">
        <f>IF(ISNA(VLOOKUP(R1865&amp;"_"&amp;S1865&amp;"_"&amp;T1865,[1]挑战模式!$A:$AS,1,FALSE)),"",IF(T1865-T1864=0,"",T1865))</f>
        <v/>
      </c>
      <c r="D1865" s="10" t="str">
        <f t="shared" si="186"/>
        <v/>
      </c>
      <c r="E1865" s="10" t="str">
        <f>""</f>
        <v/>
      </c>
      <c r="F1865" s="10" t="str">
        <f>IF(C1865="","",VLOOKUP(R1865&amp;"_"&amp;S1865&amp;"_"&amp;T1865,[1]挑战模式!$A:$AS,13,FALSE)-VLOOKUP(R1865&amp;"_"&amp;S1865&amp;"_"&amp;T1865,[1]挑战模式!$A:$AS,14,FALSE))</f>
        <v/>
      </c>
      <c r="G1865" s="10" t="str">
        <f t="shared" si="187"/>
        <v/>
      </c>
      <c r="H1865" s="10" t="str">
        <f>IF(C1865="","",VLOOKUP(R1865&amp;"_"&amp;S1865&amp;"_"&amp;T1865,[1]挑战模式!$A:$BG,58,FALSE))</f>
        <v/>
      </c>
      <c r="I1865" s="10" t="str">
        <f>IF(C1865="","",VLOOKUP(R1865&amp;"_"&amp;S1865&amp;"_"&amp;T1865,[1]挑战模式!$A:$BG,59,FALSE))</f>
        <v/>
      </c>
      <c r="J1865" s="10" t="str">
        <f t="shared" si="184"/>
        <v/>
      </c>
      <c r="K1865" s="10" t="str">
        <f>IF(ISNA(VLOOKUP(R1865&amp;"_"&amp;S1865&amp;"_"&amp;T1865,[1]挑战模式!$A:$AS,1,FALSE)),"",IF(VLOOKUP(R1865&amp;"_"&amp;S1865&amp;"_"&amp;T1865,[1]挑战模式!$A:$AS,14+U1865,FALSE)="","",INT(VLOOKUP(R1865&amp;"_"&amp;S1865&amp;"_"&amp;T1865,[1]挑战模式!$A:$AS,20+U1865,FALSE))))</f>
        <v/>
      </c>
      <c r="L1865" s="10" t="str">
        <f>IF(ISNA(VLOOKUP(R1865&amp;"_"&amp;S1865&amp;"_"&amp;T1865,[1]挑战模式!$A:$AS,1,FALSE)),"",IF(VLOOKUP(R1865&amp;"_"&amp;S1865&amp;"_"&amp;T1865,[1]挑战模式!$A:$AS,14+U1865,FALSE)="","",ROUND(VLOOKUP(R1865&amp;"_"&amp;S1865&amp;"_"&amp;T1865,[1]挑战模式!$A:$AS,5,FALSE)/K1865,2)))</f>
        <v/>
      </c>
      <c r="M1865" s="10" t="str">
        <f t="shared" si="188"/>
        <v/>
      </c>
      <c r="N1865" s="10" t="str">
        <f t="shared" si="189"/>
        <v/>
      </c>
      <c r="O1865" s="10" t="str">
        <f t="shared" si="190"/>
        <v/>
      </c>
      <c r="Q1865" s="10" t="str">
        <f>IF(L1865="","",VLOOKUP(R1865&amp;"_"&amp;S1865&amp;"_"&amp;T1865,[1]挑战模式!$A:$AS,38+U1865,FALSE))</f>
        <v/>
      </c>
      <c r="R1865" s="10">
        <v>4</v>
      </c>
      <c r="S1865" s="10">
        <v>4</v>
      </c>
      <c r="T1865" s="10">
        <v>7</v>
      </c>
      <c r="U1865" s="10">
        <v>4</v>
      </c>
    </row>
    <row r="1866" spans="2:21" x14ac:dyDescent="0.2">
      <c r="B1866" s="10" t="str">
        <f t="shared" si="185"/>
        <v/>
      </c>
      <c r="C1866" s="10" t="str">
        <f>IF(ISNA(VLOOKUP(R1866&amp;"_"&amp;S1866&amp;"_"&amp;T1866,[1]挑战模式!$A:$AS,1,FALSE)),"",IF(T1866-T1865=0,"",T1866))</f>
        <v/>
      </c>
      <c r="D1866" s="10" t="str">
        <f t="shared" si="186"/>
        <v/>
      </c>
      <c r="E1866" s="10" t="str">
        <f>""</f>
        <v/>
      </c>
      <c r="F1866" s="10" t="str">
        <f>IF(C1866="","",VLOOKUP(R1866&amp;"_"&amp;S1866&amp;"_"&amp;T1866,[1]挑战模式!$A:$AS,13,FALSE)-VLOOKUP(R1866&amp;"_"&amp;S1866&amp;"_"&amp;T1866,[1]挑战模式!$A:$AS,14,FALSE))</f>
        <v/>
      </c>
      <c r="G1866" s="10" t="str">
        <f t="shared" si="187"/>
        <v/>
      </c>
      <c r="H1866" s="10" t="str">
        <f>IF(C1866="","",VLOOKUP(R1866&amp;"_"&amp;S1866&amp;"_"&amp;T1866,[1]挑战模式!$A:$BG,58,FALSE))</f>
        <v/>
      </c>
      <c r="I1866" s="10" t="str">
        <f>IF(C1866="","",VLOOKUP(R1866&amp;"_"&amp;S1866&amp;"_"&amp;T1866,[1]挑战模式!$A:$BG,59,FALSE))</f>
        <v/>
      </c>
      <c r="J1866" s="10" t="str">
        <f t="shared" si="184"/>
        <v/>
      </c>
      <c r="K1866" s="10" t="str">
        <f>IF(ISNA(VLOOKUP(R1866&amp;"_"&amp;S1866&amp;"_"&amp;T1866,[1]挑战模式!$A:$AS,1,FALSE)),"",IF(VLOOKUP(R1866&amp;"_"&amp;S1866&amp;"_"&amp;T1866,[1]挑战模式!$A:$AS,14+U1866,FALSE)="","",INT(VLOOKUP(R1866&amp;"_"&amp;S1866&amp;"_"&amp;T1866,[1]挑战模式!$A:$AS,20+U1866,FALSE))))</f>
        <v/>
      </c>
      <c r="L1866" s="10" t="str">
        <f>IF(ISNA(VLOOKUP(R1866&amp;"_"&amp;S1866&amp;"_"&amp;T1866,[1]挑战模式!$A:$AS,1,FALSE)),"",IF(VLOOKUP(R1866&amp;"_"&amp;S1866&amp;"_"&amp;T1866,[1]挑战模式!$A:$AS,14+U1866,FALSE)="","",ROUND(VLOOKUP(R1866&amp;"_"&amp;S1866&amp;"_"&amp;T1866,[1]挑战模式!$A:$AS,5,FALSE)/K1866,2)))</f>
        <v/>
      </c>
      <c r="M1866" s="10" t="str">
        <f t="shared" si="188"/>
        <v/>
      </c>
      <c r="N1866" s="10" t="str">
        <f t="shared" si="189"/>
        <v/>
      </c>
      <c r="O1866" s="10" t="str">
        <f t="shared" si="190"/>
        <v/>
      </c>
      <c r="Q1866" s="10" t="str">
        <f>IF(L1866="","",VLOOKUP(R1866&amp;"_"&amp;S1866&amp;"_"&amp;T1866,[1]挑战模式!$A:$AS,38+U1866,FALSE))</f>
        <v/>
      </c>
      <c r="R1866" s="10">
        <v>4</v>
      </c>
      <c r="S1866" s="10">
        <v>4</v>
      </c>
      <c r="T1866" s="10">
        <v>7</v>
      </c>
      <c r="U1866" s="10">
        <v>5</v>
      </c>
    </row>
    <row r="1867" spans="2:21" x14ac:dyDescent="0.2">
      <c r="B1867" s="10" t="str">
        <f t="shared" si="185"/>
        <v/>
      </c>
      <c r="C1867" s="10" t="str">
        <f>IF(ISNA(VLOOKUP(R1867&amp;"_"&amp;S1867&amp;"_"&amp;T1867,[1]挑战模式!$A:$AS,1,FALSE)),"",IF(T1867-T1866=0,"",T1867))</f>
        <v/>
      </c>
      <c r="D1867" s="10" t="str">
        <f t="shared" si="186"/>
        <v/>
      </c>
      <c r="E1867" s="10" t="str">
        <f>""</f>
        <v/>
      </c>
      <c r="F1867" s="10" t="str">
        <f>IF(C1867="","",VLOOKUP(R1867&amp;"_"&amp;S1867&amp;"_"&amp;T1867,[1]挑战模式!$A:$AS,13,FALSE)-VLOOKUP(R1867&amp;"_"&amp;S1867&amp;"_"&amp;T1867,[1]挑战模式!$A:$AS,14,FALSE))</f>
        <v/>
      </c>
      <c r="G1867" s="10" t="str">
        <f t="shared" si="187"/>
        <v/>
      </c>
      <c r="H1867" s="10" t="str">
        <f>IF(C1867="","",VLOOKUP(R1867&amp;"_"&amp;S1867&amp;"_"&amp;T1867,[1]挑战模式!$A:$BG,58,FALSE))</f>
        <v/>
      </c>
      <c r="I1867" s="10" t="str">
        <f>IF(C1867="","",VLOOKUP(R1867&amp;"_"&amp;S1867&amp;"_"&amp;T1867,[1]挑战模式!$A:$BG,59,FALSE))</f>
        <v/>
      </c>
      <c r="J1867" s="10" t="str">
        <f t="shared" si="184"/>
        <v/>
      </c>
      <c r="K1867" s="10" t="str">
        <f>IF(ISNA(VLOOKUP(R1867&amp;"_"&amp;S1867&amp;"_"&amp;T1867,[1]挑战模式!$A:$AS,1,FALSE)),"",IF(VLOOKUP(R1867&amp;"_"&amp;S1867&amp;"_"&amp;T1867,[1]挑战模式!$A:$AS,14+U1867,FALSE)="","",INT(VLOOKUP(R1867&amp;"_"&amp;S1867&amp;"_"&amp;T1867,[1]挑战模式!$A:$AS,20+U1867,FALSE))))</f>
        <v/>
      </c>
      <c r="L1867" s="10" t="str">
        <f>IF(ISNA(VLOOKUP(R1867&amp;"_"&amp;S1867&amp;"_"&amp;T1867,[1]挑战模式!$A:$AS,1,FALSE)),"",IF(VLOOKUP(R1867&amp;"_"&amp;S1867&amp;"_"&amp;T1867,[1]挑战模式!$A:$AS,14+U1867,FALSE)="","",ROUND(VLOOKUP(R1867&amp;"_"&amp;S1867&amp;"_"&amp;T1867,[1]挑战模式!$A:$AS,5,FALSE)/K1867,2)))</f>
        <v/>
      </c>
      <c r="M1867" s="10" t="str">
        <f t="shared" si="188"/>
        <v/>
      </c>
      <c r="N1867" s="10" t="str">
        <f t="shared" si="189"/>
        <v/>
      </c>
      <c r="O1867" s="10" t="str">
        <f t="shared" si="190"/>
        <v/>
      </c>
      <c r="Q1867" s="10" t="str">
        <f>IF(L1867="","",VLOOKUP(R1867&amp;"_"&amp;S1867&amp;"_"&amp;T1867,[1]挑战模式!$A:$AS,38+U1867,FALSE))</f>
        <v/>
      </c>
      <c r="R1867" s="10">
        <v>4</v>
      </c>
      <c r="S1867" s="10">
        <v>4</v>
      </c>
      <c r="T1867" s="10">
        <v>7</v>
      </c>
      <c r="U1867" s="10">
        <v>6</v>
      </c>
    </row>
    <row r="1868" spans="2:21" x14ac:dyDescent="0.2">
      <c r="B1868" s="10" t="str">
        <f t="shared" si="185"/>
        <v/>
      </c>
      <c r="C1868" s="10" t="str">
        <f>IF(ISNA(VLOOKUP(R1868&amp;"_"&amp;S1868&amp;"_"&amp;T1868,[1]挑战模式!$A:$AS,1,FALSE)),"",IF(T1868-T1867=0,"",T1868))</f>
        <v/>
      </c>
      <c r="D1868" s="10" t="str">
        <f t="shared" si="186"/>
        <v/>
      </c>
      <c r="E1868" s="10" t="str">
        <f>""</f>
        <v/>
      </c>
      <c r="F1868" s="10" t="str">
        <f>IF(C1868="","",VLOOKUP(R1868&amp;"_"&amp;S1868&amp;"_"&amp;T1868,[1]挑战模式!$A:$AS,13,FALSE)-VLOOKUP(R1868&amp;"_"&amp;S1868&amp;"_"&amp;T1868,[1]挑战模式!$A:$AS,14,FALSE))</f>
        <v/>
      </c>
      <c r="G1868" s="10" t="str">
        <f t="shared" si="187"/>
        <v/>
      </c>
      <c r="H1868" s="10" t="str">
        <f>IF(C1868="","",VLOOKUP(R1868&amp;"_"&amp;S1868&amp;"_"&amp;T1868,[1]挑战模式!$A:$BG,58,FALSE))</f>
        <v/>
      </c>
      <c r="I1868" s="10" t="str">
        <f>IF(C1868="","",VLOOKUP(R1868&amp;"_"&amp;S1868&amp;"_"&amp;T1868,[1]挑战模式!$A:$BG,59,FALSE))</f>
        <v/>
      </c>
      <c r="J1868" s="10" t="str">
        <f t="shared" si="184"/>
        <v/>
      </c>
      <c r="K1868" s="10" t="str">
        <f>IF(ISNA(VLOOKUP(R1868&amp;"_"&amp;S1868&amp;"_"&amp;T1868,[1]挑战模式!$A:$AS,1,FALSE)),"",IF(VLOOKUP(R1868&amp;"_"&amp;S1868&amp;"_"&amp;T1868,[1]挑战模式!$A:$AS,14+U1868,FALSE)="","",INT(VLOOKUP(R1868&amp;"_"&amp;S1868&amp;"_"&amp;T1868,[1]挑战模式!$A:$AS,20+U1868,FALSE))))</f>
        <v/>
      </c>
      <c r="L1868" s="10" t="str">
        <f>IF(ISNA(VLOOKUP(R1868&amp;"_"&amp;S1868&amp;"_"&amp;T1868,[1]挑战模式!$A:$AS,1,FALSE)),"",IF(VLOOKUP(R1868&amp;"_"&amp;S1868&amp;"_"&amp;T1868,[1]挑战模式!$A:$AS,14+U1868,FALSE)="","",ROUND(VLOOKUP(R1868&amp;"_"&amp;S1868&amp;"_"&amp;T1868,[1]挑战模式!$A:$AS,5,FALSE)/K1868,2)))</f>
        <v/>
      </c>
      <c r="M1868" s="10" t="str">
        <f t="shared" si="188"/>
        <v/>
      </c>
      <c r="N1868" s="10" t="str">
        <f t="shared" si="189"/>
        <v/>
      </c>
      <c r="O1868" s="10" t="str">
        <f t="shared" si="190"/>
        <v/>
      </c>
      <c r="Q1868" s="10" t="str">
        <f>IF(L1868="","",VLOOKUP(R1868&amp;"_"&amp;S1868&amp;"_"&amp;T1868,[1]挑战模式!$A:$AS,38+U1868,FALSE))</f>
        <v/>
      </c>
      <c r="R1868" s="10">
        <v>4</v>
      </c>
      <c r="S1868" s="10">
        <v>4</v>
      </c>
      <c r="T1868" s="10">
        <v>8</v>
      </c>
      <c r="U1868" s="10">
        <v>1</v>
      </c>
    </row>
    <row r="1869" spans="2:21" x14ac:dyDescent="0.2">
      <c r="B1869" s="10" t="str">
        <f t="shared" si="185"/>
        <v/>
      </c>
      <c r="C1869" s="10" t="str">
        <f>IF(ISNA(VLOOKUP(R1869&amp;"_"&amp;S1869&amp;"_"&amp;T1869,[1]挑战模式!$A:$AS,1,FALSE)),"",IF(T1869-T1868=0,"",T1869))</f>
        <v/>
      </c>
      <c r="D1869" s="10" t="str">
        <f t="shared" si="186"/>
        <v/>
      </c>
      <c r="E1869" s="10" t="str">
        <f>""</f>
        <v/>
      </c>
      <c r="F1869" s="10" t="str">
        <f>IF(C1869="","",VLOOKUP(R1869&amp;"_"&amp;S1869&amp;"_"&amp;T1869,[1]挑战模式!$A:$AS,13,FALSE)-VLOOKUP(R1869&amp;"_"&amp;S1869&amp;"_"&amp;T1869,[1]挑战模式!$A:$AS,14,FALSE))</f>
        <v/>
      </c>
      <c r="G1869" s="10" t="str">
        <f t="shared" si="187"/>
        <v/>
      </c>
      <c r="H1869" s="10" t="str">
        <f>IF(C1869="","",VLOOKUP(R1869&amp;"_"&amp;S1869&amp;"_"&amp;T1869,[1]挑战模式!$A:$BG,58,FALSE))</f>
        <v/>
      </c>
      <c r="I1869" s="10" t="str">
        <f>IF(C1869="","",VLOOKUP(R1869&amp;"_"&amp;S1869&amp;"_"&amp;T1869,[1]挑战模式!$A:$BG,59,FALSE))</f>
        <v/>
      </c>
      <c r="J1869" s="10" t="str">
        <f t="shared" si="184"/>
        <v/>
      </c>
      <c r="K1869" s="10" t="str">
        <f>IF(ISNA(VLOOKUP(R1869&amp;"_"&amp;S1869&amp;"_"&amp;T1869,[1]挑战模式!$A:$AS,1,FALSE)),"",IF(VLOOKUP(R1869&amp;"_"&amp;S1869&amp;"_"&amp;T1869,[1]挑战模式!$A:$AS,14+U1869,FALSE)="","",INT(VLOOKUP(R1869&amp;"_"&amp;S1869&amp;"_"&amp;T1869,[1]挑战模式!$A:$AS,20+U1869,FALSE))))</f>
        <v/>
      </c>
      <c r="L1869" s="10" t="str">
        <f>IF(ISNA(VLOOKUP(R1869&amp;"_"&amp;S1869&amp;"_"&amp;T1869,[1]挑战模式!$A:$AS,1,FALSE)),"",IF(VLOOKUP(R1869&amp;"_"&amp;S1869&amp;"_"&amp;T1869,[1]挑战模式!$A:$AS,14+U1869,FALSE)="","",ROUND(VLOOKUP(R1869&amp;"_"&amp;S1869&amp;"_"&amp;T1869,[1]挑战模式!$A:$AS,5,FALSE)/K1869,2)))</f>
        <v/>
      </c>
      <c r="M1869" s="10" t="str">
        <f t="shared" si="188"/>
        <v/>
      </c>
      <c r="N1869" s="10" t="str">
        <f t="shared" si="189"/>
        <v/>
      </c>
      <c r="O1869" s="10" t="str">
        <f t="shared" si="190"/>
        <v/>
      </c>
      <c r="Q1869" s="10" t="str">
        <f>IF(L1869="","",VLOOKUP(R1869&amp;"_"&amp;S1869&amp;"_"&amp;T1869,[1]挑战模式!$A:$AS,38+U1869,FALSE))</f>
        <v/>
      </c>
      <c r="R1869" s="10">
        <v>4</v>
      </c>
      <c r="S1869" s="10">
        <v>4</v>
      </c>
      <c r="T1869" s="10">
        <v>8</v>
      </c>
      <c r="U1869" s="10">
        <v>2</v>
      </c>
    </row>
    <row r="1870" spans="2:21" x14ac:dyDescent="0.2">
      <c r="B1870" s="10" t="str">
        <f t="shared" si="185"/>
        <v/>
      </c>
      <c r="C1870" s="10" t="str">
        <f>IF(ISNA(VLOOKUP(R1870&amp;"_"&amp;S1870&amp;"_"&amp;T1870,[1]挑战模式!$A:$AS,1,FALSE)),"",IF(T1870-T1869=0,"",T1870))</f>
        <v/>
      </c>
      <c r="D1870" s="10" t="str">
        <f t="shared" si="186"/>
        <v/>
      </c>
      <c r="E1870" s="10" t="str">
        <f>""</f>
        <v/>
      </c>
      <c r="F1870" s="10" t="str">
        <f>IF(C1870="","",VLOOKUP(R1870&amp;"_"&amp;S1870&amp;"_"&amp;T1870,[1]挑战模式!$A:$AS,13,FALSE)-VLOOKUP(R1870&amp;"_"&amp;S1870&amp;"_"&amp;T1870,[1]挑战模式!$A:$AS,14,FALSE))</f>
        <v/>
      </c>
      <c r="G1870" s="10" t="str">
        <f t="shared" si="187"/>
        <v/>
      </c>
      <c r="H1870" s="10" t="str">
        <f>IF(C1870="","",VLOOKUP(R1870&amp;"_"&amp;S1870&amp;"_"&amp;T1870,[1]挑战模式!$A:$BG,58,FALSE))</f>
        <v/>
      </c>
      <c r="I1870" s="10" t="str">
        <f>IF(C1870="","",VLOOKUP(R1870&amp;"_"&amp;S1870&amp;"_"&amp;T1870,[1]挑战模式!$A:$BG,59,FALSE))</f>
        <v/>
      </c>
      <c r="J1870" s="10" t="str">
        <f t="shared" si="184"/>
        <v/>
      </c>
      <c r="K1870" s="10" t="str">
        <f>IF(ISNA(VLOOKUP(R1870&amp;"_"&amp;S1870&amp;"_"&amp;T1870,[1]挑战模式!$A:$AS,1,FALSE)),"",IF(VLOOKUP(R1870&amp;"_"&amp;S1870&amp;"_"&amp;T1870,[1]挑战模式!$A:$AS,14+U1870,FALSE)="","",INT(VLOOKUP(R1870&amp;"_"&amp;S1870&amp;"_"&amp;T1870,[1]挑战模式!$A:$AS,20+U1870,FALSE))))</f>
        <v/>
      </c>
      <c r="L1870" s="10" t="str">
        <f>IF(ISNA(VLOOKUP(R1870&amp;"_"&amp;S1870&amp;"_"&amp;T1870,[1]挑战模式!$A:$AS,1,FALSE)),"",IF(VLOOKUP(R1870&amp;"_"&amp;S1870&amp;"_"&amp;T1870,[1]挑战模式!$A:$AS,14+U1870,FALSE)="","",ROUND(VLOOKUP(R1870&amp;"_"&amp;S1870&amp;"_"&amp;T1870,[1]挑战模式!$A:$AS,5,FALSE)/K1870,2)))</f>
        <v/>
      </c>
      <c r="M1870" s="10" t="str">
        <f t="shared" si="188"/>
        <v/>
      </c>
      <c r="N1870" s="10" t="str">
        <f t="shared" si="189"/>
        <v/>
      </c>
      <c r="O1870" s="10" t="str">
        <f t="shared" si="190"/>
        <v/>
      </c>
      <c r="Q1870" s="10" t="str">
        <f>IF(L1870="","",VLOOKUP(R1870&amp;"_"&amp;S1870&amp;"_"&amp;T1870,[1]挑战模式!$A:$AS,38+U1870,FALSE))</f>
        <v/>
      </c>
      <c r="R1870" s="10">
        <v>4</v>
      </c>
      <c r="S1870" s="10">
        <v>4</v>
      </c>
      <c r="T1870" s="10">
        <v>8</v>
      </c>
      <c r="U1870" s="10">
        <v>3</v>
      </c>
    </row>
    <row r="1871" spans="2:21" x14ac:dyDescent="0.2">
      <c r="B1871" s="10" t="str">
        <f t="shared" si="185"/>
        <v/>
      </c>
      <c r="C1871" s="10" t="str">
        <f>IF(ISNA(VLOOKUP(R1871&amp;"_"&amp;S1871&amp;"_"&amp;T1871,[1]挑战模式!$A:$AS,1,FALSE)),"",IF(T1871-T1870=0,"",T1871))</f>
        <v/>
      </c>
      <c r="D1871" s="10" t="str">
        <f t="shared" si="186"/>
        <v/>
      </c>
      <c r="E1871" s="10" t="str">
        <f>""</f>
        <v/>
      </c>
      <c r="F1871" s="10" t="str">
        <f>IF(C1871="","",VLOOKUP(R1871&amp;"_"&amp;S1871&amp;"_"&amp;T1871,[1]挑战模式!$A:$AS,13,FALSE)-VLOOKUP(R1871&amp;"_"&amp;S1871&amp;"_"&amp;T1871,[1]挑战模式!$A:$AS,14,FALSE))</f>
        <v/>
      </c>
      <c r="G1871" s="10" t="str">
        <f t="shared" si="187"/>
        <v/>
      </c>
      <c r="H1871" s="10" t="str">
        <f>IF(C1871="","",VLOOKUP(R1871&amp;"_"&amp;S1871&amp;"_"&amp;T1871,[1]挑战模式!$A:$BG,58,FALSE))</f>
        <v/>
      </c>
      <c r="I1871" s="10" t="str">
        <f>IF(C1871="","",VLOOKUP(R1871&amp;"_"&amp;S1871&amp;"_"&amp;T1871,[1]挑战模式!$A:$BG,59,FALSE))</f>
        <v/>
      </c>
      <c r="J1871" s="10" t="str">
        <f t="shared" si="184"/>
        <v/>
      </c>
      <c r="K1871" s="10" t="str">
        <f>IF(ISNA(VLOOKUP(R1871&amp;"_"&amp;S1871&amp;"_"&amp;T1871,[1]挑战模式!$A:$AS,1,FALSE)),"",IF(VLOOKUP(R1871&amp;"_"&amp;S1871&amp;"_"&amp;T1871,[1]挑战模式!$A:$AS,14+U1871,FALSE)="","",INT(VLOOKUP(R1871&amp;"_"&amp;S1871&amp;"_"&amp;T1871,[1]挑战模式!$A:$AS,20+U1871,FALSE))))</f>
        <v/>
      </c>
      <c r="L1871" s="10" t="str">
        <f>IF(ISNA(VLOOKUP(R1871&amp;"_"&amp;S1871&amp;"_"&amp;T1871,[1]挑战模式!$A:$AS,1,FALSE)),"",IF(VLOOKUP(R1871&amp;"_"&amp;S1871&amp;"_"&amp;T1871,[1]挑战模式!$A:$AS,14+U1871,FALSE)="","",ROUND(VLOOKUP(R1871&amp;"_"&amp;S1871&amp;"_"&amp;T1871,[1]挑战模式!$A:$AS,5,FALSE)/K1871,2)))</f>
        <v/>
      </c>
      <c r="M1871" s="10" t="str">
        <f t="shared" si="188"/>
        <v/>
      </c>
      <c r="N1871" s="10" t="str">
        <f t="shared" si="189"/>
        <v/>
      </c>
      <c r="O1871" s="10" t="str">
        <f t="shared" si="190"/>
        <v/>
      </c>
      <c r="Q1871" s="10" t="str">
        <f>IF(L1871="","",VLOOKUP(R1871&amp;"_"&amp;S1871&amp;"_"&amp;T1871,[1]挑战模式!$A:$AS,38+U1871,FALSE))</f>
        <v/>
      </c>
      <c r="R1871" s="10">
        <v>4</v>
      </c>
      <c r="S1871" s="10">
        <v>4</v>
      </c>
      <c r="T1871" s="10">
        <v>8</v>
      </c>
      <c r="U1871" s="10">
        <v>4</v>
      </c>
    </row>
    <row r="1872" spans="2:21" x14ac:dyDescent="0.2">
      <c r="B1872" s="10" t="str">
        <f t="shared" si="185"/>
        <v/>
      </c>
      <c r="C1872" s="10" t="str">
        <f>IF(ISNA(VLOOKUP(R1872&amp;"_"&amp;S1872&amp;"_"&amp;T1872,[1]挑战模式!$A:$AS,1,FALSE)),"",IF(T1872-T1871=0,"",T1872))</f>
        <v/>
      </c>
      <c r="D1872" s="10" t="str">
        <f t="shared" si="186"/>
        <v/>
      </c>
      <c r="E1872" s="10" t="str">
        <f>""</f>
        <v/>
      </c>
      <c r="F1872" s="10" t="str">
        <f>IF(C1872="","",VLOOKUP(R1872&amp;"_"&amp;S1872&amp;"_"&amp;T1872,[1]挑战模式!$A:$AS,13,FALSE)-VLOOKUP(R1872&amp;"_"&amp;S1872&amp;"_"&amp;T1872,[1]挑战模式!$A:$AS,14,FALSE))</f>
        <v/>
      </c>
      <c r="G1872" s="10" t="str">
        <f t="shared" si="187"/>
        <v/>
      </c>
      <c r="H1872" s="10" t="str">
        <f>IF(C1872="","",VLOOKUP(R1872&amp;"_"&amp;S1872&amp;"_"&amp;T1872,[1]挑战模式!$A:$BG,58,FALSE))</f>
        <v/>
      </c>
      <c r="I1872" s="10" t="str">
        <f>IF(C1872="","",VLOOKUP(R1872&amp;"_"&amp;S1872&amp;"_"&amp;T1872,[1]挑战模式!$A:$BG,59,FALSE))</f>
        <v/>
      </c>
      <c r="J1872" s="10" t="str">
        <f t="shared" si="184"/>
        <v/>
      </c>
      <c r="K1872" s="10" t="str">
        <f>IF(ISNA(VLOOKUP(R1872&amp;"_"&amp;S1872&amp;"_"&amp;T1872,[1]挑战模式!$A:$AS,1,FALSE)),"",IF(VLOOKUP(R1872&amp;"_"&amp;S1872&amp;"_"&amp;T1872,[1]挑战模式!$A:$AS,14+U1872,FALSE)="","",INT(VLOOKUP(R1872&amp;"_"&amp;S1872&amp;"_"&amp;T1872,[1]挑战模式!$A:$AS,20+U1872,FALSE))))</f>
        <v/>
      </c>
      <c r="L1872" s="10" t="str">
        <f>IF(ISNA(VLOOKUP(R1872&amp;"_"&amp;S1872&amp;"_"&amp;T1872,[1]挑战模式!$A:$AS,1,FALSE)),"",IF(VLOOKUP(R1872&amp;"_"&amp;S1872&amp;"_"&amp;T1872,[1]挑战模式!$A:$AS,14+U1872,FALSE)="","",ROUND(VLOOKUP(R1872&amp;"_"&amp;S1872&amp;"_"&amp;T1872,[1]挑战模式!$A:$AS,5,FALSE)/K1872,2)))</f>
        <v/>
      </c>
      <c r="M1872" s="10" t="str">
        <f t="shared" si="188"/>
        <v/>
      </c>
      <c r="N1872" s="10" t="str">
        <f t="shared" si="189"/>
        <v/>
      </c>
      <c r="O1872" s="10" t="str">
        <f t="shared" si="190"/>
        <v/>
      </c>
      <c r="Q1872" s="10" t="str">
        <f>IF(L1872="","",VLOOKUP(R1872&amp;"_"&amp;S1872&amp;"_"&amp;T1872,[1]挑战模式!$A:$AS,38+U1872,FALSE))</f>
        <v/>
      </c>
      <c r="R1872" s="10">
        <v>4</v>
      </c>
      <c r="S1872" s="10">
        <v>4</v>
      </c>
      <c r="T1872" s="10">
        <v>8</v>
      </c>
      <c r="U1872" s="10">
        <v>5</v>
      </c>
    </row>
    <row r="1873" spans="2:21" x14ac:dyDescent="0.2">
      <c r="B1873" s="10" t="str">
        <f t="shared" si="185"/>
        <v/>
      </c>
      <c r="C1873" s="10" t="str">
        <f>IF(ISNA(VLOOKUP(R1873&amp;"_"&amp;S1873&amp;"_"&amp;T1873,[1]挑战模式!$A:$AS,1,FALSE)),"",IF(T1873-T1872=0,"",T1873))</f>
        <v/>
      </c>
      <c r="D1873" s="10" t="str">
        <f t="shared" si="186"/>
        <v/>
      </c>
      <c r="E1873" s="10" t="str">
        <f>""</f>
        <v/>
      </c>
      <c r="F1873" s="10" t="str">
        <f>IF(C1873="","",VLOOKUP(R1873&amp;"_"&amp;S1873&amp;"_"&amp;T1873,[1]挑战模式!$A:$AS,13,FALSE)-VLOOKUP(R1873&amp;"_"&amp;S1873&amp;"_"&amp;T1873,[1]挑战模式!$A:$AS,14,FALSE))</f>
        <v/>
      </c>
      <c r="G1873" s="10" t="str">
        <f t="shared" si="187"/>
        <v/>
      </c>
      <c r="H1873" s="10" t="str">
        <f>IF(C1873="","",VLOOKUP(R1873&amp;"_"&amp;S1873&amp;"_"&amp;T1873,[1]挑战模式!$A:$BG,58,FALSE))</f>
        <v/>
      </c>
      <c r="I1873" s="10" t="str">
        <f>IF(C1873="","",VLOOKUP(R1873&amp;"_"&amp;S1873&amp;"_"&amp;T1873,[1]挑战模式!$A:$BG,59,FALSE))</f>
        <v/>
      </c>
      <c r="J1873" s="10" t="str">
        <f t="shared" si="184"/>
        <v/>
      </c>
      <c r="K1873" s="10" t="str">
        <f>IF(ISNA(VLOOKUP(R1873&amp;"_"&amp;S1873&amp;"_"&amp;T1873,[1]挑战模式!$A:$AS,1,FALSE)),"",IF(VLOOKUP(R1873&amp;"_"&amp;S1873&amp;"_"&amp;T1873,[1]挑战模式!$A:$AS,14+U1873,FALSE)="","",INT(VLOOKUP(R1873&amp;"_"&amp;S1873&amp;"_"&amp;T1873,[1]挑战模式!$A:$AS,20+U1873,FALSE))))</f>
        <v/>
      </c>
      <c r="L1873" s="10" t="str">
        <f>IF(ISNA(VLOOKUP(R1873&amp;"_"&amp;S1873&amp;"_"&amp;T1873,[1]挑战模式!$A:$AS,1,FALSE)),"",IF(VLOOKUP(R1873&amp;"_"&amp;S1873&amp;"_"&amp;T1873,[1]挑战模式!$A:$AS,14+U1873,FALSE)="","",ROUND(VLOOKUP(R1873&amp;"_"&amp;S1873&amp;"_"&amp;T1873,[1]挑战模式!$A:$AS,5,FALSE)/K1873,2)))</f>
        <v/>
      </c>
      <c r="M1873" s="10" t="str">
        <f t="shared" si="188"/>
        <v/>
      </c>
      <c r="N1873" s="10" t="str">
        <f t="shared" si="189"/>
        <v/>
      </c>
      <c r="O1873" s="10" t="str">
        <f t="shared" si="190"/>
        <v/>
      </c>
      <c r="Q1873" s="10" t="str">
        <f>IF(L1873="","",VLOOKUP(R1873&amp;"_"&amp;S1873&amp;"_"&amp;T1873,[1]挑战模式!$A:$AS,38+U1873,FALSE))</f>
        <v/>
      </c>
      <c r="R1873" s="10">
        <v>4</v>
      </c>
      <c r="S1873" s="10">
        <v>4</v>
      </c>
      <c r="T1873" s="10">
        <v>8</v>
      </c>
      <c r="U1873" s="10">
        <v>6</v>
      </c>
    </row>
    <row r="1874" spans="2:21" x14ac:dyDescent="0.2">
      <c r="B1874" s="10" t="str">
        <f t="shared" si="185"/>
        <v>MonsterWaveCallRule_Season4_Challenge5</v>
      </c>
      <c r="C1874" s="10">
        <f>IF(ISNA(VLOOKUP(R1874&amp;"_"&amp;S1874&amp;"_"&amp;T1874,[1]挑战模式!$A:$AS,1,FALSE)),"",IF(T1874-T1873=0,"",T1874))</f>
        <v>1</v>
      </c>
      <c r="D1874" s="10" t="str">
        <f t="shared" si="186"/>
        <v>赛季4挑战关卡5波次1</v>
      </c>
      <c r="E1874" s="10" t="str">
        <f>""</f>
        <v/>
      </c>
      <c r="F1874" s="10">
        <f>IF(C1874="","",VLOOKUP(R1874&amp;"_"&amp;S1874&amp;"_"&amp;T1874,[1]挑战模式!$A:$AS,13,FALSE)-VLOOKUP(R1874&amp;"_"&amp;S1874&amp;"_"&amp;T1874,[1]挑战模式!$A:$AS,14,FALSE))</f>
        <v>100</v>
      </c>
      <c r="G1874" s="10">
        <f t="shared" si="187"/>
        <v>180</v>
      </c>
      <c r="H1874" s="10" t="str">
        <f>IF(C1874="","",VLOOKUP(R1874&amp;"_"&amp;S1874&amp;"_"&amp;T1874,[1]挑战模式!$A:$BG,58,FALSE))</f>
        <v>ResAudio_Music_game3;0.9</v>
      </c>
      <c r="I1874" s="10" t="str">
        <f>IF(C1874="","",VLOOKUP(R1874&amp;"_"&amp;S1874&amp;"_"&amp;T1874,[1]挑战模式!$A:$BG,59,FALSE))</f>
        <v>ResAudio_Music_game3;1.1</v>
      </c>
      <c r="J1874" s="10">
        <f t="shared" si="184"/>
        <v>0</v>
      </c>
      <c r="K1874" s="10">
        <f ca="1">IF(ISNA(VLOOKUP(R1874&amp;"_"&amp;S1874&amp;"_"&amp;T1874,[1]挑战模式!$A:$AS,1,FALSE)),"",IF(VLOOKUP(R1874&amp;"_"&amp;S1874&amp;"_"&amp;T1874,[1]挑战模式!$A:$AS,14+U1874,FALSE)="","",INT(VLOOKUP(R1874&amp;"_"&amp;S1874&amp;"_"&amp;T1874,[1]挑战模式!$A:$AS,20+U1874,FALSE))))</f>
        <v>5</v>
      </c>
      <c r="L1874" s="10">
        <f ca="1">IF(ISNA(VLOOKUP(R1874&amp;"_"&amp;S1874&amp;"_"&amp;T1874,[1]挑战模式!$A:$AS,1,FALSE)),"",IF(VLOOKUP(R1874&amp;"_"&amp;S1874&amp;"_"&amp;T1874,[1]挑战模式!$A:$AS,14+U1874,FALSE)="","",ROUND(VLOOKUP(R1874&amp;"_"&amp;S1874&amp;"_"&amp;T1874,[1]挑战模式!$A:$AS,5,FALSE)/K1874,2)))</f>
        <v>2</v>
      </c>
      <c r="M1874" s="10">
        <f t="shared" ca="1" si="188"/>
        <v>1</v>
      </c>
      <c r="N1874" s="10" t="str">
        <f t="shared" ca="1" si="189"/>
        <v>Monster_Season4_Challenge5_1_1</v>
      </c>
      <c r="O1874" s="10">
        <f t="shared" ca="1" si="190"/>
        <v>1</v>
      </c>
      <c r="Q1874" s="10">
        <f ca="1">IF(L1874="","",VLOOKUP(R1874&amp;"_"&amp;S1874&amp;"_"&amp;T1874,[1]挑战模式!$A:$AS,38+U1874,FALSE))</f>
        <v>40</v>
      </c>
      <c r="R1874" s="10">
        <v>4</v>
      </c>
      <c r="S1874" s="10">
        <v>5</v>
      </c>
      <c r="T1874" s="10">
        <v>1</v>
      </c>
      <c r="U1874" s="10">
        <v>1</v>
      </c>
    </row>
    <row r="1875" spans="2:21" x14ac:dyDescent="0.2">
      <c r="B1875" s="10" t="str">
        <f t="shared" si="185"/>
        <v/>
      </c>
      <c r="C1875" s="10" t="str">
        <f>IF(ISNA(VLOOKUP(R1875&amp;"_"&amp;S1875&amp;"_"&amp;T1875,[1]挑战模式!$A:$AS,1,FALSE)),"",IF(T1875-T1874=0,"",T1875))</f>
        <v/>
      </c>
      <c r="D1875" s="10" t="str">
        <f t="shared" si="186"/>
        <v/>
      </c>
      <c r="E1875" s="10" t="str">
        <f>""</f>
        <v/>
      </c>
      <c r="F1875" s="10" t="str">
        <f>IF(C1875="","",VLOOKUP(R1875&amp;"_"&amp;S1875&amp;"_"&amp;T1875,[1]挑战模式!$A:$AS,13,FALSE)-VLOOKUP(R1875&amp;"_"&amp;S1875&amp;"_"&amp;T1875,[1]挑战模式!$A:$AS,14,FALSE))</f>
        <v/>
      </c>
      <c r="G1875" s="10" t="str">
        <f t="shared" si="187"/>
        <v/>
      </c>
      <c r="H1875" s="10" t="str">
        <f>IF(C1875="","",VLOOKUP(R1875&amp;"_"&amp;S1875&amp;"_"&amp;T1875,[1]挑战模式!$A:$BG,58,FALSE))</f>
        <v/>
      </c>
      <c r="I1875" s="10" t="str">
        <f>IF(C1875="","",VLOOKUP(R1875&amp;"_"&amp;S1875&amp;"_"&amp;T1875,[1]挑战模式!$A:$BG,59,FALSE))</f>
        <v/>
      </c>
      <c r="J1875" s="10" t="str">
        <f t="shared" si="184"/>
        <v/>
      </c>
      <c r="K1875" s="10" t="str">
        <f ca="1">IF(ISNA(VLOOKUP(R1875&amp;"_"&amp;S1875&amp;"_"&amp;T1875,[1]挑战模式!$A:$AS,1,FALSE)),"",IF(VLOOKUP(R1875&amp;"_"&amp;S1875&amp;"_"&amp;T1875,[1]挑战模式!$A:$AS,14+U1875,FALSE)="","",INT(VLOOKUP(R1875&amp;"_"&amp;S1875&amp;"_"&amp;T1875,[1]挑战模式!$A:$AS,20+U1875,FALSE))))</f>
        <v/>
      </c>
      <c r="L1875" s="10" t="str">
        <f ca="1">IF(ISNA(VLOOKUP(R1875&amp;"_"&amp;S1875&amp;"_"&amp;T1875,[1]挑战模式!$A:$AS,1,FALSE)),"",IF(VLOOKUP(R1875&amp;"_"&amp;S1875&amp;"_"&amp;T1875,[1]挑战模式!$A:$AS,14+U1875,FALSE)="","",ROUND(VLOOKUP(R1875&amp;"_"&amp;S1875&amp;"_"&amp;T1875,[1]挑战模式!$A:$AS,5,FALSE)/K1875,2)))</f>
        <v/>
      </c>
      <c r="M1875" s="10" t="str">
        <f t="shared" ca="1" si="188"/>
        <v/>
      </c>
      <c r="N1875" s="10" t="str">
        <f t="shared" ca="1" si="189"/>
        <v/>
      </c>
      <c r="O1875" s="10" t="str">
        <f t="shared" ca="1" si="190"/>
        <v/>
      </c>
      <c r="Q1875" s="10" t="str">
        <f ca="1">IF(L1875="","",VLOOKUP(R1875&amp;"_"&amp;S1875&amp;"_"&amp;T1875,[1]挑战模式!$A:$AS,38+U1875,FALSE))</f>
        <v/>
      </c>
      <c r="R1875" s="10">
        <v>4</v>
      </c>
      <c r="S1875" s="10">
        <v>5</v>
      </c>
      <c r="T1875" s="10">
        <v>1</v>
      </c>
      <c r="U1875" s="10">
        <v>2</v>
      </c>
    </row>
    <row r="1876" spans="2:21" x14ac:dyDescent="0.2">
      <c r="B1876" s="10" t="str">
        <f t="shared" si="185"/>
        <v/>
      </c>
      <c r="C1876" s="10" t="str">
        <f>IF(ISNA(VLOOKUP(R1876&amp;"_"&amp;S1876&amp;"_"&amp;T1876,[1]挑战模式!$A:$AS,1,FALSE)),"",IF(T1876-T1875=0,"",T1876))</f>
        <v/>
      </c>
      <c r="D1876" s="10" t="str">
        <f t="shared" si="186"/>
        <v/>
      </c>
      <c r="E1876" s="10" t="str">
        <f>""</f>
        <v/>
      </c>
      <c r="F1876" s="10" t="str">
        <f>IF(C1876="","",VLOOKUP(R1876&amp;"_"&amp;S1876&amp;"_"&amp;T1876,[1]挑战模式!$A:$AS,13,FALSE)-VLOOKUP(R1876&amp;"_"&amp;S1876&amp;"_"&amp;T1876,[1]挑战模式!$A:$AS,14,FALSE))</f>
        <v/>
      </c>
      <c r="G1876" s="10" t="str">
        <f t="shared" si="187"/>
        <v/>
      </c>
      <c r="H1876" s="10" t="str">
        <f>IF(C1876="","",VLOOKUP(R1876&amp;"_"&amp;S1876&amp;"_"&amp;T1876,[1]挑战模式!$A:$BG,58,FALSE))</f>
        <v/>
      </c>
      <c r="I1876" s="10" t="str">
        <f>IF(C1876="","",VLOOKUP(R1876&amp;"_"&amp;S1876&amp;"_"&amp;T1876,[1]挑战模式!$A:$BG,59,FALSE))</f>
        <v/>
      </c>
      <c r="J1876" s="10" t="str">
        <f t="shared" si="184"/>
        <v/>
      </c>
      <c r="K1876" s="10" t="str">
        <f ca="1">IF(ISNA(VLOOKUP(R1876&amp;"_"&amp;S1876&amp;"_"&amp;T1876,[1]挑战模式!$A:$AS,1,FALSE)),"",IF(VLOOKUP(R1876&amp;"_"&amp;S1876&amp;"_"&amp;T1876,[1]挑战模式!$A:$AS,14+U1876,FALSE)="","",INT(VLOOKUP(R1876&amp;"_"&amp;S1876&amp;"_"&amp;T1876,[1]挑战模式!$A:$AS,20+U1876,FALSE))))</f>
        <v/>
      </c>
      <c r="L1876" s="10" t="str">
        <f ca="1">IF(ISNA(VLOOKUP(R1876&amp;"_"&amp;S1876&amp;"_"&amp;T1876,[1]挑战模式!$A:$AS,1,FALSE)),"",IF(VLOOKUP(R1876&amp;"_"&amp;S1876&amp;"_"&amp;T1876,[1]挑战模式!$A:$AS,14+U1876,FALSE)="","",ROUND(VLOOKUP(R1876&amp;"_"&amp;S1876&amp;"_"&amp;T1876,[1]挑战模式!$A:$AS,5,FALSE)/K1876,2)))</f>
        <v/>
      </c>
      <c r="M1876" s="10" t="str">
        <f t="shared" ca="1" si="188"/>
        <v/>
      </c>
      <c r="N1876" s="10" t="str">
        <f t="shared" ca="1" si="189"/>
        <v/>
      </c>
      <c r="O1876" s="10" t="str">
        <f t="shared" ca="1" si="190"/>
        <v/>
      </c>
      <c r="Q1876" s="10" t="str">
        <f ca="1">IF(L1876="","",VLOOKUP(R1876&amp;"_"&amp;S1876&amp;"_"&amp;T1876,[1]挑战模式!$A:$AS,38+U1876,FALSE))</f>
        <v/>
      </c>
      <c r="R1876" s="10">
        <v>4</v>
      </c>
      <c r="S1876" s="10">
        <v>5</v>
      </c>
      <c r="T1876" s="10">
        <v>1</v>
      </c>
      <c r="U1876" s="10">
        <v>3</v>
      </c>
    </row>
    <row r="1877" spans="2:21" x14ac:dyDescent="0.2">
      <c r="B1877" s="10" t="str">
        <f t="shared" si="185"/>
        <v/>
      </c>
      <c r="C1877" s="10" t="str">
        <f>IF(ISNA(VLOOKUP(R1877&amp;"_"&amp;S1877&amp;"_"&amp;T1877,[1]挑战模式!$A:$AS,1,FALSE)),"",IF(T1877-T1876=0,"",T1877))</f>
        <v/>
      </c>
      <c r="D1877" s="10" t="str">
        <f t="shared" si="186"/>
        <v/>
      </c>
      <c r="E1877" s="10" t="str">
        <f>""</f>
        <v/>
      </c>
      <c r="F1877" s="10" t="str">
        <f>IF(C1877="","",VLOOKUP(R1877&amp;"_"&amp;S1877&amp;"_"&amp;T1877,[1]挑战模式!$A:$AS,13,FALSE)-VLOOKUP(R1877&amp;"_"&amp;S1877&amp;"_"&amp;T1877,[1]挑战模式!$A:$AS,14,FALSE))</f>
        <v/>
      </c>
      <c r="G1877" s="10" t="str">
        <f t="shared" si="187"/>
        <v/>
      </c>
      <c r="H1877" s="10" t="str">
        <f>IF(C1877="","",VLOOKUP(R1877&amp;"_"&amp;S1877&amp;"_"&amp;T1877,[1]挑战模式!$A:$BG,58,FALSE))</f>
        <v/>
      </c>
      <c r="I1877" s="10" t="str">
        <f>IF(C1877="","",VLOOKUP(R1877&amp;"_"&amp;S1877&amp;"_"&amp;T1877,[1]挑战模式!$A:$BG,59,FALSE))</f>
        <v/>
      </c>
      <c r="J1877" s="10" t="str">
        <f t="shared" si="184"/>
        <v/>
      </c>
      <c r="K1877" s="10" t="str">
        <f ca="1">IF(ISNA(VLOOKUP(R1877&amp;"_"&amp;S1877&amp;"_"&amp;T1877,[1]挑战模式!$A:$AS,1,FALSE)),"",IF(VLOOKUP(R1877&amp;"_"&amp;S1877&amp;"_"&amp;T1877,[1]挑战模式!$A:$AS,14+U1877,FALSE)="","",INT(VLOOKUP(R1877&amp;"_"&amp;S1877&amp;"_"&amp;T1877,[1]挑战模式!$A:$AS,20+U1877,FALSE))))</f>
        <v/>
      </c>
      <c r="L1877" s="10" t="str">
        <f ca="1">IF(ISNA(VLOOKUP(R1877&amp;"_"&amp;S1877&amp;"_"&amp;T1877,[1]挑战模式!$A:$AS,1,FALSE)),"",IF(VLOOKUP(R1877&amp;"_"&amp;S1877&amp;"_"&amp;T1877,[1]挑战模式!$A:$AS,14+U1877,FALSE)="","",ROUND(VLOOKUP(R1877&amp;"_"&amp;S1877&amp;"_"&amp;T1877,[1]挑战模式!$A:$AS,5,FALSE)/K1877,2)))</f>
        <v/>
      </c>
      <c r="M1877" s="10" t="str">
        <f t="shared" ca="1" si="188"/>
        <v/>
      </c>
      <c r="N1877" s="10" t="str">
        <f t="shared" ca="1" si="189"/>
        <v/>
      </c>
      <c r="O1877" s="10" t="str">
        <f t="shared" ca="1" si="190"/>
        <v/>
      </c>
      <c r="Q1877" s="10" t="str">
        <f ca="1">IF(L1877="","",VLOOKUP(R1877&amp;"_"&amp;S1877&amp;"_"&amp;T1877,[1]挑战模式!$A:$AS,38+U1877,FALSE))</f>
        <v/>
      </c>
      <c r="R1877" s="10">
        <v>4</v>
      </c>
      <c r="S1877" s="10">
        <v>5</v>
      </c>
      <c r="T1877" s="10">
        <v>1</v>
      </c>
      <c r="U1877" s="10">
        <v>4</v>
      </c>
    </row>
    <row r="1878" spans="2:21" x14ac:dyDescent="0.2">
      <c r="B1878" s="10" t="str">
        <f t="shared" si="185"/>
        <v/>
      </c>
      <c r="C1878" s="10" t="str">
        <f>IF(ISNA(VLOOKUP(R1878&amp;"_"&amp;S1878&amp;"_"&amp;T1878,[1]挑战模式!$A:$AS,1,FALSE)),"",IF(T1878-T1877=0,"",T1878))</f>
        <v/>
      </c>
      <c r="D1878" s="10" t="str">
        <f t="shared" si="186"/>
        <v/>
      </c>
      <c r="E1878" s="10" t="str">
        <f>""</f>
        <v/>
      </c>
      <c r="F1878" s="10" t="str">
        <f>IF(C1878="","",VLOOKUP(R1878&amp;"_"&amp;S1878&amp;"_"&amp;T1878,[1]挑战模式!$A:$AS,13,FALSE)-VLOOKUP(R1878&amp;"_"&amp;S1878&amp;"_"&amp;T1878,[1]挑战模式!$A:$AS,14,FALSE))</f>
        <v/>
      </c>
      <c r="G1878" s="10" t="str">
        <f t="shared" si="187"/>
        <v/>
      </c>
      <c r="H1878" s="10" t="str">
        <f>IF(C1878="","",VLOOKUP(R1878&amp;"_"&amp;S1878&amp;"_"&amp;T1878,[1]挑战模式!$A:$BG,58,FALSE))</f>
        <v/>
      </c>
      <c r="I1878" s="10" t="str">
        <f>IF(C1878="","",VLOOKUP(R1878&amp;"_"&amp;S1878&amp;"_"&amp;T1878,[1]挑战模式!$A:$BG,59,FALSE))</f>
        <v/>
      </c>
      <c r="J1878" s="10" t="str">
        <f t="shared" si="184"/>
        <v/>
      </c>
      <c r="K1878" s="10" t="str">
        <f ca="1">IF(ISNA(VLOOKUP(R1878&amp;"_"&amp;S1878&amp;"_"&amp;T1878,[1]挑战模式!$A:$AS,1,FALSE)),"",IF(VLOOKUP(R1878&amp;"_"&amp;S1878&amp;"_"&amp;T1878,[1]挑战模式!$A:$AS,14+U1878,FALSE)="","",INT(VLOOKUP(R1878&amp;"_"&amp;S1878&amp;"_"&amp;T1878,[1]挑战模式!$A:$AS,20+U1878,FALSE))))</f>
        <v/>
      </c>
      <c r="L1878" s="10" t="str">
        <f ca="1">IF(ISNA(VLOOKUP(R1878&amp;"_"&amp;S1878&amp;"_"&amp;T1878,[1]挑战模式!$A:$AS,1,FALSE)),"",IF(VLOOKUP(R1878&amp;"_"&amp;S1878&amp;"_"&amp;T1878,[1]挑战模式!$A:$AS,14+U1878,FALSE)="","",ROUND(VLOOKUP(R1878&amp;"_"&amp;S1878&amp;"_"&amp;T1878,[1]挑战模式!$A:$AS,5,FALSE)/K1878,2)))</f>
        <v/>
      </c>
      <c r="M1878" s="10" t="str">
        <f t="shared" ca="1" si="188"/>
        <v/>
      </c>
      <c r="N1878" s="10" t="str">
        <f t="shared" ca="1" si="189"/>
        <v/>
      </c>
      <c r="O1878" s="10" t="str">
        <f t="shared" ca="1" si="190"/>
        <v/>
      </c>
      <c r="Q1878" s="10" t="str">
        <f ca="1">IF(L1878="","",VLOOKUP(R1878&amp;"_"&amp;S1878&amp;"_"&amp;T1878,[1]挑战模式!$A:$AS,38+U1878,FALSE))</f>
        <v/>
      </c>
      <c r="R1878" s="10">
        <v>4</v>
      </c>
      <c r="S1878" s="10">
        <v>5</v>
      </c>
      <c r="T1878" s="10">
        <v>1</v>
      </c>
      <c r="U1878" s="10">
        <v>5</v>
      </c>
    </row>
    <row r="1879" spans="2:21" x14ac:dyDescent="0.2">
      <c r="B1879" s="10" t="str">
        <f t="shared" si="185"/>
        <v/>
      </c>
      <c r="C1879" s="10" t="str">
        <f>IF(ISNA(VLOOKUP(R1879&amp;"_"&amp;S1879&amp;"_"&amp;T1879,[1]挑战模式!$A:$AS,1,FALSE)),"",IF(T1879-T1878=0,"",T1879))</f>
        <v/>
      </c>
      <c r="D1879" s="10" t="str">
        <f t="shared" si="186"/>
        <v/>
      </c>
      <c r="E1879" s="10" t="str">
        <f>""</f>
        <v/>
      </c>
      <c r="F1879" s="10" t="str">
        <f>IF(C1879="","",VLOOKUP(R1879&amp;"_"&amp;S1879&amp;"_"&amp;T1879,[1]挑战模式!$A:$AS,13,FALSE)-VLOOKUP(R1879&amp;"_"&amp;S1879&amp;"_"&amp;T1879,[1]挑战模式!$A:$AS,14,FALSE))</f>
        <v/>
      </c>
      <c r="G1879" s="10" t="str">
        <f t="shared" si="187"/>
        <v/>
      </c>
      <c r="H1879" s="10" t="str">
        <f>IF(C1879="","",VLOOKUP(R1879&amp;"_"&amp;S1879&amp;"_"&amp;T1879,[1]挑战模式!$A:$BG,58,FALSE))</f>
        <v/>
      </c>
      <c r="I1879" s="10" t="str">
        <f>IF(C1879="","",VLOOKUP(R1879&amp;"_"&amp;S1879&amp;"_"&amp;T1879,[1]挑战模式!$A:$BG,59,FALSE))</f>
        <v/>
      </c>
      <c r="J1879" s="10" t="str">
        <f t="shared" ref="J1879:J1921" si="191">IF(C1879="","",0)</f>
        <v/>
      </c>
      <c r="K1879" s="10" t="str">
        <f ca="1">IF(ISNA(VLOOKUP(R1879&amp;"_"&amp;S1879&amp;"_"&amp;T1879,[1]挑战模式!$A:$AS,1,FALSE)),"",IF(VLOOKUP(R1879&amp;"_"&amp;S1879&amp;"_"&amp;T1879,[1]挑战模式!$A:$AS,14+U1879,FALSE)="","",INT(VLOOKUP(R1879&amp;"_"&amp;S1879&amp;"_"&amp;T1879,[1]挑战模式!$A:$AS,20+U1879,FALSE))))</f>
        <v/>
      </c>
      <c r="L1879" s="10" t="str">
        <f ca="1">IF(ISNA(VLOOKUP(R1879&amp;"_"&amp;S1879&amp;"_"&amp;T1879,[1]挑战模式!$A:$AS,1,FALSE)),"",IF(VLOOKUP(R1879&amp;"_"&amp;S1879&amp;"_"&amp;T1879,[1]挑战模式!$A:$AS,14+U1879,FALSE)="","",ROUND(VLOOKUP(R1879&amp;"_"&amp;S1879&amp;"_"&amp;T1879,[1]挑战模式!$A:$AS,5,FALSE)/K1879,2)))</f>
        <v/>
      </c>
      <c r="M1879" s="10" t="str">
        <f t="shared" ca="1" si="188"/>
        <v/>
      </c>
      <c r="N1879" s="10" t="str">
        <f t="shared" ca="1" si="189"/>
        <v/>
      </c>
      <c r="O1879" s="10" t="str">
        <f t="shared" ca="1" si="190"/>
        <v/>
      </c>
      <c r="Q1879" s="10" t="str">
        <f ca="1">IF(L1879="","",VLOOKUP(R1879&amp;"_"&amp;S1879&amp;"_"&amp;T1879,[1]挑战模式!$A:$AS,38+U1879,FALSE))</f>
        <v/>
      </c>
      <c r="R1879" s="10">
        <v>4</v>
      </c>
      <c r="S1879" s="10">
        <v>5</v>
      </c>
      <c r="T1879" s="10">
        <v>1</v>
      </c>
      <c r="U1879" s="10">
        <v>6</v>
      </c>
    </row>
    <row r="1880" spans="2:21" x14ac:dyDescent="0.2">
      <c r="B1880" s="10" t="str">
        <f t="shared" si="185"/>
        <v>MonsterWaveCallRule_Season4_Challenge5</v>
      </c>
      <c r="C1880" s="10">
        <f>IF(ISNA(VLOOKUP(R1880&amp;"_"&amp;S1880&amp;"_"&amp;T1880,[1]挑战模式!$A:$AS,1,FALSE)),"",IF(T1880-T1879=0,"",T1880))</f>
        <v>2</v>
      </c>
      <c r="D1880" s="10" t="str">
        <f t="shared" si="186"/>
        <v>赛季4挑战关卡5波次2</v>
      </c>
      <c r="E1880" s="10" t="str">
        <f>""</f>
        <v/>
      </c>
      <c r="F1880" s="10">
        <f>IF(C1880="","",VLOOKUP(R1880&amp;"_"&amp;S1880&amp;"_"&amp;T1880,[1]挑战模式!$A:$AS,13,FALSE)-VLOOKUP(R1880&amp;"_"&amp;S1880&amp;"_"&amp;T1880,[1]挑战模式!$A:$AS,14,FALSE))</f>
        <v>100</v>
      </c>
      <c r="G1880" s="10">
        <f t="shared" si="187"/>
        <v>180</v>
      </c>
      <c r="H1880" s="10" t="str">
        <f>IF(C1880="","",VLOOKUP(R1880&amp;"_"&amp;S1880&amp;"_"&amp;T1880,[1]挑战模式!$A:$BG,58,FALSE))</f>
        <v>ResAudio_Music_game3;0.9</v>
      </c>
      <c r="I1880" s="10" t="str">
        <f>IF(C1880="","",VLOOKUP(R1880&amp;"_"&amp;S1880&amp;"_"&amp;T1880,[1]挑战模式!$A:$BG,59,FALSE))</f>
        <v>ResAudio_Music_game3;1.1</v>
      </c>
      <c r="J1880" s="10">
        <f t="shared" si="191"/>
        <v>0</v>
      </c>
      <c r="K1880" s="10">
        <f ca="1">IF(ISNA(VLOOKUP(R1880&amp;"_"&amp;S1880&amp;"_"&amp;T1880,[1]挑战模式!$A:$AS,1,FALSE)),"",IF(VLOOKUP(R1880&amp;"_"&amp;S1880&amp;"_"&amp;T1880,[1]挑战模式!$A:$AS,14+U1880,FALSE)="","",INT(VLOOKUP(R1880&amp;"_"&amp;S1880&amp;"_"&amp;T1880,[1]挑战模式!$A:$AS,20+U1880,FALSE))))</f>
        <v>5</v>
      </c>
      <c r="L1880" s="10">
        <f ca="1">IF(ISNA(VLOOKUP(R1880&amp;"_"&amp;S1880&amp;"_"&amp;T1880,[1]挑战模式!$A:$AS,1,FALSE)),"",IF(VLOOKUP(R1880&amp;"_"&amp;S1880&amp;"_"&amp;T1880,[1]挑战模式!$A:$AS,14+U1880,FALSE)="","",ROUND(VLOOKUP(R1880&amp;"_"&amp;S1880&amp;"_"&amp;T1880,[1]挑战模式!$A:$AS,5,FALSE)/K1880,2)))</f>
        <v>3</v>
      </c>
      <c r="M1880" s="10">
        <f t="shared" ca="1" si="188"/>
        <v>1</v>
      </c>
      <c r="N1880" s="10" t="str">
        <f t="shared" ca="1" si="189"/>
        <v>Monster_Season4_Challenge5_2_1</v>
      </c>
      <c r="O1880" s="10">
        <f t="shared" ca="1" si="190"/>
        <v>1</v>
      </c>
      <c r="Q1880" s="10">
        <f ca="1">IF(L1880="","",VLOOKUP(R1880&amp;"_"&amp;S1880&amp;"_"&amp;T1880,[1]挑战模式!$A:$AS,38+U1880,FALSE))</f>
        <v>27</v>
      </c>
      <c r="R1880" s="10">
        <v>4</v>
      </c>
      <c r="S1880" s="10">
        <v>5</v>
      </c>
      <c r="T1880" s="10">
        <v>2</v>
      </c>
      <c r="U1880" s="10">
        <v>1</v>
      </c>
    </row>
    <row r="1881" spans="2:21" x14ac:dyDescent="0.2">
      <c r="B1881" s="10" t="str">
        <f t="shared" si="185"/>
        <v/>
      </c>
      <c r="C1881" s="10" t="str">
        <f>IF(ISNA(VLOOKUP(R1881&amp;"_"&amp;S1881&amp;"_"&amp;T1881,[1]挑战模式!$A:$AS,1,FALSE)),"",IF(T1881-T1880=0,"",T1881))</f>
        <v/>
      </c>
      <c r="D1881" s="10" t="str">
        <f t="shared" si="186"/>
        <v/>
      </c>
      <c r="E1881" s="10" t="str">
        <f>""</f>
        <v/>
      </c>
      <c r="F1881" s="10" t="str">
        <f>IF(C1881="","",VLOOKUP(R1881&amp;"_"&amp;S1881&amp;"_"&amp;T1881,[1]挑战模式!$A:$AS,13,FALSE)-VLOOKUP(R1881&amp;"_"&amp;S1881&amp;"_"&amp;T1881,[1]挑战模式!$A:$AS,14,FALSE))</f>
        <v/>
      </c>
      <c r="G1881" s="10" t="str">
        <f t="shared" si="187"/>
        <v/>
      </c>
      <c r="H1881" s="10" t="str">
        <f>IF(C1881="","",VLOOKUP(R1881&amp;"_"&amp;S1881&amp;"_"&amp;T1881,[1]挑战模式!$A:$BG,58,FALSE))</f>
        <v/>
      </c>
      <c r="I1881" s="10" t="str">
        <f>IF(C1881="","",VLOOKUP(R1881&amp;"_"&amp;S1881&amp;"_"&amp;T1881,[1]挑战模式!$A:$BG,59,FALSE))</f>
        <v/>
      </c>
      <c r="J1881" s="10" t="str">
        <f t="shared" si="191"/>
        <v/>
      </c>
      <c r="K1881" s="10">
        <f ca="1">IF(ISNA(VLOOKUP(R1881&amp;"_"&amp;S1881&amp;"_"&amp;T1881,[1]挑战模式!$A:$AS,1,FALSE)),"",IF(VLOOKUP(R1881&amp;"_"&amp;S1881&amp;"_"&amp;T1881,[1]挑战模式!$A:$AS,14+U1881,FALSE)="","",INT(VLOOKUP(R1881&amp;"_"&amp;S1881&amp;"_"&amp;T1881,[1]挑战模式!$A:$AS,20+U1881,FALSE))))</f>
        <v>5</v>
      </c>
      <c r="L1881" s="10">
        <f ca="1">IF(ISNA(VLOOKUP(R1881&amp;"_"&amp;S1881&amp;"_"&amp;T1881,[1]挑战模式!$A:$AS,1,FALSE)),"",IF(VLOOKUP(R1881&amp;"_"&amp;S1881&amp;"_"&amp;T1881,[1]挑战模式!$A:$AS,14+U1881,FALSE)="","",ROUND(VLOOKUP(R1881&amp;"_"&amp;S1881&amp;"_"&amp;T1881,[1]挑战模式!$A:$AS,5,FALSE)/K1881,2)))</f>
        <v>3</v>
      </c>
      <c r="M1881" s="10">
        <f t="shared" ca="1" si="188"/>
        <v>1</v>
      </c>
      <c r="N1881" s="10" t="str">
        <f t="shared" ca="1" si="189"/>
        <v>Monster_Season4_Challenge5_2_2</v>
      </c>
      <c r="O1881" s="10">
        <f t="shared" ca="1" si="190"/>
        <v>1</v>
      </c>
      <c r="Q1881" s="10">
        <f ca="1">IF(L1881="","",VLOOKUP(R1881&amp;"_"&amp;S1881&amp;"_"&amp;T1881,[1]挑战模式!$A:$AS,38+U1881,FALSE))</f>
        <v>13</v>
      </c>
      <c r="R1881" s="10">
        <v>4</v>
      </c>
      <c r="S1881" s="10">
        <v>5</v>
      </c>
      <c r="T1881" s="10">
        <v>2</v>
      </c>
      <c r="U1881" s="10">
        <v>2</v>
      </c>
    </row>
    <row r="1882" spans="2:21" x14ac:dyDescent="0.2">
      <c r="B1882" s="10" t="str">
        <f t="shared" si="185"/>
        <v/>
      </c>
      <c r="C1882" s="10" t="str">
        <f>IF(ISNA(VLOOKUP(R1882&amp;"_"&amp;S1882&amp;"_"&amp;T1882,[1]挑战模式!$A:$AS,1,FALSE)),"",IF(T1882-T1881=0,"",T1882))</f>
        <v/>
      </c>
      <c r="D1882" s="10" t="str">
        <f t="shared" si="186"/>
        <v/>
      </c>
      <c r="E1882" s="10" t="str">
        <f>""</f>
        <v/>
      </c>
      <c r="F1882" s="10" t="str">
        <f>IF(C1882="","",VLOOKUP(R1882&amp;"_"&amp;S1882&amp;"_"&amp;T1882,[1]挑战模式!$A:$AS,13,FALSE)-VLOOKUP(R1882&amp;"_"&amp;S1882&amp;"_"&amp;T1882,[1]挑战模式!$A:$AS,14,FALSE))</f>
        <v/>
      </c>
      <c r="G1882" s="10" t="str">
        <f t="shared" si="187"/>
        <v/>
      </c>
      <c r="H1882" s="10" t="str">
        <f>IF(C1882="","",VLOOKUP(R1882&amp;"_"&amp;S1882&amp;"_"&amp;T1882,[1]挑战模式!$A:$BG,58,FALSE))</f>
        <v/>
      </c>
      <c r="I1882" s="10" t="str">
        <f>IF(C1882="","",VLOOKUP(R1882&amp;"_"&amp;S1882&amp;"_"&amp;T1882,[1]挑战模式!$A:$BG,59,FALSE))</f>
        <v/>
      </c>
      <c r="J1882" s="10" t="str">
        <f t="shared" si="191"/>
        <v/>
      </c>
      <c r="K1882" s="10" t="str">
        <f ca="1">IF(ISNA(VLOOKUP(R1882&amp;"_"&amp;S1882&amp;"_"&amp;T1882,[1]挑战模式!$A:$AS,1,FALSE)),"",IF(VLOOKUP(R1882&amp;"_"&amp;S1882&amp;"_"&amp;T1882,[1]挑战模式!$A:$AS,14+U1882,FALSE)="","",INT(VLOOKUP(R1882&amp;"_"&amp;S1882&amp;"_"&amp;T1882,[1]挑战模式!$A:$AS,20+U1882,FALSE))))</f>
        <v/>
      </c>
      <c r="L1882" s="10" t="str">
        <f ca="1">IF(ISNA(VLOOKUP(R1882&amp;"_"&amp;S1882&amp;"_"&amp;T1882,[1]挑战模式!$A:$AS,1,FALSE)),"",IF(VLOOKUP(R1882&amp;"_"&amp;S1882&amp;"_"&amp;T1882,[1]挑战模式!$A:$AS,14+U1882,FALSE)="","",ROUND(VLOOKUP(R1882&amp;"_"&amp;S1882&amp;"_"&amp;T1882,[1]挑战模式!$A:$AS,5,FALSE)/K1882,2)))</f>
        <v/>
      </c>
      <c r="M1882" s="10" t="str">
        <f t="shared" ca="1" si="188"/>
        <v/>
      </c>
      <c r="N1882" s="10" t="str">
        <f t="shared" ca="1" si="189"/>
        <v/>
      </c>
      <c r="O1882" s="10" t="str">
        <f t="shared" ca="1" si="190"/>
        <v/>
      </c>
      <c r="Q1882" s="10" t="str">
        <f ca="1">IF(L1882="","",VLOOKUP(R1882&amp;"_"&amp;S1882&amp;"_"&amp;T1882,[1]挑战模式!$A:$AS,38+U1882,FALSE))</f>
        <v/>
      </c>
      <c r="R1882" s="10">
        <v>4</v>
      </c>
      <c r="S1882" s="10">
        <v>5</v>
      </c>
      <c r="T1882" s="10">
        <v>2</v>
      </c>
      <c r="U1882" s="10">
        <v>3</v>
      </c>
    </row>
    <row r="1883" spans="2:21" x14ac:dyDescent="0.2">
      <c r="B1883" s="10" t="str">
        <f t="shared" si="185"/>
        <v/>
      </c>
      <c r="C1883" s="10" t="str">
        <f>IF(ISNA(VLOOKUP(R1883&amp;"_"&amp;S1883&amp;"_"&amp;T1883,[1]挑战模式!$A:$AS,1,FALSE)),"",IF(T1883-T1882=0,"",T1883))</f>
        <v/>
      </c>
      <c r="D1883" s="10" t="str">
        <f t="shared" si="186"/>
        <v/>
      </c>
      <c r="E1883" s="10" t="str">
        <f>""</f>
        <v/>
      </c>
      <c r="F1883" s="10" t="str">
        <f>IF(C1883="","",VLOOKUP(R1883&amp;"_"&amp;S1883&amp;"_"&amp;T1883,[1]挑战模式!$A:$AS,13,FALSE)-VLOOKUP(R1883&amp;"_"&amp;S1883&amp;"_"&amp;T1883,[1]挑战模式!$A:$AS,14,FALSE))</f>
        <v/>
      </c>
      <c r="G1883" s="10" t="str">
        <f t="shared" si="187"/>
        <v/>
      </c>
      <c r="H1883" s="10" t="str">
        <f>IF(C1883="","",VLOOKUP(R1883&amp;"_"&amp;S1883&amp;"_"&amp;T1883,[1]挑战模式!$A:$BG,58,FALSE))</f>
        <v/>
      </c>
      <c r="I1883" s="10" t="str">
        <f>IF(C1883="","",VLOOKUP(R1883&amp;"_"&amp;S1883&amp;"_"&amp;T1883,[1]挑战模式!$A:$BG,59,FALSE))</f>
        <v/>
      </c>
      <c r="J1883" s="10" t="str">
        <f t="shared" si="191"/>
        <v/>
      </c>
      <c r="K1883" s="10" t="str">
        <f ca="1">IF(ISNA(VLOOKUP(R1883&amp;"_"&amp;S1883&amp;"_"&amp;T1883,[1]挑战模式!$A:$AS,1,FALSE)),"",IF(VLOOKUP(R1883&amp;"_"&amp;S1883&amp;"_"&amp;T1883,[1]挑战模式!$A:$AS,14+U1883,FALSE)="","",INT(VLOOKUP(R1883&amp;"_"&amp;S1883&amp;"_"&amp;T1883,[1]挑战模式!$A:$AS,20+U1883,FALSE))))</f>
        <v/>
      </c>
      <c r="L1883" s="10" t="str">
        <f ca="1">IF(ISNA(VLOOKUP(R1883&amp;"_"&amp;S1883&amp;"_"&amp;T1883,[1]挑战模式!$A:$AS,1,FALSE)),"",IF(VLOOKUP(R1883&amp;"_"&amp;S1883&amp;"_"&amp;T1883,[1]挑战模式!$A:$AS,14+U1883,FALSE)="","",ROUND(VLOOKUP(R1883&amp;"_"&amp;S1883&amp;"_"&amp;T1883,[1]挑战模式!$A:$AS,5,FALSE)/K1883,2)))</f>
        <v/>
      </c>
      <c r="M1883" s="10" t="str">
        <f t="shared" ca="1" si="188"/>
        <v/>
      </c>
      <c r="N1883" s="10" t="str">
        <f t="shared" ca="1" si="189"/>
        <v/>
      </c>
      <c r="O1883" s="10" t="str">
        <f t="shared" ca="1" si="190"/>
        <v/>
      </c>
      <c r="Q1883" s="10" t="str">
        <f ca="1">IF(L1883="","",VLOOKUP(R1883&amp;"_"&amp;S1883&amp;"_"&amp;T1883,[1]挑战模式!$A:$AS,38+U1883,FALSE))</f>
        <v/>
      </c>
      <c r="R1883" s="10">
        <v>4</v>
      </c>
      <c r="S1883" s="10">
        <v>5</v>
      </c>
      <c r="T1883" s="10">
        <v>2</v>
      </c>
      <c r="U1883" s="10">
        <v>4</v>
      </c>
    </row>
    <row r="1884" spans="2:21" x14ac:dyDescent="0.2">
      <c r="B1884" s="10" t="str">
        <f t="shared" si="185"/>
        <v/>
      </c>
      <c r="C1884" s="10" t="str">
        <f>IF(ISNA(VLOOKUP(R1884&amp;"_"&amp;S1884&amp;"_"&amp;T1884,[1]挑战模式!$A:$AS,1,FALSE)),"",IF(T1884-T1883=0,"",T1884))</f>
        <v/>
      </c>
      <c r="D1884" s="10" t="str">
        <f t="shared" si="186"/>
        <v/>
      </c>
      <c r="E1884" s="10" t="str">
        <f>""</f>
        <v/>
      </c>
      <c r="F1884" s="10" t="str">
        <f>IF(C1884="","",VLOOKUP(R1884&amp;"_"&amp;S1884&amp;"_"&amp;T1884,[1]挑战模式!$A:$AS,13,FALSE)-VLOOKUP(R1884&amp;"_"&amp;S1884&amp;"_"&amp;T1884,[1]挑战模式!$A:$AS,14,FALSE))</f>
        <v/>
      </c>
      <c r="G1884" s="10" t="str">
        <f t="shared" si="187"/>
        <v/>
      </c>
      <c r="H1884" s="10" t="str">
        <f>IF(C1884="","",VLOOKUP(R1884&amp;"_"&amp;S1884&amp;"_"&amp;T1884,[1]挑战模式!$A:$BG,58,FALSE))</f>
        <v/>
      </c>
      <c r="I1884" s="10" t="str">
        <f>IF(C1884="","",VLOOKUP(R1884&amp;"_"&amp;S1884&amp;"_"&amp;T1884,[1]挑战模式!$A:$BG,59,FALSE))</f>
        <v/>
      </c>
      <c r="J1884" s="10" t="str">
        <f t="shared" si="191"/>
        <v/>
      </c>
      <c r="K1884" s="10" t="str">
        <f ca="1">IF(ISNA(VLOOKUP(R1884&amp;"_"&amp;S1884&amp;"_"&amp;T1884,[1]挑战模式!$A:$AS,1,FALSE)),"",IF(VLOOKUP(R1884&amp;"_"&amp;S1884&amp;"_"&amp;T1884,[1]挑战模式!$A:$AS,14+U1884,FALSE)="","",INT(VLOOKUP(R1884&amp;"_"&amp;S1884&amp;"_"&amp;T1884,[1]挑战模式!$A:$AS,20+U1884,FALSE))))</f>
        <v/>
      </c>
      <c r="L1884" s="10" t="str">
        <f ca="1">IF(ISNA(VLOOKUP(R1884&amp;"_"&amp;S1884&amp;"_"&amp;T1884,[1]挑战模式!$A:$AS,1,FALSE)),"",IF(VLOOKUP(R1884&amp;"_"&amp;S1884&amp;"_"&amp;T1884,[1]挑战模式!$A:$AS,14+U1884,FALSE)="","",ROUND(VLOOKUP(R1884&amp;"_"&amp;S1884&amp;"_"&amp;T1884,[1]挑战模式!$A:$AS,5,FALSE)/K1884,2)))</f>
        <v/>
      </c>
      <c r="M1884" s="10" t="str">
        <f t="shared" ca="1" si="188"/>
        <v/>
      </c>
      <c r="N1884" s="10" t="str">
        <f t="shared" ca="1" si="189"/>
        <v/>
      </c>
      <c r="O1884" s="10" t="str">
        <f t="shared" ca="1" si="190"/>
        <v/>
      </c>
      <c r="Q1884" s="10" t="str">
        <f ca="1">IF(L1884="","",VLOOKUP(R1884&amp;"_"&amp;S1884&amp;"_"&amp;T1884,[1]挑战模式!$A:$AS,38+U1884,FALSE))</f>
        <v/>
      </c>
      <c r="R1884" s="10">
        <v>4</v>
      </c>
      <c r="S1884" s="10">
        <v>5</v>
      </c>
      <c r="T1884" s="10">
        <v>2</v>
      </c>
      <c r="U1884" s="10">
        <v>5</v>
      </c>
    </row>
    <row r="1885" spans="2:21" x14ac:dyDescent="0.2">
      <c r="B1885" s="10" t="str">
        <f t="shared" si="185"/>
        <v/>
      </c>
      <c r="C1885" s="10" t="str">
        <f>IF(ISNA(VLOOKUP(R1885&amp;"_"&amp;S1885&amp;"_"&amp;T1885,[1]挑战模式!$A:$AS,1,FALSE)),"",IF(T1885-T1884=0,"",T1885))</f>
        <v/>
      </c>
      <c r="D1885" s="10" t="str">
        <f t="shared" si="186"/>
        <v/>
      </c>
      <c r="E1885" s="10" t="str">
        <f>""</f>
        <v/>
      </c>
      <c r="F1885" s="10" t="str">
        <f>IF(C1885="","",VLOOKUP(R1885&amp;"_"&amp;S1885&amp;"_"&amp;T1885,[1]挑战模式!$A:$AS,13,FALSE)-VLOOKUP(R1885&amp;"_"&amp;S1885&amp;"_"&amp;T1885,[1]挑战模式!$A:$AS,14,FALSE))</f>
        <v/>
      </c>
      <c r="G1885" s="10" t="str">
        <f t="shared" si="187"/>
        <v/>
      </c>
      <c r="H1885" s="10" t="str">
        <f>IF(C1885="","",VLOOKUP(R1885&amp;"_"&amp;S1885&amp;"_"&amp;T1885,[1]挑战模式!$A:$BG,58,FALSE))</f>
        <v/>
      </c>
      <c r="I1885" s="10" t="str">
        <f>IF(C1885="","",VLOOKUP(R1885&amp;"_"&amp;S1885&amp;"_"&amp;T1885,[1]挑战模式!$A:$BG,59,FALSE))</f>
        <v/>
      </c>
      <c r="J1885" s="10" t="str">
        <f t="shared" si="191"/>
        <v/>
      </c>
      <c r="K1885" s="10" t="str">
        <f ca="1">IF(ISNA(VLOOKUP(R1885&amp;"_"&amp;S1885&amp;"_"&amp;T1885,[1]挑战模式!$A:$AS,1,FALSE)),"",IF(VLOOKUP(R1885&amp;"_"&amp;S1885&amp;"_"&amp;T1885,[1]挑战模式!$A:$AS,14+U1885,FALSE)="","",INT(VLOOKUP(R1885&amp;"_"&amp;S1885&amp;"_"&amp;T1885,[1]挑战模式!$A:$AS,20+U1885,FALSE))))</f>
        <v/>
      </c>
      <c r="L1885" s="10" t="str">
        <f ca="1">IF(ISNA(VLOOKUP(R1885&amp;"_"&amp;S1885&amp;"_"&amp;T1885,[1]挑战模式!$A:$AS,1,FALSE)),"",IF(VLOOKUP(R1885&amp;"_"&amp;S1885&amp;"_"&amp;T1885,[1]挑战模式!$A:$AS,14+U1885,FALSE)="","",ROUND(VLOOKUP(R1885&amp;"_"&amp;S1885&amp;"_"&amp;T1885,[1]挑战模式!$A:$AS,5,FALSE)/K1885,2)))</f>
        <v/>
      </c>
      <c r="M1885" s="10" t="str">
        <f t="shared" ca="1" si="188"/>
        <v/>
      </c>
      <c r="N1885" s="10" t="str">
        <f t="shared" ca="1" si="189"/>
        <v/>
      </c>
      <c r="O1885" s="10" t="str">
        <f t="shared" ca="1" si="190"/>
        <v/>
      </c>
      <c r="Q1885" s="10" t="str">
        <f ca="1">IF(L1885="","",VLOOKUP(R1885&amp;"_"&amp;S1885&amp;"_"&amp;T1885,[1]挑战模式!$A:$AS,38+U1885,FALSE))</f>
        <v/>
      </c>
      <c r="R1885" s="10">
        <v>4</v>
      </c>
      <c r="S1885" s="10">
        <v>5</v>
      </c>
      <c r="T1885" s="10">
        <v>2</v>
      </c>
      <c r="U1885" s="10">
        <v>6</v>
      </c>
    </row>
    <row r="1886" spans="2:21" x14ac:dyDescent="0.2">
      <c r="B1886" s="10" t="str">
        <f t="shared" si="185"/>
        <v>MonsterWaveCallRule_Season4_Challenge5</v>
      </c>
      <c r="C1886" s="10">
        <f>IF(ISNA(VLOOKUP(R1886&amp;"_"&amp;S1886&amp;"_"&amp;T1886,[1]挑战模式!$A:$AS,1,FALSE)),"",IF(T1886-T1885=0,"",T1886))</f>
        <v>3</v>
      </c>
      <c r="D1886" s="10" t="str">
        <f t="shared" si="186"/>
        <v>赛季4挑战关卡5波次3</v>
      </c>
      <c r="E1886" s="10" t="str">
        <f>""</f>
        <v/>
      </c>
      <c r="F1886" s="10">
        <f>IF(C1886="","",VLOOKUP(R1886&amp;"_"&amp;S1886&amp;"_"&amp;T1886,[1]挑战模式!$A:$AS,13,FALSE)-VLOOKUP(R1886&amp;"_"&amp;S1886&amp;"_"&amp;T1886,[1]挑战模式!$A:$AS,14,FALSE))</f>
        <v>100</v>
      </c>
      <c r="G1886" s="10">
        <f t="shared" si="187"/>
        <v>180</v>
      </c>
      <c r="H1886" s="10" t="str">
        <f>IF(C1886="","",VLOOKUP(R1886&amp;"_"&amp;S1886&amp;"_"&amp;T1886,[1]挑战模式!$A:$BG,58,FALSE))</f>
        <v>ResAudio_Music_game3;0.9</v>
      </c>
      <c r="I1886" s="10" t="str">
        <f>IF(C1886="","",VLOOKUP(R1886&amp;"_"&amp;S1886&amp;"_"&amp;T1886,[1]挑战模式!$A:$BG,59,FALSE))</f>
        <v>ResAudio_Music_game3;1.1</v>
      </c>
      <c r="J1886" s="10">
        <f t="shared" si="191"/>
        <v>0</v>
      </c>
      <c r="K1886" s="10">
        <f ca="1">IF(ISNA(VLOOKUP(R1886&amp;"_"&amp;S1886&amp;"_"&amp;T1886,[1]挑战模式!$A:$AS,1,FALSE)),"",IF(VLOOKUP(R1886&amp;"_"&amp;S1886&amp;"_"&amp;T1886,[1]挑战模式!$A:$AS,14+U1886,FALSE)="","",INT(VLOOKUP(R1886&amp;"_"&amp;S1886&amp;"_"&amp;T1886,[1]挑战模式!$A:$AS,20+U1886,FALSE))))</f>
        <v>7</v>
      </c>
      <c r="L1886" s="10">
        <f ca="1">IF(ISNA(VLOOKUP(R1886&amp;"_"&amp;S1886&amp;"_"&amp;T1886,[1]挑战模式!$A:$AS,1,FALSE)),"",IF(VLOOKUP(R1886&amp;"_"&amp;S1886&amp;"_"&amp;T1886,[1]挑战模式!$A:$AS,14+U1886,FALSE)="","",ROUND(VLOOKUP(R1886&amp;"_"&amp;S1886&amp;"_"&amp;T1886,[1]挑战模式!$A:$AS,5,FALSE)/K1886,2)))</f>
        <v>2.86</v>
      </c>
      <c r="M1886" s="10">
        <f t="shared" ca="1" si="188"/>
        <v>1</v>
      </c>
      <c r="N1886" s="10" t="str">
        <f t="shared" ca="1" si="189"/>
        <v>Monster_Season4_Challenge5_3_1</v>
      </c>
      <c r="O1886" s="10">
        <f t="shared" ca="1" si="190"/>
        <v>1</v>
      </c>
      <c r="Q1886" s="10">
        <f ca="1">IF(L1886="","",VLOOKUP(R1886&amp;"_"&amp;S1886&amp;"_"&amp;T1886,[1]挑战模式!$A:$AS,38+U1886,FALSE))</f>
        <v>10</v>
      </c>
      <c r="R1886" s="10">
        <v>4</v>
      </c>
      <c r="S1886" s="10">
        <v>5</v>
      </c>
      <c r="T1886" s="10">
        <v>3</v>
      </c>
      <c r="U1886" s="10">
        <v>1</v>
      </c>
    </row>
    <row r="1887" spans="2:21" x14ac:dyDescent="0.2">
      <c r="B1887" s="10" t="str">
        <f t="shared" si="185"/>
        <v/>
      </c>
      <c r="C1887" s="10" t="str">
        <f>IF(ISNA(VLOOKUP(R1887&amp;"_"&amp;S1887&amp;"_"&amp;T1887,[1]挑战模式!$A:$AS,1,FALSE)),"",IF(T1887-T1886=0,"",T1887))</f>
        <v/>
      </c>
      <c r="D1887" s="10" t="str">
        <f t="shared" si="186"/>
        <v/>
      </c>
      <c r="E1887" s="10" t="str">
        <f>""</f>
        <v/>
      </c>
      <c r="F1887" s="10" t="str">
        <f>IF(C1887="","",VLOOKUP(R1887&amp;"_"&amp;S1887&amp;"_"&amp;T1887,[1]挑战模式!$A:$AS,13,FALSE)-VLOOKUP(R1887&amp;"_"&amp;S1887&amp;"_"&amp;T1887,[1]挑战模式!$A:$AS,14,FALSE))</f>
        <v/>
      </c>
      <c r="G1887" s="10" t="str">
        <f t="shared" si="187"/>
        <v/>
      </c>
      <c r="H1887" s="10" t="str">
        <f>IF(C1887="","",VLOOKUP(R1887&amp;"_"&amp;S1887&amp;"_"&amp;T1887,[1]挑战模式!$A:$BG,58,FALSE))</f>
        <v/>
      </c>
      <c r="I1887" s="10" t="str">
        <f>IF(C1887="","",VLOOKUP(R1887&amp;"_"&amp;S1887&amp;"_"&amp;T1887,[1]挑战模式!$A:$BG,59,FALSE))</f>
        <v/>
      </c>
      <c r="J1887" s="10" t="str">
        <f t="shared" si="191"/>
        <v/>
      </c>
      <c r="K1887" s="10">
        <f ca="1">IF(ISNA(VLOOKUP(R1887&amp;"_"&amp;S1887&amp;"_"&amp;T1887,[1]挑战模式!$A:$AS,1,FALSE)),"",IF(VLOOKUP(R1887&amp;"_"&amp;S1887&amp;"_"&amp;T1887,[1]挑战模式!$A:$AS,14+U1887,FALSE)="","",INT(VLOOKUP(R1887&amp;"_"&amp;S1887&amp;"_"&amp;T1887,[1]挑战模式!$A:$AS,20+U1887,FALSE))))</f>
        <v>7</v>
      </c>
      <c r="L1887" s="10">
        <f ca="1">IF(ISNA(VLOOKUP(R1887&amp;"_"&amp;S1887&amp;"_"&amp;T1887,[1]挑战模式!$A:$AS,1,FALSE)),"",IF(VLOOKUP(R1887&amp;"_"&amp;S1887&amp;"_"&amp;T1887,[1]挑战模式!$A:$AS,14+U1887,FALSE)="","",ROUND(VLOOKUP(R1887&amp;"_"&amp;S1887&amp;"_"&amp;T1887,[1]挑战模式!$A:$AS,5,FALSE)/K1887,2)))</f>
        <v>2.86</v>
      </c>
      <c r="M1887" s="10">
        <f t="shared" ca="1" si="188"/>
        <v>1</v>
      </c>
      <c r="N1887" s="10" t="str">
        <f t="shared" ca="1" si="189"/>
        <v>Monster_Season4_Challenge5_3_2</v>
      </c>
      <c r="O1887" s="10">
        <f t="shared" ca="1" si="190"/>
        <v>1</v>
      </c>
      <c r="Q1887" s="10">
        <f ca="1">IF(L1887="","",VLOOKUP(R1887&amp;"_"&amp;S1887&amp;"_"&amp;T1887,[1]挑战模式!$A:$AS,38+U1887,FALSE))</f>
        <v>19</v>
      </c>
      <c r="R1887" s="10">
        <v>4</v>
      </c>
      <c r="S1887" s="10">
        <v>5</v>
      </c>
      <c r="T1887" s="10">
        <v>3</v>
      </c>
      <c r="U1887" s="10">
        <v>2</v>
      </c>
    </row>
    <row r="1888" spans="2:21" x14ac:dyDescent="0.2">
      <c r="B1888" s="10" t="str">
        <f t="shared" si="185"/>
        <v/>
      </c>
      <c r="C1888" s="10" t="str">
        <f>IF(ISNA(VLOOKUP(R1888&amp;"_"&amp;S1888&amp;"_"&amp;T1888,[1]挑战模式!$A:$AS,1,FALSE)),"",IF(T1888-T1887=0,"",T1888))</f>
        <v/>
      </c>
      <c r="D1888" s="10" t="str">
        <f t="shared" si="186"/>
        <v/>
      </c>
      <c r="E1888" s="10" t="str">
        <f>""</f>
        <v/>
      </c>
      <c r="F1888" s="10" t="str">
        <f>IF(C1888="","",VLOOKUP(R1888&amp;"_"&amp;S1888&amp;"_"&amp;T1888,[1]挑战模式!$A:$AS,13,FALSE)-VLOOKUP(R1888&amp;"_"&amp;S1888&amp;"_"&amp;T1888,[1]挑战模式!$A:$AS,14,FALSE))</f>
        <v/>
      </c>
      <c r="G1888" s="10" t="str">
        <f t="shared" si="187"/>
        <v/>
      </c>
      <c r="H1888" s="10" t="str">
        <f>IF(C1888="","",VLOOKUP(R1888&amp;"_"&amp;S1888&amp;"_"&amp;T1888,[1]挑战模式!$A:$BG,58,FALSE))</f>
        <v/>
      </c>
      <c r="I1888" s="10" t="str">
        <f>IF(C1888="","",VLOOKUP(R1888&amp;"_"&amp;S1888&amp;"_"&amp;T1888,[1]挑战模式!$A:$BG,59,FALSE))</f>
        <v/>
      </c>
      <c r="J1888" s="10" t="str">
        <f t="shared" si="191"/>
        <v/>
      </c>
      <c r="K1888" s="10" t="str">
        <f ca="1">IF(ISNA(VLOOKUP(R1888&amp;"_"&amp;S1888&amp;"_"&amp;T1888,[1]挑战模式!$A:$AS,1,FALSE)),"",IF(VLOOKUP(R1888&amp;"_"&amp;S1888&amp;"_"&amp;T1888,[1]挑战模式!$A:$AS,14+U1888,FALSE)="","",INT(VLOOKUP(R1888&amp;"_"&amp;S1888&amp;"_"&amp;T1888,[1]挑战模式!$A:$AS,20+U1888,FALSE))))</f>
        <v/>
      </c>
      <c r="L1888" s="10" t="str">
        <f ca="1">IF(ISNA(VLOOKUP(R1888&amp;"_"&amp;S1888&amp;"_"&amp;T1888,[1]挑战模式!$A:$AS,1,FALSE)),"",IF(VLOOKUP(R1888&amp;"_"&amp;S1888&amp;"_"&amp;T1888,[1]挑战模式!$A:$AS,14+U1888,FALSE)="","",ROUND(VLOOKUP(R1888&amp;"_"&amp;S1888&amp;"_"&amp;T1888,[1]挑战模式!$A:$AS,5,FALSE)/K1888,2)))</f>
        <v/>
      </c>
      <c r="M1888" s="10" t="str">
        <f t="shared" ca="1" si="188"/>
        <v/>
      </c>
      <c r="N1888" s="10" t="str">
        <f t="shared" ca="1" si="189"/>
        <v/>
      </c>
      <c r="O1888" s="10" t="str">
        <f t="shared" ca="1" si="190"/>
        <v/>
      </c>
      <c r="Q1888" s="10" t="str">
        <f ca="1">IF(L1888="","",VLOOKUP(R1888&amp;"_"&amp;S1888&amp;"_"&amp;T1888,[1]挑战模式!$A:$AS,38+U1888,FALSE))</f>
        <v/>
      </c>
      <c r="R1888" s="10">
        <v>4</v>
      </c>
      <c r="S1888" s="10">
        <v>5</v>
      </c>
      <c r="T1888" s="10">
        <v>3</v>
      </c>
      <c r="U1888" s="10">
        <v>3</v>
      </c>
    </row>
    <row r="1889" spans="2:21" x14ac:dyDescent="0.2">
      <c r="B1889" s="10" t="str">
        <f t="shared" si="185"/>
        <v/>
      </c>
      <c r="C1889" s="10" t="str">
        <f>IF(ISNA(VLOOKUP(R1889&amp;"_"&amp;S1889&amp;"_"&amp;T1889,[1]挑战模式!$A:$AS,1,FALSE)),"",IF(T1889-T1888=0,"",T1889))</f>
        <v/>
      </c>
      <c r="D1889" s="10" t="str">
        <f t="shared" si="186"/>
        <v/>
      </c>
      <c r="E1889" s="10" t="str">
        <f>""</f>
        <v/>
      </c>
      <c r="F1889" s="10" t="str">
        <f>IF(C1889="","",VLOOKUP(R1889&amp;"_"&amp;S1889&amp;"_"&amp;T1889,[1]挑战模式!$A:$AS,13,FALSE)-VLOOKUP(R1889&amp;"_"&amp;S1889&amp;"_"&amp;T1889,[1]挑战模式!$A:$AS,14,FALSE))</f>
        <v/>
      </c>
      <c r="G1889" s="10" t="str">
        <f t="shared" si="187"/>
        <v/>
      </c>
      <c r="H1889" s="10" t="str">
        <f>IF(C1889="","",VLOOKUP(R1889&amp;"_"&amp;S1889&amp;"_"&amp;T1889,[1]挑战模式!$A:$BG,58,FALSE))</f>
        <v/>
      </c>
      <c r="I1889" s="10" t="str">
        <f>IF(C1889="","",VLOOKUP(R1889&amp;"_"&amp;S1889&amp;"_"&amp;T1889,[1]挑战模式!$A:$BG,59,FALSE))</f>
        <v/>
      </c>
      <c r="J1889" s="10" t="str">
        <f t="shared" si="191"/>
        <v/>
      </c>
      <c r="K1889" s="10" t="str">
        <f ca="1">IF(ISNA(VLOOKUP(R1889&amp;"_"&amp;S1889&amp;"_"&amp;T1889,[1]挑战模式!$A:$AS,1,FALSE)),"",IF(VLOOKUP(R1889&amp;"_"&amp;S1889&amp;"_"&amp;T1889,[1]挑战模式!$A:$AS,14+U1889,FALSE)="","",INT(VLOOKUP(R1889&amp;"_"&amp;S1889&amp;"_"&amp;T1889,[1]挑战模式!$A:$AS,20+U1889,FALSE))))</f>
        <v/>
      </c>
      <c r="L1889" s="10" t="str">
        <f ca="1">IF(ISNA(VLOOKUP(R1889&amp;"_"&amp;S1889&amp;"_"&amp;T1889,[1]挑战模式!$A:$AS,1,FALSE)),"",IF(VLOOKUP(R1889&amp;"_"&amp;S1889&amp;"_"&amp;T1889,[1]挑战模式!$A:$AS,14+U1889,FALSE)="","",ROUND(VLOOKUP(R1889&amp;"_"&amp;S1889&amp;"_"&amp;T1889,[1]挑战模式!$A:$AS,5,FALSE)/K1889,2)))</f>
        <v/>
      </c>
      <c r="M1889" s="10" t="str">
        <f t="shared" ca="1" si="188"/>
        <v/>
      </c>
      <c r="N1889" s="10" t="str">
        <f t="shared" ca="1" si="189"/>
        <v/>
      </c>
      <c r="O1889" s="10" t="str">
        <f t="shared" ca="1" si="190"/>
        <v/>
      </c>
      <c r="Q1889" s="10" t="str">
        <f ca="1">IF(L1889="","",VLOOKUP(R1889&amp;"_"&amp;S1889&amp;"_"&amp;T1889,[1]挑战模式!$A:$AS,38+U1889,FALSE))</f>
        <v/>
      </c>
      <c r="R1889" s="10">
        <v>4</v>
      </c>
      <c r="S1889" s="10">
        <v>5</v>
      </c>
      <c r="T1889" s="10">
        <v>3</v>
      </c>
      <c r="U1889" s="10">
        <v>4</v>
      </c>
    </row>
    <row r="1890" spans="2:21" x14ac:dyDescent="0.2">
      <c r="B1890" s="10" t="str">
        <f t="shared" si="185"/>
        <v/>
      </c>
      <c r="C1890" s="10" t="str">
        <f>IF(ISNA(VLOOKUP(R1890&amp;"_"&amp;S1890&amp;"_"&amp;T1890,[1]挑战模式!$A:$AS,1,FALSE)),"",IF(T1890-T1889=0,"",T1890))</f>
        <v/>
      </c>
      <c r="D1890" s="10" t="str">
        <f t="shared" si="186"/>
        <v/>
      </c>
      <c r="E1890" s="10" t="str">
        <f>""</f>
        <v/>
      </c>
      <c r="F1890" s="10" t="str">
        <f>IF(C1890="","",VLOOKUP(R1890&amp;"_"&amp;S1890&amp;"_"&amp;T1890,[1]挑战模式!$A:$AS,13,FALSE)-VLOOKUP(R1890&amp;"_"&amp;S1890&amp;"_"&amp;T1890,[1]挑战模式!$A:$AS,14,FALSE))</f>
        <v/>
      </c>
      <c r="G1890" s="10" t="str">
        <f t="shared" si="187"/>
        <v/>
      </c>
      <c r="H1890" s="10" t="str">
        <f>IF(C1890="","",VLOOKUP(R1890&amp;"_"&amp;S1890&amp;"_"&amp;T1890,[1]挑战模式!$A:$BG,58,FALSE))</f>
        <v/>
      </c>
      <c r="I1890" s="10" t="str">
        <f>IF(C1890="","",VLOOKUP(R1890&amp;"_"&amp;S1890&amp;"_"&amp;T1890,[1]挑战模式!$A:$BG,59,FALSE))</f>
        <v/>
      </c>
      <c r="J1890" s="10" t="str">
        <f t="shared" si="191"/>
        <v/>
      </c>
      <c r="K1890" s="10" t="str">
        <f ca="1">IF(ISNA(VLOOKUP(R1890&amp;"_"&amp;S1890&amp;"_"&amp;T1890,[1]挑战模式!$A:$AS,1,FALSE)),"",IF(VLOOKUP(R1890&amp;"_"&amp;S1890&amp;"_"&amp;T1890,[1]挑战模式!$A:$AS,14+U1890,FALSE)="","",INT(VLOOKUP(R1890&amp;"_"&amp;S1890&amp;"_"&amp;T1890,[1]挑战模式!$A:$AS,20+U1890,FALSE))))</f>
        <v/>
      </c>
      <c r="L1890" s="10" t="str">
        <f ca="1">IF(ISNA(VLOOKUP(R1890&amp;"_"&amp;S1890&amp;"_"&amp;T1890,[1]挑战模式!$A:$AS,1,FALSE)),"",IF(VLOOKUP(R1890&amp;"_"&amp;S1890&amp;"_"&amp;T1890,[1]挑战模式!$A:$AS,14+U1890,FALSE)="","",ROUND(VLOOKUP(R1890&amp;"_"&amp;S1890&amp;"_"&amp;T1890,[1]挑战模式!$A:$AS,5,FALSE)/K1890,2)))</f>
        <v/>
      </c>
      <c r="M1890" s="10" t="str">
        <f t="shared" ca="1" si="188"/>
        <v/>
      </c>
      <c r="N1890" s="10" t="str">
        <f t="shared" ca="1" si="189"/>
        <v/>
      </c>
      <c r="O1890" s="10" t="str">
        <f t="shared" ca="1" si="190"/>
        <v/>
      </c>
      <c r="Q1890" s="10" t="str">
        <f ca="1">IF(L1890="","",VLOOKUP(R1890&amp;"_"&amp;S1890&amp;"_"&amp;T1890,[1]挑战模式!$A:$AS,38+U1890,FALSE))</f>
        <v/>
      </c>
      <c r="R1890" s="10">
        <v>4</v>
      </c>
      <c r="S1890" s="10">
        <v>5</v>
      </c>
      <c r="T1890" s="10">
        <v>3</v>
      </c>
      <c r="U1890" s="10">
        <v>5</v>
      </c>
    </row>
    <row r="1891" spans="2:21" x14ac:dyDescent="0.2">
      <c r="B1891" s="10" t="str">
        <f t="shared" ref="B1891:B1921" si="192">IF(C1891="","","MonsterWaveCallRule_Season"&amp;R1891&amp;"_Challenge"&amp;S1891)</f>
        <v/>
      </c>
      <c r="C1891" s="10" t="str">
        <f>IF(ISNA(VLOOKUP(R1891&amp;"_"&amp;S1891&amp;"_"&amp;T1891,[1]挑战模式!$A:$AS,1,FALSE)),"",IF(T1891-T1890=0,"",T1891))</f>
        <v/>
      </c>
      <c r="D1891" s="10" t="str">
        <f t="shared" ref="D1891:D1921" si="193">IF(C1891="","","赛季"&amp;R1891&amp;"挑战关卡"&amp;S1891&amp;"波次"&amp;T1891)</f>
        <v/>
      </c>
      <c r="E1891" s="10" t="str">
        <f>""</f>
        <v/>
      </c>
      <c r="F1891" s="10" t="str">
        <f>IF(C1891="","",VLOOKUP(R1891&amp;"_"&amp;S1891&amp;"_"&amp;T1891,[1]挑战模式!$A:$AS,13,FALSE)-VLOOKUP(R1891&amp;"_"&amp;S1891&amp;"_"&amp;T1891,[1]挑战模式!$A:$AS,14,FALSE))</f>
        <v/>
      </c>
      <c r="G1891" s="10" t="str">
        <f t="shared" ref="G1891:G1921" si="194">IF(C1891="","",180)</f>
        <v/>
      </c>
      <c r="H1891" s="10" t="str">
        <f>IF(C1891="","",VLOOKUP(R1891&amp;"_"&amp;S1891&amp;"_"&amp;T1891,[1]挑战模式!$A:$BG,58,FALSE))</f>
        <v/>
      </c>
      <c r="I1891" s="10" t="str">
        <f>IF(C1891="","",VLOOKUP(R1891&amp;"_"&amp;S1891&amp;"_"&amp;T1891,[1]挑战模式!$A:$BG,59,FALSE))</f>
        <v/>
      </c>
      <c r="J1891" s="10" t="str">
        <f t="shared" si="191"/>
        <v/>
      </c>
      <c r="K1891" s="10" t="str">
        <f ca="1">IF(ISNA(VLOOKUP(R1891&amp;"_"&amp;S1891&amp;"_"&amp;T1891,[1]挑战模式!$A:$AS,1,FALSE)),"",IF(VLOOKUP(R1891&amp;"_"&amp;S1891&amp;"_"&amp;T1891,[1]挑战模式!$A:$AS,14+U1891,FALSE)="","",INT(VLOOKUP(R1891&amp;"_"&amp;S1891&amp;"_"&amp;T1891,[1]挑战模式!$A:$AS,20+U1891,FALSE))))</f>
        <v/>
      </c>
      <c r="L1891" s="10" t="str">
        <f ca="1">IF(ISNA(VLOOKUP(R1891&amp;"_"&amp;S1891&amp;"_"&amp;T1891,[1]挑战模式!$A:$AS,1,FALSE)),"",IF(VLOOKUP(R1891&amp;"_"&amp;S1891&amp;"_"&amp;T1891,[1]挑战模式!$A:$AS,14+U1891,FALSE)="","",ROUND(VLOOKUP(R1891&amp;"_"&amp;S1891&amp;"_"&amp;T1891,[1]挑战模式!$A:$AS,5,FALSE)/K1891,2)))</f>
        <v/>
      </c>
      <c r="M1891" s="10" t="str">
        <f t="shared" ref="M1891:M1921" ca="1" si="195">IF(L1891="","",1)</f>
        <v/>
      </c>
      <c r="N1891" s="10" t="str">
        <f t="shared" ref="N1891:N1921" ca="1" si="196">IF(L1891="","","Monster_Season"&amp;R1891&amp;"_Challenge"&amp;S1891&amp;"_"&amp;T1891&amp;"_"&amp;U1891)</f>
        <v/>
      </c>
      <c r="O1891" s="10" t="str">
        <f t="shared" ref="O1891:O1921" ca="1" si="197">IF(L1891="","",1)</f>
        <v/>
      </c>
      <c r="Q1891" s="10" t="str">
        <f ca="1">IF(L1891="","",VLOOKUP(R1891&amp;"_"&amp;S1891&amp;"_"&amp;T1891,[1]挑战模式!$A:$AS,38+U1891,FALSE))</f>
        <v/>
      </c>
      <c r="R1891" s="10">
        <v>4</v>
      </c>
      <c r="S1891" s="10">
        <v>5</v>
      </c>
      <c r="T1891" s="10">
        <v>3</v>
      </c>
      <c r="U1891" s="10">
        <v>6</v>
      </c>
    </row>
    <row r="1892" spans="2:21" x14ac:dyDescent="0.2">
      <c r="B1892" s="10" t="str">
        <f t="shared" si="192"/>
        <v>MonsterWaveCallRule_Season4_Challenge5</v>
      </c>
      <c r="C1892" s="10">
        <f>IF(ISNA(VLOOKUP(R1892&amp;"_"&amp;S1892&amp;"_"&amp;T1892,[1]挑战模式!$A:$AS,1,FALSE)),"",IF(T1892-T1891=0,"",T1892))</f>
        <v>4</v>
      </c>
      <c r="D1892" s="10" t="str">
        <f t="shared" si="193"/>
        <v>赛季4挑战关卡5波次4</v>
      </c>
      <c r="E1892" s="10" t="str">
        <f>""</f>
        <v/>
      </c>
      <c r="F1892" s="10">
        <f>IF(C1892="","",VLOOKUP(R1892&amp;"_"&amp;S1892&amp;"_"&amp;T1892,[1]挑战模式!$A:$AS,13,FALSE)-VLOOKUP(R1892&amp;"_"&amp;S1892&amp;"_"&amp;T1892,[1]挑战模式!$A:$AS,14,FALSE))</f>
        <v>100</v>
      </c>
      <c r="G1892" s="10">
        <f t="shared" si="194"/>
        <v>180</v>
      </c>
      <c r="H1892" s="10" t="str">
        <f>IF(C1892="","",VLOOKUP(R1892&amp;"_"&amp;S1892&amp;"_"&amp;T1892,[1]挑战模式!$A:$BG,58,FALSE))</f>
        <v>ResAudio_Music_game3;0.9</v>
      </c>
      <c r="I1892" s="10" t="str">
        <f>IF(C1892="","",VLOOKUP(R1892&amp;"_"&amp;S1892&amp;"_"&amp;T1892,[1]挑战模式!$A:$BG,59,FALSE))</f>
        <v>ResAudio_Music_game3;1.1</v>
      </c>
      <c r="J1892" s="10">
        <f t="shared" si="191"/>
        <v>0</v>
      </c>
      <c r="K1892" s="10">
        <f ca="1">IF(ISNA(VLOOKUP(R1892&amp;"_"&amp;S1892&amp;"_"&amp;T1892,[1]挑战模式!$A:$AS,1,FALSE)),"",IF(VLOOKUP(R1892&amp;"_"&amp;S1892&amp;"_"&amp;T1892,[1]挑战模式!$A:$AS,14+U1892,FALSE)="","",INT(VLOOKUP(R1892&amp;"_"&amp;S1892&amp;"_"&amp;T1892,[1]挑战模式!$A:$AS,20+U1892,FALSE))))</f>
        <v>9</v>
      </c>
      <c r="L1892" s="10">
        <f ca="1">IF(ISNA(VLOOKUP(R1892&amp;"_"&amp;S1892&amp;"_"&amp;T1892,[1]挑战模式!$A:$AS,1,FALSE)),"",IF(VLOOKUP(R1892&amp;"_"&amp;S1892&amp;"_"&amp;T1892,[1]挑战模式!$A:$AS,14+U1892,FALSE)="","",ROUND(VLOOKUP(R1892&amp;"_"&amp;S1892&amp;"_"&amp;T1892,[1]挑战模式!$A:$AS,5,FALSE)/K1892,2)))</f>
        <v>2.78</v>
      </c>
      <c r="M1892" s="10">
        <f t="shared" ca="1" si="195"/>
        <v>1</v>
      </c>
      <c r="N1892" s="10" t="str">
        <f t="shared" ca="1" si="196"/>
        <v>Monster_Season4_Challenge5_4_1</v>
      </c>
      <c r="O1892" s="10">
        <f t="shared" ca="1" si="197"/>
        <v>1</v>
      </c>
      <c r="Q1892" s="10">
        <f ca="1">IF(L1892="","",VLOOKUP(R1892&amp;"_"&amp;S1892&amp;"_"&amp;T1892,[1]挑战模式!$A:$AS,38+U1892,FALSE))</f>
        <v>6</v>
      </c>
      <c r="R1892" s="10">
        <v>4</v>
      </c>
      <c r="S1892" s="10">
        <v>5</v>
      </c>
      <c r="T1892" s="10">
        <v>4</v>
      </c>
      <c r="U1892" s="10">
        <v>1</v>
      </c>
    </row>
    <row r="1893" spans="2:21" x14ac:dyDescent="0.2">
      <c r="B1893" s="10" t="str">
        <f t="shared" si="192"/>
        <v/>
      </c>
      <c r="C1893" s="10" t="str">
        <f>IF(ISNA(VLOOKUP(R1893&amp;"_"&amp;S1893&amp;"_"&amp;T1893,[1]挑战模式!$A:$AS,1,FALSE)),"",IF(T1893-T1892=0,"",T1893))</f>
        <v/>
      </c>
      <c r="D1893" s="10" t="str">
        <f t="shared" si="193"/>
        <v/>
      </c>
      <c r="E1893" s="10" t="str">
        <f>""</f>
        <v/>
      </c>
      <c r="F1893" s="10" t="str">
        <f>IF(C1893="","",VLOOKUP(R1893&amp;"_"&amp;S1893&amp;"_"&amp;T1893,[1]挑战模式!$A:$AS,13,FALSE)-VLOOKUP(R1893&amp;"_"&amp;S1893&amp;"_"&amp;T1893,[1]挑战模式!$A:$AS,14,FALSE))</f>
        <v/>
      </c>
      <c r="G1893" s="10" t="str">
        <f t="shared" si="194"/>
        <v/>
      </c>
      <c r="H1893" s="10" t="str">
        <f>IF(C1893="","",VLOOKUP(R1893&amp;"_"&amp;S1893&amp;"_"&amp;T1893,[1]挑战模式!$A:$BG,58,FALSE))</f>
        <v/>
      </c>
      <c r="I1893" s="10" t="str">
        <f>IF(C1893="","",VLOOKUP(R1893&amp;"_"&amp;S1893&amp;"_"&amp;T1893,[1]挑战模式!$A:$BG,59,FALSE))</f>
        <v/>
      </c>
      <c r="J1893" s="10" t="str">
        <f t="shared" si="191"/>
        <v/>
      </c>
      <c r="K1893" s="10">
        <f ca="1">IF(ISNA(VLOOKUP(R1893&amp;"_"&amp;S1893&amp;"_"&amp;T1893,[1]挑战模式!$A:$AS,1,FALSE)),"",IF(VLOOKUP(R1893&amp;"_"&amp;S1893&amp;"_"&amp;T1893,[1]挑战模式!$A:$AS,14+U1893,FALSE)="","",INT(VLOOKUP(R1893&amp;"_"&amp;S1893&amp;"_"&amp;T1893,[1]挑战模式!$A:$AS,20+U1893,FALSE))))</f>
        <v>9</v>
      </c>
      <c r="L1893" s="10">
        <f ca="1">IF(ISNA(VLOOKUP(R1893&amp;"_"&amp;S1893&amp;"_"&amp;T1893,[1]挑战模式!$A:$AS,1,FALSE)),"",IF(VLOOKUP(R1893&amp;"_"&amp;S1893&amp;"_"&amp;T1893,[1]挑战模式!$A:$AS,14+U1893,FALSE)="","",ROUND(VLOOKUP(R1893&amp;"_"&amp;S1893&amp;"_"&amp;T1893,[1]挑战模式!$A:$AS,5,FALSE)/K1893,2)))</f>
        <v>2.78</v>
      </c>
      <c r="M1893" s="10">
        <f t="shared" ca="1" si="195"/>
        <v>1</v>
      </c>
      <c r="N1893" s="10" t="str">
        <f t="shared" ca="1" si="196"/>
        <v>Monster_Season4_Challenge5_4_2</v>
      </c>
      <c r="O1893" s="10">
        <f t="shared" ca="1" si="197"/>
        <v>1</v>
      </c>
      <c r="Q1893" s="10">
        <f ca="1">IF(L1893="","",VLOOKUP(R1893&amp;"_"&amp;S1893&amp;"_"&amp;T1893,[1]挑战模式!$A:$AS,38+U1893,FALSE))</f>
        <v>11</v>
      </c>
      <c r="R1893" s="10">
        <v>4</v>
      </c>
      <c r="S1893" s="10">
        <v>5</v>
      </c>
      <c r="T1893" s="10">
        <v>4</v>
      </c>
      <c r="U1893" s="10">
        <v>2</v>
      </c>
    </row>
    <row r="1894" spans="2:21" x14ac:dyDescent="0.2">
      <c r="B1894" s="10" t="str">
        <f t="shared" si="192"/>
        <v/>
      </c>
      <c r="C1894" s="10" t="str">
        <f>IF(ISNA(VLOOKUP(R1894&amp;"_"&amp;S1894&amp;"_"&amp;T1894,[1]挑战模式!$A:$AS,1,FALSE)),"",IF(T1894-T1893=0,"",T1894))</f>
        <v/>
      </c>
      <c r="D1894" s="10" t="str">
        <f t="shared" si="193"/>
        <v/>
      </c>
      <c r="E1894" s="10" t="str">
        <f>""</f>
        <v/>
      </c>
      <c r="F1894" s="10" t="str">
        <f>IF(C1894="","",VLOOKUP(R1894&amp;"_"&amp;S1894&amp;"_"&amp;T1894,[1]挑战模式!$A:$AS,13,FALSE)-VLOOKUP(R1894&amp;"_"&amp;S1894&amp;"_"&amp;T1894,[1]挑战模式!$A:$AS,14,FALSE))</f>
        <v/>
      </c>
      <c r="G1894" s="10" t="str">
        <f t="shared" si="194"/>
        <v/>
      </c>
      <c r="H1894" s="10" t="str">
        <f>IF(C1894="","",VLOOKUP(R1894&amp;"_"&amp;S1894&amp;"_"&amp;T1894,[1]挑战模式!$A:$BG,58,FALSE))</f>
        <v/>
      </c>
      <c r="I1894" s="10" t="str">
        <f>IF(C1894="","",VLOOKUP(R1894&amp;"_"&amp;S1894&amp;"_"&amp;T1894,[1]挑战模式!$A:$BG,59,FALSE))</f>
        <v/>
      </c>
      <c r="J1894" s="10" t="str">
        <f t="shared" si="191"/>
        <v/>
      </c>
      <c r="K1894" s="10">
        <f ca="1">IF(ISNA(VLOOKUP(R1894&amp;"_"&amp;S1894&amp;"_"&amp;T1894,[1]挑战模式!$A:$AS,1,FALSE)),"",IF(VLOOKUP(R1894&amp;"_"&amp;S1894&amp;"_"&amp;T1894,[1]挑战模式!$A:$AS,14+U1894,FALSE)="","",INT(VLOOKUP(R1894&amp;"_"&amp;S1894&amp;"_"&amp;T1894,[1]挑战模式!$A:$AS,20+U1894,FALSE))))</f>
        <v>4</v>
      </c>
      <c r="L1894" s="10">
        <f ca="1">IF(ISNA(VLOOKUP(R1894&amp;"_"&amp;S1894&amp;"_"&amp;T1894,[1]挑战模式!$A:$AS,1,FALSE)),"",IF(VLOOKUP(R1894&amp;"_"&amp;S1894&amp;"_"&amp;T1894,[1]挑战模式!$A:$AS,14+U1894,FALSE)="","",ROUND(VLOOKUP(R1894&amp;"_"&amp;S1894&amp;"_"&amp;T1894,[1]挑战模式!$A:$AS,5,FALSE)/K1894,2)))</f>
        <v>6.25</v>
      </c>
      <c r="M1894" s="10">
        <f t="shared" ca="1" si="195"/>
        <v>1</v>
      </c>
      <c r="N1894" s="10" t="str">
        <f t="shared" ca="1" si="196"/>
        <v>Monster_Season4_Challenge5_4_3</v>
      </c>
      <c r="O1894" s="10">
        <f t="shared" ca="1" si="197"/>
        <v>1</v>
      </c>
      <c r="Q1894" s="10">
        <f ca="1">IF(L1894="","",VLOOKUP(R1894&amp;"_"&amp;S1894&amp;"_"&amp;T1894,[1]挑战模式!$A:$AS,38+U1894,FALSE))</f>
        <v>11</v>
      </c>
      <c r="R1894" s="10">
        <v>4</v>
      </c>
      <c r="S1894" s="10">
        <v>5</v>
      </c>
      <c r="T1894" s="10">
        <v>4</v>
      </c>
      <c r="U1894" s="10">
        <v>3</v>
      </c>
    </row>
    <row r="1895" spans="2:21" x14ac:dyDescent="0.2">
      <c r="B1895" s="10" t="str">
        <f t="shared" si="192"/>
        <v/>
      </c>
      <c r="C1895" s="10" t="str">
        <f>IF(ISNA(VLOOKUP(R1895&amp;"_"&amp;S1895&amp;"_"&amp;T1895,[1]挑战模式!$A:$AS,1,FALSE)),"",IF(T1895-T1894=0,"",T1895))</f>
        <v/>
      </c>
      <c r="D1895" s="10" t="str">
        <f t="shared" si="193"/>
        <v/>
      </c>
      <c r="E1895" s="10" t="str">
        <f>""</f>
        <v/>
      </c>
      <c r="F1895" s="10" t="str">
        <f>IF(C1895="","",VLOOKUP(R1895&amp;"_"&amp;S1895&amp;"_"&amp;T1895,[1]挑战模式!$A:$AS,13,FALSE)-VLOOKUP(R1895&amp;"_"&amp;S1895&amp;"_"&amp;T1895,[1]挑战模式!$A:$AS,14,FALSE))</f>
        <v/>
      </c>
      <c r="G1895" s="10" t="str">
        <f t="shared" si="194"/>
        <v/>
      </c>
      <c r="H1895" s="10" t="str">
        <f>IF(C1895="","",VLOOKUP(R1895&amp;"_"&amp;S1895&amp;"_"&amp;T1895,[1]挑战模式!$A:$BG,58,FALSE))</f>
        <v/>
      </c>
      <c r="I1895" s="10" t="str">
        <f>IF(C1895="","",VLOOKUP(R1895&amp;"_"&amp;S1895&amp;"_"&amp;T1895,[1]挑战模式!$A:$BG,59,FALSE))</f>
        <v/>
      </c>
      <c r="J1895" s="10" t="str">
        <f t="shared" si="191"/>
        <v/>
      </c>
      <c r="K1895" s="10" t="str">
        <f ca="1">IF(ISNA(VLOOKUP(R1895&amp;"_"&amp;S1895&amp;"_"&amp;T1895,[1]挑战模式!$A:$AS,1,FALSE)),"",IF(VLOOKUP(R1895&amp;"_"&amp;S1895&amp;"_"&amp;T1895,[1]挑战模式!$A:$AS,14+U1895,FALSE)="","",INT(VLOOKUP(R1895&amp;"_"&amp;S1895&amp;"_"&amp;T1895,[1]挑战模式!$A:$AS,20+U1895,FALSE))))</f>
        <v/>
      </c>
      <c r="L1895" s="10" t="str">
        <f ca="1">IF(ISNA(VLOOKUP(R1895&amp;"_"&amp;S1895&amp;"_"&amp;T1895,[1]挑战模式!$A:$AS,1,FALSE)),"",IF(VLOOKUP(R1895&amp;"_"&amp;S1895&amp;"_"&amp;T1895,[1]挑战模式!$A:$AS,14+U1895,FALSE)="","",ROUND(VLOOKUP(R1895&amp;"_"&amp;S1895&amp;"_"&amp;T1895,[1]挑战模式!$A:$AS,5,FALSE)/K1895,2)))</f>
        <v/>
      </c>
      <c r="M1895" s="10" t="str">
        <f t="shared" ca="1" si="195"/>
        <v/>
      </c>
      <c r="N1895" s="10" t="str">
        <f t="shared" ca="1" si="196"/>
        <v/>
      </c>
      <c r="O1895" s="10" t="str">
        <f t="shared" ca="1" si="197"/>
        <v/>
      </c>
      <c r="Q1895" s="10" t="str">
        <f ca="1">IF(L1895="","",VLOOKUP(R1895&amp;"_"&amp;S1895&amp;"_"&amp;T1895,[1]挑战模式!$A:$AS,38+U1895,FALSE))</f>
        <v/>
      </c>
      <c r="R1895" s="10">
        <v>4</v>
      </c>
      <c r="S1895" s="10">
        <v>5</v>
      </c>
      <c r="T1895" s="10">
        <v>4</v>
      </c>
      <c r="U1895" s="10">
        <v>4</v>
      </c>
    </row>
    <row r="1896" spans="2:21" x14ac:dyDescent="0.2">
      <c r="B1896" s="10" t="str">
        <f t="shared" si="192"/>
        <v/>
      </c>
      <c r="C1896" s="10" t="str">
        <f>IF(ISNA(VLOOKUP(R1896&amp;"_"&amp;S1896&amp;"_"&amp;T1896,[1]挑战模式!$A:$AS,1,FALSE)),"",IF(T1896-T1895=0,"",T1896))</f>
        <v/>
      </c>
      <c r="D1896" s="10" t="str">
        <f t="shared" si="193"/>
        <v/>
      </c>
      <c r="E1896" s="10" t="str">
        <f>""</f>
        <v/>
      </c>
      <c r="F1896" s="10" t="str">
        <f>IF(C1896="","",VLOOKUP(R1896&amp;"_"&amp;S1896&amp;"_"&amp;T1896,[1]挑战模式!$A:$AS,13,FALSE)-VLOOKUP(R1896&amp;"_"&amp;S1896&amp;"_"&amp;T1896,[1]挑战模式!$A:$AS,14,FALSE))</f>
        <v/>
      </c>
      <c r="G1896" s="10" t="str">
        <f t="shared" si="194"/>
        <v/>
      </c>
      <c r="H1896" s="10" t="str">
        <f>IF(C1896="","",VLOOKUP(R1896&amp;"_"&amp;S1896&amp;"_"&amp;T1896,[1]挑战模式!$A:$BG,58,FALSE))</f>
        <v/>
      </c>
      <c r="I1896" s="10" t="str">
        <f>IF(C1896="","",VLOOKUP(R1896&amp;"_"&amp;S1896&amp;"_"&amp;T1896,[1]挑战模式!$A:$BG,59,FALSE))</f>
        <v/>
      </c>
      <c r="J1896" s="10" t="str">
        <f t="shared" si="191"/>
        <v/>
      </c>
      <c r="K1896" s="10" t="str">
        <f ca="1">IF(ISNA(VLOOKUP(R1896&amp;"_"&amp;S1896&amp;"_"&amp;T1896,[1]挑战模式!$A:$AS,1,FALSE)),"",IF(VLOOKUP(R1896&amp;"_"&amp;S1896&amp;"_"&amp;T1896,[1]挑战模式!$A:$AS,14+U1896,FALSE)="","",INT(VLOOKUP(R1896&amp;"_"&amp;S1896&amp;"_"&amp;T1896,[1]挑战模式!$A:$AS,20+U1896,FALSE))))</f>
        <v/>
      </c>
      <c r="L1896" s="10" t="str">
        <f ca="1">IF(ISNA(VLOOKUP(R1896&amp;"_"&amp;S1896&amp;"_"&amp;T1896,[1]挑战模式!$A:$AS,1,FALSE)),"",IF(VLOOKUP(R1896&amp;"_"&amp;S1896&amp;"_"&amp;T1896,[1]挑战模式!$A:$AS,14+U1896,FALSE)="","",ROUND(VLOOKUP(R1896&amp;"_"&amp;S1896&amp;"_"&amp;T1896,[1]挑战模式!$A:$AS,5,FALSE)/K1896,2)))</f>
        <v/>
      </c>
      <c r="M1896" s="10" t="str">
        <f t="shared" ca="1" si="195"/>
        <v/>
      </c>
      <c r="N1896" s="10" t="str">
        <f t="shared" ca="1" si="196"/>
        <v/>
      </c>
      <c r="O1896" s="10" t="str">
        <f t="shared" ca="1" si="197"/>
        <v/>
      </c>
      <c r="Q1896" s="10" t="str">
        <f ca="1">IF(L1896="","",VLOOKUP(R1896&amp;"_"&amp;S1896&amp;"_"&amp;T1896,[1]挑战模式!$A:$AS,38+U1896,FALSE))</f>
        <v/>
      </c>
      <c r="R1896" s="10">
        <v>4</v>
      </c>
      <c r="S1896" s="10">
        <v>5</v>
      </c>
      <c r="T1896" s="10">
        <v>4</v>
      </c>
      <c r="U1896" s="10">
        <v>5</v>
      </c>
    </row>
    <row r="1897" spans="2:21" x14ac:dyDescent="0.2">
      <c r="B1897" s="10" t="str">
        <f t="shared" si="192"/>
        <v/>
      </c>
      <c r="C1897" s="10" t="str">
        <f>IF(ISNA(VLOOKUP(R1897&amp;"_"&amp;S1897&amp;"_"&amp;T1897,[1]挑战模式!$A:$AS,1,FALSE)),"",IF(T1897-T1896=0,"",T1897))</f>
        <v/>
      </c>
      <c r="D1897" s="10" t="str">
        <f t="shared" si="193"/>
        <v/>
      </c>
      <c r="E1897" s="10" t="str">
        <f>""</f>
        <v/>
      </c>
      <c r="F1897" s="10" t="str">
        <f>IF(C1897="","",VLOOKUP(R1897&amp;"_"&amp;S1897&amp;"_"&amp;T1897,[1]挑战模式!$A:$AS,13,FALSE)-VLOOKUP(R1897&amp;"_"&amp;S1897&amp;"_"&amp;T1897,[1]挑战模式!$A:$AS,14,FALSE))</f>
        <v/>
      </c>
      <c r="G1897" s="10" t="str">
        <f t="shared" si="194"/>
        <v/>
      </c>
      <c r="H1897" s="10" t="str">
        <f>IF(C1897="","",VLOOKUP(R1897&amp;"_"&amp;S1897&amp;"_"&amp;T1897,[1]挑战模式!$A:$BG,58,FALSE))</f>
        <v/>
      </c>
      <c r="I1897" s="10" t="str">
        <f>IF(C1897="","",VLOOKUP(R1897&amp;"_"&amp;S1897&amp;"_"&amp;T1897,[1]挑战模式!$A:$BG,59,FALSE))</f>
        <v/>
      </c>
      <c r="J1897" s="10" t="str">
        <f t="shared" si="191"/>
        <v/>
      </c>
      <c r="K1897" s="10" t="str">
        <f ca="1">IF(ISNA(VLOOKUP(R1897&amp;"_"&amp;S1897&amp;"_"&amp;T1897,[1]挑战模式!$A:$AS,1,FALSE)),"",IF(VLOOKUP(R1897&amp;"_"&amp;S1897&amp;"_"&amp;T1897,[1]挑战模式!$A:$AS,14+U1897,FALSE)="","",INT(VLOOKUP(R1897&amp;"_"&amp;S1897&amp;"_"&amp;T1897,[1]挑战模式!$A:$AS,20+U1897,FALSE))))</f>
        <v/>
      </c>
      <c r="L1897" s="10" t="str">
        <f ca="1">IF(ISNA(VLOOKUP(R1897&amp;"_"&amp;S1897&amp;"_"&amp;T1897,[1]挑战模式!$A:$AS,1,FALSE)),"",IF(VLOOKUP(R1897&amp;"_"&amp;S1897&amp;"_"&amp;T1897,[1]挑战模式!$A:$AS,14+U1897,FALSE)="","",ROUND(VLOOKUP(R1897&amp;"_"&amp;S1897&amp;"_"&amp;T1897,[1]挑战模式!$A:$AS,5,FALSE)/K1897,2)))</f>
        <v/>
      </c>
      <c r="M1897" s="10" t="str">
        <f t="shared" ca="1" si="195"/>
        <v/>
      </c>
      <c r="N1897" s="10" t="str">
        <f t="shared" ca="1" si="196"/>
        <v/>
      </c>
      <c r="O1897" s="10" t="str">
        <f t="shared" ca="1" si="197"/>
        <v/>
      </c>
      <c r="Q1897" s="10" t="str">
        <f ca="1">IF(L1897="","",VLOOKUP(R1897&amp;"_"&amp;S1897&amp;"_"&amp;T1897,[1]挑战模式!$A:$AS,38+U1897,FALSE))</f>
        <v/>
      </c>
      <c r="R1897" s="10">
        <v>4</v>
      </c>
      <c r="S1897" s="10">
        <v>5</v>
      </c>
      <c r="T1897" s="10">
        <v>4</v>
      </c>
      <c r="U1897" s="10">
        <v>6</v>
      </c>
    </row>
    <row r="1898" spans="2:21" x14ac:dyDescent="0.2">
      <c r="B1898" s="10" t="str">
        <f t="shared" si="192"/>
        <v>MonsterWaveCallRule_Season4_Challenge5</v>
      </c>
      <c r="C1898" s="10">
        <f>IF(ISNA(VLOOKUP(R1898&amp;"_"&amp;S1898&amp;"_"&amp;T1898,[1]挑战模式!$A:$AS,1,FALSE)),"",IF(T1898-T1897=0,"",T1898))</f>
        <v>5</v>
      </c>
      <c r="D1898" s="10" t="str">
        <f t="shared" si="193"/>
        <v>赛季4挑战关卡5波次5</v>
      </c>
      <c r="E1898" s="10" t="str">
        <f>""</f>
        <v/>
      </c>
      <c r="F1898" s="10">
        <f>IF(C1898="","",VLOOKUP(R1898&amp;"_"&amp;S1898&amp;"_"&amp;T1898,[1]挑战模式!$A:$AS,13,FALSE)-VLOOKUP(R1898&amp;"_"&amp;S1898&amp;"_"&amp;T1898,[1]挑战模式!$A:$AS,14,FALSE))</f>
        <v>100</v>
      </c>
      <c r="G1898" s="10">
        <f t="shared" si="194"/>
        <v>180</v>
      </c>
      <c r="H1898" s="10" t="str">
        <f>IF(C1898="","",VLOOKUP(R1898&amp;"_"&amp;S1898&amp;"_"&amp;T1898,[1]挑战模式!$A:$BG,58,FALSE))</f>
        <v>ResAudio_Music_game3;0.9</v>
      </c>
      <c r="I1898" s="10" t="str">
        <f>IF(C1898="","",VLOOKUP(R1898&amp;"_"&amp;S1898&amp;"_"&amp;T1898,[1]挑战模式!$A:$BG,59,FALSE))</f>
        <v>ResAudio_Music_game3;1.1</v>
      </c>
      <c r="J1898" s="10">
        <f t="shared" si="191"/>
        <v>0</v>
      </c>
      <c r="K1898" s="10">
        <f ca="1">IF(ISNA(VLOOKUP(R1898&amp;"_"&amp;S1898&amp;"_"&amp;T1898,[1]挑战模式!$A:$AS,1,FALSE)),"",IF(VLOOKUP(R1898&amp;"_"&amp;S1898&amp;"_"&amp;T1898,[1]挑战模式!$A:$AS,14+U1898,FALSE)="","",INT(VLOOKUP(R1898&amp;"_"&amp;S1898&amp;"_"&amp;T1898,[1]挑战模式!$A:$AS,20+U1898,FALSE))))</f>
        <v>12</v>
      </c>
      <c r="L1898" s="10">
        <f ca="1">IF(ISNA(VLOOKUP(R1898&amp;"_"&amp;S1898&amp;"_"&amp;T1898,[1]挑战模式!$A:$AS,1,FALSE)),"",IF(VLOOKUP(R1898&amp;"_"&amp;S1898&amp;"_"&amp;T1898,[1]挑战模式!$A:$AS,14+U1898,FALSE)="","",ROUND(VLOOKUP(R1898&amp;"_"&amp;S1898&amp;"_"&amp;T1898,[1]挑战模式!$A:$AS,5,FALSE)/K1898,2)))</f>
        <v>2.5</v>
      </c>
      <c r="M1898" s="10">
        <f t="shared" ca="1" si="195"/>
        <v>1</v>
      </c>
      <c r="N1898" s="10" t="str">
        <f t="shared" ca="1" si="196"/>
        <v>Monster_Season4_Challenge5_5_1</v>
      </c>
      <c r="O1898" s="10">
        <f t="shared" ca="1" si="197"/>
        <v>1</v>
      </c>
      <c r="Q1898" s="10">
        <f ca="1">IF(L1898="","",VLOOKUP(R1898&amp;"_"&amp;S1898&amp;"_"&amp;T1898,[1]挑战模式!$A:$AS,38+U1898,FALSE))</f>
        <v>7</v>
      </c>
      <c r="R1898" s="10">
        <v>4</v>
      </c>
      <c r="S1898" s="10">
        <v>5</v>
      </c>
      <c r="T1898" s="10">
        <v>5</v>
      </c>
      <c r="U1898" s="10">
        <v>1</v>
      </c>
    </row>
    <row r="1899" spans="2:21" x14ac:dyDescent="0.2">
      <c r="B1899" s="10" t="str">
        <f t="shared" si="192"/>
        <v/>
      </c>
      <c r="C1899" s="10" t="str">
        <f>IF(ISNA(VLOOKUP(R1899&amp;"_"&amp;S1899&amp;"_"&amp;T1899,[1]挑战模式!$A:$AS,1,FALSE)),"",IF(T1899-T1898=0,"",T1899))</f>
        <v/>
      </c>
      <c r="D1899" s="10" t="str">
        <f t="shared" si="193"/>
        <v/>
      </c>
      <c r="E1899" s="10" t="str">
        <f>""</f>
        <v/>
      </c>
      <c r="F1899" s="10" t="str">
        <f>IF(C1899="","",VLOOKUP(R1899&amp;"_"&amp;S1899&amp;"_"&amp;T1899,[1]挑战模式!$A:$AS,13,FALSE)-VLOOKUP(R1899&amp;"_"&amp;S1899&amp;"_"&amp;T1899,[1]挑战模式!$A:$AS,14,FALSE))</f>
        <v/>
      </c>
      <c r="G1899" s="10" t="str">
        <f t="shared" si="194"/>
        <v/>
      </c>
      <c r="H1899" s="10" t="str">
        <f>IF(C1899="","",VLOOKUP(R1899&amp;"_"&amp;S1899&amp;"_"&amp;T1899,[1]挑战模式!$A:$BG,58,FALSE))</f>
        <v/>
      </c>
      <c r="I1899" s="10" t="str">
        <f>IF(C1899="","",VLOOKUP(R1899&amp;"_"&amp;S1899&amp;"_"&amp;T1899,[1]挑战模式!$A:$BG,59,FALSE))</f>
        <v/>
      </c>
      <c r="J1899" s="10" t="str">
        <f t="shared" si="191"/>
        <v/>
      </c>
      <c r="K1899" s="10">
        <f ca="1">IF(ISNA(VLOOKUP(R1899&amp;"_"&amp;S1899&amp;"_"&amp;T1899,[1]挑战模式!$A:$AS,1,FALSE)),"",IF(VLOOKUP(R1899&amp;"_"&amp;S1899&amp;"_"&amp;T1899,[1]挑战模式!$A:$AS,14+U1899,FALSE)="","",INT(VLOOKUP(R1899&amp;"_"&amp;S1899&amp;"_"&amp;T1899,[1]挑战模式!$A:$AS,20+U1899,FALSE))))</f>
        <v>12</v>
      </c>
      <c r="L1899" s="10">
        <f ca="1">IF(ISNA(VLOOKUP(R1899&amp;"_"&amp;S1899&amp;"_"&amp;T1899,[1]挑战模式!$A:$AS,1,FALSE)),"",IF(VLOOKUP(R1899&amp;"_"&amp;S1899&amp;"_"&amp;T1899,[1]挑战模式!$A:$AS,14+U1899,FALSE)="","",ROUND(VLOOKUP(R1899&amp;"_"&amp;S1899&amp;"_"&amp;T1899,[1]挑战模式!$A:$AS,5,FALSE)/K1899,2)))</f>
        <v>2.5</v>
      </c>
      <c r="M1899" s="10">
        <f t="shared" ca="1" si="195"/>
        <v>1</v>
      </c>
      <c r="N1899" s="10" t="str">
        <f t="shared" ca="1" si="196"/>
        <v>Monster_Season4_Challenge5_5_2</v>
      </c>
      <c r="O1899" s="10">
        <f t="shared" ca="1" si="197"/>
        <v>1</v>
      </c>
      <c r="Q1899" s="10">
        <f ca="1">IF(L1899="","",VLOOKUP(R1899&amp;"_"&amp;S1899&amp;"_"&amp;T1899,[1]挑战模式!$A:$AS,38+U1899,FALSE))</f>
        <v>7</v>
      </c>
      <c r="R1899" s="10">
        <v>4</v>
      </c>
      <c r="S1899" s="10">
        <v>5</v>
      </c>
      <c r="T1899" s="10">
        <v>5</v>
      </c>
      <c r="U1899" s="10">
        <v>2</v>
      </c>
    </row>
    <row r="1900" spans="2:21" x14ac:dyDescent="0.2">
      <c r="B1900" s="10" t="str">
        <f t="shared" si="192"/>
        <v/>
      </c>
      <c r="C1900" s="10" t="str">
        <f>IF(ISNA(VLOOKUP(R1900&amp;"_"&amp;S1900&amp;"_"&amp;T1900,[1]挑战模式!$A:$AS,1,FALSE)),"",IF(T1900-T1899=0,"",T1900))</f>
        <v/>
      </c>
      <c r="D1900" s="10" t="str">
        <f t="shared" si="193"/>
        <v/>
      </c>
      <c r="E1900" s="10" t="str">
        <f>""</f>
        <v/>
      </c>
      <c r="F1900" s="10" t="str">
        <f>IF(C1900="","",VLOOKUP(R1900&amp;"_"&amp;S1900&amp;"_"&amp;T1900,[1]挑战模式!$A:$AS,13,FALSE)-VLOOKUP(R1900&amp;"_"&amp;S1900&amp;"_"&amp;T1900,[1]挑战模式!$A:$AS,14,FALSE))</f>
        <v/>
      </c>
      <c r="G1900" s="10" t="str">
        <f t="shared" si="194"/>
        <v/>
      </c>
      <c r="H1900" s="10" t="str">
        <f>IF(C1900="","",VLOOKUP(R1900&amp;"_"&amp;S1900&amp;"_"&amp;T1900,[1]挑战模式!$A:$BG,58,FALSE))</f>
        <v/>
      </c>
      <c r="I1900" s="10" t="str">
        <f>IF(C1900="","",VLOOKUP(R1900&amp;"_"&amp;S1900&amp;"_"&amp;T1900,[1]挑战模式!$A:$BG,59,FALSE))</f>
        <v/>
      </c>
      <c r="J1900" s="10" t="str">
        <f t="shared" si="191"/>
        <v/>
      </c>
      <c r="K1900" s="10">
        <f ca="1">IF(ISNA(VLOOKUP(R1900&amp;"_"&amp;S1900&amp;"_"&amp;T1900,[1]挑战模式!$A:$AS,1,FALSE)),"",IF(VLOOKUP(R1900&amp;"_"&amp;S1900&amp;"_"&amp;T1900,[1]挑战模式!$A:$AS,14+U1900,FALSE)="","",INT(VLOOKUP(R1900&amp;"_"&amp;S1900&amp;"_"&amp;T1900,[1]挑战模式!$A:$AS,20+U1900,FALSE))))</f>
        <v>6</v>
      </c>
      <c r="L1900" s="10">
        <f ca="1">IF(ISNA(VLOOKUP(R1900&amp;"_"&amp;S1900&amp;"_"&amp;T1900,[1]挑战模式!$A:$AS,1,FALSE)),"",IF(VLOOKUP(R1900&amp;"_"&amp;S1900&amp;"_"&amp;T1900,[1]挑战模式!$A:$AS,14+U1900,FALSE)="","",ROUND(VLOOKUP(R1900&amp;"_"&amp;S1900&amp;"_"&amp;T1900,[1]挑战模式!$A:$AS,5,FALSE)/K1900,2)))</f>
        <v>5</v>
      </c>
      <c r="M1900" s="10">
        <f t="shared" ca="1" si="195"/>
        <v>1</v>
      </c>
      <c r="N1900" s="10" t="str">
        <f t="shared" ca="1" si="196"/>
        <v>Monster_Season4_Challenge5_5_3</v>
      </c>
      <c r="O1900" s="10">
        <f t="shared" ca="1" si="197"/>
        <v>1</v>
      </c>
      <c r="Q1900" s="10">
        <f ca="1">IF(L1900="","",VLOOKUP(R1900&amp;"_"&amp;S1900&amp;"_"&amp;T1900,[1]挑战模式!$A:$AS,38+U1900,FALSE))</f>
        <v>7</v>
      </c>
      <c r="R1900" s="10">
        <v>4</v>
      </c>
      <c r="S1900" s="10">
        <v>5</v>
      </c>
      <c r="T1900" s="10">
        <v>5</v>
      </c>
      <c r="U1900" s="10">
        <v>3</v>
      </c>
    </row>
    <row r="1901" spans="2:21" x14ac:dyDescent="0.2">
      <c r="B1901" s="10" t="str">
        <f t="shared" si="192"/>
        <v/>
      </c>
      <c r="C1901" s="10" t="str">
        <f>IF(ISNA(VLOOKUP(R1901&amp;"_"&amp;S1901&amp;"_"&amp;T1901,[1]挑战模式!$A:$AS,1,FALSE)),"",IF(T1901-T1900=0,"",T1901))</f>
        <v/>
      </c>
      <c r="D1901" s="10" t="str">
        <f t="shared" si="193"/>
        <v/>
      </c>
      <c r="E1901" s="10" t="str">
        <f>""</f>
        <v/>
      </c>
      <c r="F1901" s="10" t="str">
        <f>IF(C1901="","",VLOOKUP(R1901&amp;"_"&amp;S1901&amp;"_"&amp;T1901,[1]挑战模式!$A:$AS,13,FALSE)-VLOOKUP(R1901&amp;"_"&amp;S1901&amp;"_"&amp;T1901,[1]挑战模式!$A:$AS,14,FALSE))</f>
        <v/>
      </c>
      <c r="G1901" s="10" t="str">
        <f t="shared" si="194"/>
        <v/>
      </c>
      <c r="H1901" s="10" t="str">
        <f>IF(C1901="","",VLOOKUP(R1901&amp;"_"&amp;S1901&amp;"_"&amp;T1901,[1]挑战模式!$A:$BG,58,FALSE))</f>
        <v/>
      </c>
      <c r="I1901" s="10" t="str">
        <f>IF(C1901="","",VLOOKUP(R1901&amp;"_"&amp;S1901&amp;"_"&amp;T1901,[1]挑战模式!$A:$BG,59,FALSE))</f>
        <v/>
      </c>
      <c r="J1901" s="10" t="str">
        <f t="shared" si="191"/>
        <v/>
      </c>
      <c r="K1901" s="10" t="str">
        <f ca="1">IF(ISNA(VLOOKUP(R1901&amp;"_"&amp;S1901&amp;"_"&amp;T1901,[1]挑战模式!$A:$AS,1,FALSE)),"",IF(VLOOKUP(R1901&amp;"_"&amp;S1901&amp;"_"&amp;T1901,[1]挑战模式!$A:$AS,14+U1901,FALSE)="","",INT(VLOOKUP(R1901&amp;"_"&amp;S1901&amp;"_"&amp;T1901,[1]挑战模式!$A:$AS,20+U1901,FALSE))))</f>
        <v/>
      </c>
      <c r="L1901" s="10" t="str">
        <f ca="1">IF(ISNA(VLOOKUP(R1901&amp;"_"&amp;S1901&amp;"_"&amp;T1901,[1]挑战模式!$A:$AS,1,FALSE)),"",IF(VLOOKUP(R1901&amp;"_"&amp;S1901&amp;"_"&amp;T1901,[1]挑战模式!$A:$AS,14+U1901,FALSE)="","",ROUND(VLOOKUP(R1901&amp;"_"&amp;S1901&amp;"_"&amp;T1901,[1]挑战模式!$A:$AS,5,FALSE)/K1901,2)))</f>
        <v/>
      </c>
      <c r="M1901" s="10" t="str">
        <f t="shared" ca="1" si="195"/>
        <v/>
      </c>
      <c r="N1901" s="10" t="str">
        <f t="shared" ca="1" si="196"/>
        <v/>
      </c>
      <c r="O1901" s="10" t="str">
        <f t="shared" ca="1" si="197"/>
        <v/>
      </c>
      <c r="Q1901" s="10" t="str">
        <f ca="1">IF(L1901="","",VLOOKUP(R1901&amp;"_"&amp;S1901&amp;"_"&amp;T1901,[1]挑战模式!$A:$AS,38+U1901,FALSE))</f>
        <v/>
      </c>
      <c r="R1901" s="10">
        <v>4</v>
      </c>
      <c r="S1901" s="10">
        <v>5</v>
      </c>
      <c r="T1901" s="10">
        <v>5</v>
      </c>
      <c r="U1901" s="10">
        <v>4</v>
      </c>
    </row>
    <row r="1902" spans="2:21" x14ac:dyDescent="0.2">
      <c r="B1902" s="10" t="str">
        <f t="shared" si="192"/>
        <v/>
      </c>
      <c r="C1902" s="10" t="str">
        <f>IF(ISNA(VLOOKUP(R1902&amp;"_"&amp;S1902&amp;"_"&amp;T1902,[1]挑战模式!$A:$AS,1,FALSE)),"",IF(T1902-T1901=0,"",T1902))</f>
        <v/>
      </c>
      <c r="D1902" s="10" t="str">
        <f t="shared" si="193"/>
        <v/>
      </c>
      <c r="E1902" s="10" t="str">
        <f>""</f>
        <v/>
      </c>
      <c r="F1902" s="10" t="str">
        <f>IF(C1902="","",VLOOKUP(R1902&amp;"_"&amp;S1902&amp;"_"&amp;T1902,[1]挑战模式!$A:$AS,13,FALSE)-VLOOKUP(R1902&amp;"_"&amp;S1902&amp;"_"&amp;T1902,[1]挑战模式!$A:$AS,14,FALSE))</f>
        <v/>
      </c>
      <c r="G1902" s="10" t="str">
        <f t="shared" si="194"/>
        <v/>
      </c>
      <c r="H1902" s="10" t="str">
        <f>IF(C1902="","",VLOOKUP(R1902&amp;"_"&amp;S1902&amp;"_"&amp;T1902,[1]挑战模式!$A:$BG,58,FALSE))</f>
        <v/>
      </c>
      <c r="I1902" s="10" t="str">
        <f>IF(C1902="","",VLOOKUP(R1902&amp;"_"&amp;S1902&amp;"_"&amp;T1902,[1]挑战模式!$A:$BG,59,FALSE))</f>
        <v/>
      </c>
      <c r="J1902" s="10" t="str">
        <f t="shared" si="191"/>
        <v/>
      </c>
      <c r="K1902" s="10" t="str">
        <f ca="1">IF(ISNA(VLOOKUP(R1902&amp;"_"&amp;S1902&amp;"_"&amp;T1902,[1]挑战模式!$A:$AS,1,FALSE)),"",IF(VLOOKUP(R1902&amp;"_"&amp;S1902&amp;"_"&amp;T1902,[1]挑战模式!$A:$AS,14+U1902,FALSE)="","",INT(VLOOKUP(R1902&amp;"_"&amp;S1902&amp;"_"&amp;T1902,[1]挑战模式!$A:$AS,20+U1902,FALSE))))</f>
        <v/>
      </c>
      <c r="L1902" s="10" t="str">
        <f ca="1">IF(ISNA(VLOOKUP(R1902&amp;"_"&amp;S1902&amp;"_"&amp;T1902,[1]挑战模式!$A:$AS,1,FALSE)),"",IF(VLOOKUP(R1902&amp;"_"&amp;S1902&amp;"_"&amp;T1902,[1]挑战模式!$A:$AS,14+U1902,FALSE)="","",ROUND(VLOOKUP(R1902&amp;"_"&amp;S1902&amp;"_"&amp;T1902,[1]挑战模式!$A:$AS,5,FALSE)/K1902,2)))</f>
        <v/>
      </c>
      <c r="M1902" s="10" t="str">
        <f t="shared" ca="1" si="195"/>
        <v/>
      </c>
      <c r="N1902" s="10" t="str">
        <f t="shared" ca="1" si="196"/>
        <v/>
      </c>
      <c r="O1902" s="10" t="str">
        <f t="shared" ca="1" si="197"/>
        <v/>
      </c>
      <c r="Q1902" s="10" t="str">
        <f ca="1">IF(L1902="","",VLOOKUP(R1902&amp;"_"&amp;S1902&amp;"_"&amp;T1902,[1]挑战模式!$A:$AS,38+U1902,FALSE))</f>
        <v/>
      </c>
      <c r="R1902" s="10">
        <v>4</v>
      </c>
      <c r="S1902" s="10">
        <v>5</v>
      </c>
      <c r="T1902" s="10">
        <v>5</v>
      </c>
      <c r="U1902" s="10">
        <v>5</v>
      </c>
    </row>
    <row r="1903" spans="2:21" x14ac:dyDescent="0.2">
      <c r="B1903" s="10" t="str">
        <f t="shared" si="192"/>
        <v/>
      </c>
      <c r="C1903" s="10" t="str">
        <f>IF(ISNA(VLOOKUP(R1903&amp;"_"&amp;S1903&amp;"_"&amp;T1903,[1]挑战模式!$A:$AS,1,FALSE)),"",IF(T1903-T1902=0,"",T1903))</f>
        <v/>
      </c>
      <c r="D1903" s="10" t="str">
        <f t="shared" si="193"/>
        <v/>
      </c>
      <c r="E1903" s="10" t="str">
        <f>""</f>
        <v/>
      </c>
      <c r="F1903" s="10" t="str">
        <f>IF(C1903="","",VLOOKUP(R1903&amp;"_"&amp;S1903&amp;"_"&amp;T1903,[1]挑战模式!$A:$AS,13,FALSE)-VLOOKUP(R1903&amp;"_"&amp;S1903&amp;"_"&amp;T1903,[1]挑战模式!$A:$AS,14,FALSE))</f>
        <v/>
      </c>
      <c r="G1903" s="10" t="str">
        <f t="shared" si="194"/>
        <v/>
      </c>
      <c r="H1903" s="10" t="str">
        <f>IF(C1903="","",VLOOKUP(R1903&amp;"_"&amp;S1903&amp;"_"&amp;T1903,[1]挑战模式!$A:$BG,58,FALSE))</f>
        <v/>
      </c>
      <c r="I1903" s="10" t="str">
        <f>IF(C1903="","",VLOOKUP(R1903&amp;"_"&amp;S1903&amp;"_"&amp;T1903,[1]挑战模式!$A:$BG,59,FALSE))</f>
        <v/>
      </c>
      <c r="J1903" s="10" t="str">
        <f t="shared" si="191"/>
        <v/>
      </c>
      <c r="K1903" s="10" t="str">
        <f ca="1">IF(ISNA(VLOOKUP(R1903&amp;"_"&amp;S1903&amp;"_"&amp;T1903,[1]挑战模式!$A:$AS,1,FALSE)),"",IF(VLOOKUP(R1903&amp;"_"&amp;S1903&amp;"_"&amp;T1903,[1]挑战模式!$A:$AS,14+U1903,FALSE)="","",INT(VLOOKUP(R1903&amp;"_"&amp;S1903&amp;"_"&amp;T1903,[1]挑战模式!$A:$AS,20+U1903,FALSE))))</f>
        <v/>
      </c>
      <c r="L1903" s="10" t="str">
        <f ca="1">IF(ISNA(VLOOKUP(R1903&amp;"_"&amp;S1903&amp;"_"&amp;T1903,[1]挑战模式!$A:$AS,1,FALSE)),"",IF(VLOOKUP(R1903&amp;"_"&amp;S1903&amp;"_"&amp;T1903,[1]挑战模式!$A:$AS,14+U1903,FALSE)="","",ROUND(VLOOKUP(R1903&amp;"_"&amp;S1903&amp;"_"&amp;T1903,[1]挑战模式!$A:$AS,5,FALSE)/K1903,2)))</f>
        <v/>
      </c>
      <c r="M1903" s="10" t="str">
        <f t="shared" ca="1" si="195"/>
        <v/>
      </c>
      <c r="N1903" s="10" t="str">
        <f t="shared" ca="1" si="196"/>
        <v/>
      </c>
      <c r="O1903" s="10" t="str">
        <f t="shared" ca="1" si="197"/>
        <v/>
      </c>
      <c r="Q1903" s="10" t="str">
        <f ca="1">IF(L1903="","",VLOOKUP(R1903&amp;"_"&amp;S1903&amp;"_"&amp;T1903,[1]挑战模式!$A:$AS,38+U1903,FALSE))</f>
        <v/>
      </c>
      <c r="R1903" s="10">
        <v>4</v>
      </c>
      <c r="S1903" s="10">
        <v>5</v>
      </c>
      <c r="T1903" s="10">
        <v>5</v>
      </c>
      <c r="U1903" s="10">
        <v>6</v>
      </c>
    </row>
    <row r="1904" spans="2:21" x14ac:dyDescent="0.2">
      <c r="B1904" s="10" t="str">
        <f t="shared" si="192"/>
        <v>MonsterWaveCallRule_Season4_Challenge5</v>
      </c>
      <c r="C1904" s="10">
        <f>IF(ISNA(VLOOKUP(R1904&amp;"_"&amp;S1904&amp;"_"&amp;T1904,[1]挑战模式!$A:$AS,1,FALSE)),"",IF(T1904-T1903=0,"",T1904))</f>
        <v>6</v>
      </c>
      <c r="D1904" s="10" t="str">
        <f t="shared" si="193"/>
        <v>赛季4挑战关卡5波次6</v>
      </c>
      <c r="E1904" s="10" t="str">
        <f>""</f>
        <v/>
      </c>
      <c r="F1904" s="10">
        <f>IF(C1904="","",VLOOKUP(R1904&amp;"_"&amp;S1904&amp;"_"&amp;T1904,[1]挑战模式!$A:$AS,13,FALSE)-VLOOKUP(R1904&amp;"_"&amp;S1904&amp;"_"&amp;T1904,[1]挑战模式!$A:$AS,14,FALSE))</f>
        <v>100</v>
      </c>
      <c r="G1904" s="10">
        <f t="shared" si="194"/>
        <v>180</v>
      </c>
      <c r="H1904" s="10" t="str">
        <f>IF(C1904="","",VLOOKUP(R1904&amp;"_"&amp;S1904&amp;"_"&amp;T1904,[1]挑战模式!$A:$BG,58,FALSE))</f>
        <v>ResAudio_Music_game3;0.9</v>
      </c>
      <c r="I1904" s="10" t="str">
        <f>IF(C1904="","",VLOOKUP(R1904&amp;"_"&amp;S1904&amp;"_"&amp;T1904,[1]挑战模式!$A:$BG,59,FALSE))</f>
        <v>ResAudio_Music_game3;1.1</v>
      </c>
      <c r="J1904" s="10">
        <f t="shared" si="191"/>
        <v>0</v>
      </c>
      <c r="K1904" s="10">
        <f ca="1">IF(ISNA(VLOOKUP(R1904&amp;"_"&amp;S1904&amp;"_"&amp;T1904,[1]挑战模式!$A:$AS,1,FALSE)),"",IF(VLOOKUP(R1904&amp;"_"&amp;S1904&amp;"_"&amp;T1904,[1]挑战模式!$A:$AS,14+U1904,FALSE)="","",INT(VLOOKUP(R1904&amp;"_"&amp;S1904&amp;"_"&amp;T1904,[1]挑战模式!$A:$AS,20+U1904,FALSE))))</f>
        <v>10</v>
      </c>
      <c r="L1904" s="10">
        <f ca="1">IF(ISNA(VLOOKUP(R1904&amp;"_"&amp;S1904&amp;"_"&amp;T1904,[1]挑战模式!$A:$AS,1,FALSE)),"",IF(VLOOKUP(R1904&amp;"_"&amp;S1904&amp;"_"&amp;T1904,[1]挑战模式!$A:$AS,14+U1904,FALSE)="","",ROUND(VLOOKUP(R1904&amp;"_"&amp;S1904&amp;"_"&amp;T1904,[1]挑战模式!$A:$AS,5,FALSE)/K1904,2)))</f>
        <v>3</v>
      </c>
      <c r="M1904" s="10">
        <f t="shared" ca="1" si="195"/>
        <v>1</v>
      </c>
      <c r="N1904" s="10" t="str">
        <f t="shared" ca="1" si="196"/>
        <v>Monster_Season4_Challenge5_6_1</v>
      </c>
      <c r="O1904" s="10">
        <f t="shared" ca="1" si="197"/>
        <v>1</v>
      </c>
      <c r="Q1904" s="10">
        <f ca="1">IF(L1904="","",VLOOKUP(R1904&amp;"_"&amp;S1904&amp;"_"&amp;T1904,[1]挑战模式!$A:$AS,38+U1904,FALSE))</f>
        <v>3</v>
      </c>
      <c r="R1904" s="10">
        <v>4</v>
      </c>
      <c r="S1904" s="10">
        <v>5</v>
      </c>
      <c r="T1904" s="10">
        <v>6</v>
      </c>
      <c r="U1904" s="10">
        <v>1</v>
      </c>
    </row>
    <row r="1905" spans="2:21" x14ac:dyDescent="0.2">
      <c r="B1905" s="10" t="str">
        <f t="shared" si="192"/>
        <v/>
      </c>
      <c r="C1905" s="10" t="str">
        <f>IF(ISNA(VLOOKUP(R1905&amp;"_"&amp;S1905&amp;"_"&amp;T1905,[1]挑战模式!$A:$AS,1,FALSE)),"",IF(T1905-T1904=0,"",T1905))</f>
        <v/>
      </c>
      <c r="D1905" s="10" t="str">
        <f t="shared" si="193"/>
        <v/>
      </c>
      <c r="E1905" s="10" t="str">
        <f>""</f>
        <v/>
      </c>
      <c r="F1905" s="10" t="str">
        <f>IF(C1905="","",VLOOKUP(R1905&amp;"_"&amp;S1905&amp;"_"&amp;T1905,[1]挑战模式!$A:$AS,13,FALSE)-VLOOKUP(R1905&amp;"_"&amp;S1905&amp;"_"&amp;T1905,[1]挑战模式!$A:$AS,14,FALSE))</f>
        <v/>
      </c>
      <c r="G1905" s="10" t="str">
        <f t="shared" si="194"/>
        <v/>
      </c>
      <c r="H1905" s="10" t="str">
        <f>IF(C1905="","",VLOOKUP(R1905&amp;"_"&amp;S1905&amp;"_"&amp;T1905,[1]挑战模式!$A:$BG,58,FALSE))</f>
        <v/>
      </c>
      <c r="I1905" s="10" t="str">
        <f>IF(C1905="","",VLOOKUP(R1905&amp;"_"&amp;S1905&amp;"_"&amp;T1905,[1]挑战模式!$A:$BG,59,FALSE))</f>
        <v/>
      </c>
      <c r="J1905" s="10" t="str">
        <f t="shared" si="191"/>
        <v/>
      </c>
      <c r="K1905" s="10">
        <f ca="1">IF(ISNA(VLOOKUP(R1905&amp;"_"&amp;S1905&amp;"_"&amp;T1905,[1]挑战模式!$A:$AS,1,FALSE)),"",IF(VLOOKUP(R1905&amp;"_"&amp;S1905&amp;"_"&amp;T1905,[1]挑战模式!$A:$AS,14+U1905,FALSE)="","",INT(VLOOKUP(R1905&amp;"_"&amp;S1905&amp;"_"&amp;T1905,[1]挑战模式!$A:$AS,20+U1905,FALSE))))</f>
        <v>10</v>
      </c>
      <c r="L1905" s="10">
        <f ca="1">IF(ISNA(VLOOKUP(R1905&amp;"_"&amp;S1905&amp;"_"&amp;T1905,[1]挑战模式!$A:$AS,1,FALSE)),"",IF(VLOOKUP(R1905&amp;"_"&amp;S1905&amp;"_"&amp;T1905,[1]挑战模式!$A:$AS,14+U1905,FALSE)="","",ROUND(VLOOKUP(R1905&amp;"_"&amp;S1905&amp;"_"&amp;T1905,[1]挑战模式!$A:$AS,5,FALSE)/K1905,2)))</f>
        <v>3</v>
      </c>
      <c r="M1905" s="10">
        <f t="shared" ca="1" si="195"/>
        <v>1</v>
      </c>
      <c r="N1905" s="10" t="str">
        <f t="shared" ca="1" si="196"/>
        <v>Monster_Season4_Challenge5_6_2</v>
      </c>
      <c r="O1905" s="10">
        <f t="shared" ca="1" si="197"/>
        <v>1</v>
      </c>
      <c r="Q1905" s="10">
        <f ca="1">IF(L1905="","",VLOOKUP(R1905&amp;"_"&amp;S1905&amp;"_"&amp;T1905,[1]挑战模式!$A:$AS,38+U1905,FALSE))</f>
        <v>7</v>
      </c>
      <c r="R1905" s="10">
        <v>4</v>
      </c>
      <c r="S1905" s="10">
        <v>5</v>
      </c>
      <c r="T1905" s="10">
        <v>6</v>
      </c>
      <c r="U1905" s="10">
        <v>2</v>
      </c>
    </row>
    <row r="1906" spans="2:21" x14ac:dyDescent="0.2">
      <c r="B1906" s="10" t="str">
        <f t="shared" si="192"/>
        <v/>
      </c>
      <c r="C1906" s="10" t="str">
        <f>IF(ISNA(VLOOKUP(R1906&amp;"_"&amp;S1906&amp;"_"&amp;T1906,[1]挑战模式!$A:$AS,1,FALSE)),"",IF(T1906-T1905=0,"",T1906))</f>
        <v/>
      </c>
      <c r="D1906" s="10" t="str">
        <f t="shared" si="193"/>
        <v/>
      </c>
      <c r="E1906" s="10" t="str">
        <f>""</f>
        <v/>
      </c>
      <c r="F1906" s="10" t="str">
        <f>IF(C1906="","",VLOOKUP(R1906&amp;"_"&amp;S1906&amp;"_"&amp;T1906,[1]挑战模式!$A:$AS,13,FALSE)-VLOOKUP(R1906&amp;"_"&amp;S1906&amp;"_"&amp;T1906,[1]挑战模式!$A:$AS,14,FALSE))</f>
        <v/>
      </c>
      <c r="G1906" s="10" t="str">
        <f t="shared" si="194"/>
        <v/>
      </c>
      <c r="H1906" s="10" t="str">
        <f>IF(C1906="","",VLOOKUP(R1906&amp;"_"&amp;S1906&amp;"_"&amp;T1906,[1]挑战模式!$A:$BG,58,FALSE))</f>
        <v/>
      </c>
      <c r="I1906" s="10" t="str">
        <f>IF(C1906="","",VLOOKUP(R1906&amp;"_"&amp;S1906&amp;"_"&amp;T1906,[1]挑战模式!$A:$BG,59,FALSE))</f>
        <v/>
      </c>
      <c r="J1906" s="10" t="str">
        <f t="shared" si="191"/>
        <v/>
      </c>
      <c r="K1906" s="10">
        <f ca="1">IF(ISNA(VLOOKUP(R1906&amp;"_"&amp;S1906&amp;"_"&amp;T1906,[1]挑战模式!$A:$AS,1,FALSE)),"",IF(VLOOKUP(R1906&amp;"_"&amp;S1906&amp;"_"&amp;T1906,[1]挑战模式!$A:$AS,14+U1906,FALSE)="","",INT(VLOOKUP(R1906&amp;"_"&amp;S1906&amp;"_"&amp;T1906,[1]挑战模式!$A:$AS,20+U1906,FALSE))))</f>
        <v>10</v>
      </c>
      <c r="L1906" s="10">
        <f ca="1">IF(ISNA(VLOOKUP(R1906&amp;"_"&amp;S1906&amp;"_"&amp;T1906,[1]挑战模式!$A:$AS,1,FALSE)),"",IF(VLOOKUP(R1906&amp;"_"&amp;S1906&amp;"_"&amp;T1906,[1]挑战模式!$A:$AS,14+U1906,FALSE)="","",ROUND(VLOOKUP(R1906&amp;"_"&amp;S1906&amp;"_"&amp;T1906,[1]挑战模式!$A:$AS,5,FALSE)/K1906,2)))</f>
        <v>3</v>
      </c>
      <c r="M1906" s="10">
        <f t="shared" ca="1" si="195"/>
        <v>1</v>
      </c>
      <c r="N1906" s="10" t="str">
        <f t="shared" ca="1" si="196"/>
        <v>Monster_Season4_Challenge5_6_3</v>
      </c>
      <c r="O1906" s="10">
        <f t="shared" ca="1" si="197"/>
        <v>1</v>
      </c>
      <c r="Q1906" s="10">
        <f ca="1">IF(L1906="","",VLOOKUP(R1906&amp;"_"&amp;S1906&amp;"_"&amp;T1906,[1]挑战模式!$A:$AS,38+U1906,FALSE))</f>
        <v>7</v>
      </c>
      <c r="R1906" s="10">
        <v>4</v>
      </c>
      <c r="S1906" s="10">
        <v>5</v>
      </c>
      <c r="T1906" s="10">
        <v>6</v>
      </c>
      <c r="U1906" s="10">
        <v>3</v>
      </c>
    </row>
    <row r="1907" spans="2:21" x14ac:dyDescent="0.2">
      <c r="B1907" s="10" t="str">
        <f t="shared" si="192"/>
        <v/>
      </c>
      <c r="C1907" s="10" t="str">
        <f>IF(ISNA(VLOOKUP(R1907&amp;"_"&amp;S1907&amp;"_"&amp;T1907,[1]挑战模式!$A:$AS,1,FALSE)),"",IF(T1907-T1906=0,"",T1907))</f>
        <v/>
      </c>
      <c r="D1907" s="10" t="str">
        <f t="shared" si="193"/>
        <v/>
      </c>
      <c r="E1907" s="10" t="str">
        <f>""</f>
        <v/>
      </c>
      <c r="F1907" s="10" t="str">
        <f>IF(C1907="","",VLOOKUP(R1907&amp;"_"&amp;S1907&amp;"_"&amp;T1907,[1]挑战模式!$A:$AS,13,FALSE)-VLOOKUP(R1907&amp;"_"&amp;S1907&amp;"_"&amp;T1907,[1]挑战模式!$A:$AS,14,FALSE))</f>
        <v/>
      </c>
      <c r="G1907" s="10" t="str">
        <f t="shared" si="194"/>
        <v/>
      </c>
      <c r="H1907" s="10" t="str">
        <f>IF(C1907="","",VLOOKUP(R1907&amp;"_"&amp;S1907&amp;"_"&amp;T1907,[1]挑战模式!$A:$BG,58,FALSE))</f>
        <v/>
      </c>
      <c r="I1907" s="10" t="str">
        <f>IF(C1907="","",VLOOKUP(R1907&amp;"_"&amp;S1907&amp;"_"&amp;T1907,[1]挑战模式!$A:$BG,59,FALSE))</f>
        <v/>
      </c>
      <c r="J1907" s="10" t="str">
        <f t="shared" si="191"/>
        <v/>
      </c>
      <c r="K1907" s="10">
        <f ca="1">IF(ISNA(VLOOKUP(R1907&amp;"_"&amp;S1907&amp;"_"&amp;T1907,[1]挑战模式!$A:$AS,1,FALSE)),"",IF(VLOOKUP(R1907&amp;"_"&amp;S1907&amp;"_"&amp;T1907,[1]挑战模式!$A:$AS,14+U1907,FALSE)="","",INT(VLOOKUP(R1907&amp;"_"&amp;S1907&amp;"_"&amp;T1907,[1]挑战模式!$A:$AS,20+U1907,FALSE))))</f>
        <v>5</v>
      </c>
      <c r="L1907" s="10">
        <f ca="1">IF(ISNA(VLOOKUP(R1907&amp;"_"&amp;S1907&amp;"_"&amp;T1907,[1]挑战模式!$A:$AS,1,FALSE)),"",IF(VLOOKUP(R1907&amp;"_"&amp;S1907&amp;"_"&amp;T1907,[1]挑战模式!$A:$AS,14+U1907,FALSE)="","",ROUND(VLOOKUP(R1907&amp;"_"&amp;S1907&amp;"_"&amp;T1907,[1]挑战模式!$A:$AS,5,FALSE)/K1907,2)))</f>
        <v>6</v>
      </c>
      <c r="M1907" s="10">
        <f t="shared" ca="1" si="195"/>
        <v>1</v>
      </c>
      <c r="N1907" s="10" t="str">
        <f t="shared" ca="1" si="196"/>
        <v>Monster_Season4_Challenge5_6_4</v>
      </c>
      <c r="O1907" s="10">
        <f t="shared" ca="1" si="197"/>
        <v>1</v>
      </c>
      <c r="Q1907" s="10">
        <f ca="1">IF(L1907="","",VLOOKUP(R1907&amp;"_"&amp;S1907&amp;"_"&amp;T1907,[1]挑战模式!$A:$AS,38+U1907,FALSE))</f>
        <v>7</v>
      </c>
      <c r="R1907" s="10">
        <v>4</v>
      </c>
      <c r="S1907" s="10">
        <v>5</v>
      </c>
      <c r="T1907" s="10">
        <v>6</v>
      </c>
      <c r="U1907" s="10">
        <v>4</v>
      </c>
    </row>
    <row r="1908" spans="2:21" x14ac:dyDescent="0.2">
      <c r="B1908" s="10" t="str">
        <f t="shared" si="192"/>
        <v/>
      </c>
      <c r="C1908" s="10" t="str">
        <f>IF(ISNA(VLOOKUP(R1908&amp;"_"&amp;S1908&amp;"_"&amp;T1908,[1]挑战模式!$A:$AS,1,FALSE)),"",IF(T1908-T1907=0,"",T1908))</f>
        <v/>
      </c>
      <c r="D1908" s="10" t="str">
        <f t="shared" si="193"/>
        <v/>
      </c>
      <c r="E1908" s="10" t="str">
        <f>""</f>
        <v/>
      </c>
      <c r="F1908" s="10" t="str">
        <f>IF(C1908="","",VLOOKUP(R1908&amp;"_"&amp;S1908&amp;"_"&amp;T1908,[1]挑战模式!$A:$AS,13,FALSE)-VLOOKUP(R1908&amp;"_"&amp;S1908&amp;"_"&amp;T1908,[1]挑战模式!$A:$AS,14,FALSE))</f>
        <v/>
      </c>
      <c r="G1908" s="10" t="str">
        <f t="shared" si="194"/>
        <v/>
      </c>
      <c r="H1908" s="10" t="str">
        <f>IF(C1908="","",VLOOKUP(R1908&amp;"_"&amp;S1908&amp;"_"&amp;T1908,[1]挑战模式!$A:$BG,58,FALSE))</f>
        <v/>
      </c>
      <c r="I1908" s="10" t="str">
        <f>IF(C1908="","",VLOOKUP(R1908&amp;"_"&amp;S1908&amp;"_"&amp;T1908,[1]挑战模式!$A:$BG,59,FALSE))</f>
        <v/>
      </c>
      <c r="J1908" s="10" t="str">
        <f t="shared" si="191"/>
        <v/>
      </c>
      <c r="K1908" s="10" t="str">
        <f ca="1">IF(ISNA(VLOOKUP(R1908&amp;"_"&amp;S1908&amp;"_"&amp;T1908,[1]挑战模式!$A:$AS,1,FALSE)),"",IF(VLOOKUP(R1908&amp;"_"&amp;S1908&amp;"_"&amp;T1908,[1]挑战模式!$A:$AS,14+U1908,FALSE)="","",INT(VLOOKUP(R1908&amp;"_"&amp;S1908&amp;"_"&amp;T1908,[1]挑战模式!$A:$AS,20+U1908,FALSE))))</f>
        <v/>
      </c>
      <c r="L1908" s="10" t="str">
        <f ca="1">IF(ISNA(VLOOKUP(R1908&amp;"_"&amp;S1908&amp;"_"&amp;T1908,[1]挑战模式!$A:$AS,1,FALSE)),"",IF(VLOOKUP(R1908&amp;"_"&amp;S1908&amp;"_"&amp;T1908,[1]挑战模式!$A:$AS,14+U1908,FALSE)="","",ROUND(VLOOKUP(R1908&amp;"_"&amp;S1908&amp;"_"&amp;T1908,[1]挑战模式!$A:$AS,5,FALSE)/K1908,2)))</f>
        <v/>
      </c>
      <c r="M1908" s="10" t="str">
        <f t="shared" ca="1" si="195"/>
        <v/>
      </c>
      <c r="N1908" s="10" t="str">
        <f t="shared" ca="1" si="196"/>
        <v/>
      </c>
      <c r="O1908" s="10" t="str">
        <f t="shared" ca="1" si="197"/>
        <v/>
      </c>
      <c r="Q1908" s="10" t="str">
        <f ca="1">IF(L1908="","",VLOOKUP(R1908&amp;"_"&amp;S1908&amp;"_"&amp;T1908,[1]挑战模式!$A:$AS,38+U1908,FALSE))</f>
        <v/>
      </c>
      <c r="R1908" s="10">
        <v>4</v>
      </c>
      <c r="S1908" s="10">
        <v>5</v>
      </c>
      <c r="T1908" s="10">
        <v>6</v>
      </c>
      <c r="U1908" s="10">
        <v>5</v>
      </c>
    </row>
    <row r="1909" spans="2:21" x14ac:dyDescent="0.2">
      <c r="B1909" s="10" t="str">
        <f t="shared" si="192"/>
        <v/>
      </c>
      <c r="C1909" s="10" t="str">
        <f>IF(ISNA(VLOOKUP(R1909&amp;"_"&amp;S1909&amp;"_"&amp;T1909,[1]挑战模式!$A:$AS,1,FALSE)),"",IF(T1909-T1908=0,"",T1909))</f>
        <v/>
      </c>
      <c r="D1909" s="10" t="str">
        <f t="shared" si="193"/>
        <v/>
      </c>
      <c r="E1909" s="10" t="str">
        <f>""</f>
        <v/>
      </c>
      <c r="F1909" s="10" t="str">
        <f>IF(C1909="","",VLOOKUP(R1909&amp;"_"&amp;S1909&amp;"_"&amp;T1909,[1]挑战模式!$A:$AS,13,FALSE)-VLOOKUP(R1909&amp;"_"&amp;S1909&amp;"_"&amp;T1909,[1]挑战模式!$A:$AS,14,FALSE))</f>
        <v/>
      </c>
      <c r="G1909" s="10" t="str">
        <f t="shared" si="194"/>
        <v/>
      </c>
      <c r="H1909" s="10" t="str">
        <f>IF(C1909="","",VLOOKUP(R1909&amp;"_"&amp;S1909&amp;"_"&amp;T1909,[1]挑战模式!$A:$BG,58,FALSE))</f>
        <v/>
      </c>
      <c r="I1909" s="10" t="str">
        <f>IF(C1909="","",VLOOKUP(R1909&amp;"_"&amp;S1909&amp;"_"&amp;T1909,[1]挑战模式!$A:$BG,59,FALSE))</f>
        <v/>
      </c>
      <c r="J1909" s="10" t="str">
        <f t="shared" si="191"/>
        <v/>
      </c>
      <c r="K1909" s="10" t="str">
        <f ca="1">IF(ISNA(VLOOKUP(R1909&amp;"_"&amp;S1909&amp;"_"&amp;T1909,[1]挑战模式!$A:$AS,1,FALSE)),"",IF(VLOOKUP(R1909&amp;"_"&amp;S1909&amp;"_"&amp;T1909,[1]挑战模式!$A:$AS,14+U1909,FALSE)="","",INT(VLOOKUP(R1909&amp;"_"&amp;S1909&amp;"_"&amp;T1909,[1]挑战模式!$A:$AS,20+U1909,FALSE))))</f>
        <v/>
      </c>
      <c r="L1909" s="10" t="str">
        <f ca="1">IF(ISNA(VLOOKUP(R1909&amp;"_"&amp;S1909&amp;"_"&amp;T1909,[1]挑战模式!$A:$AS,1,FALSE)),"",IF(VLOOKUP(R1909&amp;"_"&amp;S1909&amp;"_"&amp;T1909,[1]挑战模式!$A:$AS,14+U1909,FALSE)="","",ROUND(VLOOKUP(R1909&amp;"_"&amp;S1909&amp;"_"&amp;T1909,[1]挑战模式!$A:$AS,5,FALSE)/K1909,2)))</f>
        <v/>
      </c>
      <c r="M1909" s="10" t="str">
        <f t="shared" ca="1" si="195"/>
        <v/>
      </c>
      <c r="N1909" s="10" t="str">
        <f t="shared" ca="1" si="196"/>
        <v/>
      </c>
      <c r="O1909" s="10" t="str">
        <f t="shared" ca="1" si="197"/>
        <v/>
      </c>
      <c r="Q1909" s="10" t="str">
        <f ca="1">IF(L1909="","",VLOOKUP(R1909&amp;"_"&amp;S1909&amp;"_"&amp;T1909,[1]挑战模式!$A:$AS,38+U1909,FALSE))</f>
        <v/>
      </c>
      <c r="R1909" s="10">
        <v>4</v>
      </c>
      <c r="S1909" s="10">
        <v>5</v>
      </c>
      <c r="T1909" s="10">
        <v>6</v>
      </c>
      <c r="U1909" s="10">
        <v>6</v>
      </c>
    </row>
    <row r="1910" spans="2:21" x14ac:dyDescent="0.2">
      <c r="B1910" s="10" t="str">
        <f t="shared" si="192"/>
        <v>MonsterWaveCallRule_Season4_Challenge5</v>
      </c>
      <c r="C1910" s="10">
        <f>IF(ISNA(VLOOKUP(R1910&amp;"_"&amp;S1910&amp;"_"&amp;T1910,[1]挑战模式!$A:$AS,1,FALSE)),"",IF(T1910-T1909=0,"",T1910))</f>
        <v>7</v>
      </c>
      <c r="D1910" s="10" t="str">
        <f t="shared" si="193"/>
        <v>赛季4挑战关卡5波次7</v>
      </c>
      <c r="E1910" s="10" t="str">
        <f>""</f>
        <v/>
      </c>
      <c r="F1910" s="10">
        <f>IF(C1910="","",VLOOKUP(R1910&amp;"_"&amp;S1910&amp;"_"&amp;T1910,[1]挑战模式!$A:$AS,13,FALSE)-VLOOKUP(R1910&amp;"_"&amp;S1910&amp;"_"&amp;T1910,[1]挑战模式!$A:$AS,14,FALSE))</f>
        <v>100</v>
      </c>
      <c r="G1910" s="10">
        <f t="shared" si="194"/>
        <v>180</v>
      </c>
      <c r="H1910" s="10" t="str">
        <f>IF(C1910="","",VLOOKUP(R1910&amp;"_"&amp;S1910&amp;"_"&amp;T1910,[1]挑战模式!$A:$BG,58,FALSE))</f>
        <v>ResAudio_Music_game3;0.9</v>
      </c>
      <c r="I1910" s="10" t="str">
        <f>IF(C1910="","",VLOOKUP(R1910&amp;"_"&amp;S1910&amp;"_"&amp;T1910,[1]挑战模式!$A:$BG,59,FALSE))</f>
        <v>ResAudio_Music_game3;1.1</v>
      </c>
      <c r="J1910" s="10">
        <f t="shared" si="191"/>
        <v>0</v>
      </c>
      <c r="K1910" s="10">
        <f ca="1">IF(ISNA(VLOOKUP(R1910&amp;"_"&amp;S1910&amp;"_"&amp;T1910,[1]挑战模式!$A:$AS,1,FALSE)),"",IF(VLOOKUP(R1910&amp;"_"&amp;S1910&amp;"_"&amp;T1910,[1]挑战模式!$A:$AS,14+U1910,FALSE)="","",INT(VLOOKUP(R1910&amp;"_"&amp;S1910&amp;"_"&amp;T1910,[1]挑战模式!$A:$AS,20+U1910,FALSE))))</f>
        <v>11</v>
      </c>
      <c r="L1910" s="10">
        <f ca="1">IF(ISNA(VLOOKUP(R1910&amp;"_"&amp;S1910&amp;"_"&amp;T1910,[1]挑战模式!$A:$AS,1,FALSE)),"",IF(VLOOKUP(R1910&amp;"_"&amp;S1910&amp;"_"&amp;T1910,[1]挑战模式!$A:$AS,14+U1910,FALSE)="","",ROUND(VLOOKUP(R1910&amp;"_"&amp;S1910&amp;"_"&amp;T1910,[1]挑战模式!$A:$AS,5,FALSE)/K1910,2)))</f>
        <v>2.73</v>
      </c>
      <c r="M1910" s="10">
        <f t="shared" ca="1" si="195"/>
        <v>1</v>
      </c>
      <c r="N1910" s="10" t="str">
        <f t="shared" ca="1" si="196"/>
        <v>Monster_Season4_Challenge5_7_1</v>
      </c>
      <c r="O1910" s="10">
        <f t="shared" ca="1" si="197"/>
        <v>1</v>
      </c>
      <c r="Q1910" s="10">
        <f ca="1">IF(L1910="","",VLOOKUP(R1910&amp;"_"&amp;S1910&amp;"_"&amp;T1910,[1]挑战模式!$A:$AS,38+U1910,FALSE))</f>
        <v>5</v>
      </c>
      <c r="R1910" s="10">
        <v>4</v>
      </c>
      <c r="S1910" s="10">
        <v>5</v>
      </c>
      <c r="T1910" s="10">
        <v>7</v>
      </c>
      <c r="U1910" s="10">
        <v>1</v>
      </c>
    </row>
    <row r="1911" spans="2:21" x14ac:dyDescent="0.2">
      <c r="B1911" s="10" t="str">
        <f t="shared" si="192"/>
        <v/>
      </c>
      <c r="C1911" s="10" t="str">
        <f>IF(ISNA(VLOOKUP(R1911&amp;"_"&amp;S1911&amp;"_"&amp;T1911,[1]挑战模式!$A:$AS,1,FALSE)),"",IF(T1911-T1910=0,"",T1911))</f>
        <v/>
      </c>
      <c r="D1911" s="10" t="str">
        <f t="shared" si="193"/>
        <v/>
      </c>
      <c r="E1911" s="10" t="str">
        <f>""</f>
        <v/>
      </c>
      <c r="F1911" s="10" t="str">
        <f>IF(C1911="","",VLOOKUP(R1911&amp;"_"&amp;S1911&amp;"_"&amp;T1911,[1]挑战模式!$A:$AS,13,FALSE)-VLOOKUP(R1911&amp;"_"&amp;S1911&amp;"_"&amp;T1911,[1]挑战模式!$A:$AS,14,FALSE))</f>
        <v/>
      </c>
      <c r="G1911" s="10" t="str">
        <f t="shared" si="194"/>
        <v/>
      </c>
      <c r="H1911" s="10" t="str">
        <f>IF(C1911="","",VLOOKUP(R1911&amp;"_"&amp;S1911&amp;"_"&amp;T1911,[1]挑战模式!$A:$BG,58,FALSE))</f>
        <v/>
      </c>
      <c r="I1911" s="10" t="str">
        <f>IF(C1911="","",VLOOKUP(R1911&amp;"_"&amp;S1911&amp;"_"&amp;T1911,[1]挑战模式!$A:$BG,59,FALSE))</f>
        <v/>
      </c>
      <c r="J1911" s="10" t="str">
        <f t="shared" si="191"/>
        <v/>
      </c>
      <c r="K1911" s="10">
        <f ca="1">IF(ISNA(VLOOKUP(R1911&amp;"_"&amp;S1911&amp;"_"&amp;T1911,[1]挑战模式!$A:$AS,1,FALSE)),"",IF(VLOOKUP(R1911&amp;"_"&amp;S1911&amp;"_"&amp;T1911,[1]挑战模式!$A:$AS,14+U1911,FALSE)="","",INT(VLOOKUP(R1911&amp;"_"&amp;S1911&amp;"_"&amp;T1911,[1]挑战模式!$A:$AS,20+U1911,FALSE))))</f>
        <v>11</v>
      </c>
      <c r="L1911" s="10">
        <f ca="1">IF(ISNA(VLOOKUP(R1911&amp;"_"&amp;S1911&amp;"_"&amp;T1911,[1]挑战模式!$A:$AS,1,FALSE)),"",IF(VLOOKUP(R1911&amp;"_"&amp;S1911&amp;"_"&amp;T1911,[1]挑战模式!$A:$AS,14+U1911,FALSE)="","",ROUND(VLOOKUP(R1911&amp;"_"&amp;S1911&amp;"_"&amp;T1911,[1]挑战模式!$A:$AS,5,FALSE)/K1911,2)))</f>
        <v>2.73</v>
      </c>
      <c r="M1911" s="10">
        <f t="shared" ca="1" si="195"/>
        <v>1</v>
      </c>
      <c r="N1911" s="10" t="str">
        <f t="shared" ca="1" si="196"/>
        <v>Monster_Season4_Challenge5_7_2</v>
      </c>
      <c r="O1911" s="10">
        <f t="shared" ca="1" si="197"/>
        <v>1</v>
      </c>
      <c r="Q1911" s="10">
        <f ca="1">IF(L1911="","",VLOOKUP(R1911&amp;"_"&amp;S1911&amp;"_"&amp;T1911,[1]挑战模式!$A:$AS,38+U1911,FALSE))</f>
        <v>5</v>
      </c>
      <c r="R1911" s="10">
        <v>4</v>
      </c>
      <c r="S1911" s="10">
        <v>5</v>
      </c>
      <c r="T1911" s="10">
        <v>7</v>
      </c>
      <c r="U1911" s="10">
        <v>2</v>
      </c>
    </row>
    <row r="1912" spans="2:21" x14ac:dyDescent="0.2">
      <c r="B1912" s="10" t="str">
        <f t="shared" si="192"/>
        <v/>
      </c>
      <c r="C1912" s="10" t="str">
        <f>IF(ISNA(VLOOKUP(R1912&amp;"_"&amp;S1912&amp;"_"&amp;T1912,[1]挑战模式!$A:$AS,1,FALSE)),"",IF(T1912-T1911=0,"",T1912))</f>
        <v/>
      </c>
      <c r="D1912" s="10" t="str">
        <f t="shared" si="193"/>
        <v/>
      </c>
      <c r="E1912" s="10" t="str">
        <f>""</f>
        <v/>
      </c>
      <c r="F1912" s="10" t="str">
        <f>IF(C1912="","",VLOOKUP(R1912&amp;"_"&amp;S1912&amp;"_"&amp;T1912,[1]挑战模式!$A:$AS,13,FALSE)-VLOOKUP(R1912&amp;"_"&amp;S1912&amp;"_"&amp;T1912,[1]挑战模式!$A:$AS,14,FALSE))</f>
        <v/>
      </c>
      <c r="G1912" s="10" t="str">
        <f t="shared" si="194"/>
        <v/>
      </c>
      <c r="H1912" s="10" t="str">
        <f>IF(C1912="","",VLOOKUP(R1912&amp;"_"&amp;S1912&amp;"_"&amp;T1912,[1]挑战模式!$A:$BG,58,FALSE))</f>
        <v/>
      </c>
      <c r="I1912" s="10" t="str">
        <f>IF(C1912="","",VLOOKUP(R1912&amp;"_"&amp;S1912&amp;"_"&amp;T1912,[1]挑战模式!$A:$BG,59,FALSE))</f>
        <v/>
      </c>
      <c r="J1912" s="10" t="str">
        <f t="shared" si="191"/>
        <v/>
      </c>
      <c r="K1912" s="10">
        <f ca="1">IF(ISNA(VLOOKUP(R1912&amp;"_"&amp;S1912&amp;"_"&amp;T1912,[1]挑战模式!$A:$AS,1,FALSE)),"",IF(VLOOKUP(R1912&amp;"_"&amp;S1912&amp;"_"&amp;T1912,[1]挑战模式!$A:$AS,14+U1912,FALSE)="","",INT(VLOOKUP(R1912&amp;"_"&amp;S1912&amp;"_"&amp;T1912,[1]挑战模式!$A:$AS,20+U1912,FALSE))))</f>
        <v>11</v>
      </c>
      <c r="L1912" s="10">
        <f ca="1">IF(ISNA(VLOOKUP(R1912&amp;"_"&amp;S1912&amp;"_"&amp;T1912,[1]挑战模式!$A:$AS,1,FALSE)),"",IF(VLOOKUP(R1912&amp;"_"&amp;S1912&amp;"_"&amp;T1912,[1]挑战模式!$A:$AS,14+U1912,FALSE)="","",ROUND(VLOOKUP(R1912&amp;"_"&amp;S1912&amp;"_"&amp;T1912,[1]挑战模式!$A:$AS,5,FALSE)/K1912,2)))</f>
        <v>2.73</v>
      </c>
      <c r="M1912" s="10">
        <f t="shared" ca="1" si="195"/>
        <v>1</v>
      </c>
      <c r="N1912" s="10" t="str">
        <f t="shared" ca="1" si="196"/>
        <v>Monster_Season4_Challenge5_7_3</v>
      </c>
      <c r="O1912" s="10">
        <f t="shared" ca="1" si="197"/>
        <v>1</v>
      </c>
      <c r="Q1912" s="10">
        <f ca="1">IF(L1912="","",VLOOKUP(R1912&amp;"_"&amp;S1912&amp;"_"&amp;T1912,[1]挑战模式!$A:$AS,38+U1912,FALSE))</f>
        <v>5</v>
      </c>
      <c r="R1912" s="10">
        <v>4</v>
      </c>
      <c r="S1912" s="10">
        <v>5</v>
      </c>
      <c r="T1912" s="10">
        <v>7</v>
      </c>
      <c r="U1912" s="10">
        <v>3</v>
      </c>
    </row>
    <row r="1913" spans="2:21" x14ac:dyDescent="0.2">
      <c r="B1913" s="10" t="str">
        <f t="shared" si="192"/>
        <v/>
      </c>
      <c r="C1913" s="10" t="str">
        <f>IF(ISNA(VLOOKUP(R1913&amp;"_"&amp;S1913&amp;"_"&amp;T1913,[1]挑战模式!$A:$AS,1,FALSE)),"",IF(T1913-T1912=0,"",T1913))</f>
        <v/>
      </c>
      <c r="D1913" s="10" t="str">
        <f t="shared" si="193"/>
        <v/>
      </c>
      <c r="E1913" s="10" t="str">
        <f>""</f>
        <v/>
      </c>
      <c r="F1913" s="10" t="str">
        <f>IF(C1913="","",VLOOKUP(R1913&amp;"_"&amp;S1913&amp;"_"&amp;T1913,[1]挑战模式!$A:$AS,13,FALSE)-VLOOKUP(R1913&amp;"_"&amp;S1913&amp;"_"&amp;T1913,[1]挑战模式!$A:$AS,14,FALSE))</f>
        <v/>
      </c>
      <c r="G1913" s="10" t="str">
        <f t="shared" si="194"/>
        <v/>
      </c>
      <c r="H1913" s="10" t="str">
        <f>IF(C1913="","",VLOOKUP(R1913&amp;"_"&amp;S1913&amp;"_"&amp;T1913,[1]挑战模式!$A:$BG,58,FALSE))</f>
        <v/>
      </c>
      <c r="I1913" s="10" t="str">
        <f>IF(C1913="","",VLOOKUP(R1913&amp;"_"&amp;S1913&amp;"_"&amp;T1913,[1]挑战模式!$A:$BG,59,FALSE))</f>
        <v/>
      </c>
      <c r="J1913" s="10" t="str">
        <f t="shared" si="191"/>
        <v/>
      </c>
      <c r="K1913" s="10">
        <f ca="1">IF(ISNA(VLOOKUP(R1913&amp;"_"&amp;S1913&amp;"_"&amp;T1913,[1]挑战模式!$A:$AS,1,FALSE)),"",IF(VLOOKUP(R1913&amp;"_"&amp;S1913&amp;"_"&amp;T1913,[1]挑战模式!$A:$AS,14+U1913,FALSE)="","",INT(VLOOKUP(R1913&amp;"_"&amp;S1913&amp;"_"&amp;T1913,[1]挑战模式!$A:$AS,20+U1913,FALSE))))</f>
        <v>5</v>
      </c>
      <c r="L1913" s="10">
        <f ca="1">IF(ISNA(VLOOKUP(R1913&amp;"_"&amp;S1913&amp;"_"&amp;T1913,[1]挑战模式!$A:$AS,1,FALSE)),"",IF(VLOOKUP(R1913&amp;"_"&amp;S1913&amp;"_"&amp;T1913,[1]挑战模式!$A:$AS,14+U1913,FALSE)="","",ROUND(VLOOKUP(R1913&amp;"_"&amp;S1913&amp;"_"&amp;T1913,[1]挑战模式!$A:$AS,5,FALSE)/K1913,2)))</f>
        <v>6</v>
      </c>
      <c r="M1913" s="10">
        <f t="shared" ca="1" si="195"/>
        <v>1</v>
      </c>
      <c r="N1913" s="10" t="str">
        <f t="shared" ca="1" si="196"/>
        <v>Monster_Season4_Challenge5_7_4</v>
      </c>
      <c r="O1913" s="10">
        <f t="shared" ca="1" si="197"/>
        <v>1</v>
      </c>
      <c r="Q1913" s="10">
        <f ca="1">IF(L1913="","",VLOOKUP(R1913&amp;"_"&amp;S1913&amp;"_"&amp;T1913,[1]挑战模式!$A:$AS,38+U1913,FALSE))</f>
        <v>5</v>
      </c>
      <c r="R1913" s="10">
        <v>4</v>
      </c>
      <c r="S1913" s="10">
        <v>5</v>
      </c>
      <c r="T1913" s="10">
        <v>7</v>
      </c>
      <c r="U1913" s="10">
        <v>4</v>
      </c>
    </row>
    <row r="1914" spans="2:21" x14ac:dyDescent="0.2">
      <c r="B1914" s="10" t="str">
        <f t="shared" si="192"/>
        <v/>
      </c>
      <c r="C1914" s="10" t="str">
        <f>IF(ISNA(VLOOKUP(R1914&amp;"_"&amp;S1914&amp;"_"&amp;T1914,[1]挑战模式!$A:$AS,1,FALSE)),"",IF(T1914-T1913=0,"",T1914))</f>
        <v/>
      </c>
      <c r="D1914" s="10" t="str">
        <f t="shared" si="193"/>
        <v/>
      </c>
      <c r="E1914" s="10" t="str">
        <f>""</f>
        <v/>
      </c>
      <c r="F1914" s="10" t="str">
        <f>IF(C1914="","",VLOOKUP(R1914&amp;"_"&amp;S1914&amp;"_"&amp;T1914,[1]挑战模式!$A:$AS,13,FALSE)-VLOOKUP(R1914&amp;"_"&amp;S1914&amp;"_"&amp;T1914,[1]挑战模式!$A:$AS,14,FALSE))</f>
        <v/>
      </c>
      <c r="G1914" s="10" t="str">
        <f t="shared" si="194"/>
        <v/>
      </c>
      <c r="H1914" s="10" t="str">
        <f>IF(C1914="","",VLOOKUP(R1914&amp;"_"&amp;S1914&amp;"_"&amp;T1914,[1]挑战模式!$A:$BG,58,FALSE))</f>
        <v/>
      </c>
      <c r="I1914" s="10" t="str">
        <f>IF(C1914="","",VLOOKUP(R1914&amp;"_"&amp;S1914&amp;"_"&amp;T1914,[1]挑战模式!$A:$BG,59,FALSE))</f>
        <v/>
      </c>
      <c r="J1914" s="10" t="str">
        <f t="shared" si="191"/>
        <v/>
      </c>
      <c r="K1914" s="10" t="str">
        <f ca="1">IF(ISNA(VLOOKUP(R1914&amp;"_"&amp;S1914&amp;"_"&amp;T1914,[1]挑战模式!$A:$AS,1,FALSE)),"",IF(VLOOKUP(R1914&amp;"_"&amp;S1914&amp;"_"&amp;T1914,[1]挑战模式!$A:$AS,14+U1914,FALSE)="","",INT(VLOOKUP(R1914&amp;"_"&amp;S1914&amp;"_"&amp;T1914,[1]挑战模式!$A:$AS,20+U1914,FALSE))))</f>
        <v/>
      </c>
      <c r="L1914" s="10" t="str">
        <f ca="1">IF(ISNA(VLOOKUP(R1914&amp;"_"&amp;S1914&amp;"_"&amp;T1914,[1]挑战模式!$A:$AS,1,FALSE)),"",IF(VLOOKUP(R1914&amp;"_"&amp;S1914&amp;"_"&amp;T1914,[1]挑战模式!$A:$AS,14+U1914,FALSE)="","",ROUND(VLOOKUP(R1914&amp;"_"&amp;S1914&amp;"_"&amp;T1914,[1]挑战模式!$A:$AS,5,FALSE)/K1914,2)))</f>
        <v/>
      </c>
      <c r="M1914" s="10" t="str">
        <f t="shared" ca="1" si="195"/>
        <v/>
      </c>
      <c r="N1914" s="10" t="str">
        <f t="shared" ca="1" si="196"/>
        <v/>
      </c>
      <c r="O1914" s="10" t="str">
        <f t="shared" ca="1" si="197"/>
        <v/>
      </c>
      <c r="Q1914" s="10" t="str">
        <f ca="1">IF(L1914="","",VLOOKUP(R1914&amp;"_"&amp;S1914&amp;"_"&amp;T1914,[1]挑战模式!$A:$AS,38+U1914,FALSE))</f>
        <v/>
      </c>
      <c r="R1914" s="10">
        <v>4</v>
      </c>
      <c r="S1914" s="10">
        <v>5</v>
      </c>
      <c r="T1914" s="10">
        <v>7</v>
      </c>
      <c r="U1914" s="10">
        <v>5</v>
      </c>
    </row>
    <row r="1915" spans="2:21" x14ac:dyDescent="0.2">
      <c r="B1915" s="10" t="str">
        <f t="shared" si="192"/>
        <v/>
      </c>
      <c r="C1915" s="10" t="str">
        <f>IF(ISNA(VLOOKUP(R1915&amp;"_"&amp;S1915&amp;"_"&amp;T1915,[1]挑战模式!$A:$AS,1,FALSE)),"",IF(T1915-T1914=0,"",T1915))</f>
        <v/>
      </c>
      <c r="D1915" s="10" t="str">
        <f t="shared" si="193"/>
        <v/>
      </c>
      <c r="E1915" s="10" t="str">
        <f>""</f>
        <v/>
      </c>
      <c r="F1915" s="10" t="str">
        <f>IF(C1915="","",VLOOKUP(R1915&amp;"_"&amp;S1915&amp;"_"&amp;T1915,[1]挑战模式!$A:$AS,13,FALSE)-VLOOKUP(R1915&amp;"_"&amp;S1915&amp;"_"&amp;T1915,[1]挑战模式!$A:$AS,14,FALSE))</f>
        <v/>
      </c>
      <c r="G1915" s="10" t="str">
        <f t="shared" si="194"/>
        <v/>
      </c>
      <c r="H1915" s="10" t="str">
        <f>IF(C1915="","",VLOOKUP(R1915&amp;"_"&amp;S1915&amp;"_"&amp;T1915,[1]挑战模式!$A:$BG,58,FALSE))</f>
        <v/>
      </c>
      <c r="I1915" s="10" t="str">
        <f>IF(C1915="","",VLOOKUP(R1915&amp;"_"&amp;S1915&amp;"_"&amp;T1915,[1]挑战模式!$A:$BG,59,FALSE))</f>
        <v/>
      </c>
      <c r="J1915" s="10" t="str">
        <f t="shared" si="191"/>
        <v/>
      </c>
      <c r="K1915" s="10" t="str">
        <f ca="1">IF(ISNA(VLOOKUP(R1915&amp;"_"&amp;S1915&amp;"_"&amp;T1915,[1]挑战模式!$A:$AS,1,FALSE)),"",IF(VLOOKUP(R1915&amp;"_"&amp;S1915&amp;"_"&amp;T1915,[1]挑战模式!$A:$AS,14+U1915,FALSE)="","",INT(VLOOKUP(R1915&amp;"_"&amp;S1915&amp;"_"&amp;T1915,[1]挑战模式!$A:$AS,20+U1915,FALSE))))</f>
        <v/>
      </c>
      <c r="L1915" s="10" t="str">
        <f ca="1">IF(ISNA(VLOOKUP(R1915&amp;"_"&amp;S1915&amp;"_"&amp;T1915,[1]挑战模式!$A:$AS,1,FALSE)),"",IF(VLOOKUP(R1915&amp;"_"&amp;S1915&amp;"_"&amp;T1915,[1]挑战模式!$A:$AS,14+U1915,FALSE)="","",ROUND(VLOOKUP(R1915&amp;"_"&amp;S1915&amp;"_"&amp;T1915,[1]挑战模式!$A:$AS,5,FALSE)/K1915,2)))</f>
        <v/>
      </c>
      <c r="M1915" s="10" t="str">
        <f t="shared" ca="1" si="195"/>
        <v/>
      </c>
      <c r="N1915" s="10" t="str">
        <f t="shared" ca="1" si="196"/>
        <v/>
      </c>
      <c r="O1915" s="10" t="str">
        <f t="shared" ca="1" si="197"/>
        <v/>
      </c>
      <c r="Q1915" s="10" t="str">
        <f ca="1">IF(L1915="","",VLOOKUP(R1915&amp;"_"&amp;S1915&amp;"_"&amp;T1915,[1]挑战模式!$A:$AS,38+U1915,FALSE))</f>
        <v/>
      </c>
      <c r="R1915" s="10">
        <v>4</v>
      </c>
      <c r="S1915" s="10">
        <v>5</v>
      </c>
      <c r="T1915" s="10">
        <v>7</v>
      </c>
      <c r="U1915" s="10">
        <v>6</v>
      </c>
    </row>
    <row r="1916" spans="2:21" x14ac:dyDescent="0.2">
      <c r="B1916" s="10" t="str">
        <f t="shared" si="192"/>
        <v>MonsterWaveCallRule_Season4_Challenge5</v>
      </c>
      <c r="C1916" s="10">
        <f>IF(ISNA(VLOOKUP(R1916&amp;"_"&amp;S1916&amp;"_"&amp;T1916,[1]挑战模式!$A:$AS,1,FALSE)),"",IF(T1916-T1915=0,"",T1916))</f>
        <v>8</v>
      </c>
      <c r="D1916" s="10" t="str">
        <f t="shared" si="193"/>
        <v>赛季4挑战关卡5波次8</v>
      </c>
      <c r="E1916" s="10" t="str">
        <f>""</f>
        <v/>
      </c>
      <c r="F1916" s="10">
        <f>IF(C1916="","",VLOOKUP(R1916&amp;"_"&amp;S1916&amp;"_"&amp;T1916,[1]挑战模式!$A:$AS,13,FALSE)-VLOOKUP(R1916&amp;"_"&amp;S1916&amp;"_"&amp;T1916,[1]挑战模式!$A:$AS,14,FALSE))</f>
        <v>100</v>
      </c>
      <c r="G1916" s="10">
        <f t="shared" si="194"/>
        <v>180</v>
      </c>
      <c r="H1916" s="10" t="str">
        <f>IF(C1916="","",VLOOKUP(R1916&amp;"_"&amp;S1916&amp;"_"&amp;T1916,[1]挑战模式!$A:$BG,58,FALSE))</f>
        <v>ResAudio_Music_game3;0.9</v>
      </c>
      <c r="I1916" s="10" t="str">
        <f>IF(C1916="","",VLOOKUP(R1916&amp;"_"&amp;S1916&amp;"_"&amp;T1916,[1]挑战模式!$A:$BG,59,FALSE))</f>
        <v>ResAudio_Music_game3;1.1</v>
      </c>
      <c r="J1916" s="10">
        <f t="shared" si="191"/>
        <v>0</v>
      </c>
      <c r="K1916" s="10">
        <f ca="1">IF(ISNA(VLOOKUP(R1916&amp;"_"&amp;S1916&amp;"_"&amp;T1916,[1]挑战模式!$A:$AS,1,FALSE)),"",IF(VLOOKUP(R1916&amp;"_"&amp;S1916&amp;"_"&amp;T1916,[1]挑战模式!$A:$AS,14+U1916,FALSE)="","",INT(VLOOKUP(R1916&amp;"_"&amp;S1916&amp;"_"&amp;T1916,[1]挑战模式!$A:$AS,20+U1916,FALSE))))</f>
        <v>10</v>
      </c>
      <c r="L1916" s="10">
        <f ca="1">IF(ISNA(VLOOKUP(R1916&amp;"_"&amp;S1916&amp;"_"&amp;T1916,[1]挑战模式!$A:$AS,1,FALSE)),"",IF(VLOOKUP(R1916&amp;"_"&amp;S1916&amp;"_"&amp;T1916,[1]挑战模式!$A:$AS,14+U1916,FALSE)="","",ROUND(VLOOKUP(R1916&amp;"_"&amp;S1916&amp;"_"&amp;T1916,[1]挑战模式!$A:$AS,5,FALSE)/K1916,2)))</f>
        <v>3</v>
      </c>
      <c r="M1916" s="10">
        <f t="shared" ca="1" si="195"/>
        <v>1</v>
      </c>
      <c r="N1916" s="10" t="str">
        <f t="shared" ca="1" si="196"/>
        <v>Monster_Season4_Challenge5_8_1</v>
      </c>
      <c r="O1916" s="10">
        <f t="shared" ca="1" si="197"/>
        <v>1</v>
      </c>
      <c r="Q1916" s="10">
        <f ca="1">IF(L1916="","",VLOOKUP(R1916&amp;"_"&amp;S1916&amp;"_"&amp;T1916,[1]挑战模式!$A:$AS,38+U1916,FALSE))</f>
        <v>5</v>
      </c>
      <c r="R1916" s="10">
        <v>4</v>
      </c>
      <c r="S1916" s="10">
        <v>5</v>
      </c>
      <c r="T1916" s="10">
        <v>8</v>
      </c>
      <c r="U1916" s="10">
        <v>1</v>
      </c>
    </row>
    <row r="1917" spans="2:21" x14ac:dyDescent="0.2">
      <c r="B1917" s="10" t="str">
        <f t="shared" si="192"/>
        <v/>
      </c>
      <c r="C1917" s="10" t="str">
        <f>IF(ISNA(VLOOKUP(R1917&amp;"_"&amp;S1917&amp;"_"&amp;T1917,[1]挑战模式!$A:$AS,1,FALSE)),"",IF(T1917-T1916=0,"",T1917))</f>
        <v/>
      </c>
      <c r="D1917" s="10" t="str">
        <f t="shared" si="193"/>
        <v/>
      </c>
      <c r="E1917" s="10" t="str">
        <f>""</f>
        <v/>
      </c>
      <c r="F1917" s="10" t="str">
        <f>IF(C1917="","",VLOOKUP(R1917&amp;"_"&amp;S1917&amp;"_"&amp;T1917,[1]挑战模式!$A:$AS,13,FALSE)-VLOOKUP(R1917&amp;"_"&amp;S1917&amp;"_"&amp;T1917,[1]挑战模式!$A:$AS,14,FALSE))</f>
        <v/>
      </c>
      <c r="G1917" s="10" t="str">
        <f t="shared" si="194"/>
        <v/>
      </c>
      <c r="H1917" s="10" t="str">
        <f>IF(C1917="","",VLOOKUP(R1917&amp;"_"&amp;S1917&amp;"_"&amp;T1917,[1]挑战模式!$A:$BG,58,FALSE))</f>
        <v/>
      </c>
      <c r="I1917" s="10" t="str">
        <f>IF(C1917="","",VLOOKUP(R1917&amp;"_"&amp;S1917&amp;"_"&amp;T1917,[1]挑战模式!$A:$BG,59,FALSE))</f>
        <v/>
      </c>
      <c r="J1917" s="10" t="str">
        <f t="shared" si="191"/>
        <v/>
      </c>
      <c r="K1917" s="10">
        <f ca="1">IF(ISNA(VLOOKUP(R1917&amp;"_"&amp;S1917&amp;"_"&amp;T1917,[1]挑战模式!$A:$AS,1,FALSE)),"",IF(VLOOKUP(R1917&amp;"_"&amp;S1917&amp;"_"&amp;T1917,[1]挑战模式!$A:$AS,14+U1917,FALSE)="","",INT(VLOOKUP(R1917&amp;"_"&amp;S1917&amp;"_"&amp;T1917,[1]挑战模式!$A:$AS,20+U1917,FALSE))))</f>
        <v>10</v>
      </c>
      <c r="L1917" s="10">
        <f ca="1">IF(ISNA(VLOOKUP(R1917&amp;"_"&amp;S1917&amp;"_"&amp;T1917,[1]挑战模式!$A:$AS,1,FALSE)),"",IF(VLOOKUP(R1917&amp;"_"&amp;S1917&amp;"_"&amp;T1917,[1]挑战模式!$A:$AS,14+U1917,FALSE)="","",ROUND(VLOOKUP(R1917&amp;"_"&amp;S1917&amp;"_"&amp;T1917,[1]挑战模式!$A:$AS,5,FALSE)/K1917,2)))</f>
        <v>3</v>
      </c>
      <c r="M1917" s="10">
        <f t="shared" ca="1" si="195"/>
        <v>1</v>
      </c>
      <c r="N1917" s="10" t="str">
        <f t="shared" ca="1" si="196"/>
        <v>Monster_Season4_Challenge5_8_2</v>
      </c>
      <c r="O1917" s="10">
        <f t="shared" ca="1" si="197"/>
        <v>1</v>
      </c>
      <c r="Q1917" s="10">
        <f ca="1">IF(L1917="","",VLOOKUP(R1917&amp;"_"&amp;S1917&amp;"_"&amp;T1917,[1]挑战模式!$A:$AS,38+U1917,FALSE))</f>
        <v>5</v>
      </c>
      <c r="R1917" s="10">
        <v>4</v>
      </c>
      <c r="S1917" s="10">
        <v>5</v>
      </c>
      <c r="T1917" s="10">
        <v>8</v>
      </c>
      <c r="U1917" s="10">
        <v>2</v>
      </c>
    </row>
    <row r="1918" spans="2:21" x14ac:dyDescent="0.2">
      <c r="B1918" s="10" t="str">
        <f t="shared" si="192"/>
        <v/>
      </c>
      <c r="C1918" s="10" t="str">
        <f>IF(ISNA(VLOOKUP(R1918&amp;"_"&amp;S1918&amp;"_"&amp;T1918,[1]挑战模式!$A:$AS,1,FALSE)),"",IF(T1918-T1917=0,"",T1918))</f>
        <v/>
      </c>
      <c r="D1918" s="10" t="str">
        <f t="shared" si="193"/>
        <v/>
      </c>
      <c r="E1918" s="10" t="str">
        <f>""</f>
        <v/>
      </c>
      <c r="F1918" s="10" t="str">
        <f>IF(C1918="","",VLOOKUP(R1918&amp;"_"&amp;S1918&amp;"_"&amp;T1918,[1]挑战模式!$A:$AS,13,FALSE)-VLOOKUP(R1918&amp;"_"&amp;S1918&amp;"_"&amp;T1918,[1]挑战模式!$A:$AS,14,FALSE))</f>
        <v/>
      </c>
      <c r="G1918" s="10" t="str">
        <f t="shared" si="194"/>
        <v/>
      </c>
      <c r="H1918" s="10" t="str">
        <f>IF(C1918="","",VLOOKUP(R1918&amp;"_"&amp;S1918&amp;"_"&amp;T1918,[1]挑战模式!$A:$BG,58,FALSE))</f>
        <v/>
      </c>
      <c r="I1918" s="10" t="str">
        <f>IF(C1918="","",VLOOKUP(R1918&amp;"_"&amp;S1918&amp;"_"&amp;T1918,[1]挑战模式!$A:$BG,59,FALSE))</f>
        <v/>
      </c>
      <c r="J1918" s="10" t="str">
        <f t="shared" si="191"/>
        <v/>
      </c>
      <c r="K1918" s="10">
        <f ca="1">IF(ISNA(VLOOKUP(R1918&amp;"_"&amp;S1918&amp;"_"&amp;T1918,[1]挑战模式!$A:$AS,1,FALSE)),"",IF(VLOOKUP(R1918&amp;"_"&amp;S1918&amp;"_"&amp;T1918,[1]挑战模式!$A:$AS,14+U1918,FALSE)="","",INT(VLOOKUP(R1918&amp;"_"&amp;S1918&amp;"_"&amp;T1918,[1]挑战模式!$A:$AS,20+U1918,FALSE))))</f>
        <v>10</v>
      </c>
      <c r="L1918" s="10">
        <f ca="1">IF(ISNA(VLOOKUP(R1918&amp;"_"&amp;S1918&amp;"_"&amp;T1918,[1]挑战模式!$A:$AS,1,FALSE)),"",IF(VLOOKUP(R1918&amp;"_"&amp;S1918&amp;"_"&amp;T1918,[1]挑战模式!$A:$AS,14+U1918,FALSE)="","",ROUND(VLOOKUP(R1918&amp;"_"&amp;S1918&amp;"_"&amp;T1918,[1]挑战模式!$A:$AS,5,FALSE)/K1918,2)))</f>
        <v>3</v>
      </c>
      <c r="M1918" s="10">
        <f t="shared" ca="1" si="195"/>
        <v>1</v>
      </c>
      <c r="N1918" s="10" t="str">
        <f t="shared" ca="1" si="196"/>
        <v>Monster_Season4_Challenge5_8_3</v>
      </c>
      <c r="O1918" s="10">
        <f t="shared" ca="1" si="197"/>
        <v>1</v>
      </c>
      <c r="Q1918" s="10">
        <f ca="1">IF(L1918="","",VLOOKUP(R1918&amp;"_"&amp;S1918&amp;"_"&amp;T1918,[1]挑战模式!$A:$AS,38+U1918,FALSE))</f>
        <v>5</v>
      </c>
      <c r="R1918" s="10">
        <v>4</v>
      </c>
      <c r="S1918" s="10">
        <v>5</v>
      </c>
      <c r="T1918" s="10">
        <v>8</v>
      </c>
      <c r="U1918" s="10">
        <v>3</v>
      </c>
    </row>
    <row r="1919" spans="2:21" x14ac:dyDescent="0.2">
      <c r="B1919" s="10" t="str">
        <f t="shared" si="192"/>
        <v/>
      </c>
      <c r="C1919" s="10" t="str">
        <f>IF(ISNA(VLOOKUP(R1919&amp;"_"&amp;S1919&amp;"_"&amp;T1919,[1]挑战模式!$A:$AS,1,FALSE)),"",IF(T1919-T1918=0,"",T1919))</f>
        <v/>
      </c>
      <c r="D1919" s="10" t="str">
        <f t="shared" si="193"/>
        <v/>
      </c>
      <c r="E1919" s="10" t="str">
        <f>""</f>
        <v/>
      </c>
      <c r="F1919" s="10" t="str">
        <f>IF(C1919="","",VLOOKUP(R1919&amp;"_"&amp;S1919&amp;"_"&amp;T1919,[1]挑战模式!$A:$AS,13,FALSE)-VLOOKUP(R1919&amp;"_"&amp;S1919&amp;"_"&amp;T1919,[1]挑战模式!$A:$AS,14,FALSE))</f>
        <v/>
      </c>
      <c r="G1919" s="10" t="str">
        <f t="shared" si="194"/>
        <v/>
      </c>
      <c r="H1919" s="10" t="str">
        <f>IF(C1919="","",VLOOKUP(R1919&amp;"_"&amp;S1919&amp;"_"&amp;T1919,[1]挑战模式!$A:$BG,58,FALSE))</f>
        <v/>
      </c>
      <c r="I1919" s="10" t="str">
        <f>IF(C1919="","",VLOOKUP(R1919&amp;"_"&amp;S1919&amp;"_"&amp;T1919,[1]挑战模式!$A:$BG,59,FALSE))</f>
        <v/>
      </c>
      <c r="J1919" s="10" t="str">
        <f t="shared" si="191"/>
        <v/>
      </c>
      <c r="K1919" s="10">
        <f ca="1">IF(ISNA(VLOOKUP(R1919&amp;"_"&amp;S1919&amp;"_"&amp;T1919,[1]挑战模式!$A:$AS,1,FALSE)),"",IF(VLOOKUP(R1919&amp;"_"&amp;S1919&amp;"_"&amp;T1919,[1]挑战模式!$A:$AS,14+U1919,FALSE)="","",INT(VLOOKUP(R1919&amp;"_"&amp;S1919&amp;"_"&amp;T1919,[1]挑战模式!$A:$AS,20+U1919,FALSE))))</f>
        <v>10</v>
      </c>
      <c r="L1919" s="10">
        <f ca="1">IF(ISNA(VLOOKUP(R1919&amp;"_"&amp;S1919&amp;"_"&amp;T1919,[1]挑战模式!$A:$AS,1,FALSE)),"",IF(VLOOKUP(R1919&amp;"_"&amp;S1919&amp;"_"&amp;T1919,[1]挑战模式!$A:$AS,14+U1919,FALSE)="","",ROUND(VLOOKUP(R1919&amp;"_"&amp;S1919&amp;"_"&amp;T1919,[1]挑战模式!$A:$AS,5,FALSE)/K1919,2)))</f>
        <v>3</v>
      </c>
      <c r="M1919" s="10">
        <f t="shared" ca="1" si="195"/>
        <v>1</v>
      </c>
      <c r="N1919" s="10" t="str">
        <f t="shared" ca="1" si="196"/>
        <v>Monster_Season4_Challenge5_8_4</v>
      </c>
      <c r="O1919" s="10">
        <f t="shared" ca="1" si="197"/>
        <v>1</v>
      </c>
      <c r="Q1919" s="10">
        <f ca="1">IF(L1919="","",VLOOKUP(R1919&amp;"_"&amp;S1919&amp;"_"&amp;T1919,[1]挑战模式!$A:$AS,38+U1919,FALSE))</f>
        <v>5</v>
      </c>
      <c r="R1919" s="10">
        <v>4</v>
      </c>
      <c r="S1919" s="10">
        <v>5</v>
      </c>
      <c r="T1919" s="10">
        <v>8</v>
      </c>
      <c r="U1919" s="10">
        <v>4</v>
      </c>
    </row>
    <row r="1920" spans="2:21" x14ac:dyDescent="0.2">
      <c r="B1920" s="10" t="str">
        <f t="shared" si="192"/>
        <v/>
      </c>
      <c r="C1920" s="10" t="str">
        <f>IF(ISNA(VLOOKUP(R1920&amp;"_"&amp;S1920&amp;"_"&amp;T1920,[1]挑战模式!$A:$AS,1,FALSE)),"",IF(T1920-T1919=0,"",T1920))</f>
        <v/>
      </c>
      <c r="D1920" s="10" t="str">
        <f t="shared" si="193"/>
        <v/>
      </c>
      <c r="E1920" s="10" t="str">
        <f>""</f>
        <v/>
      </c>
      <c r="F1920" s="10" t="str">
        <f>IF(C1920="","",VLOOKUP(R1920&amp;"_"&amp;S1920&amp;"_"&amp;T1920,[1]挑战模式!$A:$AS,13,FALSE)-VLOOKUP(R1920&amp;"_"&amp;S1920&amp;"_"&amp;T1920,[1]挑战模式!$A:$AS,14,FALSE))</f>
        <v/>
      </c>
      <c r="G1920" s="10" t="str">
        <f t="shared" si="194"/>
        <v/>
      </c>
      <c r="H1920" s="10" t="str">
        <f>IF(C1920="","",VLOOKUP(R1920&amp;"_"&amp;S1920&amp;"_"&amp;T1920,[1]挑战模式!$A:$BG,58,FALSE))</f>
        <v/>
      </c>
      <c r="I1920" s="10" t="str">
        <f>IF(C1920="","",VLOOKUP(R1920&amp;"_"&amp;S1920&amp;"_"&amp;T1920,[1]挑战模式!$A:$BG,59,FALSE))</f>
        <v/>
      </c>
      <c r="J1920" s="10" t="str">
        <f t="shared" si="191"/>
        <v/>
      </c>
      <c r="K1920" s="10">
        <f ca="1">IF(ISNA(VLOOKUP(R1920&amp;"_"&amp;S1920&amp;"_"&amp;T1920,[1]挑战模式!$A:$AS,1,FALSE)),"",IF(VLOOKUP(R1920&amp;"_"&amp;S1920&amp;"_"&amp;T1920,[1]挑战模式!$A:$AS,14+U1920,FALSE)="","",INT(VLOOKUP(R1920&amp;"_"&amp;S1920&amp;"_"&amp;T1920,[1]挑战模式!$A:$AS,20+U1920,FALSE))))</f>
        <v>1</v>
      </c>
      <c r="L1920" s="10">
        <f ca="1">IF(ISNA(VLOOKUP(R1920&amp;"_"&amp;S1920&amp;"_"&amp;T1920,[1]挑战模式!$A:$AS,1,FALSE)),"",IF(VLOOKUP(R1920&amp;"_"&amp;S1920&amp;"_"&amp;T1920,[1]挑战模式!$A:$AS,14+U1920,FALSE)="","",ROUND(VLOOKUP(R1920&amp;"_"&amp;S1920&amp;"_"&amp;T1920,[1]挑战模式!$A:$AS,5,FALSE)/K1920,2)))</f>
        <v>30</v>
      </c>
      <c r="M1920" s="10">
        <f t="shared" ca="1" si="195"/>
        <v>1</v>
      </c>
      <c r="N1920" s="10" t="str">
        <f t="shared" ca="1" si="196"/>
        <v>Monster_Season4_Challenge5_8_5</v>
      </c>
      <c r="O1920" s="10">
        <f t="shared" ca="1" si="197"/>
        <v>1</v>
      </c>
      <c r="Q1920" s="10">
        <f ca="1">IF(L1920="","",VLOOKUP(R1920&amp;"_"&amp;S1920&amp;"_"&amp;T1920,[1]挑战模式!$A:$AS,38+U1920,FALSE))</f>
        <v>7</v>
      </c>
      <c r="R1920" s="10">
        <v>4</v>
      </c>
      <c r="S1920" s="10">
        <v>5</v>
      </c>
      <c r="T1920" s="10">
        <v>8</v>
      </c>
      <c r="U1920" s="10">
        <v>5</v>
      </c>
    </row>
    <row r="1921" spans="2:21" x14ac:dyDescent="0.2">
      <c r="B1921" s="10" t="str">
        <f t="shared" si="192"/>
        <v/>
      </c>
      <c r="C1921" s="10" t="str">
        <f>IF(ISNA(VLOOKUP(R1921&amp;"_"&amp;S1921&amp;"_"&amp;T1921,[1]挑战模式!$A:$AS,1,FALSE)),"",IF(T1921-T1920=0,"",T1921))</f>
        <v/>
      </c>
      <c r="D1921" s="10" t="str">
        <f t="shared" si="193"/>
        <v/>
      </c>
      <c r="E1921" s="10" t="str">
        <f>""</f>
        <v/>
      </c>
      <c r="F1921" s="10" t="str">
        <f>IF(C1921="","",VLOOKUP(R1921&amp;"_"&amp;S1921&amp;"_"&amp;T1921,[1]挑战模式!$A:$AS,13,FALSE)-VLOOKUP(R1921&amp;"_"&amp;S1921&amp;"_"&amp;T1921,[1]挑战模式!$A:$AS,14,FALSE))</f>
        <v/>
      </c>
      <c r="G1921" s="10" t="str">
        <f t="shared" si="194"/>
        <v/>
      </c>
      <c r="H1921" s="10" t="str">
        <f>IF(C1921="","",VLOOKUP(R1921&amp;"_"&amp;S1921&amp;"_"&amp;T1921,[1]挑战模式!$A:$BG,58,FALSE))</f>
        <v/>
      </c>
      <c r="I1921" s="10" t="str">
        <f>IF(C1921="","",VLOOKUP(R1921&amp;"_"&amp;S1921&amp;"_"&amp;T1921,[1]挑战模式!$A:$BG,59,FALSE))</f>
        <v/>
      </c>
      <c r="J1921" s="10" t="str">
        <f t="shared" si="191"/>
        <v/>
      </c>
      <c r="K1921" s="10" t="str">
        <f ca="1">IF(ISNA(VLOOKUP(R1921&amp;"_"&amp;S1921&amp;"_"&amp;T1921,[1]挑战模式!$A:$AS,1,FALSE)),"",IF(VLOOKUP(R1921&amp;"_"&amp;S1921&amp;"_"&amp;T1921,[1]挑战模式!$A:$AS,14+U1921,FALSE)="","",INT(VLOOKUP(R1921&amp;"_"&amp;S1921&amp;"_"&amp;T1921,[1]挑战模式!$A:$AS,20+U1921,FALSE))))</f>
        <v/>
      </c>
      <c r="L1921" s="10" t="str">
        <f ca="1">IF(ISNA(VLOOKUP(R1921&amp;"_"&amp;S1921&amp;"_"&amp;T1921,[1]挑战模式!$A:$AS,1,FALSE)),"",IF(VLOOKUP(R1921&amp;"_"&amp;S1921&amp;"_"&amp;T1921,[1]挑战模式!$A:$AS,14+U1921,FALSE)="","",ROUND(VLOOKUP(R1921&amp;"_"&amp;S1921&amp;"_"&amp;T1921,[1]挑战模式!$A:$AS,5,FALSE)/K1921,2)))</f>
        <v/>
      </c>
      <c r="M1921" s="10" t="str">
        <f t="shared" ca="1" si="195"/>
        <v/>
      </c>
      <c r="N1921" s="10" t="str">
        <f t="shared" ca="1" si="196"/>
        <v/>
      </c>
      <c r="O1921" s="10" t="str">
        <f t="shared" ca="1" si="197"/>
        <v/>
      </c>
      <c r="Q1921" s="10" t="str">
        <f ca="1">IF(L1921="","",VLOOKUP(R1921&amp;"_"&amp;S1921&amp;"_"&amp;T1921,[1]挑战模式!$A:$AS,38+U1921,FALSE))</f>
        <v/>
      </c>
      <c r="R1921" s="10">
        <v>4</v>
      </c>
      <c r="S1921" s="10">
        <v>5</v>
      </c>
      <c r="T1921" s="10">
        <v>8</v>
      </c>
      <c r="U1921" s="10">
        <v>6</v>
      </c>
    </row>
  </sheetData>
  <mergeCells count="2">
    <mergeCell ref="J1:Q1"/>
    <mergeCell ref="J4:Q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EDF7-ABD7-401C-BADB-538B3D0A78E2}">
  <dimension ref="A1:T1921"/>
  <sheetViews>
    <sheetView zoomScale="70" zoomScaleNormal="7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H15" sqref="H15"/>
    </sheetView>
  </sheetViews>
  <sheetFormatPr defaultRowHeight="14.25" x14ac:dyDescent="0.2"/>
  <cols>
    <col min="2" max="2" width="27.5" bestFit="1" customWidth="1"/>
    <col min="6" max="6" width="20.25" customWidth="1"/>
    <col min="8" max="9" width="15.875" customWidth="1"/>
    <col min="14" max="14" width="31.375" bestFit="1" customWidth="1"/>
  </cols>
  <sheetData>
    <row r="1" spans="1:20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5" t="s">
        <v>115</v>
      </c>
      <c r="I1" s="15" t="s">
        <v>113</v>
      </c>
      <c r="J1" s="18" t="s">
        <v>7</v>
      </c>
      <c r="K1" s="19"/>
      <c r="L1" s="19"/>
      <c r="M1" s="19"/>
      <c r="N1" s="19"/>
      <c r="O1" s="19"/>
      <c r="P1" s="19"/>
      <c r="Q1" s="19"/>
    </row>
    <row r="2" spans="1:20" s="4" customFormat="1" x14ac:dyDescent="0.2">
      <c r="A2" s="1" t="s">
        <v>0</v>
      </c>
      <c r="B2" s="1"/>
      <c r="C2" s="1"/>
      <c r="D2" s="1"/>
      <c r="E2" s="1"/>
      <c r="F2" s="1"/>
      <c r="G2" s="1"/>
      <c r="H2" s="15"/>
      <c r="I2" s="15"/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38</v>
      </c>
      <c r="Q2" s="2" t="s">
        <v>14</v>
      </c>
    </row>
    <row r="3" spans="1:20" s="4" customFormat="1" x14ac:dyDescent="0.2">
      <c r="A3" s="1" t="s">
        <v>0</v>
      </c>
      <c r="B3" s="1"/>
      <c r="C3" s="1"/>
      <c r="D3" s="1"/>
      <c r="E3" s="1"/>
      <c r="F3" s="1"/>
      <c r="G3" s="1"/>
      <c r="J3" s="2"/>
      <c r="K3" s="3"/>
      <c r="L3" s="3"/>
      <c r="M3" s="3"/>
      <c r="N3" s="3"/>
      <c r="O3" s="3"/>
      <c r="P3" s="3"/>
      <c r="Q3" s="3"/>
    </row>
    <row r="4" spans="1:20" s="7" customFormat="1" x14ac:dyDescent="0.2">
      <c r="A4" s="5" t="s">
        <v>15</v>
      </c>
      <c r="B4" s="5" t="s">
        <v>16</v>
      </c>
      <c r="C4" s="5" t="s">
        <v>17</v>
      </c>
      <c r="D4" s="5" t="s">
        <v>16</v>
      </c>
      <c r="E4" s="5" t="s">
        <v>16</v>
      </c>
      <c r="F4" s="5" t="s">
        <v>17</v>
      </c>
      <c r="G4" s="5" t="s">
        <v>18</v>
      </c>
      <c r="H4" s="16" t="s">
        <v>112</v>
      </c>
      <c r="I4" s="16" t="s">
        <v>112</v>
      </c>
      <c r="J4" s="20" t="s">
        <v>19</v>
      </c>
      <c r="K4" s="21"/>
      <c r="L4" s="21"/>
      <c r="M4" s="21"/>
      <c r="N4" s="21"/>
      <c r="O4" s="21"/>
      <c r="P4" s="21"/>
      <c r="Q4" s="21"/>
    </row>
    <row r="5" spans="1:20" s="7" customFormat="1" x14ac:dyDescent="0.2">
      <c r="A5" s="5" t="s">
        <v>20</v>
      </c>
      <c r="B5" s="5"/>
      <c r="C5" s="5"/>
      <c r="D5" s="5"/>
      <c r="E5" s="5" t="s">
        <v>21</v>
      </c>
      <c r="F5" s="5"/>
      <c r="G5" s="5"/>
      <c r="H5" s="16"/>
      <c r="I5" s="16"/>
      <c r="J5" s="5"/>
      <c r="K5" s="5"/>
      <c r="L5" s="5"/>
      <c r="M5" s="5"/>
      <c r="N5" s="5"/>
      <c r="O5" s="5"/>
      <c r="P5" s="6"/>
      <c r="Q5" s="6"/>
      <c r="R5" s="7" t="s">
        <v>102</v>
      </c>
      <c r="S5" s="7" t="s">
        <v>102</v>
      </c>
      <c r="T5" s="7" t="s">
        <v>102</v>
      </c>
    </row>
    <row r="6" spans="1:20" s="4" customFormat="1" x14ac:dyDescent="0.2">
      <c r="A6" s="8" t="s">
        <v>22</v>
      </c>
      <c r="B6" s="8" t="s">
        <v>23</v>
      </c>
      <c r="C6" s="8" t="s">
        <v>24</v>
      </c>
      <c r="D6" s="8" t="s">
        <v>25</v>
      </c>
      <c r="E6" s="8" t="s">
        <v>26</v>
      </c>
      <c r="F6" s="8" t="s">
        <v>27</v>
      </c>
      <c r="G6" s="8" t="s">
        <v>36</v>
      </c>
      <c r="H6" s="17" t="s">
        <v>116</v>
      </c>
      <c r="I6" s="17" t="s">
        <v>114</v>
      </c>
      <c r="J6" s="8" t="s">
        <v>28</v>
      </c>
      <c r="K6" s="8" t="s">
        <v>29</v>
      </c>
      <c r="L6" s="8" t="s">
        <v>30</v>
      </c>
      <c r="M6" s="8" t="s">
        <v>31</v>
      </c>
      <c r="N6" s="8" t="s">
        <v>32</v>
      </c>
      <c r="O6" s="8" t="s">
        <v>33</v>
      </c>
      <c r="P6" s="9" t="s">
        <v>37</v>
      </c>
      <c r="Q6" s="9" t="s">
        <v>34</v>
      </c>
      <c r="R6" s="4" t="s">
        <v>103</v>
      </c>
      <c r="S6" s="4" t="s">
        <v>104</v>
      </c>
      <c r="T6" s="4" t="s">
        <v>105</v>
      </c>
    </row>
    <row r="7" spans="1:20" s="10" customFormat="1" x14ac:dyDescent="0.2">
      <c r="B7" s="10" t="s">
        <v>39</v>
      </c>
      <c r="C7" s="10">
        <v>1</v>
      </c>
      <c r="D7" s="10" t="s">
        <v>40</v>
      </c>
      <c r="F7" s="10">
        <v>0</v>
      </c>
      <c r="G7" s="10">
        <v>180</v>
      </c>
      <c r="J7" s="10">
        <v>0</v>
      </c>
      <c r="K7" s="10">
        <v>13</v>
      </c>
      <c r="L7" s="10">
        <v>0.75</v>
      </c>
      <c r="M7" s="10">
        <v>1</v>
      </c>
      <c r="N7" s="10" t="s">
        <v>41</v>
      </c>
      <c r="O7" s="10">
        <v>1</v>
      </c>
      <c r="Q7" s="10">
        <v>55</v>
      </c>
    </row>
    <row r="8" spans="1:20" s="10" customFormat="1" x14ac:dyDescent="0.2">
      <c r="D8" s="10" t="s">
        <v>35</v>
      </c>
      <c r="F8" s="10" t="s">
        <v>35</v>
      </c>
      <c r="G8" s="10" t="s">
        <v>35</v>
      </c>
      <c r="J8" s="10" t="s">
        <v>35</v>
      </c>
      <c r="K8" s="10" t="s">
        <v>35</v>
      </c>
      <c r="L8" s="10" t="s">
        <v>35</v>
      </c>
      <c r="M8" s="10" t="s">
        <v>35</v>
      </c>
      <c r="N8" s="10" t="s">
        <v>35</v>
      </c>
      <c r="O8" s="10" t="s">
        <v>35</v>
      </c>
      <c r="Q8" s="10" t="s">
        <v>35</v>
      </c>
    </row>
    <row r="9" spans="1:20" s="10" customFormat="1" x14ac:dyDescent="0.2">
      <c r="D9" s="10" t="s">
        <v>35</v>
      </c>
      <c r="F9" s="10" t="s">
        <v>35</v>
      </c>
      <c r="G9" s="10" t="s">
        <v>35</v>
      </c>
      <c r="J9" s="10" t="s">
        <v>35</v>
      </c>
      <c r="K9" s="10" t="s">
        <v>35</v>
      </c>
      <c r="L9" s="10" t="s">
        <v>35</v>
      </c>
      <c r="M9" s="10" t="s">
        <v>35</v>
      </c>
      <c r="N9" s="10" t="s">
        <v>35</v>
      </c>
      <c r="O9" s="10" t="s">
        <v>35</v>
      </c>
      <c r="Q9" s="10" t="s">
        <v>35</v>
      </c>
    </row>
    <row r="10" spans="1:20" s="10" customFormat="1" x14ac:dyDescent="0.2">
      <c r="D10" s="10" t="s">
        <v>35</v>
      </c>
      <c r="F10" s="10" t="s">
        <v>35</v>
      </c>
      <c r="G10" s="10" t="s">
        <v>35</v>
      </c>
      <c r="J10" s="10" t="s">
        <v>35</v>
      </c>
      <c r="K10" s="10" t="s">
        <v>35</v>
      </c>
      <c r="L10" s="10" t="s">
        <v>35</v>
      </c>
      <c r="M10" s="10" t="s">
        <v>35</v>
      </c>
      <c r="N10" s="10" t="s">
        <v>35</v>
      </c>
      <c r="O10" s="10" t="s">
        <v>35</v>
      </c>
      <c r="Q10" s="10" t="s">
        <v>35</v>
      </c>
    </row>
    <row r="11" spans="1:20" s="10" customFormat="1" x14ac:dyDescent="0.2">
      <c r="B11" s="10" t="s">
        <v>39</v>
      </c>
      <c r="C11" s="10">
        <v>2</v>
      </c>
      <c r="D11" s="10" t="s">
        <v>42</v>
      </c>
      <c r="F11" s="10">
        <v>0</v>
      </c>
      <c r="G11" s="10">
        <v>180</v>
      </c>
      <c r="J11" s="10">
        <v>0</v>
      </c>
      <c r="K11" s="10">
        <v>15</v>
      </c>
      <c r="L11" s="10">
        <v>0.75</v>
      </c>
      <c r="M11" s="10">
        <v>1</v>
      </c>
      <c r="N11" s="10" t="s">
        <v>43</v>
      </c>
      <c r="O11" s="10">
        <v>1</v>
      </c>
      <c r="Q11" s="10">
        <v>17</v>
      </c>
    </row>
    <row r="12" spans="1:20" s="10" customFormat="1" x14ac:dyDescent="0.2">
      <c r="D12" s="10" t="s">
        <v>35</v>
      </c>
      <c r="F12" s="10" t="s">
        <v>35</v>
      </c>
      <c r="G12" s="10" t="s">
        <v>35</v>
      </c>
      <c r="J12" s="10">
        <v>0</v>
      </c>
      <c r="K12" s="10">
        <v>7</v>
      </c>
      <c r="L12" s="10">
        <v>1.5</v>
      </c>
      <c r="M12" s="10">
        <v>1</v>
      </c>
      <c r="N12" s="10" t="s">
        <v>44</v>
      </c>
      <c r="O12" s="10">
        <v>1</v>
      </c>
      <c r="Q12" s="10">
        <v>67</v>
      </c>
    </row>
    <row r="13" spans="1:20" s="10" customFormat="1" x14ac:dyDescent="0.2">
      <c r="D13" s="10" t="s">
        <v>35</v>
      </c>
      <c r="F13" s="10" t="s">
        <v>35</v>
      </c>
      <c r="G13" s="10" t="s">
        <v>35</v>
      </c>
      <c r="J13" s="10" t="s">
        <v>35</v>
      </c>
      <c r="K13" s="10" t="s">
        <v>35</v>
      </c>
      <c r="L13" s="10" t="s">
        <v>35</v>
      </c>
      <c r="M13" s="10" t="s">
        <v>35</v>
      </c>
      <c r="N13" s="10" t="s">
        <v>35</v>
      </c>
      <c r="O13" s="10" t="s">
        <v>35</v>
      </c>
      <c r="Q13" s="10" t="s">
        <v>35</v>
      </c>
    </row>
    <row r="14" spans="1:20" s="10" customFormat="1" x14ac:dyDescent="0.2">
      <c r="D14" s="10" t="s">
        <v>35</v>
      </c>
      <c r="F14" s="10" t="s">
        <v>35</v>
      </c>
      <c r="G14" s="10" t="s">
        <v>35</v>
      </c>
      <c r="J14" s="10" t="s">
        <v>35</v>
      </c>
      <c r="K14" s="10" t="s">
        <v>35</v>
      </c>
      <c r="L14" s="10" t="s">
        <v>35</v>
      </c>
      <c r="M14" s="10" t="s">
        <v>35</v>
      </c>
      <c r="N14" s="10" t="s">
        <v>35</v>
      </c>
      <c r="O14" s="10" t="s">
        <v>35</v>
      </c>
      <c r="Q14" s="10" t="s">
        <v>35</v>
      </c>
    </row>
    <row r="15" spans="1:20" s="10" customFormat="1" x14ac:dyDescent="0.2">
      <c r="B15" s="10" t="s">
        <v>39</v>
      </c>
      <c r="C15" s="10">
        <v>3</v>
      </c>
      <c r="D15" s="10" t="s">
        <v>45</v>
      </c>
      <c r="F15" s="10">
        <v>0</v>
      </c>
      <c r="G15" s="10">
        <v>180</v>
      </c>
      <c r="J15" s="10">
        <v>0</v>
      </c>
      <c r="K15" s="10">
        <v>8</v>
      </c>
      <c r="L15" s="10">
        <v>1.5</v>
      </c>
      <c r="M15" s="10">
        <v>1</v>
      </c>
      <c r="N15" s="10" t="s">
        <v>46</v>
      </c>
      <c r="O15" s="10">
        <v>1</v>
      </c>
      <c r="Q15" s="10">
        <v>31</v>
      </c>
    </row>
    <row r="16" spans="1:20" s="10" customFormat="1" x14ac:dyDescent="0.2">
      <c r="D16" s="10" t="s">
        <v>35</v>
      </c>
      <c r="F16" s="10" t="s">
        <v>35</v>
      </c>
      <c r="G16" s="10" t="s">
        <v>35</v>
      </c>
      <c r="J16" s="10">
        <v>0</v>
      </c>
      <c r="K16" s="10">
        <v>60</v>
      </c>
      <c r="L16" s="10">
        <v>0.2</v>
      </c>
      <c r="M16" s="10">
        <v>1</v>
      </c>
      <c r="N16" s="10" t="s">
        <v>47</v>
      </c>
      <c r="O16" s="10">
        <v>1</v>
      </c>
      <c r="Q16" s="10">
        <v>8</v>
      </c>
    </row>
    <row r="17" spans="2:17" s="10" customFormat="1" x14ac:dyDescent="0.2">
      <c r="D17" s="10" t="s">
        <v>35</v>
      </c>
      <c r="F17" s="10" t="s">
        <v>35</v>
      </c>
      <c r="G17" s="10" t="s">
        <v>35</v>
      </c>
      <c r="J17" s="10" t="s">
        <v>35</v>
      </c>
      <c r="K17" s="10" t="s">
        <v>35</v>
      </c>
      <c r="L17" s="10" t="s">
        <v>35</v>
      </c>
      <c r="M17" s="10" t="s">
        <v>35</v>
      </c>
      <c r="N17" s="10" t="s">
        <v>35</v>
      </c>
      <c r="O17" s="10" t="s">
        <v>35</v>
      </c>
      <c r="Q17" s="10" t="s">
        <v>35</v>
      </c>
    </row>
    <row r="18" spans="2:17" s="10" customFormat="1" x14ac:dyDescent="0.2">
      <c r="D18" s="10" t="s">
        <v>35</v>
      </c>
      <c r="F18" s="10" t="s">
        <v>35</v>
      </c>
      <c r="G18" s="10" t="s">
        <v>35</v>
      </c>
      <c r="J18" s="10" t="s">
        <v>35</v>
      </c>
      <c r="K18" s="10" t="s">
        <v>35</v>
      </c>
      <c r="L18" s="10" t="s">
        <v>35</v>
      </c>
      <c r="M18" s="10" t="s">
        <v>35</v>
      </c>
      <c r="N18" s="10" t="s">
        <v>35</v>
      </c>
      <c r="O18" s="10" t="s">
        <v>35</v>
      </c>
      <c r="Q18" s="10" t="s">
        <v>35</v>
      </c>
    </row>
    <row r="19" spans="2:17" s="10" customFormat="1" x14ac:dyDescent="0.2">
      <c r="B19" s="10" t="s">
        <v>39</v>
      </c>
      <c r="C19" s="10">
        <v>4</v>
      </c>
      <c r="D19" s="10" t="s">
        <v>48</v>
      </c>
      <c r="F19" s="10">
        <v>0</v>
      </c>
      <c r="G19" s="10">
        <v>180</v>
      </c>
      <c r="J19" s="10">
        <v>0</v>
      </c>
      <c r="K19" s="10">
        <v>17</v>
      </c>
      <c r="L19" s="10">
        <v>0.75</v>
      </c>
      <c r="M19" s="10">
        <v>1</v>
      </c>
      <c r="N19" s="10" t="s">
        <v>49</v>
      </c>
      <c r="O19" s="10">
        <v>1</v>
      </c>
      <c r="Q19" s="10">
        <v>17</v>
      </c>
    </row>
    <row r="20" spans="2:17" s="10" customFormat="1" x14ac:dyDescent="0.2">
      <c r="D20" s="10" t="s">
        <v>35</v>
      </c>
      <c r="F20" s="10" t="s">
        <v>35</v>
      </c>
      <c r="G20" s="10" t="s">
        <v>35</v>
      </c>
      <c r="J20" s="10">
        <v>0</v>
      </c>
      <c r="K20" s="10">
        <v>13</v>
      </c>
      <c r="L20" s="10">
        <v>1</v>
      </c>
      <c r="M20" s="10">
        <v>1</v>
      </c>
      <c r="N20" s="10" t="s">
        <v>50</v>
      </c>
      <c r="O20" s="10">
        <v>1</v>
      </c>
      <c r="Q20" s="10">
        <v>33</v>
      </c>
    </row>
    <row r="21" spans="2:17" s="10" customFormat="1" x14ac:dyDescent="0.2">
      <c r="D21" s="10" t="s">
        <v>35</v>
      </c>
      <c r="F21" s="10" t="s">
        <v>35</v>
      </c>
      <c r="G21" s="10" t="s">
        <v>35</v>
      </c>
      <c r="J21" s="10" t="s">
        <v>35</v>
      </c>
      <c r="K21" s="10" t="s">
        <v>35</v>
      </c>
      <c r="L21" s="10" t="s">
        <v>35</v>
      </c>
      <c r="M21" s="10" t="s">
        <v>35</v>
      </c>
      <c r="N21" s="10" t="s">
        <v>35</v>
      </c>
      <c r="O21" s="10" t="s">
        <v>35</v>
      </c>
      <c r="Q21" s="10" t="s">
        <v>35</v>
      </c>
    </row>
    <row r="22" spans="2:17" s="10" customFormat="1" x14ac:dyDescent="0.2">
      <c r="D22" s="10" t="s">
        <v>35</v>
      </c>
      <c r="F22" s="10" t="s">
        <v>35</v>
      </c>
      <c r="G22" s="10" t="s">
        <v>35</v>
      </c>
      <c r="J22" s="10" t="s">
        <v>35</v>
      </c>
      <c r="K22" s="10" t="s">
        <v>35</v>
      </c>
      <c r="L22" s="10" t="s">
        <v>35</v>
      </c>
      <c r="M22" s="10" t="s">
        <v>35</v>
      </c>
      <c r="N22" s="10" t="s">
        <v>35</v>
      </c>
      <c r="O22" s="10" t="s">
        <v>35</v>
      </c>
      <c r="Q22" s="10" t="s">
        <v>35</v>
      </c>
    </row>
    <row r="23" spans="2:17" s="10" customFormat="1" x14ac:dyDescent="0.2">
      <c r="B23" s="10" t="s">
        <v>39</v>
      </c>
      <c r="C23" s="10">
        <v>5</v>
      </c>
      <c r="D23" s="10" t="s">
        <v>51</v>
      </c>
      <c r="F23" s="10">
        <v>0</v>
      </c>
      <c r="G23" s="10">
        <v>180</v>
      </c>
      <c r="J23" s="10">
        <v>0</v>
      </c>
      <c r="K23" s="10">
        <v>1</v>
      </c>
      <c r="L23" s="10">
        <v>0</v>
      </c>
      <c r="M23" s="10">
        <v>1</v>
      </c>
      <c r="N23" s="10" t="s">
        <v>52</v>
      </c>
      <c r="O23" s="10">
        <v>1</v>
      </c>
      <c r="Q23" s="10">
        <v>501</v>
      </c>
    </row>
    <row r="24" spans="2:17" s="10" customFormat="1" x14ac:dyDescent="0.2">
      <c r="D24" s="10" t="s">
        <v>35</v>
      </c>
      <c r="F24" s="10" t="s">
        <v>35</v>
      </c>
      <c r="G24" s="10" t="s">
        <v>35</v>
      </c>
      <c r="J24" s="10">
        <v>0</v>
      </c>
      <c r="K24" s="10">
        <v>35</v>
      </c>
      <c r="L24" s="10">
        <v>0.4</v>
      </c>
      <c r="M24" s="10">
        <v>1</v>
      </c>
      <c r="N24" s="10" t="s">
        <v>53</v>
      </c>
      <c r="O24" s="10">
        <v>1</v>
      </c>
      <c r="Q24" s="10">
        <v>6</v>
      </c>
    </row>
    <row r="25" spans="2:17" s="10" customFormat="1" x14ac:dyDescent="0.2">
      <c r="D25" s="10" t="s">
        <v>35</v>
      </c>
      <c r="F25" s="10" t="s">
        <v>35</v>
      </c>
      <c r="G25" s="10" t="s">
        <v>35</v>
      </c>
      <c r="J25" s="10" t="s">
        <v>35</v>
      </c>
      <c r="K25" s="10" t="s">
        <v>35</v>
      </c>
      <c r="L25" s="10" t="s">
        <v>35</v>
      </c>
      <c r="M25" s="10" t="s">
        <v>35</v>
      </c>
      <c r="N25" s="10" t="s">
        <v>35</v>
      </c>
      <c r="O25" s="10" t="s">
        <v>35</v>
      </c>
      <c r="Q25" s="10" t="s">
        <v>35</v>
      </c>
    </row>
    <row r="26" spans="2:17" s="10" customFormat="1" x14ac:dyDescent="0.2">
      <c r="D26" s="10" t="s">
        <v>35</v>
      </c>
      <c r="F26" s="10" t="s">
        <v>35</v>
      </c>
      <c r="G26" s="10" t="s">
        <v>35</v>
      </c>
      <c r="J26" s="10" t="s">
        <v>35</v>
      </c>
      <c r="K26" s="10" t="s">
        <v>35</v>
      </c>
      <c r="L26" s="10" t="s">
        <v>35</v>
      </c>
      <c r="M26" s="10" t="s">
        <v>35</v>
      </c>
      <c r="N26" s="10" t="s">
        <v>35</v>
      </c>
      <c r="O26" s="10" t="s">
        <v>35</v>
      </c>
      <c r="Q26" s="10" t="s">
        <v>35</v>
      </c>
    </row>
    <row r="27" spans="2:17" s="10" customFormat="1" x14ac:dyDescent="0.2">
      <c r="B27" s="10" t="s">
        <v>39</v>
      </c>
      <c r="C27" s="10">
        <v>6</v>
      </c>
      <c r="D27" s="10" t="s">
        <v>54</v>
      </c>
      <c r="F27" s="10">
        <v>0</v>
      </c>
      <c r="G27" s="10">
        <v>180</v>
      </c>
      <c r="J27" s="10">
        <v>0</v>
      </c>
      <c r="K27" s="10">
        <v>20</v>
      </c>
      <c r="L27" s="10">
        <v>0.75</v>
      </c>
      <c r="M27" s="10">
        <v>1</v>
      </c>
      <c r="N27" s="10" t="s">
        <v>55</v>
      </c>
      <c r="O27" s="10">
        <v>1</v>
      </c>
      <c r="Q27" s="10">
        <v>24</v>
      </c>
    </row>
    <row r="28" spans="2:17" s="10" customFormat="1" x14ac:dyDescent="0.2">
      <c r="D28" s="10" t="s">
        <v>35</v>
      </c>
      <c r="F28" s="10" t="s">
        <v>35</v>
      </c>
      <c r="G28" s="10" t="s">
        <v>35</v>
      </c>
      <c r="J28" s="10">
        <v>0</v>
      </c>
      <c r="K28" s="10">
        <v>20</v>
      </c>
      <c r="L28" s="10">
        <v>0.75</v>
      </c>
      <c r="M28" s="10">
        <v>1</v>
      </c>
      <c r="N28" s="10" t="s">
        <v>56</v>
      </c>
      <c r="O28" s="10">
        <v>1</v>
      </c>
      <c r="Q28" s="10">
        <v>12</v>
      </c>
    </row>
    <row r="29" spans="2:17" s="10" customFormat="1" x14ac:dyDescent="0.2">
      <c r="D29" s="10" t="s">
        <v>35</v>
      </c>
      <c r="F29" s="10" t="s">
        <v>35</v>
      </c>
      <c r="G29" s="10" t="s">
        <v>35</v>
      </c>
      <c r="J29" s="10" t="s">
        <v>35</v>
      </c>
      <c r="K29" s="10" t="s">
        <v>35</v>
      </c>
      <c r="L29" s="10" t="s">
        <v>35</v>
      </c>
      <c r="M29" s="10" t="s">
        <v>35</v>
      </c>
      <c r="N29" s="10" t="s">
        <v>35</v>
      </c>
      <c r="O29" s="10" t="s">
        <v>35</v>
      </c>
      <c r="Q29" s="10" t="s">
        <v>35</v>
      </c>
    </row>
    <row r="30" spans="2:17" s="10" customFormat="1" x14ac:dyDescent="0.2">
      <c r="D30" s="10" t="s">
        <v>35</v>
      </c>
      <c r="F30" s="10" t="s">
        <v>35</v>
      </c>
      <c r="G30" s="10" t="s">
        <v>35</v>
      </c>
      <c r="J30" s="10" t="s">
        <v>35</v>
      </c>
      <c r="K30" s="10" t="s">
        <v>35</v>
      </c>
      <c r="L30" s="10" t="s">
        <v>35</v>
      </c>
      <c r="M30" s="10" t="s">
        <v>35</v>
      </c>
      <c r="N30" s="10" t="s">
        <v>35</v>
      </c>
      <c r="O30" s="10" t="s">
        <v>35</v>
      </c>
      <c r="Q30" s="10" t="s">
        <v>35</v>
      </c>
    </row>
    <row r="31" spans="2:17" s="10" customFormat="1" x14ac:dyDescent="0.2">
      <c r="B31" s="10" t="s">
        <v>39</v>
      </c>
      <c r="C31" s="10">
        <v>7</v>
      </c>
      <c r="D31" s="10" t="s">
        <v>57</v>
      </c>
      <c r="F31" s="10">
        <v>0</v>
      </c>
      <c r="G31" s="10">
        <v>180</v>
      </c>
      <c r="J31" s="10">
        <v>0</v>
      </c>
      <c r="K31" s="10">
        <v>32</v>
      </c>
      <c r="L31" s="10">
        <v>0.5</v>
      </c>
      <c r="M31" s="10">
        <v>1</v>
      </c>
      <c r="N31" s="10" t="s">
        <v>58</v>
      </c>
      <c r="O31" s="10">
        <v>1</v>
      </c>
      <c r="Q31" s="10">
        <v>17</v>
      </c>
    </row>
    <row r="32" spans="2:17" s="10" customFormat="1" x14ac:dyDescent="0.2">
      <c r="D32" s="10" t="s">
        <v>35</v>
      </c>
      <c r="F32" s="10" t="s">
        <v>35</v>
      </c>
      <c r="G32" s="10" t="s">
        <v>35</v>
      </c>
      <c r="J32" s="10">
        <v>0</v>
      </c>
      <c r="K32" s="10">
        <v>21</v>
      </c>
      <c r="L32" s="10">
        <v>0.75</v>
      </c>
      <c r="M32" s="10">
        <v>1</v>
      </c>
      <c r="N32" s="10" t="s">
        <v>59</v>
      </c>
      <c r="O32" s="10">
        <v>1</v>
      </c>
      <c r="Q32" s="10">
        <v>8</v>
      </c>
    </row>
    <row r="33" spans="2:17" s="10" customFormat="1" x14ac:dyDescent="0.2">
      <c r="D33" s="10" t="s">
        <v>35</v>
      </c>
      <c r="F33" s="10" t="s">
        <v>35</v>
      </c>
      <c r="G33" s="10" t="s">
        <v>35</v>
      </c>
      <c r="J33" s="10" t="s">
        <v>35</v>
      </c>
      <c r="K33" s="10" t="s">
        <v>35</v>
      </c>
      <c r="L33" s="10" t="s">
        <v>35</v>
      </c>
      <c r="M33" s="10" t="s">
        <v>35</v>
      </c>
      <c r="N33" s="10" t="s">
        <v>35</v>
      </c>
      <c r="O33" s="10" t="s">
        <v>35</v>
      </c>
      <c r="Q33" s="10" t="s">
        <v>35</v>
      </c>
    </row>
    <row r="34" spans="2:17" s="10" customFormat="1" x14ac:dyDescent="0.2">
      <c r="D34" s="10" t="s">
        <v>35</v>
      </c>
      <c r="F34" s="10" t="s">
        <v>35</v>
      </c>
      <c r="G34" s="10" t="s">
        <v>35</v>
      </c>
      <c r="J34" s="10" t="s">
        <v>35</v>
      </c>
      <c r="K34" s="10" t="s">
        <v>35</v>
      </c>
      <c r="L34" s="10" t="s">
        <v>35</v>
      </c>
      <c r="M34" s="10" t="s">
        <v>35</v>
      </c>
      <c r="N34" s="10" t="s">
        <v>35</v>
      </c>
      <c r="O34" s="10" t="s">
        <v>35</v>
      </c>
      <c r="Q34" s="10" t="s">
        <v>35</v>
      </c>
    </row>
    <row r="35" spans="2:17" s="10" customFormat="1" x14ac:dyDescent="0.2">
      <c r="B35" s="10" t="s">
        <v>39</v>
      </c>
      <c r="C35" s="10">
        <v>8</v>
      </c>
      <c r="D35" s="10" t="s">
        <v>60</v>
      </c>
      <c r="F35" s="10">
        <v>0</v>
      </c>
      <c r="G35" s="10">
        <v>180</v>
      </c>
      <c r="J35" s="10">
        <v>0</v>
      </c>
      <c r="K35" s="10">
        <v>17</v>
      </c>
      <c r="L35" s="10">
        <v>1</v>
      </c>
      <c r="M35" s="10">
        <v>1</v>
      </c>
      <c r="N35" s="10" t="s">
        <v>61</v>
      </c>
      <c r="O35" s="10">
        <v>1</v>
      </c>
      <c r="Q35" s="10">
        <v>31</v>
      </c>
    </row>
    <row r="36" spans="2:17" s="10" customFormat="1" x14ac:dyDescent="0.2">
      <c r="D36" s="10" t="s">
        <v>35</v>
      </c>
      <c r="F36" s="10" t="s">
        <v>35</v>
      </c>
      <c r="G36" s="10" t="s">
        <v>35</v>
      </c>
      <c r="J36" s="10">
        <v>0</v>
      </c>
      <c r="K36" s="10">
        <v>6</v>
      </c>
      <c r="L36" s="10">
        <v>3</v>
      </c>
      <c r="M36" s="10">
        <v>1</v>
      </c>
      <c r="N36" s="10" t="s">
        <v>62</v>
      </c>
      <c r="O36" s="10">
        <v>1</v>
      </c>
      <c r="Q36" s="10">
        <v>31</v>
      </c>
    </row>
    <row r="37" spans="2:17" s="10" customFormat="1" x14ac:dyDescent="0.2">
      <c r="D37" s="10" t="s">
        <v>35</v>
      </c>
      <c r="F37" s="10" t="s">
        <v>35</v>
      </c>
      <c r="G37" s="10" t="s">
        <v>35</v>
      </c>
      <c r="J37" s="10" t="s">
        <v>35</v>
      </c>
      <c r="K37" s="10" t="s">
        <v>35</v>
      </c>
      <c r="L37" s="10" t="s">
        <v>35</v>
      </c>
      <c r="M37" s="10" t="s">
        <v>35</v>
      </c>
      <c r="N37" s="10" t="s">
        <v>35</v>
      </c>
      <c r="O37" s="10" t="s">
        <v>35</v>
      </c>
      <c r="Q37" s="10" t="s">
        <v>35</v>
      </c>
    </row>
    <row r="38" spans="2:17" s="10" customFormat="1" x14ac:dyDescent="0.2">
      <c r="D38" s="10" t="s">
        <v>35</v>
      </c>
      <c r="F38" s="10" t="s">
        <v>35</v>
      </c>
      <c r="G38" s="10" t="s">
        <v>35</v>
      </c>
      <c r="J38" s="10" t="s">
        <v>35</v>
      </c>
      <c r="K38" s="10" t="s">
        <v>35</v>
      </c>
      <c r="L38" s="10" t="s">
        <v>35</v>
      </c>
      <c r="M38" s="10" t="s">
        <v>35</v>
      </c>
      <c r="N38" s="10" t="s">
        <v>35</v>
      </c>
      <c r="O38" s="10" t="s">
        <v>35</v>
      </c>
      <c r="Q38" s="10" t="s">
        <v>35</v>
      </c>
    </row>
    <row r="39" spans="2:17" s="10" customFormat="1" x14ac:dyDescent="0.2">
      <c r="B39" s="10" t="s">
        <v>39</v>
      </c>
      <c r="C39" s="10">
        <v>9</v>
      </c>
      <c r="D39" s="10" t="s">
        <v>63</v>
      </c>
      <c r="F39" s="10">
        <v>0</v>
      </c>
      <c r="G39" s="10">
        <v>180</v>
      </c>
      <c r="J39" s="10">
        <v>0</v>
      </c>
      <c r="K39" s="10">
        <v>90</v>
      </c>
      <c r="L39" s="10">
        <v>0.2</v>
      </c>
      <c r="M39" s="10">
        <v>1</v>
      </c>
      <c r="N39" s="10" t="s">
        <v>64</v>
      </c>
      <c r="O39" s="10">
        <v>1</v>
      </c>
      <c r="Q39" s="10">
        <v>8</v>
      </c>
    </row>
    <row r="40" spans="2:17" s="10" customFormat="1" x14ac:dyDescent="0.2">
      <c r="D40" s="10" t="s">
        <v>35</v>
      </c>
      <c r="F40" s="10" t="s">
        <v>35</v>
      </c>
      <c r="G40" s="10" t="s">
        <v>35</v>
      </c>
      <c r="J40" s="10">
        <v>0</v>
      </c>
      <c r="K40" s="10">
        <v>6</v>
      </c>
      <c r="L40" s="10">
        <v>3</v>
      </c>
      <c r="M40" s="10">
        <v>1</v>
      </c>
      <c r="N40" s="10" t="s">
        <v>65</v>
      </c>
      <c r="O40" s="10">
        <v>1</v>
      </c>
      <c r="Q40" s="10">
        <v>8</v>
      </c>
    </row>
    <row r="41" spans="2:17" s="10" customFormat="1" x14ac:dyDescent="0.2">
      <c r="D41" s="10" t="s">
        <v>35</v>
      </c>
      <c r="F41" s="10" t="s">
        <v>35</v>
      </c>
      <c r="G41" s="10" t="s">
        <v>35</v>
      </c>
      <c r="J41" s="10" t="s">
        <v>35</v>
      </c>
      <c r="K41" s="10" t="s">
        <v>35</v>
      </c>
      <c r="L41" s="10" t="s">
        <v>35</v>
      </c>
      <c r="M41" s="10" t="s">
        <v>35</v>
      </c>
      <c r="N41" s="10" t="s">
        <v>35</v>
      </c>
      <c r="O41" s="10" t="s">
        <v>35</v>
      </c>
      <c r="Q41" s="10" t="s">
        <v>35</v>
      </c>
    </row>
    <row r="42" spans="2:17" s="10" customFormat="1" x14ac:dyDescent="0.2">
      <c r="D42" s="10" t="s">
        <v>35</v>
      </c>
      <c r="F42" s="10" t="s">
        <v>35</v>
      </c>
      <c r="G42" s="10" t="s">
        <v>35</v>
      </c>
      <c r="J42" s="10" t="s">
        <v>35</v>
      </c>
      <c r="K42" s="10" t="s">
        <v>35</v>
      </c>
      <c r="L42" s="10" t="s">
        <v>35</v>
      </c>
      <c r="M42" s="10" t="s">
        <v>35</v>
      </c>
      <c r="N42" s="10" t="s">
        <v>35</v>
      </c>
      <c r="O42" s="10" t="s">
        <v>35</v>
      </c>
      <c r="Q42" s="10" t="s">
        <v>35</v>
      </c>
    </row>
    <row r="43" spans="2:17" s="10" customFormat="1" x14ac:dyDescent="0.2">
      <c r="B43" s="10" t="s">
        <v>39</v>
      </c>
      <c r="C43" s="10">
        <v>10</v>
      </c>
      <c r="D43" s="10" t="s">
        <v>66</v>
      </c>
      <c r="F43" s="10">
        <v>0</v>
      </c>
      <c r="G43" s="10">
        <v>180</v>
      </c>
      <c r="J43" s="10">
        <v>0</v>
      </c>
      <c r="K43" s="10">
        <v>6</v>
      </c>
      <c r="L43" s="10">
        <v>3</v>
      </c>
      <c r="M43" s="10">
        <v>1</v>
      </c>
      <c r="N43" s="10" t="s">
        <v>67</v>
      </c>
      <c r="O43" s="10">
        <v>1</v>
      </c>
      <c r="Q43" s="10">
        <v>45</v>
      </c>
    </row>
    <row r="44" spans="2:17" s="10" customFormat="1" x14ac:dyDescent="0.2">
      <c r="D44" s="10" t="s">
        <v>35</v>
      </c>
      <c r="F44" s="10" t="s">
        <v>35</v>
      </c>
      <c r="G44" s="10" t="s">
        <v>35</v>
      </c>
      <c r="J44" s="10">
        <v>0</v>
      </c>
      <c r="K44" s="10">
        <v>1</v>
      </c>
      <c r="L44" s="10">
        <v>0</v>
      </c>
      <c r="M44" s="10">
        <v>1</v>
      </c>
      <c r="N44" s="10" t="s">
        <v>68</v>
      </c>
      <c r="O44" s="10">
        <v>1</v>
      </c>
      <c r="Q44" s="10">
        <v>450</v>
      </c>
    </row>
    <row r="45" spans="2:17" s="10" customFormat="1" x14ac:dyDescent="0.2">
      <c r="D45" s="10" t="s">
        <v>35</v>
      </c>
      <c r="F45" s="10" t="s">
        <v>35</v>
      </c>
      <c r="G45" s="10" t="s">
        <v>35</v>
      </c>
      <c r="J45" s="10" t="s">
        <v>35</v>
      </c>
      <c r="K45" s="10" t="s">
        <v>35</v>
      </c>
      <c r="L45" s="10" t="s">
        <v>35</v>
      </c>
      <c r="M45" s="10" t="s">
        <v>35</v>
      </c>
      <c r="N45" s="10" t="s">
        <v>35</v>
      </c>
      <c r="O45" s="10" t="s">
        <v>35</v>
      </c>
      <c r="Q45" s="10" t="s">
        <v>35</v>
      </c>
    </row>
    <row r="46" spans="2:17" s="10" customFormat="1" x14ac:dyDescent="0.2">
      <c r="D46" s="10" t="s">
        <v>35</v>
      </c>
      <c r="F46" s="10" t="s">
        <v>35</v>
      </c>
      <c r="G46" s="10" t="s">
        <v>35</v>
      </c>
      <c r="J46" s="10" t="s">
        <v>35</v>
      </c>
      <c r="K46" s="10" t="s">
        <v>35</v>
      </c>
      <c r="L46" s="10" t="s">
        <v>35</v>
      </c>
      <c r="M46" s="10" t="s">
        <v>35</v>
      </c>
      <c r="N46" s="10" t="s">
        <v>35</v>
      </c>
      <c r="O46" s="10" t="s">
        <v>35</v>
      </c>
      <c r="Q46" s="10" t="s">
        <v>35</v>
      </c>
    </row>
    <row r="47" spans="2:17" s="10" customFormat="1" x14ac:dyDescent="0.2">
      <c r="B47" s="10" t="s">
        <v>39</v>
      </c>
      <c r="C47" s="10">
        <v>11</v>
      </c>
      <c r="D47" s="10" t="s">
        <v>69</v>
      </c>
      <c r="F47" s="10">
        <v>0</v>
      </c>
      <c r="G47" s="10">
        <v>180</v>
      </c>
      <c r="J47" s="10">
        <v>0</v>
      </c>
      <c r="K47" s="10">
        <v>10</v>
      </c>
      <c r="L47" s="10">
        <v>2</v>
      </c>
      <c r="M47" s="10">
        <v>1</v>
      </c>
      <c r="N47" s="10" t="s">
        <v>70</v>
      </c>
      <c r="O47" s="10">
        <v>1</v>
      </c>
      <c r="Q47" s="10">
        <v>69</v>
      </c>
    </row>
    <row r="48" spans="2:17" s="10" customFormat="1" x14ac:dyDescent="0.2">
      <c r="D48" s="10" t="s">
        <v>35</v>
      </c>
      <c r="F48" s="10" t="s">
        <v>35</v>
      </c>
      <c r="G48" s="10" t="s">
        <v>35</v>
      </c>
      <c r="J48" s="10">
        <v>0</v>
      </c>
      <c r="K48" s="10">
        <v>1</v>
      </c>
      <c r="L48" s="10">
        <v>0</v>
      </c>
      <c r="M48" s="10">
        <v>1</v>
      </c>
      <c r="N48" s="10" t="s">
        <v>71</v>
      </c>
      <c r="O48" s="10">
        <v>1</v>
      </c>
      <c r="Q48" s="10">
        <v>34</v>
      </c>
    </row>
    <row r="49" spans="2:17" s="10" customFormat="1" x14ac:dyDescent="0.2">
      <c r="D49" s="10" t="s">
        <v>35</v>
      </c>
      <c r="F49" s="10" t="s">
        <v>35</v>
      </c>
      <c r="G49" s="10" t="s">
        <v>35</v>
      </c>
      <c r="J49" s="10" t="s">
        <v>35</v>
      </c>
      <c r="K49" s="10" t="s">
        <v>35</v>
      </c>
      <c r="L49" s="10" t="s">
        <v>35</v>
      </c>
      <c r="M49" s="10" t="s">
        <v>35</v>
      </c>
      <c r="N49" s="10" t="s">
        <v>35</v>
      </c>
      <c r="O49" s="10" t="s">
        <v>35</v>
      </c>
      <c r="Q49" s="10" t="s">
        <v>35</v>
      </c>
    </row>
    <row r="50" spans="2:17" s="10" customFormat="1" x14ac:dyDescent="0.2">
      <c r="D50" s="10" t="s">
        <v>35</v>
      </c>
      <c r="F50" s="10" t="s">
        <v>35</v>
      </c>
      <c r="G50" s="10" t="s">
        <v>35</v>
      </c>
      <c r="J50" s="10" t="s">
        <v>35</v>
      </c>
      <c r="K50" s="10" t="s">
        <v>35</v>
      </c>
      <c r="L50" s="10" t="s">
        <v>35</v>
      </c>
      <c r="M50" s="10" t="s">
        <v>35</v>
      </c>
      <c r="N50" s="10" t="s">
        <v>35</v>
      </c>
      <c r="O50" s="10" t="s">
        <v>35</v>
      </c>
      <c r="Q50" s="10" t="s">
        <v>35</v>
      </c>
    </row>
    <row r="51" spans="2:17" s="10" customFormat="1" x14ac:dyDescent="0.2">
      <c r="B51" s="10" t="s">
        <v>39</v>
      </c>
      <c r="C51" s="10">
        <v>12</v>
      </c>
      <c r="D51" s="10" t="s">
        <v>72</v>
      </c>
      <c r="F51" s="10">
        <v>0</v>
      </c>
      <c r="G51" s="10">
        <v>180</v>
      </c>
      <c r="J51" s="10">
        <v>0</v>
      </c>
      <c r="K51" s="10">
        <v>14</v>
      </c>
      <c r="L51" s="10">
        <v>1.5</v>
      </c>
      <c r="M51" s="10">
        <v>1</v>
      </c>
      <c r="N51" s="10" t="s">
        <v>73</v>
      </c>
      <c r="O51" s="10">
        <v>1</v>
      </c>
      <c r="Q51" s="10">
        <v>51</v>
      </c>
    </row>
    <row r="52" spans="2:17" s="10" customFormat="1" x14ac:dyDescent="0.2">
      <c r="D52" s="10" t="s">
        <v>35</v>
      </c>
      <c r="F52" s="10" t="s">
        <v>35</v>
      </c>
      <c r="G52" s="10" t="s">
        <v>35</v>
      </c>
      <c r="J52" s="10" t="s">
        <v>35</v>
      </c>
      <c r="K52" s="10" t="s">
        <v>35</v>
      </c>
      <c r="L52" s="10" t="s">
        <v>35</v>
      </c>
      <c r="M52" s="10" t="s">
        <v>35</v>
      </c>
      <c r="N52" s="10" t="s">
        <v>35</v>
      </c>
      <c r="O52" s="10" t="s">
        <v>35</v>
      </c>
      <c r="Q52" s="10" t="s">
        <v>35</v>
      </c>
    </row>
    <row r="53" spans="2:17" s="10" customFormat="1" x14ac:dyDescent="0.2">
      <c r="D53" s="10" t="s">
        <v>35</v>
      </c>
      <c r="F53" s="10" t="s">
        <v>35</v>
      </c>
      <c r="G53" s="10" t="s">
        <v>35</v>
      </c>
      <c r="J53" s="10" t="s">
        <v>35</v>
      </c>
      <c r="K53" s="10" t="s">
        <v>35</v>
      </c>
      <c r="L53" s="10" t="s">
        <v>35</v>
      </c>
      <c r="M53" s="10" t="s">
        <v>35</v>
      </c>
      <c r="N53" s="10" t="s">
        <v>35</v>
      </c>
      <c r="O53" s="10" t="s">
        <v>35</v>
      </c>
      <c r="Q53" s="10" t="s">
        <v>35</v>
      </c>
    </row>
    <row r="54" spans="2:17" s="10" customFormat="1" x14ac:dyDescent="0.2">
      <c r="D54" s="10" t="s">
        <v>35</v>
      </c>
      <c r="F54" s="10" t="s">
        <v>35</v>
      </c>
      <c r="G54" s="10" t="s">
        <v>35</v>
      </c>
      <c r="J54" s="10" t="s">
        <v>35</v>
      </c>
      <c r="K54" s="10" t="s">
        <v>35</v>
      </c>
      <c r="L54" s="10" t="s">
        <v>35</v>
      </c>
      <c r="M54" s="10" t="s">
        <v>35</v>
      </c>
      <c r="N54" s="10" t="s">
        <v>35</v>
      </c>
      <c r="O54" s="10" t="s">
        <v>35</v>
      </c>
      <c r="Q54" s="10" t="s">
        <v>35</v>
      </c>
    </row>
    <row r="55" spans="2:17" s="10" customFormat="1" x14ac:dyDescent="0.2">
      <c r="B55" s="10" t="s">
        <v>39</v>
      </c>
      <c r="C55" s="10">
        <v>13</v>
      </c>
      <c r="D55" s="10" t="s">
        <v>74</v>
      </c>
      <c r="F55" s="10">
        <v>0</v>
      </c>
      <c r="G55" s="10">
        <v>180</v>
      </c>
      <c r="J55" s="10">
        <v>0</v>
      </c>
      <c r="K55" s="10">
        <v>15</v>
      </c>
      <c r="L55" s="10">
        <v>1.5</v>
      </c>
      <c r="M55" s="10">
        <v>1</v>
      </c>
      <c r="N55" s="10" t="s">
        <v>75</v>
      </c>
      <c r="O55" s="10">
        <v>1</v>
      </c>
      <c r="Q55" s="10">
        <v>24</v>
      </c>
    </row>
    <row r="56" spans="2:17" s="10" customFormat="1" x14ac:dyDescent="0.2">
      <c r="D56" s="10" t="s">
        <v>35</v>
      </c>
      <c r="F56" s="10" t="s">
        <v>35</v>
      </c>
      <c r="G56" s="10" t="s">
        <v>35</v>
      </c>
      <c r="J56" s="10">
        <v>0</v>
      </c>
      <c r="K56" s="10">
        <v>15</v>
      </c>
      <c r="L56" s="10">
        <v>1.5</v>
      </c>
      <c r="M56" s="10">
        <v>1</v>
      </c>
      <c r="N56" s="10" t="s">
        <v>76</v>
      </c>
      <c r="O56" s="10">
        <v>1</v>
      </c>
      <c r="Q56" s="10">
        <v>24</v>
      </c>
    </row>
    <row r="57" spans="2:17" s="10" customFormat="1" x14ac:dyDescent="0.2">
      <c r="D57" s="10" t="s">
        <v>35</v>
      </c>
      <c r="F57" s="10" t="s">
        <v>35</v>
      </c>
      <c r="G57" s="10" t="s">
        <v>35</v>
      </c>
      <c r="J57" s="10" t="s">
        <v>35</v>
      </c>
      <c r="K57" s="10" t="s">
        <v>35</v>
      </c>
      <c r="L57" s="10" t="s">
        <v>35</v>
      </c>
      <c r="M57" s="10" t="s">
        <v>35</v>
      </c>
      <c r="N57" s="10" t="s">
        <v>35</v>
      </c>
      <c r="O57" s="10" t="s">
        <v>35</v>
      </c>
      <c r="Q57" s="10" t="s">
        <v>35</v>
      </c>
    </row>
    <row r="58" spans="2:17" s="10" customFormat="1" x14ac:dyDescent="0.2">
      <c r="D58" s="10" t="s">
        <v>35</v>
      </c>
      <c r="F58" s="10" t="s">
        <v>35</v>
      </c>
      <c r="G58" s="10" t="s">
        <v>35</v>
      </c>
      <c r="J58" s="10" t="s">
        <v>35</v>
      </c>
      <c r="K58" s="10" t="s">
        <v>35</v>
      </c>
      <c r="L58" s="10" t="s">
        <v>35</v>
      </c>
      <c r="M58" s="10" t="s">
        <v>35</v>
      </c>
      <c r="N58" s="10" t="s">
        <v>35</v>
      </c>
      <c r="O58" s="10" t="s">
        <v>35</v>
      </c>
      <c r="Q58" s="10" t="s">
        <v>35</v>
      </c>
    </row>
    <row r="59" spans="2:17" s="10" customFormat="1" x14ac:dyDescent="0.2">
      <c r="B59" s="10" t="s">
        <v>39</v>
      </c>
      <c r="C59" s="10">
        <v>14</v>
      </c>
      <c r="D59" s="10" t="s">
        <v>77</v>
      </c>
      <c r="F59" s="10">
        <v>0</v>
      </c>
      <c r="G59" s="10">
        <v>180</v>
      </c>
      <c r="J59" s="10">
        <v>0</v>
      </c>
      <c r="K59" s="10">
        <v>31</v>
      </c>
      <c r="L59" s="10">
        <v>0.75</v>
      </c>
      <c r="M59" s="10">
        <v>1</v>
      </c>
      <c r="N59" s="10" t="s">
        <v>78</v>
      </c>
      <c r="O59" s="10">
        <v>1</v>
      </c>
      <c r="Q59" s="10">
        <v>15</v>
      </c>
    </row>
    <row r="60" spans="2:17" s="10" customFormat="1" x14ac:dyDescent="0.2">
      <c r="D60" s="10" t="s">
        <v>35</v>
      </c>
      <c r="F60" s="10" t="s">
        <v>35</v>
      </c>
      <c r="G60" s="10" t="s">
        <v>35</v>
      </c>
      <c r="J60" s="10">
        <v>0</v>
      </c>
      <c r="K60" s="10">
        <v>8</v>
      </c>
      <c r="L60" s="10">
        <v>3</v>
      </c>
      <c r="M60" s="10">
        <v>1</v>
      </c>
      <c r="N60" s="10" t="s">
        <v>79</v>
      </c>
      <c r="O60" s="10">
        <v>1</v>
      </c>
      <c r="Q60" s="10">
        <v>31</v>
      </c>
    </row>
    <row r="61" spans="2:17" s="10" customFormat="1" x14ac:dyDescent="0.2">
      <c r="D61" s="10" t="s">
        <v>35</v>
      </c>
      <c r="F61" s="10" t="s">
        <v>35</v>
      </c>
      <c r="G61" s="10" t="s">
        <v>35</v>
      </c>
      <c r="J61" s="10" t="s">
        <v>35</v>
      </c>
      <c r="K61" s="10" t="s">
        <v>35</v>
      </c>
      <c r="L61" s="10" t="s">
        <v>35</v>
      </c>
      <c r="M61" s="10" t="s">
        <v>35</v>
      </c>
      <c r="N61" s="10" t="s">
        <v>35</v>
      </c>
      <c r="O61" s="10" t="s">
        <v>35</v>
      </c>
      <c r="Q61" s="10" t="s">
        <v>35</v>
      </c>
    </row>
    <row r="62" spans="2:17" s="10" customFormat="1" x14ac:dyDescent="0.2">
      <c r="D62" s="10" t="s">
        <v>35</v>
      </c>
      <c r="F62" s="10" t="s">
        <v>35</v>
      </c>
      <c r="G62" s="10" t="s">
        <v>35</v>
      </c>
      <c r="J62" s="10" t="s">
        <v>35</v>
      </c>
      <c r="K62" s="10" t="s">
        <v>35</v>
      </c>
      <c r="L62" s="10" t="s">
        <v>35</v>
      </c>
      <c r="M62" s="10" t="s">
        <v>35</v>
      </c>
      <c r="N62" s="10" t="s">
        <v>35</v>
      </c>
      <c r="O62" s="10" t="s">
        <v>35</v>
      </c>
      <c r="Q62" s="10" t="s">
        <v>35</v>
      </c>
    </row>
    <row r="63" spans="2:17" s="10" customFormat="1" x14ac:dyDescent="0.2">
      <c r="B63" s="10" t="s">
        <v>39</v>
      </c>
      <c r="C63" s="10">
        <v>15</v>
      </c>
      <c r="D63" s="10" t="s">
        <v>80</v>
      </c>
      <c r="F63" s="10">
        <v>0</v>
      </c>
      <c r="G63" s="10">
        <v>180</v>
      </c>
      <c r="J63" s="10">
        <v>0</v>
      </c>
      <c r="K63" s="10">
        <v>120</v>
      </c>
      <c r="L63" s="10">
        <v>0.2</v>
      </c>
      <c r="M63" s="10">
        <v>1</v>
      </c>
      <c r="N63" s="10" t="s">
        <v>81</v>
      </c>
      <c r="O63" s="10">
        <v>1</v>
      </c>
      <c r="Q63" s="10">
        <v>5</v>
      </c>
    </row>
    <row r="64" spans="2:17" s="10" customFormat="1" x14ac:dyDescent="0.2">
      <c r="D64" s="10" t="s">
        <v>35</v>
      </c>
      <c r="F64" s="10" t="s">
        <v>35</v>
      </c>
      <c r="G64" s="10" t="s">
        <v>35</v>
      </c>
      <c r="J64" s="10">
        <v>0</v>
      </c>
      <c r="K64" s="10">
        <v>8</v>
      </c>
      <c r="L64" s="10">
        <v>3</v>
      </c>
      <c r="M64" s="10">
        <v>1</v>
      </c>
      <c r="N64" s="10" t="s">
        <v>82</v>
      </c>
      <c r="O64" s="10">
        <v>1</v>
      </c>
      <c r="Q64" s="10">
        <v>5</v>
      </c>
    </row>
    <row r="65" spans="2:17" s="10" customFormat="1" x14ac:dyDescent="0.2">
      <c r="D65" s="10" t="s">
        <v>35</v>
      </c>
      <c r="F65" s="10" t="s">
        <v>35</v>
      </c>
      <c r="G65" s="10" t="s">
        <v>35</v>
      </c>
      <c r="J65" s="10">
        <v>0</v>
      </c>
      <c r="K65" s="10">
        <v>1</v>
      </c>
      <c r="L65" s="10">
        <v>0</v>
      </c>
      <c r="M65" s="10">
        <v>1</v>
      </c>
      <c r="N65" s="10" t="s">
        <v>83</v>
      </c>
      <c r="O65" s="10">
        <v>1</v>
      </c>
      <c r="Q65" s="10">
        <v>97</v>
      </c>
    </row>
    <row r="66" spans="2:17" s="10" customFormat="1" x14ac:dyDescent="0.2">
      <c r="D66" s="10" t="s">
        <v>35</v>
      </c>
      <c r="F66" s="10" t="s">
        <v>35</v>
      </c>
      <c r="G66" s="10" t="s">
        <v>35</v>
      </c>
      <c r="J66" s="10" t="s">
        <v>35</v>
      </c>
      <c r="K66" s="10" t="s">
        <v>35</v>
      </c>
      <c r="L66" s="10" t="s">
        <v>35</v>
      </c>
      <c r="M66" s="10" t="s">
        <v>35</v>
      </c>
      <c r="N66" s="10" t="s">
        <v>35</v>
      </c>
      <c r="O66" s="10" t="s">
        <v>35</v>
      </c>
      <c r="Q66" s="10" t="s">
        <v>35</v>
      </c>
    </row>
    <row r="67" spans="2:17" s="10" customFormat="1" x14ac:dyDescent="0.2">
      <c r="B67" s="10" t="s">
        <v>39</v>
      </c>
      <c r="C67" s="10">
        <v>16</v>
      </c>
      <c r="D67" s="10" t="s">
        <v>84</v>
      </c>
      <c r="F67" s="10">
        <v>0</v>
      </c>
      <c r="G67" s="10">
        <v>180</v>
      </c>
      <c r="J67" s="10">
        <v>0</v>
      </c>
      <c r="K67" s="10">
        <v>33</v>
      </c>
      <c r="L67" s="10">
        <v>0.75</v>
      </c>
      <c r="M67" s="10">
        <v>1</v>
      </c>
      <c r="N67" s="10" t="s">
        <v>85</v>
      </c>
      <c r="O67" s="10">
        <v>1</v>
      </c>
      <c r="Q67" s="10">
        <v>18</v>
      </c>
    </row>
    <row r="68" spans="2:17" s="10" customFormat="1" x14ac:dyDescent="0.2">
      <c r="D68" s="10" t="s">
        <v>35</v>
      </c>
      <c r="F68" s="10" t="s">
        <v>35</v>
      </c>
      <c r="G68" s="10" t="s">
        <v>35</v>
      </c>
      <c r="J68" s="10">
        <v>0</v>
      </c>
      <c r="K68" s="10">
        <v>8</v>
      </c>
      <c r="L68" s="10">
        <v>3</v>
      </c>
      <c r="M68" s="10">
        <v>1</v>
      </c>
      <c r="N68" s="10" t="s">
        <v>86</v>
      </c>
      <c r="O68" s="10">
        <v>1</v>
      </c>
      <c r="Q68" s="10">
        <v>18</v>
      </c>
    </row>
    <row r="69" spans="2:17" s="10" customFormat="1" x14ac:dyDescent="0.2">
      <c r="D69" s="10" t="s">
        <v>35</v>
      </c>
      <c r="F69" s="10" t="s">
        <v>35</v>
      </c>
      <c r="G69" s="10" t="s">
        <v>35</v>
      </c>
      <c r="J69" s="10" t="s">
        <v>35</v>
      </c>
      <c r="K69" s="10" t="s">
        <v>35</v>
      </c>
      <c r="L69" s="10" t="s">
        <v>35</v>
      </c>
      <c r="M69" s="10" t="s">
        <v>35</v>
      </c>
      <c r="N69" s="10" t="s">
        <v>35</v>
      </c>
      <c r="O69" s="10" t="s">
        <v>35</v>
      </c>
      <c r="Q69" s="10" t="s">
        <v>35</v>
      </c>
    </row>
    <row r="70" spans="2:17" s="10" customFormat="1" x14ac:dyDescent="0.2">
      <c r="D70" s="10" t="s">
        <v>35</v>
      </c>
      <c r="F70" s="10" t="s">
        <v>35</v>
      </c>
      <c r="G70" s="10" t="s">
        <v>35</v>
      </c>
      <c r="J70" s="10" t="s">
        <v>35</v>
      </c>
      <c r="K70" s="10" t="s">
        <v>35</v>
      </c>
      <c r="L70" s="10" t="s">
        <v>35</v>
      </c>
      <c r="M70" s="10" t="s">
        <v>35</v>
      </c>
      <c r="N70" s="10" t="s">
        <v>35</v>
      </c>
      <c r="O70" s="10" t="s">
        <v>35</v>
      </c>
      <c r="Q70" s="10" t="s">
        <v>35</v>
      </c>
    </row>
    <row r="71" spans="2:17" s="10" customFormat="1" x14ac:dyDescent="0.2">
      <c r="B71" s="10" t="s">
        <v>39</v>
      </c>
      <c r="C71" s="10">
        <v>17</v>
      </c>
      <c r="D71" s="10" t="s">
        <v>87</v>
      </c>
      <c r="F71" s="10">
        <v>0</v>
      </c>
      <c r="G71" s="10">
        <v>180</v>
      </c>
      <c r="J71" s="10">
        <v>0</v>
      </c>
      <c r="K71" s="10">
        <v>17</v>
      </c>
      <c r="L71" s="10">
        <v>1.5</v>
      </c>
      <c r="M71" s="10">
        <v>1</v>
      </c>
      <c r="N71" s="10" t="s">
        <v>88</v>
      </c>
      <c r="O71" s="10">
        <v>1</v>
      </c>
      <c r="Q71" s="10">
        <v>21</v>
      </c>
    </row>
    <row r="72" spans="2:17" s="10" customFormat="1" x14ac:dyDescent="0.2">
      <c r="D72" s="10" t="s">
        <v>35</v>
      </c>
      <c r="F72" s="10" t="s">
        <v>35</v>
      </c>
      <c r="G72" s="10" t="s">
        <v>35</v>
      </c>
      <c r="J72" s="10">
        <v>0</v>
      </c>
      <c r="K72" s="10">
        <v>35</v>
      </c>
      <c r="L72" s="10">
        <v>0.75</v>
      </c>
      <c r="M72" s="10">
        <v>1</v>
      </c>
      <c r="N72" s="10" t="s">
        <v>89</v>
      </c>
      <c r="O72" s="10">
        <v>1</v>
      </c>
      <c r="Q72" s="10">
        <v>10</v>
      </c>
    </row>
    <row r="73" spans="2:17" s="10" customFormat="1" x14ac:dyDescent="0.2">
      <c r="D73" s="10" t="s">
        <v>35</v>
      </c>
      <c r="F73" s="10" t="s">
        <v>35</v>
      </c>
      <c r="G73" s="10" t="s">
        <v>35</v>
      </c>
      <c r="J73" s="10" t="s">
        <v>35</v>
      </c>
      <c r="K73" s="10" t="s">
        <v>35</v>
      </c>
      <c r="L73" s="10" t="s">
        <v>35</v>
      </c>
      <c r="M73" s="10" t="s">
        <v>35</v>
      </c>
      <c r="N73" s="10" t="s">
        <v>35</v>
      </c>
      <c r="O73" s="10" t="s">
        <v>35</v>
      </c>
      <c r="Q73" s="10" t="s">
        <v>35</v>
      </c>
    </row>
    <row r="74" spans="2:17" s="10" customFormat="1" x14ac:dyDescent="0.2">
      <c r="D74" s="10" t="s">
        <v>35</v>
      </c>
      <c r="F74" s="10" t="s">
        <v>35</v>
      </c>
      <c r="G74" s="10" t="s">
        <v>35</v>
      </c>
      <c r="J74" s="10" t="s">
        <v>35</v>
      </c>
      <c r="K74" s="10" t="s">
        <v>35</v>
      </c>
      <c r="L74" s="10" t="s">
        <v>35</v>
      </c>
      <c r="M74" s="10" t="s">
        <v>35</v>
      </c>
      <c r="N74" s="10" t="s">
        <v>35</v>
      </c>
      <c r="O74" s="10" t="s">
        <v>35</v>
      </c>
      <c r="Q74" s="10" t="s">
        <v>35</v>
      </c>
    </row>
    <row r="75" spans="2:17" s="10" customFormat="1" x14ac:dyDescent="0.2">
      <c r="B75" s="10" t="s">
        <v>39</v>
      </c>
      <c r="C75" s="10">
        <v>18</v>
      </c>
      <c r="D75" s="10" t="s">
        <v>90</v>
      </c>
      <c r="F75" s="10">
        <v>0</v>
      </c>
      <c r="G75" s="10">
        <v>180</v>
      </c>
      <c r="J75" s="10">
        <v>0</v>
      </c>
      <c r="K75" s="10">
        <v>18</v>
      </c>
      <c r="L75" s="10">
        <v>1.5</v>
      </c>
      <c r="M75" s="10">
        <v>1</v>
      </c>
      <c r="N75" s="10" t="s">
        <v>91</v>
      </c>
      <c r="O75" s="10">
        <v>1</v>
      </c>
      <c r="Q75" s="10">
        <v>14</v>
      </c>
    </row>
    <row r="76" spans="2:17" s="10" customFormat="1" x14ac:dyDescent="0.2">
      <c r="D76" s="10" t="s">
        <v>35</v>
      </c>
      <c r="F76" s="10" t="s">
        <v>35</v>
      </c>
      <c r="G76" s="10" t="s">
        <v>35</v>
      </c>
      <c r="J76" s="10">
        <v>0</v>
      </c>
      <c r="K76" s="10">
        <v>36</v>
      </c>
      <c r="L76" s="10">
        <v>0.75</v>
      </c>
      <c r="M76" s="10">
        <v>1</v>
      </c>
      <c r="N76" s="10" t="s">
        <v>92</v>
      </c>
      <c r="O76" s="10">
        <v>1</v>
      </c>
      <c r="Q76" s="10">
        <v>7</v>
      </c>
    </row>
    <row r="77" spans="2:17" s="10" customFormat="1" x14ac:dyDescent="0.2">
      <c r="D77" s="10" t="s">
        <v>35</v>
      </c>
      <c r="F77" s="10" t="s">
        <v>35</v>
      </c>
      <c r="G77" s="10" t="s">
        <v>35</v>
      </c>
      <c r="J77" s="10">
        <v>0</v>
      </c>
      <c r="K77" s="10">
        <v>14</v>
      </c>
      <c r="L77" s="10">
        <v>2</v>
      </c>
      <c r="M77" s="10">
        <v>1</v>
      </c>
      <c r="N77" s="10" t="s">
        <v>93</v>
      </c>
      <c r="O77" s="10">
        <v>1</v>
      </c>
      <c r="Q77" s="10">
        <v>14</v>
      </c>
    </row>
    <row r="78" spans="2:17" s="10" customFormat="1" x14ac:dyDescent="0.2">
      <c r="D78" s="10" t="s">
        <v>35</v>
      </c>
      <c r="F78" s="10" t="s">
        <v>35</v>
      </c>
      <c r="G78" s="10" t="s">
        <v>35</v>
      </c>
      <c r="J78" s="10" t="s">
        <v>35</v>
      </c>
      <c r="K78" s="10" t="s">
        <v>35</v>
      </c>
      <c r="L78" s="10" t="s">
        <v>35</v>
      </c>
      <c r="M78" s="10" t="s">
        <v>35</v>
      </c>
      <c r="N78" s="10" t="s">
        <v>35</v>
      </c>
      <c r="O78" s="10" t="s">
        <v>35</v>
      </c>
      <c r="Q78" s="10" t="s">
        <v>35</v>
      </c>
    </row>
    <row r="79" spans="2:17" s="10" customFormat="1" x14ac:dyDescent="0.2">
      <c r="B79" s="10" t="s">
        <v>39</v>
      </c>
      <c r="C79" s="10">
        <v>19</v>
      </c>
      <c r="D79" s="10" t="s">
        <v>94</v>
      </c>
      <c r="F79" s="10">
        <v>0</v>
      </c>
      <c r="G79" s="10">
        <v>180</v>
      </c>
      <c r="J79" s="10">
        <v>0</v>
      </c>
      <c r="K79" s="10">
        <v>19</v>
      </c>
      <c r="L79" s="10">
        <v>1.5</v>
      </c>
      <c r="M79" s="10">
        <v>1</v>
      </c>
      <c r="N79" s="10" t="s">
        <v>95</v>
      </c>
      <c r="O79" s="10">
        <v>1</v>
      </c>
      <c r="Q79" s="10">
        <v>11</v>
      </c>
    </row>
    <row r="80" spans="2:17" s="10" customFormat="1" x14ac:dyDescent="0.2">
      <c r="D80" s="10" t="s">
        <v>35</v>
      </c>
      <c r="F80" s="10" t="s">
        <v>35</v>
      </c>
      <c r="G80" s="10" t="s">
        <v>35</v>
      </c>
      <c r="J80" s="10">
        <v>0</v>
      </c>
      <c r="K80" s="10">
        <v>37</v>
      </c>
      <c r="L80" s="10">
        <v>0.75</v>
      </c>
      <c r="M80" s="10">
        <v>1</v>
      </c>
      <c r="N80" s="10" t="s">
        <v>96</v>
      </c>
      <c r="O80" s="10">
        <v>1</v>
      </c>
      <c r="Q80" s="10">
        <v>5</v>
      </c>
    </row>
    <row r="81" spans="2:17" s="10" customFormat="1" x14ac:dyDescent="0.2">
      <c r="D81" s="10" t="s">
        <v>35</v>
      </c>
      <c r="F81" s="10" t="s">
        <v>35</v>
      </c>
      <c r="G81" s="10" t="s">
        <v>35</v>
      </c>
      <c r="J81" s="10">
        <v>0</v>
      </c>
      <c r="K81" s="10">
        <v>28</v>
      </c>
      <c r="L81" s="10">
        <v>1</v>
      </c>
      <c r="M81" s="10">
        <v>1</v>
      </c>
      <c r="N81" s="10" t="s">
        <v>97</v>
      </c>
      <c r="O81" s="10">
        <v>1</v>
      </c>
      <c r="Q81" s="10">
        <v>11</v>
      </c>
    </row>
    <row r="82" spans="2:17" s="10" customFormat="1" x14ac:dyDescent="0.2">
      <c r="D82" s="10" t="s">
        <v>35</v>
      </c>
      <c r="F82" s="10" t="s">
        <v>35</v>
      </c>
      <c r="G82" s="10" t="s">
        <v>35</v>
      </c>
      <c r="J82" s="10" t="s">
        <v>35</v>
      </c>
      <c r="K82" s="10" t="s">
        <v>35</v>
      </c>
      <c r="L82" s="10" t="s">
        <v>35</v>
      </c>
      <c r="M82" s="10" t="s">
        <v>35</v>
      </c>
      <c r="N82" s="10" t="s">
        <v>35</v>
      </c>
      <c r="O82" s="10" t="s">
        <v>35</v>
      </c>
      <c r="Q82" s="10" t="s">
        <v>35</v>
      </c>
    </row>
    <row r="83" spans="2:17" s="10" customFormat="1" x14ac:dyDescent="0.2">
      <c r="B83" s="10" t="s">
        <v>39</v>
      </c>
      <c r="C83" s="10">
        <v>20</v>
      </c>
      <c r="D83" s="10" t="s">
        <v>98</v>
      </c>
      <c r="F83" s="10">
        <v>0</v>
      </c>
      <c r="G83" s="10">
        <v>180</v>
      </c>
      <c r="J83" s="10">
        <v>0</v>
      </c>
      <c r="K83" s="10">
        <v>145</v>
      </c>
      <c r="L83" s="10">
        <v>0.2</v>
      </c>
      <c r="M83" s="10">
        <v>1</v>
      </c>
      <c r="N83" s="10" t="s">
        <v>99</v>
      </c>
      <c r="O83" s="10">
        <v>1</v>
      </c>
      <c r="Q83" s="10">
        <v>4</v>
      </c>
    </row>
    <row r="84" spans="2:17" s="10" customFormat="1" x14ac:dyDescent="0.2">
      <c r="D84" s="10" t="s">
        <v>35</v>
      </c>
      <c r="F84" s="10" t="s">
        <v>35</v>
      </c>
      <c r="G84" s="10" t="s">
        <v>35</v>
      </c>
      <c r="J84" s="10">
        <v>0</v>
      </c>
      <c r="K84" s="10">
        <v>1</v>
      </c>
      <c r="L84" s="10">
        <v>0</v>
      </c>
      <c r="M84" s="10">
        <v>1</v>
      </c>
      <c r="N84" s="10" t="s">
        <v>100</v>
      </c>
      <c r="O84" s="10">
        <v>1</v>
      </c>
      <c r="Q84" s="10">
        <v>39</v>
      </c>
    </row>
    <row r="85" spans="2:17" s="10" customFormat="1" x14ac:dyDescent="0.2">
      <c r="D85" s="10" t="s">
        <v>35</v>
      </c>
      <c r="F85" s="10" t="s">
        <v>35</v>
      </c>
      <c r="G85" s="10" t="s">
        <v>35</v>
      </c>
      <c r="J85" s="10">
        <v>0</v>
      </c>
      <c r="K85" s="10">
        <v>29</v>
      </c>
      <c r="L85" s="10">
        <v>1</v>
      </c>
      <c r="M85" s="10">
        <v>1</v>
      </c>
      <c r="N85" s="10" t="s">
        <v>101</v>
      </c>
      <c r="O85" s="10">
        <v>1</v>
      </c>
      <c r="Q85" s="10">
        <v>4</v>
      </c>
    </row>
    <row r="86" spans="2:17" s="10" customFormat="1" x14ac:dyDescent="0.2">
      <c r="D86" s="10" t="s">
        <v>35</v>
      </c>
      <c r="F86" s="10" t="s">
        <v>35</v>
      </c>
      <c r="G86" s="10" t="s">
        <v>35</v>
      </c>
      <c r="J86" s="10" t="s">
        <v>35</v>
      </c>
      <c r="K86" s="10" t="s">
        <v>35</v>
      </c>
      <c r="L86" s="10" t="s">
        <v>35</v>
      </c>
      <c r="M86" s="10" t="s">
        <v>35</v>
      </c>
      <c r="N86" s="10" t="s">
        <v>35</v>
      </c>
      <c r="O86" s="10" t="s">
        <v>35</v>
      </c>
      <c r="Q86" s="10" t="s">
        <v>35</v>
      </c>
    </row>
    <row r="87" spans="2:17" s="10" customFormat="1" x14ac:dyDescent="0.2">
      <c r="B87" s="14" t="s">
        <v>109</v>
      </c>
      <c r="C87" s="10">
        <v>1</v>
      </c>
      <c r="D87" s="13" t="s">
        <v>110</v>
      </c>
      <c r="E87" s="10" t="s">
        <v>35</v>
      </c>
      <c r="F87" s="10">
        <v>0</v>
      </c>
      <c r="G87" s="10">
        <v>180</v>
      </c>
      <c r="J87" s="10">
        <v>0</v>
      </c>
      <c r="K87" s="10">
        <v>30</v>
      </c>
      <c r="L87" s="10">
        <v>1</v>
      </c>
      <c r="M87" s="10">
        <v>1</v>
      </c>
      <c r="N87" s="10" t="s">
        <v>111</v>
      </c>
      <c r="O87" s="10">
        <v>1</v>
      </c>
      <c r="Q87" s="10">
        <v>40</v>
      </c>
    </row>
    <row r="88" spans="2:17" x14ac:dyDescent="0.2">
      <c r="H88" s="10"/>
      <c r="I88" s="10"/>
    </row>
    <row r="89" spans="2:17" x14ac:dyDescent="0.2">
      <c r="H89" s="10"/>
      <c r="I89" s="10"/>
    </row>
    <row r="90" spans="2:17" x14ac:dyDescent="0.2">
      <c r="H90" s="10"/>
      <c r="I90" s="10"/>
    </row>
    <row r="91" spans="2:17" x14ac:dyDescent="0.2">
      <c r="H91" s="10"/>
      <c r="I91" s="10"/>
    </row>
    <row r="92" spans="2:17" x14ac:dyDescent="0.2">
      <c r="H92" s="10"/>
      <c r="I92" s="10"/>
    </row>
    <row r="93" spans="2:17" x14ac:dyDescent="0.2">
      <c r="H93" s="10"/>
      <c r="I93" s="10"/>
    </row>
    <row r="94" spans="2:17" x14ac:dyDescent="0.2">
      <c r="H94" s="10"/>
      <c r="I94" s="10"/>
    </row>
    <row r="95" spans="2:17" x14ac:dyDescent="0.2">
      <c r="H95" s="10"/>
      <c r="I95" s="10"/>
    </row>
    <row r="96" spans="2:17" x14ac:dyDescent="0.2">
      <c r="H96" s="10"/>
      <c r="I96" s="10"/>
    </row>
    <row r="97" spans="8:9" x14ac:dyDescent="0.2">
      <c r="H97" s="10"/>
      <c r="I97" s="10"/>
    </row>
    <row r="98" spans="8:9" x14ac:dyDescent="0.2">
      <c r="H98" s="10"/>
      <c r="I98" s="10"/>
    </row>
    <row r="99" spans="8:9" x14ac:dyDescent="0.2">
      <c r="H99" s="10"/>
      <c r="I99" s="10"/>
    </row>
    <row r="100" spans="8:9" x14ac:dyDescent="0.2">
      <c r="H100" s="10"/>
      <c r="I100" s="10"/>
    </row>
    <row r="101" spans="8:9" x14ac:dyDescent="0.2">
      <c r="H101" s="10"/>
      <c r="I101" s="10"/>
    </row>
    <row r="102" spans="8:9" x14ac:dyDescent="0.2">
      <c r="H102" s="10"/>
      <c r="I102" s="10"/>
    </row>
    <row r="103" spans="8:9" x14ac:dyDescent="0.2">
      <c r="H103" s="10"/>
      <c r="I103" s="10"/>
    </row>
    <row r="104" spans="8:9" x14ac:dyDescent="0.2">
      <c r="H104" s="10"/>
      <c r="I104" s="10"/>
    </row>
    <row r="105" spans="8:9" x14ac:dyDescent="0.2">
      <c r="H105" s="10"/>
      <c r="I105" s="10"/>
    </row>
    <row r="106" spans="8:9" x14ac:dyDescent="0.2">
      <c r="H106" s="10"/>
      <c r="I106" s="10"/>
    </row>
    <row r="107" spans="8:9" x14ac:dyDescent="0.2">
      <c r="H107" s="10"/>
      <c r="I107" s="10"/>
    </row>
    <row r="108" spans="8:9" x14ac:dyDescent="0.2">
      <c r="H108" s="10"/>
      <c r="I108" s="10"/>
    </row>
    <row r="109" spans="8:9" x14ac:dyDescent="0.2">
      <c r="H109" s="10"/>
      <c r="I109" s="10"/>
    </row>
    <row r="110" spans="8:9" x14ac:dyDescent="0.2">
      <c r="H110" s="10"/>
      <c r="I110" s="10"/>
    </row>
    <row r="111" spans="8:9" x14ac:dyDescent="0.2">
      <c r="H111" s="10"/>
      <c r="I111" s="10"/>
    </row>
    <row r="112" spans="8:9" x14ac:dyDescent="0.2">
      <c r="H112" s="10"/>
      <c r="I112" s="10"/>
    </row>
    <row r="113" spans="8:9" x14ac:dyDescent="0.2">
      <c r="H113" s="10"/>
      <c r="I113" s="10"/>
    </row>
    <row r="114" spans="8:9" x14ac:dyDescent="0.2">
      <c r="H114" s="10"/>
      <c r="I114" s="10"/>
    </row>
    <row r="115" spans="8:9" x14ac:dyDescent="0.2">
      <c r="H115" s="10"/>
      <c r="I115" s="10"/>
    </row>
    <row r="116" spans="8:9" x14ac:dyDescent="0.2">
      <c r="H116" s="10"/>
      <c r="I116" s="10"/>
    </row>
    <row r="117" spans="8:9" x14ac:dyDescent="0.2">
      <c r="H117" s="10"/>
      <c r="I117" s="10"/>
    </row>
    <row r="118" spans="8:9" x14ac:dyDescent="0.2">
      <c r="H118" s="10"/>
      <c r="I118" s="10"/>
    </row>
    <row r="119" spans="8:9" x14ac:dyDescent="0.2">
      <c r="H119" s="10"/>
      <c r="I119" s="10"/>
    </row>
    <row r="120" spans="8:9" x14ac:dyDescent="0.2">
      <c r="H120" s="10"/>
      <c r="I120" s="10"/>
    </row>
    <row r="121" spans="8:9" x14ac:dyDescent="0.2">
      <c r="H121" s="10"/>
      <c r="I121" s="10"/>
    </row>
    <row r="122" spans="8:9" x14ac:dyDescent="0.2">
      <c r="H122" s="10"/>
      <c r="I122" s="10"/>
    </row>
    <row r="123" spans="8:9" x14ac:dyDescent="0.2">
      <c r="H123" s="10"/>
      <c r="I123" s="10"/>
    </row>
    <row r="124" spans="8:9" x14ac:dyDescent="0.2">
      <c r="H124" s="10"/>
      <c r="I124" s="10"/>
    </row>
    <row r="125" spans="8:9" x14ac:dyDescent="0.2">
      <c r="H125" s="10"/>
      <c r="I125" s="10"/>
    </row>
    <row r="126" spans="8:9" x14ac:dyDescent="0.2">
      <c r="H126" s="10"/>
      <c r="I126" s="10"/>
    </row>
    <row r="127" spans="8:9" x14ac:dyDescent="0.2">
      <c r="H127" s="10"/>
      <c r="I127" s="10"/>
    </row>
    <row r="128" spans="8:9" x14ac:dyDescent="0.2">
      <c r="H128" s="10"/>
      <c r="I128" s="10"/>
    </row>
    <row r="129" spans="8:9" x14ac:dyDescent="0.2">
      <c r="H129" s="10"/>
      <c r="I129" s="10"/>
    </row>
    <row r="130" spans="8:9" x14ac:dyDescent="0.2">
      <c r="H130" s="10"/>
      <c r="I130" s="10"/>
    </row>
    <row r="131" spans="8:9" x14ac:dyDescent="0.2">
      <c r="H131" s="10"/>
      <c r="I131" s="10"/>
    </row>
    <row r="132" spans="8:9" x14ac:dyDescent="0.2">
      <c r="H132" s="10"/>
      <c r="I132" s="10"/>
    </row>
    <row r="133" spans="8:9" x14ac:dyDescent="0.2">
      <c r="H133" s="10"/>
      <c r="I133" s="10"/>
    </row>
    <row r="134" spans="8:9" x14ac:dyDescent="0.2">
      <c r="H134" s="10"/>
      <c r="I134" s="10"/>
    </row>
    <row r="135" spans="8:9" x14ac:dyDescent="0.2">
      <c r="H135" s="10"/>
      <c r="I135" s="10"/>
    </row>
    <row r="136" spans="8:9" x14ac:dyDescent="0.2">
      <c r="H136" s="10"/>
      <c r="I136" s="10"/>
    </row>
    <row r="137" spans="8:9" x14ac:dyDescent="0.2">
      <c r="H137" s="10"/>
      <c r="I137" s="10"/>
    </row>
    <row r="138" spans="8:9" x14ac:dyDescent="0.2">
      <c r="H138" s="10"/>
      <c r="I138" s="10"/>
    </row>
    <row r="139" spans="8:9" x14ac:dyDescent="0.2">
      <c r="H139" s="10"/>
      <c r="I139" s="10"/>
    </row>
    <row r="140" spans="8:9" x14ac:dyDescent="0.2">
      <c r="H140" s="10"/>
      <c r="I140" s="10"/>
    </row>
    <row r="141" spans="8:9" x14ac:dyDescent="0.2">
      <c r="H141" s="10"/>
      <c r="I141" s="10"/>
    </row>
    <row r="142" spans="8:9" x14ac:dyDescent="0.2">
      <c r="H142" s="10"/>
      <c r="I142" s="10"/>
    </row>
    <row r="143" spans="8:9" x14ac:dyDescent="0.2">
      <c r="H143" s="10"/>
      <c r="I143" s="10"/>
    </row>
    <row r="144" spans="8:9" x14ac:dyDescent="0.2">
      <c r="H144" s="10"/>
      <c r="I144" s="10"/>
    </row>
    <row r="145" spans="8:9" x14ac:dyDescent="0.2">
      <c r="H145" s="10"/>
      <c r="I145" s="10"/>
    </row>
    <row r="146" spans="8:9" x14ac:dyDescent="0.2">
      <c r="H146" s="10"/>
      <c r="I146" s="10"/>
    </row>
    <row r="147" spans="8:9" x14ac:dyDescent="0.2">
      <c r="H147" s="10"/>
      <c r="I147" s="10"/>
    </row>
    <row r="148" spans="8:9" x14ac:dyDescent="0.2">
      <c r="H148" s="10"/>
      <c r="I148" s="10"/>
    </row>
    <row r="149" spans="8:9" x14ac:dyDescent="0.2">
      <c r="H149" s="10"/>
      <c r="I149" s="10"/>
    </row>
    <row r="150" spans="8:9" x14ac:dyDescent="0.2">
      <c r="H150" s="10"/>
      <c r="I150" s="10"/>
    </row>
    <row r="151" spans="8:9" x14ac:dyDescent="0.2">
      <c r="H151" s="10"/>
      <c r="I151" s="10"/>
    </row>
    <row r="152" spans="8:9" x14ac:dyDescent="0.2">
      <c r="H152" s="10"/>
      <c r="I152" s="10"/>
    </row>
    <row r="153" spans="8:9" x14ac:dyDescent="0.2">
      <c r="H153" s="10"/>
      <c r="I153" s="10"/>
    </row>
    <row r="154" spans="8:9" x14ac:dyDescent="0.2">
      <c r="H154" s="10"/>
      <c r="I154" s="10"/>
    </row>
    <row r="155" spans="8:9" x14ac:dyDescent="0.2">
      <c r="H155" s="10"/>
      <c r="I155" s="10"/>
    </row>
    <row r="156" spans="8:9" x14ac:dyDescent="0.2">
      <c r="H156" s="10"/>
      <c r="I156" s="10"/>
    </row>
    <row r="157" spans="8:9" x14ac:dyDescent="0.2">
      <c r="H157" s="10"/>
      <c r="I157" s="10"/>
    </row>
    <row r="158" spans="8:9" x14ac:dyDescent="0.2">
      <c r="H158" s="10"/>
      <c r="I158" s="10"/>
    </row>
    <row r="159" spans="8:9" x14ac:dyDescent="0.2">
      <c r="H159" s="10"/>
      <c r="I159" s="10"/>
    </row>
    <row r="160" spans="8:9" x14ac:dyDescent="0.2">
      <c r="H160" s="10"/>
      <c r="I160" s="10"/>
    </row>
    <row r="161" spans="8:9" x14ac:dyDescent="0.2">
      <c r="H161" s="10"/>
      <c r="I161" s="10"/>
    </row>
    <row r="162" spans="8:9" x14ac:dyDescent="0.2">
      <c r="H162" s="10"/>
      <c r="I162" s="10"/>
    </row>
    <row r="163" spans="8:9" x14ac:dyDescent="0.2">
      <c r="H163" s="10"/>
      <c r="I163" s="10"/>
    </row>
    <row r="164" spans="8:9" x14ac:dyDescent="0.2">
      <c r="H164" s="10"/>
      <c r="I164" s="10"/>
    </row>
    <row r="165" spans="8:9" x14ac:dyDescent="0.2">
      <c r="H165" s="10"/>
      <c r="I165" s="10"/>
    </row>
    <row r="166" spans="8:9" x14ac:dyDescent="0.2">
      <c r="H166" s="10"/>
      <c r="I166" s="10"/>
    </row>
    <row r="167" spans="8:9" x14ac:dyDescent="0.2">
      <c r="H167" s="10"/>
      <c r="I167" s="10"/>
    </row>
    <row r="168" spans="8:9" x14ac:dyDescent="0.2">
      <c r="H168" s="10"/>
      <c r="I168" s="10"/>
    </row>
    <row r="169" spans="8:9" x14ac:dyDescent="0.2">
      <c r="H169" s="10"/>
      <c r="I169" s="10"/>
    </row>
    <row r="170" spans="8:9" x14ac:dyDescent="0.2">
      <c r="H170" s="10"/>
      <c r="I170" s="10"/>
    </row>
    <row r="171" spans="8:9" x14ac:dyDescent="0.2">
      <c r="H171" s="10"/>
      <c r="I171" s="10"/>
    </row>
    <row r="172" spans="8:9" x14ac:dyDescent="0.2">
      <c r="H172" s="10"/>
      <c r="I172" s="10"/>
    </row>
    <row r="173" spans="8:9" x14ac:dyDescent="0.2">
      <c r="H173" s="10"/>
      <c r="I173" s="10"/>
    </row>
    <row r="174" spans="8:9" x14ac:dyDescent="0.2">
      <c r="H174" s="10"/>
      <c r="I174" s="10"/>
    </row>
    <row r="175" spans="8:9" x14ac:dyDescent="0.2">
      <c r="H175" s="10"/>
      <c r="I175" s="10"/>
    </row>
    <row r="176" spans="8:9" x14ac:dyDescent="0.2">
      <c r="H176" s="10"/>
      <c r="I176" s="10"/>
    </row>
    <row r="177" spans="8:9" x14ac:dyDescent="0.2">
      <c r="H177" s="10"/>
      <c r="I177" s="10"/>
    </row>
    <row r="178" spans="8:9" x14ac:dyDescent="0.2">
      <c r="H178" s="10"/>
      <c r="I178" s="10"/>
    </row>
    <row r="179" spans="8:9" x14ac:dyDescent="0.2">
      <c r="H179" s="10"/>
      <c r="I179" s="10"/>
    </row>
    <row r="180" spans="8:9" x14ac:dyDescent="0.2">
      <c r="H180" s="10"/>
      <c r="I180" s="10"/>
    </row>
    <row r="181" spans="8:9" x14ac:dyDescent="0.2">
      <c r="H181" s="10"/>
      <c r="I181" s="10"/>
    </row>
    <row r="182" spans="8:9" x14ac:dyDescent="0.2">
      <c r="H182" s="10"/>
      <c r="I182" s="10"/>
    </row>
    <row r="183" spans="8:9" x14ac:dyDescent="0.2">
      <c r="H183" s="10"/>
      <c r="I183" s="10"/>
    </row>
    <row r="184" spans="8:9" x14ac:dyDescent="0.2">
      <c r="H184" s="10"/>
      <c r="I184" s="10"/>
    </row>
    <row r="185" spans="8:9" x14ac:dyDescent="0.2">
      <c r="H185" s="10"/>
      <c r="I185" s="10"/>
    </row>
    <row r="186" spans="8:9" x14ac:dyDescent="0.2">
      <c r="H186" s="10"/>
      <c r="I186" s="10"/>
    </row>
    <row r="187" spans="8:9" x14ac:dyDescent="0.2">
      <c r="H187" s="10"/>
      <c r="I187" s="10"/>
    </row>
    <row r="188" spans="8:9" x14ac:dyDescent="0.2">
      <c r="H188" s="10"/>
      <c r="I188" s="10"/>
    </row>
    <row r="189" spans="8:9" x14ac:dyDescent="0.2">
      <c r="H189" s="10"/>
      <c r="I189" s="10"/>
    </row>
    <row r="190" spans="8:9" x14ac:dyDescent="0.2">
      <c r="H190" s="10"/>
      <c r="I190" s="10"/>
    </row>
    <row r="191" spans="8:9" x14ac:dyDescent="0.2">
      <c r="H191" s="10"/>
      <c r="I191" s="10"/>
    </row>
    <row r="192" spans="8:9" x14ac:dyDescent="0.2">
      <c r="H192" s="10"/>
      <c r="I192" s="10"/>
    </row>
    <row r="193" spans="8:9" x14ac:dyDescent="0.2">
      <c r="H193" s="10"/>
      <c r="I193" s="10"/>
    </row>
    <row r="194" spans="8:9" x14ac:dyDescent="0.2">
      <c r="H194" s="10"/>
      <c r="I194" s="10"/>
    </row>
    <row r="195" spans="8:9" x14ac:dyDescent="0.2">
      <c r="H195" s="10"/>
      <c r="I195" s="10"/>
    </row>
    <row r="196" spans="8:9" x14ac:dyDescent="0.2">
      <c r="H196" s="10"/>
      <c r="I196" s="10"/>
    </row>
    <row r="197" spans="8:9" x14ac:dyDescent="0.2">
      <c r="H197" s="10"/>
      <c r="I197" s="10"/>
    </row>
    <row r="198" spans="8:9" x14ac:dyDescent="0.2">
      <c r="H198" s="10"/>
      <c r="I198" s="10"/>
    </row>
    <row r="199" spans="8:9" x14ac:dyDescent="0.2">
      <c r="H199" s="10"/>
      <c r="I199" s="10"/>
    </row>
    <row r="200" spans="8:9" x14ac:dyDescent="0.2">
      <c r="H200" s="10"/>
      <c r="I200" s="10"/>
    </row>
    <row r="201" spans="8:9" x14ac:dyDescent="0.2">
      <c r="H201" s="10"/>
      <c r="I201" s="10"/>
    </row>
    <row r="202" spans="8:9" x14ac:dyDescent="0.2">
      <c r="H202" s="10"/>
      <c r="I202" s="10"/>
    </row>
    <row r="203" spans="8:9" x14ac:dyDescent="0.2">
      <c r="H203" s="10"/>
      <c r="I203" s="10"/>
    </row>
    <row r="204" spans="8:9" x14ac:dyDescent="0.2">
      <c r="H204" s="10"/>
      <c r="I204" s="10"/>
    </row>
    <row r="205" spans="8:9" x14ac:dyDescent="0.2">
      <c r="H205" s="10"/>
      <c r="I205" s="10"/>
    </row>
    <row r="206" spans="8:9" x14ac:dyDescent="0.2">
      <c r="H206" s="10"/>
      <c r="I206" s="10"/>
    </row>
    <row r="207" spans="8:9" x14ac:dyDescent="0.2">
      <c r="H207" s="10"/>
      <c r="I207" s="10"/>
    </row>
    <row r="208" spans="8:9" x14ac:dyDescent="0.2">
      <c r="H208" s="10"/>
      <c r="I208" s="10"/>
    </row>
    <row r="209" spans="8:9" x14ac:dyDescent="0.2">
      <c r="H209" s="10"/>
      <c r="I209" s="10"/>
    </row>
    <row r="210" spans="8:9" x14ac:dyDescent="0.2">
      <c r="H210" s="10"/>
      <c r="I210" s="10"/>
    </row>
    <row r="211" spans="8:9" x14ac:dyDescent="0.2">
      <c r="H211" s="10"/>
      <c r="I211" s="10"/>
    </row>
    <row r="212" spans="8:9" x14ac:dyDescent="0.2">
      <c r="H212" s="10"/>
      <c r="I212" s="10"/>
    </row>
    <row r="213" spans="8:9" x14ac:dyDescent="0.2">
      <c r="H213" s="10"/>
      <c r="I213" s="10"/>
    </row>
    <row r="214" spans="8:9" x14ac:dyDescent="0.2">
      <c r="H214" s="10"/>
      <c r="I214" s="10"/>
    </row>
    <row r="215" spans="8:9" x14ac:dyDescent="0.2">
      <c r="H215" s="10"/>
      <c r="I215" s="10"/>
    </row>
    <row r="216" spans="8:9" x14ac:dyDescent="0.2">
      <c r="H216" s="10"/>
      <c r="I216" s="10"/>
    </row>
    <row r="217" spans="8:9" x14ac:dyDescent="0.2">
      <c r="H217" s="10"/>
      <c r="I217" s="10"/>
    </row>
    <row r="218" spans="8:9" x14ac:dyDescent="0.2">
      <c r="H218" s="10"/>
      <c r="I218" s="10"/>
    </row>
    <row r="219" spans="8:9" x14ac:dyDescent="0.2">
      <c r="H219" s="10"/>
      <c r="I219" s="10"/>
    </row>
    <row r="220" spans="8:9" x14ac:dyDescent="0.2">
      <c r="H220" s="10"/>
      <c r="I220" s="10"/>
    </row>
    <row r="221" spans="8:9" x14ac:dyDescent="0.2">
      <c r="H221" s="10"/>
      <c r="I221" s="10"/>
    </row>
    <row r="222" spans="8:9" x14ac:dyDescent="0.2">
      <c r="H222" s="10"/>
      <c r="I222" s="10"/>
    </row>
    <row r="223" spans="8:9" x14ac:dyDescent="0.2">
      <c r="H223" s="10"/>
      <c r="I223" s="10"/>
    </row>
    <row r="224" spans="8:9" x14ac:dyDescent="0.2">
      <c r="H224" s="10"/>
      <c r="I224" s="10"/>
    </row>
    <row r="225" spans="8:9" x14ac:dyDescent="0.2">
      <c r="H225" s="10"/>
      <c r="I225" s="10"/>
    </row>
    <row r="226" spans="8:9" x14ac:dyDescent="0.2">
      <c r="H226" s="10"/>
      <c r="I226" s="10"/>
    </row>
    <row r="227" spans="8:9" x14ac:dyDescent="0.2">
      <c r="H227" s="10"/>
      <c r="I227" s="10"/>
    </row>
    <row r="228" spans="8:9" x14ac:dyDescent="0.2">
      <c r="H228" s="10"/>
      <c r="I228" s="10"/>
    </row>
    <row r="229" spans="8:9" x14ac:dyDescent="0.2">
      <c r="H229" s="10"/>
      <c r="I229" s="10"/>
    </row>
    <row r="230" spans="8:9" x14ac:dyDescent="0.2">
      <c r="H230" s="10"/>
      <c r="I230" s="10"/>
    </row>
    <row r="231" spans="8:9" x14ac:dyDescent="0.2">
      <c r="H231" s="10"/>
      <c r="I231" s="10"/>
    </row>
    <row r="232" spans="8:9" x14ac:dyDescent="0.2">
      <c r="H232" s="10"/>
      <c r="I232" s="10"/>
    </row>
    <row r="233" spans="8:9" x14ac:dyDescent="0.2">
      <c r="H233" s="10"/>
      <c r="I233" s="10"/>
    </row>
    <row r="234" spans="8:9" x14ac:dyDescent="0.2">
      <c r="H234" s="10"/>
      <c r="I234" s="10"/>
    </row>
    <row r="235" spans="8:9" x14ac:dyDescent="0.2">
      <c r="H235" s="10"/>
      <c r="I235" s="10"/>
    </row>
    <row r="236" spans="8:9" x14ac:dyDescent="0.2">
      <c r="H236" s="10"/>
      <c r="I236" s="10"/>
    </row>
    <row r="237" spans="8:9" x14ac:dyDescent="0.2">
      <c r="H237" s="10"/>
      <c r="I237" s="10"/>
    </row>
    <row r="238" spans="8:9" x14ac:dyDescent="0.2">
      <c r="H238" s="10"/>
      <c r="I238" s="10"/>
    </row>
    <row r="239" spans="8:9" x14ac:dyDescent="0.2">
      <c r="H239" s="10"/>
      <c r="I239" s="10"/>
    </row>
    <row r="240" spans="8:9" x14ac:dyDescent="0.2">
      <c r="H240" s="10"/>
      <c r="I240" s="10"/>
    </row>
    <row r="241" spans="8:9" x14ac:dyDescent="0.2">
      <c r="H241" s="10"/>
      <c r="I241" s="10"/>
    </row>
    <row r="242" spans="8:9" x14ac:dyDescent="0.2">
      <c r="H242" s="10"/>
      <c r="I242" s="10"/>
    </row>
    <row r="243" spans="8:9" x14ac:dyDescent="0.2">
      <c r="H243" s="10"/>
      <c r="I243" s="10"/>
    </row>
    <row r="244" spans="8:9" x14ac:dyDescent="0.2">
      <c r="H244" s="10"/>
      <c r="I244" s="10"/>
    </row>
    <row r="245" spans="8:9" x14ac:dyDescent="0.2">
      <c r="H245" s="10"/>
      <c r="I245" s="10"/>
    </row>
    <row r="246" spans="8:9" x14ac:dyDescent="0.2">
      <c r="H246" s="10"/>
      <c r="I246" s="10"/>
    </row>
    <row r="247" spans="8:9" x14ac:dyDescent="0.2">
      <c r="H247" s="10"/>
      <c r="I247" s="10"/>
    </row>
    <row r="248" spans="8:9" x14ac:dyDescent="0.2">
      <c r="H248" s="10"/>
      <c r="I248" s="10"/>
    </row>
    <row r="249" spans="8:9" x14ac:dyDescent="0.2">
      <c r="H249" s="10"/>
      <c r="I249" s="10"/>
    </row>
    <row r="250" spans="8:9" x14ac:dyDescent="0.2">
      <c r="H250" s="10"/>
      <c r="I250" s="10"/>
    </row>
    <row r="251" spans="8:9" x14ac:dyDescent="0.2">
      <c r="H251" s="10"/>
      <c r="I251" s="10"/>
    </row>
    <row r="252" spans="8:9" x14ac:dyDescent="0.2">
      <c r="H252" s="10"/>
      <c r="I252" s="10"/>
    </row>
    <row r="253" spans="8:9" x14ac:dyDescent="0.2">
      <c r="H253" s="10"/>
      <c r="I253" s="10"/>
    </row>
    <row r="254" spans="8:9" x14ac:dyDescent="0.2">
      <c r="H254" s="10"/>
      <c r="I254" s="10"/>
    </row>
    <row r="255" spans="8:9" x14ac:dyDescent="0.2">
      <c r="H255" s="10"/>
      <c r="I255" s="10"/>
    </row>
    <row r="256" spans="8:9" x14ac:dyDescent="0.2">
      <c r="H256" s="10"/>
      <c r="I256" s="10"/>
    </row>
    <row r="257" spans="8:9" x14ac:dyDescent="0.2">
      <c r="H257" s="10"/>
      <c r="I257" s="10"/>
    </row>
    <row r="258" spans="8:9" x14ac:dyDescent="0.2">
      <c r="H258" s="10"/>
      <c r="I258" s="10"/>
    </row>
    <row r="259" spans="8:9" x14ac:dyDescent="0.2">
      <c r="H259" s="10"/>
      <c r="I259" s="10"/>
    </row>
    <row r="260" spans="8:9" x14ac:dyDescent="0.2">
      <c r="H260" s="10"/>
      <c r="I260" s="10"/>
    </row>
    <row r="261" spans="8:9" x14ac:dyDescent="0.2">
      <c r="H261" s="10"/>
      <c r="I261" s="10"/>
    </row>
    <row r="262" spans="8:9" x14ac:dyDescent="0.2">
      <c r="H262" s="10"/>
      <c r="I262" s="10"/>
    </row>
    <row r="263" spans="8:9" x14ac:dyDescent="0.2">
      <c r="H263" s="10"/>
      <c r="I263" s="10"/>
    </row>
    <row r="264" spans="8:9" x14ac:dyDescent="0.2">
      <c r="H264" s="10"/>
      <c r="I264" s="10"/>
    </row>
    <row r="265" spans="8:9" x14ac:dyDescent="0.2">
      <c r="H265" s="10"/>
      <c r="I265" s="10"/>
    </row>
    <row r="266" spans="8:9" x14ac:dyDescent="0.2">
      <c r="H266" s="10"/>
      <c r="I266" s="10"/>
    </row>
    <row r="267" spans="8:9" x14ac:dyDescent="0.2">
      <c r="H267" s="10"/>
      <c r="I267" s="10"/>
    </row>
    <row r="268" spans="8:9" x14ac:dyDescent="0.2">
      <c r="H268" s="10"/>
      <c r="I268" s="10"/>
    </row>
    <row r="269" spans="8:9" x14ac:dyDescent="0.2">
      <c r="H269" s="10"/>
      <c r="I269" s="10"/>
    </row>
    <row r="270" spans="8:9" x14ac:dyDescent="0.2">
      <c r="H270" s="10"/>
      <c r="I270" s="10"/>
    </row>
    <row r="271" spans="8:9" x14ac:dyDescent="0.2">
      <c r="H271" s="10"/>
      <c r="I271" s="10"/>
    </row>
    <row r="272" spans="8:9" x14ac:dyDescent="0.2">
      <c r="H272" s="10"/>
      <c r="I272" s="10"/>
    </row>
    <row r="273" spans="8:9" x14ac:dyDescent="0.2">
      <c r="H273" s="10"/>
      <c r="I273" s="10"/>
    </row>
    <row r="274" spans="8:9" x14ac:dyDescent="0.2">
      <c r="H274" s="10"/>
      <c r="I274" s="10"/>
    </row>
    <row r="275" spans="8:9" x14ac:dyDescent="0.2">
      <c r="H275" s="10"/>
      <c r="I275" s="10"/>
    </row>
    <row r="276" spans="8:9" x14ac:dyDescent="0.2">
      <c r="H276" s="10"/>
      <c r="I276" s="10"/>
    </row>
    <row r="277" spans="8:9" x14ac:dyDescent="0.2">
      <c r="H277" s="10"/>
      <c r="I277" s="10"/>
    </row>
    <row r="278" spans="8:9" x14ac:dyDescent="0.2">
      <c r="H278" s="10"/>
      <c r="I278" s="10"/>
    </row>
    <row r="279" spans="8:9" x14ac:dyDescent="0.2">
      <c r="H279" s="10"/>
      <c r="I279" s="10"/>
    </row>
    <row r="280" spans="8:9" x14ac:dyDescent="0.2">
      <c r="H280" s="10"/>
      <c r="I280" s="10"/>
    </row>
    <row r="281" spans="8:9" x14ac:dyDescent="0.2">
      <c r="H281" s="10"/>
      <c r="I281" s="10"/>
    </row>
    <row r="282" spans="8:9" x14ac:dyDescent="0.2">
      <c r="H282" s="10"/>
      <c r="I282" s="10"/>
    </row>
    <row r="283" spans="8:9" x14ac:dyDescent="0.2">
      <c r="H283" s="10"/>
      <c r="I283" s="10"/>
    </row>
    <row r="284" spans="8:9" x14ac:dyDescent="0.2">
      <c r="H284" s="10"/>
      <c r="I284" s="10"/>
    </row>
    <row r="285" spans="8:9" x14ac:dyDescent="0.2">
      <c r="H285" s="10"/>
      <c r="I285" s="10"/>
    </row>
    <row r="286" spans="8:9" x14ac:dyDescent="0.2">
      <c r="H286" s="10"/>
      <c r="I286" s="10"/>
    </row>
    <row r="287" spans="8:9" x14ac:dyDescent="0.2">
      <c r="H287" s="10"/>
      <c r="I287" s="10"/>
    </row>
    <row r="288" spans="8:9" x14ac:dyDescent="0.2">
      <c r="H288" s="10"/>
      <c r="I288" s="10"/>
    </row>
    <row r="289" spans="8:9" x14ac:dyDescent="0.2">
      <c r="H289" s="10"/>
      <c r="I289" s="10"/>
    </row>
    <row r="290" spans="8:9" x14ac:dyDescent="0.2">
      <c r="H290" s="10"/>
      <c r="I290" s="10"/>
    </row>
    <row r="291" spans="8:9" x14ac:dyDescent="0.2">
      <c r="H291" s="10"/>
      <c r="I291" s="10"/>
    </row>
    <row r="292" spans="8:9" x14ac:dyDescent="0.2">
      <c r="H292" s="10"/>
      <c r="I292" s="10"/>
    </row>
    <row r="293" spans="8:9" x14ac:dyDescent="0.2">
      <c r="H293" s="10"/>
      <c r="I293" s="10"/>
    </row>
    <row r="294" spans="8:9" x14ac:dyDescent="0.2">
      <c r="H294" s="10"/>
      <c r="I294" s="10"/>
    </row>
    <row r="295" spans="8:9" x14ac:dyDescent="0.2">
      <c r="H295" s="10"/>
      <c r="I295" s="10"/>
    </row>
    <row r="296" spans="8:9" x14ac:dyDescent="0.2">
      <c r="H296" s="10"/>
      <c r="I296" s="10"/>
    </row>
    <row r="297" spans="8:9" x14ac:dyDescent="0.2">
      <c r="H297" s="10"/>
      <c r="I297" s="10"/>
    </row>
    <row r="298" spans="8:9" x14ac:dyDescent="0.2">
      <c r="H298" s="10"/>
      <c r="I298" s="10"/>
    </row>
    <row r="299" spans="8:9" x14ac:dyDescent="0.2">
      <c r="H299" s="10"/>
      <c r="I299" s="10"/>
    </row>
    <row r="300" spans="8:9" x14ac:dyDescent="0.2">
      <c r="H300" s="10"/>
      <c r="I300" s="10"/>
    </row>
    <row r="301" spans="8:9" x14ac:dyDescent="0.2">
      <c r="H301" s="10"/>
      <c r="I301" s="10"/>
    </row>
    <row r="302" spans="8:9" x14ac:dyDescent="0.2">
      <c r="H302" s="10"/>
      <c r="I302" s="10"/>
    </row>
    <row r="303" spans="8:9" x14ac:dyDescent="0.2">
      <c r="H303" s="10"/>
      <c r="I303" s="10"/>
    </row>
    <row r="304" spans="8:9" x14ac:dyDescent="0.2">
      <c r="H304" s="10"/>
      <c r="I304" s="10"/>
    </row>
    <row r="305" spans="8:9" x14ac:dyDescent="0.2">
      <c r="H305" s="10"/>
      <c r="I305" s="10"/>
    </row>
    <row r="306" spans="8:9" x14ac:dyDescent="0.2">
      <c r="H306" s="10"/>
      <c r="I306" s="10"/>
    </row>
    <row r="307" spans="8:9" x14ac:dyDescent="0.2">
      <c r="H307" s="10"/>
      <c r="I307" s="10"/>
    </row>
    <row r="308" spans="8:9" x14ac:dyDescent="0.2">
      <c r="H308" s="10"/>
      <c r="I308" s="10"/>
    </row>
    <row r="309" spans="8:9" x14ac:dyDescent="0.2">
      <c r="H309" s="10"/>
      <c r="I309" s="10"/>
    </row>
    <row r="310" spans="8:9" x14ac:dyDescent="0.2">
      <c r="H310" s="10"/>
      <c r="I310" s="10"/>
    </row>
    <row r="311" spans="8:9" x14ac:dyDescent="0.2">
      <c r="H311" s="10"/>
      <c r="I311" s="10"/>
    </row>
    <row r="312" spans="8:9" x14ac:dyDescent="0.2">
      <c r="H312" s="10"/>
      <c r="I312" s="10"/>
    </row>
    <row r="313" spans="8:9" x14ac:dyDescent="0.2">
      <c r="H313" s="10"/>
      <c r="I313" s="10"/>
    </row>
    <row r="314" spans="8:9" x14ac:dyDescent="0.2">
      <c r="H314" s="10"/>
      <c r="I314" s="10"/>
    </row>
    <row r="315" spans="8:9" x14ac:dyDescent="0.2">
      <c r="H315" s="10"/>
      <c r="I315" s="10"/>
    </row>
    <row r="316" spans="8:9" x14ac:dyDescent="0.2">
      <c r="H316" s="10"/>
      <c r="I316" s="10"/>
    </row>
    <row r="317" spans="8:9" x14ac:dyDescent="0.2">
      <c r="H317" s="10"/>
      <c r="I317" s="10"/>
    </row>
    <row r="318" spans="8:9" x14ac:dyDescent="0.2">
      <c r="H318" s="10"/>
      <c r="I318" s="10"/>
    </row>
    <row r="319" spans="8:9" x14ac:dyDescent="0.2">
      <c r="H319" s="10"/>
      <c r="I319" s="10"/>
    </row>
    <row r="320" spans="8:9" x14ac:dyDescent="0.2">
      <c r="H320" s="10"/>
      <c r="I320" s="10"/>
    </row>
    <row r="321" spans="8:9" x14ac:dyDescent="0.2">
      <c r="H321" s="10"/>
      <c r="I321" s="10"/>
    </row>
    <row r="322" spans="8:9" x14ac:dyDescent="0.2">
      <c r="H322" s="10"/>
      <c r="I322" s="10"/>
    </row>
    <row r="323" spans="8:9" x14ac:dyDescent="0.2">
      <c r="H323" s="10"/>
      <c r="I323" s="10"/>
    </row>
    <row r="324" spans="8:9" x14ac:dyDescent="0.2">
      <c r="H324" s="10"/>
      <c r="I324" s="10"/>
    </row>
    <row r="325" spans="8:9" x14ac:dyDescent="0.2">
      <c r="H325" s="10"/>
      <c r="I325" s="10"/>
    </row>
    <row r="326" spans="8:9" x14ac:dyDescent="0.2">
      <c r="H326" s="10"/>
      <c r="I326" s="10"/>
    </row>
    <row r="327" spans="8:9" x14ac:dyDescent="0.2">
      <c r="H327" s="10"/>
      <c r="I327" s="10"/>
    </row>
    <row r="328" spans="8:9" x14ac:dyDescent="0.2">
      <c r="H328" s="10"/>
      <c r="I328" s="10"/>
    </row>
    <row r="329" spans="8:9" x14ac:dyDescent="0.2">
      <c r="H329" s="10"/>
      <c r="I329" s="10"/>
    </row>
    <row r="330" spans="8:9" x14ac:dyDescent="0.2">
      <c r="H330" s="10"/>
      <c r="I330" s="10"/>
    </row>
    <row r="331" spans="8:9" x14ac:dyDescent="0.2">
      <c r="H331" s="10"/>
      <c r="I331" s="10"/>
    </row>
    <row r="332" spans="8:9" x14ac:dyDescent="0.2">
      <c r="H332" s="10"/>
      <c r="I332" s="10"/>
    </row>
    <row r="333" spans="8:9" x14ac:dyDescent="0.2">
      <c r="H333" s="10"/>
      <c r="I333" s="10"/>
    </row>
    <row r="334" spans="8:9" x14ac:dyDescent="0.2">
      <c r="H334" s="10"/>
      <c r="I334" s="10"/>
    </row>
    <row r="335" spans="8:9" x14ac:dyDescent="0.2">
      <c r="H335" s="10"/>
      <c r="I335" s="10"/>
    </row>
    <row r="336" spans="8:9" x14ac:dyDescent="0.2">
      <c r="H336" s="10"/>
      <c r="I336" s="10"/>
    </row>
    <row r="337" spans="8:9" x14ac:dyDescent="0.2">
      <c r="H337" s="10"/>
      <c r="I337" s="10"/>
    </row>
    <row r="338" spans="8:9" x14ac:dyDescent="0.2">
      <c r="H338" s="10"/>
      <c r="I338" s="10"/>
    </row>
    <row r="339" spans="8:9" x14ac:dyDescent="0.2">
      <c r="H339" s="10"/>
      <c r="I339" s="10"/>
    </row>
    <row r="340" spans="8:9" x14ac:dyDescent="0.2">
      <c r="H340" s="10"/>
      <c r="I340" s="10"/>
    </row>
    <row r="341" spans="8:9" x14ac:dyDescent="0.2">
      <c r="H341" s="10"/>
      <c r="I341" s="10"/>
    </row>
    <row r="342" spans="8:9" x14ac:dyDescent="0.2">
      <c r="H342" s="10"/>
      <c r="I342" s="10"/>
    </row>
    <row r="343" spans="8:9" x14ac:dyDescent="0.2">
      <c r="H343" s="10"/>
      <c r="I343" s="10"/>
    </row>
    <row r="344" spans="8:9" x14ac:dyDescent="0.2">
      <c r="H344" s="10"/>
      <c r="I344" s="10"/>
    </row>
    <row r="345" spans="8:9" x14ac:dyDescent="0.2">
      <c r="H345" s="10"/>
      <c r="I345" s="10"/>
    </row>
    <row r="346" spans="8:9" x14ac:dyDescent="0.2">
      <c r="H346" s="10"/>
      <c r="I346" s="10"/>
    </row>
    <row r="347" spans="8:9" x14ac:dyDescent="0.2">
      <c r="H347" s="10"/>
      <c r="I347" s="10"/>
    </row>
    <row r="348" spans="8:9" x14ac:dyDescent="0.2">
      <c r="H348" s="10"/>
      <c r="I348" s="10"/>
    </row>
    <row r="349" spans="8:9" x14ac:dyDescent="0.2">
      <c r="H349" s="10"/>
      <c r="I349" s="10"/>
    </row>
    <row r="350" spans="8:9" x14ac:dyDescent="0.2">
      <c r="H350" s="10"/>
      <c r="I350" s="10"/>
    </row>
    <row r="351" spans="8:9" x14ac:dyDescent="0.2">
      <c r="H351" s="10"/>
      <c r="I351" s="10"/>
    </row>
    <row r="352" spans="8:9" x14ac:dyDescent="0.2">
      <c r="H352" s="10"/>
      <c r="I352" s="10"/>
    </row>
    <row r="353" spans="8:9" x14ac:dyDescent="0.2">
      <c r="H353" s="10"/>
      <c r="I353" s="10"/>
    </row>
    <row r="354" spans="8:9" x14ac:dyDescent="0.2">
      <c r="H354" s="10"/>
      <c r="I354" s="10"/>
    </row>
    <row r="355" spans="8:9" x14ac:dyDescent="0.2">
      <c r="H355" s="10"/>
      <c r="I355" s="10"/>
    </row>
    <row r="356" spans="8:9" x14ac:dyDescent="0.2">
      <c r="H356" s="10"/>
      <c r="I356" s="10"/>
    </row>
    <row r="357" spans="8:9" x14ac:dyDescent="0.2">
      <c r="H357" s="10"/>
      <c r="I357" s="10"/>
    </row>
    <row r="358" spans="8:9" x14ac:dyDescent="0.2">
      <c r="H358" s="10"/>
      <c r="I358" s="10"/>
    </row>
    <row r="359" spans="8:9" x14ac:dyDescent="0.2">
      <c r="H359" s="10"/>
      <c r="I359" s="10"/>
    </row>
    <row r="360" spans="8:9" x14ac:dyDescent="0.2">
      <c r="H360" s="10"/>
      <c r="I360" s="10"/>
    </row>
    <row r="361" spans="8:9" x14ac:dyDescent="0.2">
      <c r="H361" s="10"/>
      <c r="I361" s="10"/>
    </row>
    <row r="362" spans="8:9" x14ac:dyDescent="0.2">
      <c r="H362" s="10"/>
      <c r="I362" s="10"/>
    </row>
    <row r="363" spans="8:9" x14ac:dyDescent="0.2">
      <c r="H363" s="10"/>
      <c r="I363" s="10"/>
    </row>
    <row r="364" spans="8:9" x14ac:dyDescent="0.2">
      <c r="H364" s="10"/>
      <c r="I364" s="10"/>
    </row>
    <row r="365" spans="8:9" x14ac:dyDescent="0.2">
      <c r="H365" s="10"/>
      <c r="I365" s="10"/>
    </row>
    <row r="366" spans="8:9" x14ac:dyDescent="0.2">
      <c r="H366" s="10"/>
      <c r="I366" s="10"/>
    </row>
    <row r="367" spans="8:9" x14ac:dyDescent="0.2">
      <c r="H367" s="10"/>
      <c r="I367" s="10"/>
    </row>
    <row r="368" spans="8:9" x14ac:dyDescent="0.2">
      <c r="H368" s="10"/>
      <c r="I368" s="10"/>
    </row>
    <row r="369" spans="8:9" x14ac:dyDescent="0.2">
      <c r="H369" s="10"/>
      <c r="I369" s="10"/>
    </row>
    <row r="370" spans="8:9" x14ac:dyDescent="0.2">
      <c r="H370" s="10"/>
      <c r="I370" s="10"/>
    </row>
    <row r="371" spans="8:9" x14ac:dyDescent="0.2">
      <c r="H371" s="10"/>
      <c r="I371" s="10"/>
    </row>
    <row r="372" spans="8:9" x14ac:dyDescent="0.2">
      <c r="H372" s="10"/>
      <c r="I372" s="10"/>
    </row>
    <row r="373" spans="8:9" x14ac:dyDescent="0.2">
      <c r="H373" s="10"/>
      <c r="I373" s="10"/>
    </row>
    <row r="374" spans="8:9" x14ac:dyDescent="0.2">
      <c r="H374" s="10"/>
      <c r="I374" s="10"/>
    </row>
    <row r="375" spans="8:9" x14ac:dyDescent="0.2">
      <c r="H375" s="10"/>
      <c r="I375" s="10"/>
    </row>
    <row r="376" spans="8:9" x14ac:dyDescent="0.2">
      <c r="H376" s="10"/>
      <c r="I376" s="10"/>
    </row>
    <row r="377" spans="8:9" x14ac:dyDescent="0.2">
      <c r="H377" s="10"/>
      <c r="I377" s="10"/>
    </row>
    <row r="378" spans="8:9" x14ac:dyDescent="0.2">
      <c r="H378" s="10"/>
      <c r="I378" s="10"/>
    </row>
    <row r="379" spans="8:9" x14ac:dyDescent="0.2">
      <c r="H379" s="10"/>
      <c r="I379" s="10"/>
    </row>
    <row r="380" spans="8:9" x14ac:dyDescent="0.2">
      <c r="H380" s="10"/>
      <c r="I380" s="10"/>
    </row>
    <row r="381" spans="8:9" x14ac:dyDescent="0.2">
      <c r="H381" s="10"/>
      <c r="I381" s="10"/>
    </row>
    <row r="382" spans="8:9" x14ac:dyDescent="0.2">
      <c r="H382" s="10"/>
      <c r="I382" s="10"/>
    </row>
    <row r="383" spans="8:9" x14ac:dyDescent="0.2">
      <c r="H383" s="10"/>
      <c r="I383" s="10"/>
    </row>
    <row r="384" spans="8:9" x14ac:dyDescent="0.2">
      <c r="H384" s="10"/>
      <c r="I384" s="10"/>
    </row>
    <row r="385" spans="8:9" x14ac:dyDescent="0.2">
      <c r="H385" s="10"/>
      <c r="I385" s="10"/>
    </row>
    <row r="386" spans="8:9" x14ac:dyDescent="0.2">
      <c r="H386" s="10"/>
      <c r="I386" s="10"/>
    </row>
    <row r="387" spans="8:9" x14ac:dyDescent="0.2">
      <c r="H387" s="10"/>
      <c r="I387" s="10"/>
    </row>
    <row r="388" spans="8:9" x14ac:dyDescent="0.2">
      <c r="H388" s="10"/>
      <c r="I388" s="10"/>
    </row>
    <row r="389" spans="8:9" x14ac:dyDescent="0.2">
      <c r="H389" s="10"/>
      <c r="I389" s="10"/>
    </row>
    <row r="390" spans="8:9" x14ac:dyDescent="0.2">
      <c r="H390" s="10"/>
      <c r="I390" s="10"/>
    </row>
    <row r="391" spans="8:9" x14ac:dyDescent="0.2">
      <c r="H391" s="10"/>
      <c r="I391" s="10"/>
    </row>
    <row r="392" spans="8:9" x14ac:dyDescent="0.2">
      <c r="H392" s="10"/>
      <c r="I392" s="10"/>
    </row>
    <row r="393" spans="8:9" x14ac:dyDescent="0.2">
      <c r="H393" s="10"/>
      <c r="I393" s="10"/>
    </row>
    <row r="394" spans="8:9" x14ac:dyDescent="0.2">
      <c r="H394" s="10"/>
      <c r="I394" s="10"/>
    </row>
    <row r="395" spans="8:9" x14ac:dyDescent="0.2">
      <c r="H395" s="10"/>
      <c r="I395" s="10"/>
    </row>
    <row r="396" spans="8:9" x14ac:dyDescent="0.2">
      <c r="H396" s="10"/>
      <c r="I396" s="10"/>
    </row>
    <row r="397" spans="8:9" x14ac:dyDescent="0.2">
      <c r="H397" s="10"/>
      <c r="I397" s="10"/>
    </row>
    <row r="398" spans="8:9" x14ac:dyDescent="0.2">
      <c r="H398" s="10"/>
      <c r="I398" s="10"/>
    </row>
    <row r="399" spans="8:9" x14ac:dyDescent="0.2">
      <c r="H399" s="10"/>
      <c r="I399" s="10"/>
    </row>
    <row r="400" spans="8:9" x14ac:dyDescent="0.2">
      <c r="H400" s="10"/>
      <c r="I400" s="10"/>
    </row>
    <row r="401" spans="8:9" x14ac:dyDescent="0.2">
      <c r="H401" s="10"/>
      <c r="I401" s="10"/>
    </row>
    <row r="402" spans="8:9" x14ac:dyDescent="0.2">
      <c r="H402" s="10"/>
      <c r="I402" s="10"/>
    </row>
    <row r="403" spans="8:9" x14ac:dyDescent="0.2">
      <c r="H403" s="10"/>
      <c r="I403" s="10"/>
    </row>
    <row r="404" spans="8:9" x14ac:dyDescent="0.2">
      <c r="H404" s="10"/>
      <c r="I404" s="10"/>
    </row>
    <row r="405" spans="8:9" x14ac:dyDescent="0.2">
      <c r="H405" s="10"/>
      <c r="I405" s="10"/>
    </row>
    <row r="406" spans="8:9" x14ac:dyDescent="0.2">
      <c r="H406" s="10"/>
      <c r="I406" s="10"/>
    </row>
    <row r="407" spans="8:9" x14ac:dyDescent="0.2">
      <c r="H407" s="10"/>
      <c r="I407" s="10"/>
    </row>
    <row r="408" spans="8:9" x14ac:dyDescent="0.2">
      <c r="H408" s="10"/>
      <c r="I408" s="10"/>
    </row>
    <row r="409" spans="8:9" x14ac:dyDescent="0.2">
      <c r="H409" s="10"/>
      <c r="I409" s="10"/>
    </row>
    <row r="410" spans="8:9" x14ac:dyDescent="0.2">
      <c r="H410" s="10"/>
      <c r="I410" s="10"/>
    </row>
    <row r="411" spans="8:9" x14ac:dyDescent="0.2">
      <c r="H411" s="10"/>
      <c r="I411" s="10"/>
    </row>
    <row r="412" spans="8:9" x14ac:dyDescent="0.2">
      <c r="H412" s="10"/>
      <c r="I412" s="10"/>
    </row>
    <row r="413" spans="8:9" x14ac:dyDescent="0.2">
      <c r="H413" s="10"/>
      <c r="I413" s="10"/>
    </row>
    <row r="414" spans="8:9" x14ac:dyDescent="0.2">
      <c r="H414" s="10"/>
      <c r="I414" s="10"/>
    </row>
    <row r="415" spans="8:9" x14ac:dyDescent="0.2">
      <c r="H415" s="10"/>
      <c r="I415" s="10"/>
    </row>
    <row r="416" spans="8:9" x14ac:dyDescent="0.2">
      <c r="H416" s="10"/>
      <c r="I416" s="10"/>
    </row>
    <row r="417" spans="8:9" x14ac:dyDescent="0.2">
      <c r="H417" s="10"/>
      <c r="I417" s="10"/>
    </row>
    <row r="418" spans="8:9" x14ac:dyDescent="0.2">
      <c r="H418" s="10"/>
      <c r="I418" s="10"/>
    </row>
    <row r="419" spans="8:9" x14ac:dyDescent="0.2">
      <c r="H419" s="10"/>
      <c r="I419" s="10"/>
    </row>
    <row r="420" spans="8:9" x14ac:dyDescent="0.2">
      <c r="H420" s="10"/>
      <c r="I420" s="10"/>
    </row>
    <row r="421" spans="8:9" x14ac:dyDescent="0.2">
      <c r="H421" s="10"/>
      <c r="I421" s="10"/>
    </row>
    <row r="422" spans="8:9" x14ac:dyDescent="0.2">
      <c r="H422" s="10"/>
      <c r="I422" s="10"/>
    </row>
    <row r="423" spans="8:9" x14ac:dyDescent="0.2">
      <c r="H423" s="10"/>
      <c r="I423" s="10"/>
    </row>
    <row r="424" spans="8:9" x14ac:dyDescent="0.2">
      <c r="H424" s="10"/>
      <c r="I424" s="10"/>
    </row>
    <row r="425" spans="8:9" x14ac:dyDescent="0.2">
      <c r="H425" s="10"/>
      <c r="I425" s="10"/>
    </row>
    <row r="426" spans="8:9" x14ac:dyDescent="0.2">
      <c r="H426" s="10"/>
      <c r="I426" s="10"/>
    </row>
    <row r="427" spans="8:9" x14ac:dyDescent="0.2">
      <c r="H427" s="10"/>
      <c r="I427" s="10"/>
    </row>
    <row r="428" spans="8:9" x14ac:dyDescent="0.2">
      <c r="H428" s="10"/>
      <c r="I428" s="10"/>
    </row>
    <row r="429" spans="8:9" x14ac:dyDescent="0.2">
      <c r="H429" s="10"/>
      <c r="I429" s="10"/>
    </row>
    <row r="430" spans="8:9" x14ac:dyDescent="0.2">
      <c r="H430" s="10"/>
      <c r="I430" s="10"/>
    </row>
    <row r="431" spans="8:9" x14ac:dyDescent="0.2">
      <c r="H431" s="10"/>
      <c r="I431" s="10"/>
    </row>
    <row r="432" spans="8:9" x14ac:dyDescent="0.2">
      <c r="H432" s="10"/>
      <c r="I432" s="10"/>
    </row>
    <row r="433" spans="8:9" x14ac:dyDescent="0.2">
      <c r="H433" s="10"/>
      <c r="I433" s="10"/>
    </row>
    <row r="434" spans="8:9" x14ac:dyDescent="0.2">
      <c r="H434" s="10"/>
      <c r="I434" s="10"/>
    </row>
    <row r="435" spans="8:9" x14ac:dyDescent="0.2">
      <c r="H435" s="10"/>
      <c r="I435" s="10"/>
    </row>
    <row r="436" spans="8:9" x14ac:dyDescent="0.2">
      <c r="H436" s="10"/>
      <c r="I436" s="10"/>
    </row>
    <row r="437" spans="8:9" x14ac:dyDescent="0.2">
      <c r="H437" s="10"/>
      <c r="I437" s="10"/>
    </row>
    <row r="438" spans="8:9" x14ac:dyDescent="0.2">
      <c r="H438" s="10"/>
      <c r="I438" s="10"/>
    </row>
    <row r="439" spans="8:9" x14ac:dyDescent="0.2">
      <c r="H439" s="10"/>
      <c r="I439" s="10"/>
    </row>
    <row r="440" spans="8:9" x14ac:dyDescent="0.2">
      <c r="H440" s="10"/>
      <c r="I440" s="10"/>
    </row>
    <row r="441" spans="8:9" x14ac:dyDescent="0.2">
      <c r="H441" s="10"/>
      <c r="I441" s="10"/>
    </row>
    <row r="442" spans="8:9" x14ac:dyDescent="0.2">
      <c r="H442" s="10"/>
      <c r="I442" s="10"/>
    </row>
    <row r="443" spans="8:9" x14ac:dyDescent="0.2">
      <c r="H443" s="10"/>
      <c r="I443" s="10"/>
    </row>
    <row r="444" spans="8:9" x14ac:dyDescent="0.2">
      <c r="H444" s="10"/>
      <c r="I444" s="10"/>
    </row>
    <row r="445" spans="8:9" x14ac:dyDescent="0.2">
      <c r="H445" s="10"/>
      <c r="I445" s="10"/>
    </row>
    <row r="446" spans="8:9" x14ac:dyDescent="0.2">
      <c r="H446" s="10"/>
      <c r="I446" s="10"/>
    </row>
    <row r="447" spans="8:9" x14ac:dyDescent="0.2">
      <c r="H447" s="10"/>
      <c r="I447" s="10"/>
    </row>
    <row r="448" spans="8:9" x14ac:dyDescent="0.2">
      <c r="H448" s="10"/>
      <c r="I448" s="10"/>
    </row>
    <row r="449" spans="8:9" x14ac:dyDescent="0.2">
      <c r="H449" s="10"/>
      <c r="I449" s="10"/>
    </row>
    <row r="450" spans="8:9" x14ac:dyDescent="0.2">
      <c r="H450" s="10"/>
      <c r="I450" s="10"/>
    </row>
    <row r="451" spans="8:9" x14ac:dyDescent="0.2">
      <c r="H451" s="10"/>
      <c r="I451" s="10"/>
    </row>
    <row r="452" spans="8:9" x14ac:dyDescent="0.2">
      <c r="H452" s="10"/>
      <c r="I452" s="10"/>
    </row>
    <row r="453" spans="8:9" x14ac:dyDescent="0.2">
      <c r="H453" s="10"/>
      <c r="I453" s="10"/>
    </row>
    <row r="454" spans="8:9" x14ac:dyDescent="0.2">
      <c r="H454" s="10"/>
      <c r="I454" s="10"/>
    </row>
    <row r="455" spans="8:9" x14ac:dyDescent="0.2">
      <c r="H455" s="10"/>
      <c r="I455" s="10"/>
    </row>
    <row r="456" spans="8:9" x14ac:dyDescent="0.2">
      <c r="H456" s="10"/>
      <c r="I456" s="10"/>
    </row>
    <row r="457" spans="8:9" x14ac:dyDescent="0.2">
      <c r="H457" s="10"/>
      <c r="I457" s="10"/>
    </row>
    <row r="458" spans="8:9" x14ac:dyDescent="0.2">
      <c r="H458" s="10"/>
      <c r="I458" s="10"/>
    </row>
    <row r="459" spans="8:9" x14ac:dyDescent="0.2">
      <c r="H459" s="10"/>
      <c r="I459" s="10"/>
    </row>
    <row r="460" spans="8:9" x14ac:dyDescent="0.2">
      <c r="H460" s="10"/>
      <c r="I460" s="10"/>
    </row>
    <row r="461" spans="8:9" x14ac:dyDescent="0.2">
      <c r="H461" s="10"/>
      <c r="I461" s="10"/>
    </row>
    <row r="462" spans="8:9" x14ac:dyDescent="0.2">
      <c r="H462" s="10"/>
      <c r="I462" s="10"/>
    </row>
    <row r="463" spans="8:9" x14ac:dyDescent="0.2">
      <c r="H463" s="10"/>
      <c r="I463" s="10"/>
    </row>
    <row r="464" spans="8:9" x14ac:dyDescent="0.2">
      <c r="H464" s="10"/>
      <c r="I464" s="10"/>
    </row>
    <row r="465" spans="8:9" x14ac:dyDescent="0.2">
      <c r="H465" s="10"/>
      <c r="I465" s="10"/>
    </row>
    <row r="466" spans="8:9" x14ac:dyDescent="0.2">
      <c r="H466" s="10"/>
      <c r="I466" s="10"/>
    </row>
    <row r="467" spans="8:9" x14ac:dyDescent="0.2">
      <c r="H467" s="10"/>
      <c r="I467" s="10"/>
    </row>
    <row r="468" spans="8:9" x14ac:dyDescent="0.2">
      <c r="H468" s="10"/>
      <c r="I468" s="10"/>
    </row>
    <row r="469" spans="8:9" x14ac:dyDescent="0.2">
      <c r="H469" s="10"/>
      <c r="I469" s="10"/>
    </row>
    <row r="470" spans="8:9" x14ac:dyDescent="0.2">
      <c r="H470" s="10"/>
      <c r="I470" s="10"/>
    </row>
    <row r="471" spans="8:9" x14ac:dyDescent="0.2">
      <c r="H471" s="10"/>
      <c r="I471" s="10"/>
    </row>
    <row r="472" spans="8:9" x14ac:dyDescent="0.2">
      <c r="H472" s="10"/>
      <c r="I472" s="10"/>
    </row>
    <row r="473" spans="8:9" x14ac:dyDescent="0.2">
      <c r="H473" s="10"/>
      <c r="I473" s="10"/>
    </row>
    <row r="474" spans="8:9" x14ac:dyDescent="0.2">
      <c r="H474" s="10"/>
      <c r="I474" s="10"/>
    </row>
    <row r="475" spans="8:9" x14ac:dyDescent="0.2">
      <c r="H475" s="10"/>
      <c r="I475" s="10"/>
    </row>
    <row r="476" spans="8:9" x14ac:dyDescent="0.2">
      <c r="H476" s="10"/>
      <c r="I476" s="10"/>
    </row>
    <row r="477" spans="8:9" x14ac:dyDescent="0.2">
      <c r="H477" s="10"/>
      <c r="I477" s="10"/>
    </row>
    <row r="478" spans="8:9" x14ac:dyDescent="0.2">
      <c r="H478" s="10"/>
      <c r="I478" s="10"/>
    </row>
    <row r="479" spans="8:9" x14ac:dyDescent="0.2">
      <c r="H479" s="10"/>
      <c r="I479" s="10"/>
    </row>
    <row r="480" spans="8:9" x14ac:dyDescent="0.2">
      <c r="H480" s="10"/>
      <c r="I480" s="10"/>
    </row>
    <row r="481" spans="8:9" x14ac:dyDescent="0.2">
      <c r="H481" s="10"/>
      <c r="I481" s="10"/>
    </row>
    <row r="482" spans="8:9" x14ac:dyDescent="0.2">
      <c r="H482" s="10"/>
      <c r="I482" s="10"/>
    </row>
    <row r="483" spans="8:9" x14ac:dyDescent="0.2">
      <c r="H483" s="10"/>
      <c r="I483" s="10"/>
    </row>
    <row r="484" spans="8:9" x14ac:dyDescent="0.2">
      <c r="H484" s="10"/>
      <c r="I484" s="10"/>
    </row>
    <row r="485" spans="8:9" x14ac:dyDescent="0.2">
      <c r="H485" s="10"/>
      <c r="I485" s="10"/>
    </row>
    <row r="486" spans="8:9" x14ac:dyDescent="0.2">
      <c r="H486" s="10"/>
      <c r="I486" s="10"/>
    </row>
    <row r="487" spans="8:9" x14ac:dyDescent="0.2">
      <c r="H487" s="10"/>
      <c r="I487" s="10"/>
    </row>
    <row r="488" spans="8:9" x14ac:dyDescent="0.2">
      <c r="H488" s="10"/>
      <c r="I488" s="10"/>
    </row>
    <row r="489" spans="8:9" x14ac:dyDescent="0.2">
      <c r="H489" s="10"/>
      <c r="I489" s="10"/>
    </row>
    <row r="490" spans="8:9" x14ac:dyDescent="0.2">
      <c r="H490" s="10"/>
      <c r="I490" s="10"/>
    </row>
    <row r="491" spans="8:9" x14ac:dyDescent="0.2">
      <c r="H491" s="10"/>
      <c r="I491" s="10"/>
    </row>
    <row r="492" spans="8:9" x14ac:dyDescent="0.2">
      <c r="H492" s="10"/>
      <c r="I492" s="10"/>
    </row>
    <row r="493" spans="8:9" x14ac:dyDescent="0.2">
      <c r="H493" s="10"/>
      <c r="I493" s="10"/>
    </row>
    <row r="494" spans="8:9" x14ac:dyDescent="0.2">
      <c r="H494" s="10"/>
      <c r="I494" s="10"/>
    </row>
    <row r="495" spans="8:9" x14ac:dyDescent="0.2">
      <c r="H495" s="10"/>
      <c r="I495" s="10"/>
    </row>
    <row r="496" spans="8:9" x14ac:dyDescent="0.2">
      <c r="H496" s="10"/>
      <c r="I496" s="10"/>
    </row>
    <row r="497" spans="8:9" x14ac:dyDescent="0.2">
      <c r="H497" s="10"/>
      <c r="I497" s="10"/>
    </row>
    <row r="498" spans="8:9" x14ac:dyDescent="0.2">
      <c r="H498" s="10"/>
      <c r="I498" s="10"/>
    </row>
    <row r="499" spans="8:9" x14ac:dyDescent="0.2">
      <c r="H499" s="10"/>
      <c r="I499" s="10"/>
    </row>
    <row r="500" spans="8:9" x14ac:dyDescent="0.2">
      <c r="H500" s="10"/>
      <c r="I500" s="10"/>
    </row>
    <row r="501" spans="8:9" x14ac:dyDescent="0.2">
      <c r="H501" s="10"/>
      <c r="I501" s="10"/>
    </row>
    <row r="502" spans="8:9" x14ac:dyDescent="0.2">
      <c r="H502" s="10"/>
      <c r="I502" s="10"/>
    </row>
    <row r="503" spans="8:9" x14ac:dyDescent="0.2">
      <c r="H503" s="10"/>
      <c r="I503" s="10"/>
    </row>
    <row r="504" spans="8:9" x14ac:dyDescent="0.2">
      <c r="H504" s="10"/>
      <c r="I504" s="10"/>
    </row>
    <row r="505" spans="8:9" x14ac:dyDescent="0.2">
      <c r="H505" s="10"/>
      <c r="I505" s="10"/>
    </row>
    <row r="506" spans="8:9" x14ac:dyDescent="0.2">
      <c r="H506" s="10"/>
      <c r="I506" s="10"/>
    </row>
    <row r="507" spans="8:9" x14ac:dyDescent="0.2">
      <c r="H507" s="10"/>
      <c r="I507" s="10"/>
    </row>
    <row r="508" spans="8:9" x14ac:dyDescent="0.2">
      <c r="H508" s="10"/>
      <c r="I508" s="10"/>
    </row>
    <row r="509" spans="8:9" x14ac:dyDescent="0.2">
      <c r="H509" s="10"/>
      <c r="I509" s="10"/>
    </row>
    <row r="510" spans="8:9" x14ac:dyDescent="0.2">
      <c r="H510" s="10"/>
      <c r="I510" s="10"/>
    </row>
    <row r="511" spans="8:9" x14ac:dyDescent="0.2">
      <c r="H511" s="10"/>
      <c r="I511" s="10"/>
    </row>
    <row r="512" spans="8:9" x14ac:dyDescent="0.2">
      <c r="H512" s="10"/>
      <c r="I512" s="10"/>
    </row>
    <row r="513" spans="8:9" x14ac:dyDescent="0.2">
      <c r="H513" s="10"/>
      <c r="I513" s="10"/>
    </row>
    <row r="514" spans="8:9" x14ac:dyDescent="0.2">
      <c r="H514" s="10"/>
      <c r="I514" s="10"/>
    </row>
    <row r="515" spans="8:9" x14ac:dyDescent="0.2">
      <c r="H515" s="10"/>
      <c r="I515" s="10"/>
    </row>
    <row r="516" spans="8:9" x14ac:dyDescent="0.2">
      <c r="H516" s="10"/>
      <c r="I516" s="10"/>
    </row>
    <row r="517" spans="8:9" x14ac:dyDescent="0.2">
      <c r="H517" s="10"/>
      <c r="I517" s="10"/>
    </row>
    <row r="518" spans="8:9" x14ac:dyDescent="0.2">
      <c r="H518" s="10"/>
      <c r="I518" s="10"/>
    </row>
    <row r="519" spans="8:9" x14ac:dyDescent="0.2">
      <c r="H519" s="10"/>
      <c r="I519" s="10"/>
    </row>
    <row r="520" spans="8:9" x14ac:dyDescent="0.2">
      <c r="H520" s="10"/>
      <c r="I520" s="10"/>
    </row>
    <row r="521" spans="8:9" x14ac:dyDescent="0.2">
      <c r="H521" s="10"/>
      <c r="I521" s="10"/>
    </row>
    <row r="522" spans="8:9" x14ac:dyDescent="0.2">
      <c r="H522" s="10"/>
      <c r="I522" s="10"/>
    </row>
    <row r="523" spans="8:9" x14ac:dyDescent="0.2">
      <c r="H523" s="10"/>
      <c r="I523" s="10"/>
    </row>
    <row r="524" spans="8:9" x14ac:dyDescent="0.2">
      <c r="H524" s="10"/>
      <c r="I524" s="10"/>
    </row>
    <row r="525" spans="8:9" x14ac:dyDescent="0.2">
      <c r="H525" s="10"/>
      <c r="I525" s="10"/>
    </row>
    <row r="526" spans="8:9" x14ac:dyDescent="0.2">
      <c r="H526" s="10"/>
      <c r="I526" s="10"/>
    </row>
    <row r="527" spans="8:9" x14ac:dyDescent="0.2">
      <c r="H527" s="10"/>
      <c r="I527" s="10"/>
    </row>
    <row r="528" spans="8:9" x14ac:dyDescent="0.2">
      <c r="H528" s="10"/>
      <c r="I528" s="10"/>
    </row>
    <row r="529" spans="8:9" x14ac:dyDescent="0.2">
      <c r="H529" s="10"/>
      <c r="I529" s="10"/>
    </row>
    <row r="530" spans="8:9" x14ac:dyDescent="0.2">
      <c r="H530" s="10"/>
      <c r="I530" s="10"/>
    </row>
    <row r="531" spans="8:9" x14ac:dyDescent="0.2">
      <c r="H531" s="10"/>
      <c r="I531" s="10"/>
    </row>
    <row r="532" spans="8:9" x14ac:dyDescent="0.2">
      <c r="H532" s="10"/>
      <c r="I532" s="10"/>
    </row>
    <row r="533" spans="8:9" x14ac:dyDescent="0.2">
      <c r="H533" s="10"/>
      <c r="I533" s="10"/>
    </row>
    <row r="534" spans="8:9" x14ac:dyDescent="0.2">
      <c r="H534" s="10"/>
      <c r="I534" s="10"/>
    </row>
    <row r="535" spans="8:9" x14ac:dyDescent="0.2">
      <c r="H535" s="10"/>
      <c r="I535" s="10"/>
    </row>
    <row r="536" spans="8:9" x14ac:dyDescent="0.2">
      <c r="H536" s="10"/>
      <c r="I536" s="10"/>
    </row>
    <row r="537" spans="8:9" x14ac:dyDescent="0.2">
      <c r="H537" s="10"/>
      <c r="I537" s="10"/>
    </row>
    <row r="538" spans="8:9" x14ac:dyDescent="0.2">
      <c r="H538" s="10"/>
      <c r="I538" s="10"/>
    </row>
    <row r="539" spans="8:9" x14ac:dyDescent="0.2">
      <c r="H539" s="10"/>
      <c r="I539" s="10"/>
    </row>
    <row r="540" spans="8:9" x14ac:dyDescent="0.2">
      <c r="H540" s="10"/>
      <c r="I540" s="10"/>
    </row>
    <row r="541" spans="8:9" x14ac:dyDescent="0.2">
      <c r="H541" s="10"/>
      <c r="I541" s="10"/>
    </row>
    <row r="542" spans="8:9" x14ac:dyDescent="0.2">
      <c r="H542" s="10"/>
      <c r="I542" s="10"/>
    </row>
    <row r="543" spans="8:9" x14ac:dyDescent="0.2">
      <c r="H543" s="10"/>
      <c r="I543" s="10"/>
    </row>
    <row r="544" spans="8:9" x14ac:dyDescent="0.2">
      <c r="H544" s="10"/>
      <c r="I544" s="10"/>
    </row>
    <row r="545" spans="8:9" x14ac:dyDescent="0.2">
      <c r="H545" s="10"/>
      <c r="I545" s="10"/>
    </row>
    <row r="546" spans="8:9" x14ac:dyDescent="0.2">
      <c r="H546" s="10"/>
      <c r="I546" s="10"/>
    </row>
    <row r="547" spans="8:9" x14ac:dyDescent="0.2">
      <c r="H547" s="10"/>
      <c r="I547" s="10"/>
    </row>
    <row r="548" spans="8:9" x14ac:dyDescent="0.2">
      <c r="H548" s="10"/>
      <c r="I548" s="10"/>
    </row>
    <row r="549" spans="8:9" x14ac:dyDescent="0.2">
      <c r="H549" s="10"/>
      <c r="I549" s="10"/>
    </row>
    <row r="550" spans="8:9" x14ac:dyDescent="0.2">
      <c r="H550" s="10"/>
      <c r="I550" s="10"/>
    </row>
    <row r="551" spans="8:9" x14ac:dyDescent="0.2">
      <c r="H551" s="10"/>
      <c r="I551" s="10"/>
    </row>
    <row r="552" spans="8:9" x14ac:dyDescent="0.2">
      <c r="H552" s="10"/>
      <c r="I552" s="10"/>
    </row>
    <row r="553" spans="8:9" x14ac:dyDescent="0.2">
      <c r="H553" s="10"/>
      <c r="I553" s="10"/>
    </row>
    <row r="554" spans="8:9" x14ac:dyDescent="0.2">
      <c r="H554" s="10"/>
      <c r="I554" s="10"/>
    </row>
    <row r="555" spans="8:9" x14ac:dyDescent="0.2">
      <c r="H555" s="10"/>
      <c r="I555" s="10"/>
    </row>
    <row r="556" spans="8:9" x14ac:dyDescent="0.2">
      <c r="H556" s="10"/>
      <c r="I556" s="10"/>
    </row>
    <row r="557" spans="8:9" x14ac:dyDescent="0.2">
      <c r="H557" s="10"/>
      <c r="I557" s="10"/>
    </row>
    <row r="558" spans="8:9" x14ac:dyDescent="0.2">
      <c r="H558" s="10"/>
      <c r="I558" s="10"/>
    </row>
    <row r="559" spans="8:9" x14ac:dyDescent="0.2">
      <c r="H559" s="10"/>
      <c r="I559" s="10"/>
    </row>
    <row r="560" spans="8:9" x14ac:dyDescent="0.2">
      <c r="H560" s="10"/>
      <c r="I560" s="10"/>
    </row>
    <row r="561" spans="8:9" x14ac:dyDescent="0.2">
      <c r="H561" s="10"/>
      <c r="I561" s="10"/>
    </row>
    <row r="562" spans="8:9" x14ac:dyDescent="0.2">
      <c r="H562" s="10"/>
      <c r="I562" s="10"/>
    </row>
    <row r="563" spans="8:9" x14ac:dyDescent="0.2">
      <c r="H563" s="10"/>
      <c r="I563" s="10"/>
    </row>
    <row r="564" spans="8:9" x14ac:dyDescent="0.2">
      <c r="H564" s="10"/>
      <c r="I564" s="10"/>
    </row>
    <row r="565" spans="8:9" x14ac:dyDescent="0.2">
      <c r="H565" s="10"/>
      <c r="I565" s="10"/>
    </row>
    <row r="566" spans="8:9" x14ac:dyDescent="0.2">
      <c r="H566" s="10"/>
      <c r="I566" s="10"/>
    </row>
    <row r="567" spans="8:9" x14ac:dyDescent="0.2">
      <c r="H567" s="10"/>
      <c r="I567" s="10"/>
    </row>
    <row r="568" spans="8:9" x14ac:dyDescent="0.2">
      <c r="H568" s="10"/>
      <c r="I568" s="10"/>
    </row>
    <row r="569" spans="8:9" x14ac:dyDescent="0.2">
      <c r="H569" s="10"/>
      <c r="I569" s="10"/>
    </row>
    <row r="570" spans="8:9" x14ac:dyDescent="0.2">
      <c r="H570" s="10"/>
      <c r="I570" s="10"/>
    </row>
    <row r="571" spans="8:9" x14ac:dyDescent="0.2">
      <c r="H571" s="10"/>
      <c r="I571" s="10"/>
    </row>
    <row r="572" spans="8:9" x14ac:dyDescent="0.2">
      <c r="H572" s="10"/>
      <c r="I572" s="10"/>
    </row>
    <row r="573" spans="8:9" x14ac:dyDescent="0.2">
      <c r="H573" s="10"/>
      <c r="I573" s="10"/>
    </row>
    <row r="574" spans="8:9" x14ac:dyDescent="0.2">
      <c r="H574" s="10"/>
      <c r="I574" s="10"/>
    </row>
    <row r="575" spans="8:9" x14ac:dyDescent="0.2">
      <c r="H575" s="10"/>
      <c r="I575" s="10"/>
    </row>
    <row r="576" spans="8:9" x14ac:dyDescent="0.2">
      <c r="H576" s="10"/>
      <c r="I576" s="10"/>
    </row>
    <row r="577" spans="8:9" x14ac:dyDescent="0.2">
      <c r="H577" s="10"/>
      <c r="I577" s="10"/>
    </row>
    <row r="578" spans="8:9" x14ac:dyDescent="0.2">
      <c r="H578" s="10"/>
      <c r="I578" s="10"/>
    </row>
    <row r="579" spans="8:9" x14ac:dyDescent="0.2">
      <c r="H579" s="10"/>
      <c r="I579" s="10"/>
    </row>
    <row r="580" spans="8:9" x14ac:dyDescent="0.2">
      <c r="H580" s="10"/>
      <c r="I580" s="10"/>
    </row>
    <row r="581" spans="8:9" x14ac:dyDescent="0.2">
      <c r="H581" s="10"/>
      <c r="I581" s="10"/>
    </row>
    <row r="582" spans="8:9" x14ac:dyDescent="0.2">
      <c r="H582" s="10"/>
      <c r="I582" s="10"/>
    </row>
    <row r="583" spans="8:9" x14ac:dyDescent="0.2">
      <c r="H583" s="10"/>
      <c r="I583" s="10"/>
    </row>
    <row r="584" spans="8:9" x14ac:dyDescent="0.2">
      <c r="H584" s="10"/>
      <c r="I584" s="10"/>
    </row>
    <row r="585" spans="8:9" x14ac:dyDescent="0.2">
      <c r="H585" s="10"/>
      <c r="I585" s="10"/>
    </row>
    <row r="586" spans="8:9" x14ac:dyDescent="0.2">
      <c r="H586" s="10"/>
      <c r="I586" s="10"/>
    </row>
    <row r="587" spans="8:9" x14ac:dyDescent="0.2">
      <c r="H587" s="10"/>
      <c r="I587" s="10"/>
    </row>
    <row r="588" spans="8:9" x14ac:dyDescent="0.2">
      <c r="H588" s="10"/>
      <c r="I588" s="10"/>
    </row>
    <row r="589" spans="8:9" x14ac:dyDescent="0.2">
      <c r="H589" s="10"/>
      <c r="I589" s="10"/>
    </row>
    <row r="590" spans="8:9" x14ac:dyDescent="0.2">
      <c r="H590" s="10"/>
      <c r="I590" s="10"/>
    </row>
    <row r="591" spans="8:9" x14ac:dyDescent="0.2">
      <c r="H591" s="10"/>
      <c r="I591" s="10"/>
    </row>
    <row r="592" spans="8:9" x14ac:dyDescent="0.2">
      <c r="H592" s="10"/>
      <c r="I592" s="10"/>
    </row>
    <row r="593" spans="8:9" x14ac:dyDescent="0.2">
      <c r="H593" s="10"/>
      <c r="I593" s="10"/>
    </row>
    <row r="594" spans="8:9" x14ac:dyDescent="0.2">
      <c r="H594" s="10"/>
      <c r="I594" s="10"/>
    </row>
    <row r="595" spans="8:9" x14ac:dyDescent="0.2">
      <c r="H595" s="10"/>
      <c r="I595" s="10"/>
    </row>
    <row r="596" spans="8:9" x14ac:dyDescent="0.2">
      <c r="H596" s="10"/>
      <c r="I596" s="10"/>
    </row>
    <row r="597" spans="8:9" x14ac:dyDescent="0.2">
      <c r="H597" s="10"/>
      <c r="I597" s="10"/>
    </row>
    <row r="598" spans="8:9" x14ac:dyDescent="0.2">
      <c r="H598" s="10"/>
      <c r="I598" s="10"/>
    </row>
    <row r="599" spans="8:9" x14ac:dyDescent="0.2">
      <c r="H599" s="10"/>
      <c r="I599" s="10"/>
    </row>
    <row r="600" spans="8:9" x14ac:dyDescent="0.2">
      <c r="H600" s="10"/>
      <c r="I600" s="10"/>
    </row>
    <row r="601" spans="8:9" x14ac:dyDescent="0.2">
      <c r="H601" s="10"/>
      <c r="I601" s="10"/>
    </row>
    <row r="602" spans="8:9" x14ac:dyDescent="0.2">
      <c r="H602" s="10"/>
      <c r="I602" s="10"/>
    </row>
    <row r="603" spans="8:9" x14ac:dyDescent="0.2">
      <c r="H603" s="10"/>
      <c r="I603" s="10"/>
    </row>
    <row r="604" spans="8:9" x14ac:dyDescent="0.2">
      <c r="H604" s="10"/>
      <c r="I604" s="10"/>
    </row>
    <row r="605" spans="8:9" x14ac:dyDescent="0.2">
      <c r="H605" s="10"/>
      <c r="I605" s="10"/>
    </row>
    <row r="606" spans="8:9" x14ac:dyDescent="0.2">
      <c r="H606" s="10"/>
      <c r="I606" s="10"/>
    </row>
    <row r="607" spans="8:9" x14ac:dyDescent="0.2">
      <c r="H607" s="10"/>
      <c r="I607" s="10"/>
    </row>
    <row r="608" spans="8:9" x14ac:dyDescent="0.2">
      <c r="H608" s="10"/>
      <c r="I608" s="10"/>
    </row>
    <row r="609" spans="8:9" x14ac:dyDescent="0.2">
      <c r="H609" s="10"/>
      <c r="I609" s="10"/>
    </row>
    <row r="610" spans="8:9" x14ac:dyDescent="0.2">
      <c r="H610" s="10"/>
      <c r="I610" s="10"/>
    </row>
    <row r="611" spans="8:9" x14ac:dyDescent="0.2">
      <c r="H611" s="10"/>
      <c r="I611" s="10"/>
    </row>
    <row r="612" spans="8:9" x14ac:dyDescent="0.2">
      <c r="H612" s="10"/>
      <c r="I612" s="10"/>
    </row>
    <row r="613" spans="8:9" x14ac:dyDescent="0.2">
      <c r="H613" s="10"/>
      <c r="I613" s="10"/>
    </row>
    <row r="614" spans="8:9" x14ac:dyDescent="0.2">
      <c r="H614" s="10"/>
      <c r="I614" s="10"/>
    </row>
    <row r="615" spans="8:9" x14ac:dyDescent="0.2">
      <c r="H615" s="10"/>
      <c r="I615" s="10"/>
    </row>
    <row r="616" spans="8:9" x14ac:dyDescent="0.2">
      <c r="H616" s="10"/>
      <c r="I616" s="10"/>
    </row>
    <row r="617" spans="8:9" x14ac:dyDescent="0.2">
      <c r="H617" s="10"/>
      <c r="I617" s="10"/>
    </row>
    <row r="618" spans="8:9" x14ac:dyDescent="0.2">
      <c r="H618" s="10"/>
      <c r="I618" s="10"/>
    </row>
    <row r="619" spans="8:9" x14ac:dyDescent="0.2">
      <c r="H619" s="10"/>
      <c r="I619" s="10"/>
    </row>
    <row r="620" spans="8:9" x14ac:dyDescent="0.2">
      <c r="H620" s="10"/>
      <c r="I620" s="10"/>
    </row>
    <row r="621" spans="8:9" x14ac:dyDescent="0.2">
      <c r="H621" s="10"/>
      <c r="I621" s="10"/>
    </row>
    <row r="622" spans="8:9" x14ac:dyDescent="0.2">
      <c r="H622" s="10"/>
      <c r="I622" s="10"/>
    </row>
    <row r="623" spans="8:9" x14ac:dyDescent="0.2">
      <c r="H623" s="10"/>
      <c r="I623" s="10"/>
    </row>
    <row r="624" spans="8:9" x14ac:dyDescent="0.2">
      <c r="H624" s="10"/>
      <c r="I624" s="10"/>
    </row>
    <row r="625" spans="8:9" x14ac:dyDescent="0.2">
      <c r="H625" s="10"/>
      <c r="I625" s="10"/>
    </row>
    <row r="626" spans="8:9" x14ac:dyDescent="0.2">
      <c r="H626" s="10"/>
      <c r="I626" s="10"/>
    </row>
    <row r="627" spans="8:9" x14ac:dyDescent="0.2">
      <c r="H627" s="10"/>
      <c r="I627" s="10"/>
    </row>
    <row r="628" spans="8:9" x14ac:dyDescent="0.2">
      <c r="H628" s="10"/>
      <c r="I628" s="10"/>
    </row>
    <row r="629" spans="8:9" x14ac:dyDescent="0.2">
      <c r="H629" s="10"/>
      <c r="I629" s="10"/>
    </row>
    <row r="630" spans="8:9" x14ac:dyDescent="0.2">
      <c r="H630" s="10"/>
      <c r="I630" s="10"/>
    </row>
    <row r="631" spans="8:9" x14ac:dyDescent="0.2">
      <c r="H631" s="10"/>
      <c r="I631" s="10"/>
    </row>
    <row r="632" spans="8:9" x14ac:dyDescent="0.2">
      <c r="H632" s="10"/>
      <c r="I632" s="10"/>
    </row>
    <row r="633" spans="8:9" x14ac:dyDescent="0.2">
      <c r="H633" s="10"/>
      <c r="I633" s="10"/>
    </row>
    <row r="634" spans="8:9" x14ac:dyDescent="0.2">
      <c r="H634" s="10"/>
      <c r="I634" s="10"/>
    </row>
    <row r="635" spans="8:9" x14ac:dyDescent="0.2">
      <c r="H635" s="10"/>
      <c r="I635" s="10"/>
    </row>
    <row r="636" spans="8:9" x14ac:dyDescent="0.2">
      <c r="H636" s="10"/>
      <c r="I636" s="10"/>
    </row>
    <row r="637" spans="8:9" x14ac:dyDescent="0.2">
      <c r="H637" s="10"/>
      <c r="I637" s="10"/>
    </row>
    <row r="638" spans="8:9" x14ac:dyDescent="0.2">
      <c r="H638" s="10"/>
      <c r="I638" s="10"/>
    </row>
    <row r="639" spans="8:9" x14ac:dyDescent="0.2">
      <c r="H639" s="10"/>
      <c r="I639" s="10"/>
    </row>
    <row r="640" spans="8:9" x14ac:dyDescent="0.2">
      <c r="H640" s="10"/>
      <c r="I640" s="10"/>
    </row>
    <row r="641" spans="8:9" x14ac:dyDescent="0.2">
      <c r="H641" s="10"/>
      <c r="I641" s="10"/>
    </row>
    <row r="642" spans="8:9" x14ac:dyDescent="0.2">
      <c r="H642" s="10"/>
      <c r="I642" s="10"/>
    </row>
    <row r="643" spans="8:9" x14ac:dyDescent="0.2">
      <c r="H643" s="10"/>
      <c r="I643" s="10"/>
    </row>
    <row r="644" spans="8:9" x14ac:dyDescent="0.2">
      <c r="H644" s="10"/>
      <c r="I644" s="10"/>
    </row>
    <row r="645" spans="8:9" x14ac:dyDescent="0.2">
      <c r="H645" s="10"/>
      <c r="I645" s="10"/>
    </row>
    <row r="646" spans="8:9" x14ac:dyDescent="0.2">
      <c r="H646" s="10"/>
      <c r="I646" s="10"/>
    </row>
    <row r="647" spans="8:9" x14ac:dyDescent="0.2">
      <c r="H647" s="10"/>
      <c r="I647" s="10"/>
    </row>
    <row r="648" spans="8:9" x14ac:dyDescent="0.2">
      <c r="H648" s="10"/>
      <c r="I648" s="10"/>
    </row>
    <row r="649" spans="8:9" x14ac:dyDescent="0.2">
      <c r="H649" s="10"/>
      <c r="I649" s="10"/>
    </row>
    <row r="650" spans="8:9" x14ac:dyDescent="0.2">
      <c r="H650" s="10"/>
      <c r="I650" s="10"/>
    </row>
    <row r="651" spans="8:9" x14ac:dyDescent="0.2">
      <c r="H651" s="10"/>
      <c r="I651" s="10"/>
    </row>
    <row r="652" spans="8:9" x14ac:dyDescent="0.2">
      <c r="H652" s="10"/>
      <c r="I652" s="10"/>
    </row>
    <row r="653" spans="8:9" x14ac:dyDescent="0.2">
      <c r="H653" s="10"/>
      <c r="I653" s="10"/>
    </row>
    <row r="654" spans="8:9" x14ac:dyDescent="0.2">
      <c r="H654" s="10"/>
      <c r="I654" s="10"/>
    </row>
    <row r="655" spans="8:9" x14ac:dyDescent="0.2">
      <c r="H655" s="10"/>
      <c r="I655" s="10"/>
    </row>
    <row r="656" spans="8:9" x14ac:dyDescent="0.2">
      <c r="H656" s="10"/>
      <c r="I656" s="10"/>
    </row>
    <row r="657" spans="8:9" x14ac:dyDescent="0.2">
      <c r="H657" s="10"/>
      <c r="I657" s="10"/>
    </row>
    <row r="658" spans="8:9" x14ac:dyDescent="0.2">
      <c r="H658" s="10"/>
      <c r="I658" s="10"/>
    </row>
    <row r="659" spans="8:9" x14ac:dyDescent="0.2">
      <c r="H659" s="10"/>
      <c r="I659" s="10"/>
    </row>
    <row r="660" spans="8:9" x14ac:dyDescent="0.2">
      <c r="H660" s="10"/>
      <c r="I660" s="10"/>
    </row>
    <row r="661" spans="8:9" x14ac:dyDescent="0.2">
      <c r="H661" s="10"/>
      <c r="I661" s="10"/>
    </row>
    <row r="662" spans="8:9" x14ac:dyDescent="0.2">
      <c r="H662" s="10"/>
      <c r="I662" s="10"/>
    </row>
    <row r="663" spans="8:9" x14ac:dyDescent="0.2">
      <c r="H663" s="10"/>
      <c r="I663" s="10"/>
    </row>
    <row r="664" spans="8:9" x14ac:dyDescent="0.2">
      <c r="H664" s="10"/>
      <c r="I664" s="10"/>
    </row>
    <row r="665" spans="8:9" x14ac:dyDescent="0.2">
      <c r="H665" s="10"/>
      <c r="I665" s="10"/>
    </row>
    <row r="666" spans="8:9" x14ac:dyDescent="0.2">
      <c r="H666" s="10"/>
      <c r="I666" s="10"/>
    </row>
    <row r="667" spans="8:9" x14ac:dyDescent="0.2">
      <c r="H667" s="10"/>
      <c r="I667" s="10"/>
    </row>
    <row r="668" spans="8:9" x14ac:dyDescent="0.2">
      <c r="H668" s="10"/>
      <c r="I668" s="10"/>
    </row>
    <row r="669" spans="8:9" x14ac:dyDescent="0.2">
      <c r="H669" s="10"/>
      <c r="I669" s="10"/>
    </row>
    <row r="670" spans="8:9" x14ac:dyDescent="0.2">
      <c r="H670" s="10"/>
      <c r="I670" s="10"/>
    </row>
    <row r="671" spans="8:9" x14ac:dyDescent="0.2">
      <c r="H671" s="10"/>
      <c r="I671" s="10"/>
    </row>
    <row r="672" spans="8:9" x14ac:dyDescent="0.2">
      <c r="H672" s="10"/>
      <c r="I672" s="10"/>
    </row>
    <row r="673" spans="8:9" x14ac:dyDescent="0.2">
      <c r="H673" s="10"/>
      <c r="I673" s="10"/>
    </row>
    <row r="674" spans="8:9" x14ac:dyDescent="0.2">
      <c r="H674" s="10"/>
      <c r="I674" s="10"/>
    </row>
    <row r="675" spans="8:9" x14ac:dyDescent="0.2">
      <c r="H675" s="10"/>
      <c r="I675" s="10"/>
    </row>
    <row r="676" spans="8:9" x14ac:dyDescent="0.2">
      <c r="H676" s="10"/>
      <c r="I676" s="10"/>
    </row>
    <row r="677" spans="8:9" x14ac:dyDescent="0.2">
      <c r="H677" s="10"/>
      <c r="I677" s="10"/>
    </row>
    <row r="678" spans="8:9" x14ac:dyDescent="0.2">
      <c r="H678" s="10"/>
      <c r="I678" s="10"/>
    </row>
    <row r="679" spans="8:9" x14ac:dyDescent="0.2">
      <c r="H679" s="10"/>
      <c r="I679" s="10"/>
    </row>
    <row r="680" spans="8:9" x14ac:dyDescent="0.2">
      <c r="H680" s="10"/>
      <c r="I680" s="10"/>
    </row>
    <row r="681" spans="8:9" x14ac:dyDescent="0.2">
      <c r="H681" s="10"/>
      <c r="I681" s="10"/>
    </row>
    <row r="682" spans="8:9" x14ac:dyDescent="0.2">
      <c r="H682" s="10"/>
      <c r="I682" s="10"/>
    </row>
    <row r="683" spans="8:9" x14ac:dyDescent="0.2">
      <c r="H683" s="10"/>
      <c r="I683" s="10"/>
    </row>
    <row r="684" spans="8:9" x14ac:dyDescent="0.2">
      <c r="H684" s="10"/>
      <c r="I684" s="10"/>
    </row>
    <row r="685" spans="8:9" x14ac:dyDescent="0.2">
      <c r="H685" s="10"/>
      <c r="I685" s="10"/>
    </row>
    <row r="686" spans="8:9" x14ac:dyDescent="0.2">
      <c r="H686" s="10"/>
      <c r="I686" s="10"/>
    </row>
    <row r="687" spans="8:9" x14ac:dyDescent="0.2">
      <c r="H687" s="10"/>
      <c r="I687" s="10"/>
    </row>
    <row r="688" spans="8:9" x14ac:dyDescent="0.2">
      <c r="H688" s="10"/>
      <c r="I688" s="10"/>
    </row>
    <row r="689" spans="8:9" x14ac:dyDescent="0.2">
      <c r="H689" s="10"/>
      <c r="I689" s="10"/>
    </row>
    <row r="690" spans="8:9" x14ac:dyDescent="0.2">
      <c r="H690" s="10"/>
      <c r="I690" s="10"/>
    </row>
    <row r="691" spans="8:9" x14ac:dyDescent="0.2">
      <c r="H691" s="10"/>
      <c r="I691" s="10"/>
    </row>
    <row r="692" spans="8:9" x14ac:dyDescent="0.2">
      <c r="H692" s="10"/>
      <c r="I692" s="10"/>
    </row>
    <row r="693" spans="8:9" x14ac:dyDescent="0.2">
      <c r="H693" s="10"/>
      <c r="I693" s="10"/>
    </row>
    <row r="694" spans="8:9" x14ac:dyDescent="0.2">
      <c r="H694" s="10"/>
      <c r="I694" s="10"/>
    </row>
    <row r="695" spans="8:9" x14ac:dyDescent="0.2">
      <c r="H695" s="10"/>
      <c r="I695" s="10"/>
    </row>
    <row r="696" spans="8:9" x14ac:dyDescent="0.2">
      <c r="H696" s="10"/>
      <c r="I696" s="10"/>
    </row>
    <row r="697" spans="8:9" x14ac:dyDescent="0.2">
      <c r="H697" s="10"/>
      <c r="I697" s="10"/>
    </row>
    <row r="698" spans="8:9" x14ac:dyDescent="0.2">
      <c r="H698" s="10"/>
      <c r="I698" s="10"/>
    </row>
    <row r="699" spans="8:9" x14ac:dyDescent="0.2">
      <c r="H699" s="10"/>
      <c r="I699" s="10"/>
    </row>
    <row r="700" spans="8:9" x14ac:dyDescent="0.2">
      <c r="H700" s="10"/>
      <c r="I700" s="10"/>
    </row>
    <row r="701" spans="8:9" x14ac:dyDescent="0.2">
      <c r="H701" s="10"/>
      <c r="I701" s="10"/>
    </row>
    <row r="702" spans="8:9" x14ac:dyDescent="0.2">
      <c r="H702" s="10"/>
      <c r="I702" s="10"/>
    </row>
    <row r="703" spans="8:9" x14ac:dyDescent="0.2">
      <c r="H703" s="10"/>
      <c r="I703" s="10"/>
    </row>
    <row r="704" spans="8:9" x14ac:dyDescent="0.2">
      <c r="H704" s="10"/>
      <c r="I704" s="10"/>
    </row>
    <row r="705" spans="8:9" x14ac:dyDescent="0.2">
      <c r="H705" s="10"/>
      <c r="I705" s="10"/>
    </row>
    <row r="706" spans="8:9" x14ac:dyDescent="0.2">
      <c r="H706" s="10"/>
      <c r="I706" s="10"/>
    </row>
    <row r="707" spans="8:9" x14ac:dyDescent="0.2">
      <c r="H707" s="10"/>
      <c r="I707" s="10"/>
    </row>
    <row r="708" spans="8:9" x14ac:dyDescent="0.2">
      <c r="H708" s="10"/>
      <c r="I708" s="10"/>
    </row>
    <row r="709" spans="8:9" x14ac:dyDescent="0.2">
      <c r="H709" s="10"/>
      <c r="I709" s="10"/>
    </row>
    <row r="710" spans="8:9" x14ac:dyDescent="0.2">
      <c r="H710" s="10"/>
      <c r="I710" s="10"/>
    </row>
    <row r="711" spans="8:9" x14ac:dyDescent="0.2">
      <c r="H711" s="10"/>
      <c r="I711" s="10"/>
    </row>
    <row r="712" spans="8:9" x14ac:dyDescent="0.2">
      <c r="H712" s="10"/>
      <c r="I712" s="10"/>
    </row>
    <row r="713" spans="8:9" x14ac:dyDescent="0.2">
      <c r="H713" s="10"/>
      <c r="I713" s="10"/>
    </row>
    <row r="714" spans="8:9" x14ac:dyDescent="0.2">
      <c r="H714" s="10"/>
      <c r="I714" s="10"/>
    </row>
    <row r="715" spans="8:9" x14ac:dyDescent="0.2">
      <c r="H715" s="10"/>
      <c r="I715" s="10"/>
    </row>
    <row r="716" spans="8:9" x14ac:dyDescent="0.2">
      <c r="H716" s="10"/>
      <c r="I716" s="10"/>
    </row>
    <row r="717" spans="8:9" x14ac:dyDescent="0.2">
      <c r="H717" s="10"/>
      <c r="I717" s="10"/>
    </row>
    <row r="718" spans="8:9" x14ac:dyDescent="0.2">
      <c r="H718" s="10"/>
      <c r="I718" s="10"/>
    </row>
    <row r="719" spans="8:9" x14ac:dyDescent="0.2">
      <c r="H719" s="10"/>
      <c r="I719" s="10"/>
    </row>
    <row r="720" spans="8:9" x14ac:dyDescent="0.2">
      <c r="H720" s="10"/>
      <c r="I720" s="10"/>
    </row>
    <row r="721" spans="8:9" x14ac:dyDescent="0.2">
      <c r="H721" s="10"/>
      <c r="I721" s="10"/>
    </row>
    <row r="722" spans="8:9" x14ac:dyDescent="0.2">
      <c r="H722" s="10"/>
      <c r="I722" s="10"/>
    </row>
    <row r="723" spans="8:9" x14ac:dyDescent="0.2">
      <c r="H723" s="10"/>
      <c r="I723" s="10"/>
    </row>
    <row r="724" spans="8:9" x14ac:dyDescent="0.2">
      <c r="H724" s="10"/>
      <c r="I724" s="10"/>
    </row>
    <row r="725" spans="8:9" x14ac:dyDescent="0.2">
      <c r="H725" s="10"/>
      <c r="I725" s="10"/>
    </row>
    <row r="726" spans="8:9" x14ac:dyDescent="0.2">
      <c r="H726" s="10"/>
      <c r="I726" s="10"/>
    </row>
    <row r="727" spans="8:9" x14ac:dyDescent="0.2">
      <c r="H727" s="10"/>
      <c r="I727" s="10"/>
    </row>
    <row r="728" spans="8:9" x14ac:dyDescent="0.2">
      <c r="H728" s="10"/>
      <c r="I728" s="10"/>
    </row>
    <row r="729" spans="8:9" x14ac:dyDescent="0.2">
      <c r="H729" s="10"/>
      <c r="I729" s="10"/>
    </row>
    <row r="730" spans="8:9" x14ac:dyDescent="0.2">
      <c r="H730" s="10"/>
      <c r="I730" s="10"/>
    </row>
    <row r="731" spans="8:9" x14ac:dyDescent="0.2">
      <c r="H731" s="10"/>
      <c r="I731" s="10"/>
    </row>
    <row r="732" spans="8:9" x14ac:dyDescent="0.2">
      <c r="H732" s="10"/>
      <c r="I732" s="10"/>
    </row>
    <row r="733" spans="8:9" x14ac:dyDescent="0.2">
      <c r="H733" s="10"/>
      <c r="I733" s="10"/>
    </row>
    <row r="734" spans="8:9" x14ac:dyDescent="0.2">
      <c r="H734" s="10"/>
      <c r="I734" s="10"/>
    </row>
    <row r="735" spans="8:9" x14ac:dyDescent="0.2">
      <c r="H735" s="10"/>
      <c r="I735" s="10"/>
    </row>
    <row r="736" spans="8:9" x14ac:dyDescent="0.2">
      <c r="H736" s="10"/>
      <c r="I736" s="10"/>
    </row>
    <row r="737" spans="8:9" x14ac:dyDescent="0.2">
      <c r="H737" s="10"/>
      <c r="I737" s="10"/>
    </row>
    <row r="738" spans="8:9" x14ac:dyDescent="0.2">
      <c r="H738" s="10"/>
      <c r="I738" s="10"/>
    </row>
    <row r="739" spans="8:9" x14ac:dyDescent="0.2">
      <c r="H739" s="10"/>
      <c r="I739" s="10"/>
    </row>
    <row r="740" spans="8:9" x14ac:dyDescent="0.2">
      <c r="H740" s="10"/>
      <c r="I740" s="10"/>
    </row>
    <row r="741" spans="8:9" x14ac:dyDescent="0.2">
      <c r="H741" s="10"/>
      <c r="I741" s="10"/>
    </row>
    <row r="742" spans="8:9" x14ac:dyDescent="0.2">
      <c r="H742" s="10"/>
      <c r="I742" s="10"/>
    </row>
    <row r="743" spans="8:9" x14ac:dyDescent="0.2">
      <c r="H743" s="10"/>
      <c r="I743" s="10"/>
    </row>
    <row r="744" spans="8:9" x14ac:dyDescent="0.2">
      <c r="H744" s="10"/>
      <c r="I744" s="10"/>
    </row>
    <row r="745" spans="8:9" x14ac:dyDescent="0.2">
      <c r="H745" s="10"/>
      <c r="I745" s="10"/>
    </row>
    <row r="746" spans="8:9" x14ac:dyDescent="0.2">
      <c r="H746" s="10"/>
      <c r="I746" s="10"/>
    </row>
    <row r="747" spans="8:9" x14ac:dyDescent="0.2">
      <c r="H747" s="10"/>
      <c r="I747" s="10"/>
    </row>
    <row r="748" spans="8:9" x14ac:dyDescent="0.2">
      <c r="H748" s="10"/>
      <c r="I748" s="10"/>
    </row>
    <row r="749" spans="8:9" x14ac:dyDescent="0.2">
      <c r="H749" s="10"/>
      <c r="I749" s="10"/>
    </row>
    <row r="750" spans="8:9" x14ac:dyDescent="0.2">
      <c r="H750" s="10"/>
      <c r="I750" s="10"/>
    </row>
    <row r="751" spans="8:9" x14ac:dyDescent="0.2">
      <c r="H751" s="10"/>
      <c r="I751" s="10"/>
    </row>
    <row r="752" spans="8:9" x14ac:dyDescent="0.2">
      <c r="H752" s="10"/>
      <c r="I752" s="10"/>
    </row>
    <row r="753" spans="8:9" x14ac:dyDescent="0.2">
      <c r="H753" s="10"/>
      <c r="I753" s="10"/>
    </row>
    <row r="754" spans="8:9" x14ac:dyDescent="0.2">
      <c r="H754" s="10"/>
      <c r="I754" s="10"/>
    </row>
    <row r="755" spans="8:9" x14ac:dyDescent="0.2">
      <c r="H755" s="10"/>
      <c r="I755" s="10"/>
    </row>
    <row r="756" spans="8:9" x14ac:dyDescent="0.2">
      <c r="H756" s="10"/>
      <c r="I756" s="10"/>
    </row>
    <row r="757" spans="8:9" x14ac:dyDescent="0.2">
      <c r="H757" s="10"/>
      <c r="I757" s="10"/>
    </row>
    <row r="758" spans="8:9" x14ac:dyDescent="0.2">
      <c r="H758" s="10"/>
      <c r="I758" s="10"/>
    </row>
    <row r="759" spans="8:9" x14ac:dyDescent="0.2">
      <c r="H759" s="10"/>
      <c r="I759" s="10"/>
    </row>
    <row r="760" spans="8:9" x14ac:dyDescent="0.2">
      <c r="H760" s="10"/>
      <c r="I760" s="10"/>
    </row>
    <row r="761" spans="8:9" x14ac:dyDescent="0.2">
      <c r="H761" s="10"/>
      <c r="I761" s="10"/>
    </row>
    <row r="762" spans="8:9" x14ac:dyDescent="0.2">
      <c r="H762" s="10"/>
      <c r="I762" s="10"/>
    </row>
    <row r="763" spans="8:9" x14ac:dyDescent="0.2">
      <c r="H763" s="10"/>
      <c r="I763" s="10"/>
    </row>
    <row r="764" spans="8:9" x14ac:dyDescent="0.2">
      <c r="H764" s="10"/>
      <c r="I764" s="10"/>
    </row>
    <row r="765" spans="8:9" x14ac:dyDescent="0.2">
      <c r="H765" s="10"/>
      <c r="I765" s="10"/>
    </row>
    <row r="766" spans="8:9" x14ac:dyDescent="0.2">
      <c r="H766" s="10"/>
      <c r="I766" s="10"/>
    </row>
    <row r="767" spans="8:9" x14ac:dyDescent="0.2">
      <c r="H767" s="10"/>
      <c r="I767" s="10"/>
    </row>
    <row r="768" spans="8:9" x14ac:dyDescent="0.2">
      <c r="H768" s="10"/>
      <c r="I768" s="10"/>
    </row>
    <row r="769" spans="8:9" x14ac:dyDescent="0.2">
      <c r="H769" s="10"/>
      <c r="I769" s="10"/>
    </row>
    <row r="770" spans="8:9" x14ac:dyDescent="0.2">
      <c r="H770" s="10"/>
      <c r="I770" s="10"/>
    </row>
    <row r="771" spans="8:9" x14ac:dyDescent="0.2">
      <c r="H771" s="10"/>
      <c r="I771" s="10"/>
    </row>
    <row r="772" spans="8:9" x14ac:dyDescent="0.2">
      <c r="H772" s="10"/>
      <c r="I772" s="10"/>
    </row>
    <row r="773" spans="8:9" x14ac:dyDescent="0.2">
      <c r="H773" s="10"/>
      <c r="I773" s="10"/>
    </row>
    <row r="774" spans="8:9" x14ac:dyDescent="0.2">
      <c r="H774" s="10"/>
      <c r="I774" s="10"/>
    </row>
    <row r="775" spans="8:9" x14ac:dyDescent="0.2">
      <c r="H775" s="10"/>
      <c r="I775" s="10"/>
    </row>
    <row r="776" spans="8:9" x14ac:dyDescent="0.2">
      <c r="H776" s="10"/>
      <c r="I776" s="10"/>
    </row>
    <row r="777" spans="8:9" x14ac:dyDescent="0.2">
      <c r="H777" s="10"/>
      <c r="I777" s="10"/>
    </row>
    <row r="778" spans="8:9" x14ac:dyDescent="0.2">
      <c r="H778" s="10"/>
      <c r="I778" s="10"/>
    </row>
    <row r="779" spans="8:9" x14ac:dyDescent="0.2">
      <c r="H779" s="10"/>
      <c r="I779" s="10"/>
    </row>
    <row r="780" spans="8:9" x14ac:dyDescent="0.2">
      <c r="H780" s="10"/>
      <c r="I780" s="10"/>
    </row>
    <row r="781" spans="8:9" x14ac:dyDescent="0.2">
      <c r="H781" s="10"/>
      <c r="I781" s="10"/>
    </row>
    <row r="782" spans="8:9" x14ac:dyDescent="0.2">
      <c r="H782" s="10"/>
      <c r="I782" s="10"/>
    </row>
    <row r="783" spans="8:9" x14ac:dyDescent="0.2">
      <c r="H783" s="10"/>
      <c r="I783" s="10"/>
    </row>
    <row r="784" spans="8:9" x14ac:dyDescent="0.2">
      <c r="H784" s="10"/>
      <c r="I784" s="10"/>
    </row>
    <row r="785" spans="8:9" x14ac:dyDescent="0.2">
      <c r="H785" s="10"/>
      <c r="I785" s="10"/>
    </row>
    <row r="786" spans="8:9" x14ac:dyDescent="0.2">
      <c r="H786" s="10"/>
      <c r="I786" s="10"/>
    </row>
    <row r="787" spans="8:9" x14ac:dyDescent="0.2">
      <c r="H787" s="10"/>
      <c r="I787" s="10"/>
    </row>
    <row r="788" spans="8:9" x14ac:dyDescent="0.2">
      <c r="H788" s="10"/>
      <c r="I788" s="10"/>
    </row>
    <row r="789" spans="8:9" x14ac:dyDescent="0.2">
      <c r="H789" s="10"/>
      <c r="I789" s="10"/>
    </row>
    <row r="790" spans="8:9" x14ac:dyDescent="0.2">
      <c r="H790" s="10"/>
      <c r="I790" s="10"/>
    </row>
    <row r="791" spans="8:9" x14ac:dyDescent="0.2">
      <c r="H791" s="10"/>
      <c r="I791" s="10"/>
    </row>
    <row r="792" spans="8:9" x14ac:dyDescent="0.2">
      <c r="H792" s="10"/>
      <c r="I792" s="10"/>
    </row>
    <row r="793" spans="8:9" x14ac:dyDescent="0.2">
      <c r="H793" s="10"/>
      <c r="I793" s="10"/>
    </row>
    <row r="794" spans="8:9" x14ac:dyDescent="0.2">
      <c r="H794" s="10"/>
      <c r="I794" s="10"/>
    </row>
    <row r="795" spans="8:9" x14ac:dyDescent="0.2">
      <c r="H795" s="10"/>
      <c r="I795" s="10"/>
    </row>
    <row r="796" spans="8:9" x14ac:dyDescent="0.2">
      <c r="H796" s="10"/>
      <c r="I796" s="10"/>
    </row>
    <row r="797" spans="8:9" x14ac:dyDescent="0.2">
      <c r="H797" s="10"/>
      <c r="I797" s="10"/>
    </row>
    <row r="798" spans="8:9" x14ac:dyDescent="0.2">
      <c r="H798" s="10"/>
      <c r="I798" s="10"/>
    </row>
    <row r="799" spans="8:9" x14ac:dyDescent="0.2">
      <c r="H799" s="10"/>
      <c r="I799" s="10"/>
    </row>
    <row r="800" spans="8:9" x14ac:dyDescent="0.2">
      <c r="H800" s="10"/>
      <c r="I800" s="10"/>
    </row>
    <row r="801" spans="8:9" x14ac:dyDescent="0.2">
      <c r="H801" s="10"/>
      <c r="I801" s="10"/>
    </row>
    <row r="802" spans="8:9" x14ac:dyDescent="0.2">
      <c r="H802" s="10"/>
      <c r="I802" s="10"/>
    </row>
    <row r="803" spans="8:9" x14ac:dyDescent="0.2">
      <c r="H803" s="10"/>
      <c r="I803" s="10"/>
    </row>
    <row r="804" spans="8:9" x14ac:dyDescent="0.2">
      <c r="H804" s="10"/>
      <c r="I804" s="10"/>
    </row>
    <row r="805" spans="8:9" x14ac:dyDescent="0.2">
      <c r="H805" s="10"/>
      <c r="I805" s="10"/>
    </row>
    <row r="806" spans="8:9" x14ac:dyDescent="0.2">
      <c r="H806" s="10"/>
      <c r="I806" s="10"/>
    </row>
    <row r="807" spans="8:9" x14ac:dyDescent="0.2">
      <c r="H807" s="10"/>
      <c r="I807" s="10"/>
    </row>
    <row r="808" spans="8:9" x14ac:dyDescent="0.2">
      <c r="H808" s="10"/>
      <c r="I808" s="10"/>
    </row>
    <row r="809" spans="8:9" x14ac:dyDescent="0.2">
      <c r="H809" s="10"/>
      <c r="I809" s="10"/>
    </row>
    <row r="810" spans="8:9" x14ac:dyDescent="0.2">
      <c r="H810" s="10"/>
      <c r="I810" s="10"/>
    </row>
    <row r="811" spans="8:9" x14ac:dyDescent="0.2">
      <c r="H811" s="10"/>
      <c r="I811" s="10"/>
    </row>
    <row r="812" spans="8:9" x14ac:dyDescent="0.2">
      <c r="H812" s="10"/>
      <c r="I812" s="10"/>
    </row>
    <row r="813" spans="8:9" x14ac:dyDescent="0.2">
      <c r="H813" s="10"/>
      <c r="I813" s="10"/>
    </row>
    <row r="814" spans="8:9" x14ac:dyDescent="0.2">
      <c r="H814" s="10"/>
      <c r="I814" s="10"/>
    </row>
    <row r="815" spans="8:9" x14ac:dyDescent="0.2">
      <c r="H815" s="10"/>
      <c r="I815" s="10"/>
    </row>
    <row r="816" spans="8:9" x14ac:dyDescent="0.2">
      <c r="H816" s="10"/>
      <c r="I816" s="10"/>
    </row>
    <row r="817" spans="8:9" x14ac:dyDescent="0.2">
      <c r="H817" s="10"/>
      <c r="I817" s="10"/>
    </row>
    <row r="818" spans="8:9" x14ac:dyDescent="0.2">
      <c r="H818" s="10"/>
      <c r="I818" s="10"/>
    </row>
    <row r="819" spans="8:9" x14ac:dyDescent="0.2">
      <c r="H819" s="10"/>
      <c r="I819" s="10"/>
    </row>
    <row r="820" spans="8:9" x14ac:dyDescent="0.2">
      <c r="H820" s="10"/>
      <c r="I820" s="10"/>
    </row>
    <row r="821" spans="8:9" x14ac:dyDescent="0.2">
      <c r="H821" s="10"/>
      <c r="I821" s="10"/>
    </row>
    <row r="822" spans="8:9" x14ac:dyDescent="0.2">
      <c r="H822" s="10"/>
      <c r="I822" s="10"/>
    </row>
    <row r="823" spans="8:9" x14ac:dyDescent="0.2">
      <c r="H823" s="10"/>
      <c r="I823" s="10"/>
    </row>
    <row r="824" spans="8:9" x14ac:dyDescent="0.2">
      <c r="H824" s="10"/>
      <c r="I824" s="10"/>
    </row>
    <row r="825" spans="8:9" x14ac:dyDescent="0.2">
      <c r="H825" s="10"/>
      <c r="I825" s="10"/>
    </row>
    <row r="826" spans="8:9" x14ac:dyDescent="0.2">
      <c r="H826" s="10"/>
      <c r="I826" s="10"/>
    </row>
    <row r="827" spans="8:9" x14ac:dyDescent="0.2">
      <c r="H827" s="10"/>
      <c r="I827" s="10"/>
    </row>
    <row r="828" spans="8:9" x14ac:dyDescent="0.2">
      <c r="H828" s="10"/>
      <c r="I828" s="10"/>
    </row>
    <row r="829" spans="8:9" x14ac:dyDescent="0.2">
      <c r="H829" s="10"/>
      <c r="I829" s="10"/>
    </row>
    <row r="830" spans="8:9" x14ac:dyDescent="0.2">
      <c r="H830" s="10"/>
      <c r="I830" s="10"/>
    </row>
    <row r="831" spans="8:9" x14ac:dyDescent="0.2">
      <c r="H831" s="10"/>
      <c r="I831" s="10"/>
    </row>
    <row r="832" spans="8:9" x14ac:dyDescent="0.2">
      <c r="H832" s="10"/>
      <c r="I832" s="10"/>
    </row>
    <row r="833" spans="8:9" x14ac:dyDescent="0.2">
      <c r="H833" s="10"/>
      <c r="I833" s="10"/>
    </row>
    <row r="834" spans="8:9" x14ac:dyDescent="0.2">
      <c r="H834" s="10"/>
      <c r="I834" s="10"/>
    </row>
    <row r="835" spans="8:9" x14ac:dyDescent="0.2">
      <c r="H835" s="10"/>
      <c r="I835" s="10"/>
    </row>
    <row r="836" spans="8:9" x14ac:dyDescent="0.2">
      <c r="H836" s="10"/>
      <c r="I836" s="10"/>
    </row>
    <row r="837" spans="8:9" x14ac:dyDescent="0.2">
      <c r="H837" s="10"/>
      <c r="I837" s="10"/>
    </row>
    <row r="838" spans="8:9" x14ac:dyDescent="0.2">
      <c r="H838" s="10"/>
      <c r="I838" s="10"/>
    </row>
    <row r="839" spans="8:9" x14ac:dyDescent="0.2">
      <c r="H839" s="10"/>
      <c r="I839" s="10"/>
    </row>
    <row r="840" spans="8:9" x14ac:dyDescent="0.2">
      <c r="H840" s="10"/>
      <c r="I840" s="10"/>
    </row>
    <row r="841" spans="8:9" x14ac:dyDescent="0.2">
      <c r="H841" s="10"/>
      <c r="I841" s="10"/>
    </row>
    <row r="842" spans="8:9" x14ac:dyDescent="0.2">
      <c r="H842" s="10"/>
      <c r="I842" s="10"/>
    </row>
    <row r="843" spans="8:9" x14ac:dyDescent="0.2">
      <c r="H843" s="10"/>
      <c r="I843" s="10"/>
    </row>
    <row r="844" spans="8:9" x14ac:dyDescent="0.2">
      <c r="H844" s="10"/>
      <c r="I844" s="10"/>
    </row>
    <row r="845" spans="8:9" x14ac:dyDescent="0.2">
      <c r="H845" s="10"/>
      <c r="I845" s="10"/>
    </row>
    <row r="846" spans="8:9" x14ac:dyDescent="0.2">
      <c r="H846" s="10"/>
      <c r="I846" s="10"/>
    </row>
    <row r="847" spans="8:9" x14ac:dyDescent="0.2">
      <c r="H847" s="10"/>
      <c r="I847" s="10"/>
    </row>
    <row r="848" spans="8:9" x14ac:dyDescent="0.2">
      <c r="H848" s="10"/>
      <c r="I848" s="10"/>
    </row>
    <row r="849" spans="8:9" x14ac:dyDescent="0.2">
      <c r="H849" s="10"/>
      <c r="I849" s="10"/>
    </row>
    <row r="850" spans="8:9" x14ac:dyDescent="0.2">
      <c r="H850" s="10"/>
      <c r="I850" s="10"/>
    </row>
    <row r="851" spans="8:9" x14ac:dyDescent="0.2">
      <c r="H851" s="10"/>
      <c r="I851" s="10"/>
    </row>
    <row r="852" spans="8:9" x14ac:dyDescent="0.2">
      <c r="H852" s="10"/>
      <c r="I852" s="10"/>
    </row>
    <row r="853" spans="8:9" x14ac:dyDescent="0.2">
      <c r="H853" s="10"/>
      <c r="I853" s="10"/>
    </row>
    <row r="854" spans="8:9" x14ac:dyDescent="0.2">
      <c r="H854" s="10"/>
      <c r="I854" s="10"/>
    </row>
    <row r="855" spans="8:9" x14ac:dyDescent="0.2">
      <c r="H855" s="10"/>
      <c r="I855" s="10"/>
    </row>
    <row r="856" spans="8:9" x14ac:dyDescent="0.2">
      <c r="H856" s="10"/>
      <c r="I856" s="10"/>
    </row>
    <row r="857" spans="8:9" x14ac:dyDescent="0.2">
      <c r="H857" s="10"/>
      <c r="I857" s="10"/>
    </row>
    <row r="858" spans="8:9" x14ac:dyDescent="0.2">
      <c r="H858" s="10"/>
      <c r="I858" s="10"/>
    </row>
    <row r="859" spans="8:9" x14ac:dyDescent="0.2">
      <c r="H859" s="10"/>
      <c r="I859" s="10"/>
    </row>
    <row r="860" spans="8:9" x14ac:dyDescent="0.2">
      <c r="H860" s="10"/>
      <c r="I860" s="10"/>
    </row>
    <row r="861" spans="8:9" x14ac:dyDescent="0.2">
      <c r="H861" s="10"/>
      <c r="I861" s="10"/>
    </row>
    <row r="862" spans="8:9" x14ac:dyDescent="0.2">
      <c r="H862" s="10"/>
      <c r="I862" s="10"/>
    </row>
    <row r="863" spans="8:9" x14ac:dyDescent="0.2">
      <c r="H863" s="10"/>
      <c r="I863" s="10"/>
    </row>
    <row r="864" spans="8:9" x14ac:dyDescent="0.2">
      <c r="H864" s="10"/>
      <c r="I864" s="10"/>
    </row>
    <row r="865" spans="8:9" x14ac:dyDescent="0.2">
      <c r="H865" s="10"/>
      <c r="I865" s="10"/>
    </row>
    <row r="866" spans="8:9" x14ac:dyDescent="0.2">
      <c r="H866" s="10"/>
      <c r="I866" s="10"/>
    </row>
    <row r="867" spans="8:9" x14ac:dyDescent="0.2">
      <c r="H867" s="10"/>
      <c r="I867" s="10"/>
    </row>
    <row r="868" spans="8:9" x14ac:dyDescent="0.2">
      <c r="H868" s="10"/>
      <c r="I868" s="10"/>
    </row>
    <row r="869" spans="8:9" x14ac:dyDescent="0.2">
      <c r="H869" s="10"/>
      <c r="I869" s="10"/>
    </row>
    <row r="870" spans="8:9" x14ac:dyDescent="0.2">
      <c r="H870" s="10"/>
      <c r="I870" s="10"/>
    </row>
    <row r="871" spans="8:9" x14ac:dyDescent="0.2">
      <c r="H871" s="10"/>
      <c r="I871" s="10"/>
    </row>
    <row r="872" spans="8:9" x14ac:dyDescent="0.2">
      <c r="H872" s="10"/>
      <c r="I872" s="10"/>
    </row>
    <row r="873" spans="8:9" x14ac:dyDescent="0.2">
      <c r="H873" s="10"/>
      <c r="I873" s="10"/>
    </row>
    <row r="874" spans="8:9" x14ac:dyDescent="0.2">
      <c r="H874" s="10"/>
      <c r="I874" s="10"/>
    </row>
    <row r="875" spans="8:9" x14ac:dyDescent="0.2">
      <c r="H875" s="10"/>
      <c r="I875" s="10"/>
    </row>
    <row r="876" spans="8:9" x14ac:dyDescent="0.2">
      <c r="H876" s="10"/>
      <c r="I876" s="10"/>
    </row>
    <row r="877" spans="8:9" x14ac:dyDescent="0.2">
      <c r="H877" s="10"/>
      <c r="I877" s="10"/>
    </row>
    <row r="878" spans="8:9" x14ac:dyDescent="0.2">
      <c r="H878" s="10"/>
      <c r="I878" s="10"/>
    </row>
    <row r="879" spans="8:9" x14ac:dyDescent="0.2">
      <c r="H879" s="10"/>
      <c r="I879" s="10"/>
    </row>
    <row r="880" spans="8:9" x14ac:dyDescent="0.2">
      <c r="H880" s="10"/>
      <c r="I880" s="10"/>
    </row>
    <row r="881" spans="8:9" x14ac:dyDescent="0.2">
      <c r="H881" s="10"/>
      <c r="I881" s="10"/>
    </row>
    <row r="882" spans="8:9" x14ac:dyDescent="0.2">
      <c r="H882" s="10"/>
      <c r="I882" s="10"/>
    </row>
    <row r="883" spans="8:9" x14ac:dyDescent="0.2">
      <c r="H883" s="10"/>
      <c r="I883" s="10"/>
    </row>
    <row r="884" spans="8:9" x14ac:dyDescent="0.2">
      <c r="H884" s="10"/>
      <c r="I884" s="10"/>
    </row>
    <row r="885" spans="8:9" x14ac:dyDescent="0.2">
      <c r="H885" s="10"/>
      <c r="I885" s="10"/>
    </row>
    <row r="886" spans="8:9" x14ac:dyDescent="0.2">
      <c r="H886" s="10"/>
      <c r="I886" s="10"/>
    </row>
    <row r="887" spans="8:9" x14ac:dyDescent="0.2">
      <c r="H887" s="10"/>
      <c r="I887" s="10"/>
    </row>
    <row r="888" spans="8:9" x14ac:dyDescent="0.2">
      <c r="H888" s="10"/>
      <c r="I888" s="10"/>
    </row>
    <row r="889" spans="8:9" x14ac:dyDescent="0.2">
      <c r="H889" s="10"/>
      <c r="I889" s="10"/>
    </row>
    <row r="890" spans="8:9" x14ac:dyDescent="0.2">
      <c r="H890" s="10"/>
      <c r="I890" s="10"/>
    </row>
    <row r="891" spans="8:9" x14ac:dyDescent="0.2">
      <c r="H891" s="10"/>
      <c r="I891" s="10"/>
    </row>
    <row r="892" spans="8:9" x14ac:dyDescent="0.2">
      <c r="H892" s="10"/>
      <c r="I892" s="10"/>
    </row>
    <row r="893" spans="8:9" x14ac:dyDescent="0.2">
      <c r="H893" s="10"/>
      <c r="I893" s="10"/>
    </row>
    <row r="894" spans="8:9" x14ac:dyDescent="0.2">
      <c r="H894" s="10"/>
      <c r="I894" s="10"/>
    </row>
    <row r="895" spans="8:9" x14ac:dyDescent="0.2">
      <c r="H895" s="10"/>
      <c r="I895" s="10"/>
    </row>
    <row r="896" spans="8:9" x14ac:dyDescent="0.2">
      <c r="H896" s="10"/>
      <c r="I896" s="10"/>
    </row>
    <row r="897" spans="8:9" x14ac:dyDescent="0.2">
      <c r="H897" s="10"/>
      <c r="I897" s="10"/>
    </row>
    <row r="898" spans="8:9" x14ac:dyDescent="0.2">
      <c r="H898" s="10"/>
      <c r="I898" s="10"/>
    </row>
    <row r="899" spans="8:9" x14ac:dyDescent="0.2">
      <c r="H899" s="10"/>
      <c r="I899" s="10"/>
    </row>
    <row r="900" spans="8:9" x14ac:dyDescent="0.2">
      <c r="H900" s="10"/>
      <c r="I900" s="10"/>
    </row>
    <row r="901" spans="8:9" x14ac:dyDescent="0.2">
      <c r="H901" s="10"/>
      <c r="I901" s="10"/>
    </row>
    <row r="902" spans="8:9" x14ac:dyDescent="0.2">
      <c r="H902" s="10"/>
      <c r="I902" s="10"/>
    </row>
    <row r="903" spans="8:9" x14ac:dyDescent="0.2">
      <c r="H903" s="10"/>
      <c r="I903" s="10"/>
    </row>
    <row r="904" spans="8:9" x14ac:dyDescent="0.2">
      <c r="H904" s="10"/>
      <c r="I904" s="10"/>
    </row>
    <row r="905" spans="8:9" x14ac:dyDescent="0.2">
      <c r="H905" s="10"/>
      <c r="I905" s="10"/>
    </row>
    <row r="906" spans="8:9" x14ac:dyDescent="0.2">
      <c r="H906" s="10"/>
      <c r="I906" s="10"/>
    </row>
    <row r="907" spans="8:9" x14ac:dyDescent="0.2">
      <c r="H907" s="10"/>
      <c r="I907" s="10"/>
    </row>
    <row r="908" spans="8:9" x14ac:dyDescent="0.2">
      <c r="H908" s="10"/>
      <c r="I908" s="10"/>
    </row>
    <row r="909" spans="8:9" x14ac:dyDescent="0.2">
      <c r="H909" s="10"/>
      <c r="I909" s="10"/>
    </row>
    <row r="910" spans="8:9" x14ac:dyDescent="0.2">
      <c r="H910" s="10"/>
      <c r="I910" s="10"/>
    </row>
    <row r="911" spans="8:9" x14ac:dyDescent="0.2">
      <c r="H911" s="10"/>
      <c r="I911" s="10"/>
    </row>
    <row r="912" spans="8:9" x14ac:dyDescent="0.2">
      <c r="H912" s="10"/>
      <c r="I912" s="10"/>
    </row>
    <row r="913" spans="8:9" x14ac:dyDescent="0.2">
      <c r="H913" s="10"/>
      <c r="I913" s="10"/>
    </row>
    <row r="914" spans="8:9" x14ac:dyDescent="0.2">
      <c r="H914" s="10"/>
      <c r="I914" s="10"/>
    </row>
    <row r="915" spans="8:9" x14ac:dyDescent="0.2">
      <c r="H915" s="10"/>
      <c r="I915" s="10"/>
    </row>
    <row r="916" spans="8:9" x14ac:dyDescent="0.2">
      <c r="H916" s="10"/>
      <c r="I916" s="10"/>
    </row>
    <row r="917" spans="8:9" x14ac:dyDescent="0.2">
      <c r="H917" s="10"/>
      <c r="I917" s="10"/>
    </row>
    <row r="918" spans="8:9" x14ac:dyDescent="0.2">
      <c r="H918" s="10"/>
      <c r="I918" s="10"/>
    </row>
    <row r="919" spans="8:9" x14ac:dyDescent="0.2">
      <c r="H919" s="10"/>
      <c r="I919" s="10"/>
    </row>
    <row r="920" spans="8:9" x14ac:dyDescent="0.2">
      <c r="H920" s="10"/>
      <c r="I920" s="10"/>
    </row>
    <row r="921" spans="8:9" x14ac:dyDescent="0.2">
      <c r="H921" s="10"/>
      <c r="I921" s="10"/>
    </row>
    <row r="922" spans="8:9" x14ac:dyDescent="0.2">
      <c r="H922" s="10"/>
      <c r="I922" s="10"/>
    </row>
    <row r="923" spans="8:9" x14ac:dyDescent="0.2">
      <c r="H923" s="10"/>
      <c r="I923" s="10"/>
    </row>
    <row r="924" spans="8:9" x14ac:dyDescent="0.2">
      <c r="H924" s="10"/>
      <c r="I924" s="10"/>
    </row>
    <row r="925" spans="8:9" x14ac:dyDescent="0.2">
      <c r="H925" s="10"/>
      <c r="I925" s="10"/>
    </row>
    <row r="926" spans="8:9" x14ac:dyDescent="0.2">
      <c r="H926" s="10"/>
      <c r="I926" s="10"/>
    </row>
    <row r="927" spans="8:9" x14ac:dyDescent="0.2">
      <c r="H927" s="10"/>
      <c r="I927" s="10"/>
    </row>
    <row r="928" spans="8:9" x14ac:dyDescent="0.2">
      <c r="H928" s="10"/>
      <c r="I928" s="10"/>
    </row>
    <row r="929" spans="8:9" x14ac:dyDescent="0.2">
      <c r="H929" s="10"/>
      <c r="I929" s="10"/>
    </row>
    <row r="930" spans="8:9" x14ac:dyDescent="0.2">
      <c r="H930" s="10"/>
      <c r="I930" s="10"/>
    </row>
    <row r="931" spans="8:9" x14ac:dyDescent="0.2">
      <c r="H931" s="10"/>
      <c r="I931" s="10"/>
    </row>
    <row r="932" spans="8:9" x14ac:dyDescent="0.2">
      <c r="H932" s="10"/>
      <c r="I932" s="10"/>
    </row>
    <row r="933" spans="8:9" x14ac:dyDescent="0.2">
      <c r="H933" s="10"/>
      <c r="I933" s="10"/>
    </row>
    <row r="934" spans="8:9" x14ac:dyDescent="0.2">
      <c r="H934" s="10"/>
      <c r="I934" s="10"/>
    </row>
    <row r="935" spans="8:9" x14ac:dyDescent="0.2">
      <c r="H935" s="10"/>
      <c r="I935" s="10"/>
    </row>
    <row r="936" spans="8:9" x14ac:dyDescent="0.2">
      <c r="H936" s="10"/>
      <c r="I936" s="10"/>
    </row>
    <row r="937" spans="8:9" x14ac:dyDescent="0.2">
      <c r="H937" s="10"/>
      <c r="I937" s="10"/>
    </row>
    <row r="938" spans="8:9" x14ac:dyDescent="0.2">
      <c r="H938" s="10"/>
      <c r="I938" s="10"/>
    </row>
    <row r="939" spans="8:9" x14ac:dyDescent="0.2">
      <c r="H939" s="10"/>
      <c r="I939" s="10"/>
    </row>
    <row r="940" spans="8:9" x14ac:dyDescent="0.2">
      <c r="H940" s="10"/>
      <c r="I940" s="10"/>
    </row>
    <row r="941" spans="8:9" x14ac:dyDescent="0.2">
      <c r="H941" s="10"/>
      <c r="I941" s="10"/>
    </row>
    <row r="942" spans="8:9" x14ac:dyDescent="0.2">
      <c r="H942" s="10"/>
      <c r="I942" s="10"/>
    </row>
    <row r="943" spans="8:9" x14ac:dyDescent="0.2">
      <c r="H943" s="10"/>
      <c r="I943" s="10"/>
    </row>
    <row r="944" spans="8:9" x14ac:dyDescent="0.2">
      <c r="H944" s="10"/>
      <c r="I944" s="10"/>
    </row>
    <row r="945" spans="8:9" x14ac:dyDescent="0.2">
      <c r="H945" s="10"/>
      <c r="I945" s="10"/>
    </row>
    <row r="946" spans="8:9" x14ac:dyDescent="0.2">
      <c r="H946" s="10"/>
      <c r="I946" s="10"/>
    </row>
    <row r="947" spans="8:9" x14ac:dyDescent="0.2">
      <c r="H947" s="10"/>
      <c r="I947" s="10"/>
    </row>
    <row r="948" spans="8:9" x14ac:dyDescent="0.2">
      <c r="H948" s="10"/>
      <c r="I948" s="10"/>
    </row>
    <row r="949" spans="8:9" x14ac:dyDescent="0.2">
      <c r="H949" s="10"/>
      <c r="I949" s="10"/>
    </row>
    <row r="950" spans="8:9" x14ac:dyDescent="0.2">
      <c r="H950" s="10"/>
      <c r="I950" s="10"/>
    </row>
    <row r="951" spans="8:9" x14ac:dyDescent="0.2">
      <c r="H951" s="10"/>
      <c r="I951" s="10"/>
    </row>
    <row r="952" spans="8:9" x14ac:dyDescent="0.2">
      <c r="H952" s="10"/>
      <c r="I952" s="10"/>
    </row>
    <row r="953" spans="8:9" x14ac:dyDescent="0.2">
      <c r="H953" s="10"/>
      <c r="I953" s="10"/>
    </row>
    <row r="954" spans="8:9" x14ac:dyDescent="0.2">
      <c r="H954" s="10"/>
      <c r="I954" s="10"/>
    </row>
    <row r="955" spans="8:9" x14ac:dyDescent="0.2">
      <c r="H955" s="10"/>
      <c r="I955" s="10"/>
    </row>
    <row r="956" spans="8:9" x14ac:dyDescent="0.2">
      <c r="H956" s="10"/>
      <c r="I956" s="10"/>
    </row>
    <row r="957" spans="8:9" x14ac:dyDescent="0.2">
      <c r="H957" s="10"/>
      <c r="I957" s="10"/>
    </row>
    <row r="958" spans="8:9" x14ac:dyDescent="0.2">
      <c r="H958" s="10"/>
      <c r="I958" s="10"/>
    </row>
    <row r="959" spans="8:9" x14ac:dyDescent="0.2">
      <c r="H959" s="10"/>
      <c r="I959" s="10"/>
    </row>
    <row r="960" spans="8:9" x14ac:dyDescent="0.2">
      <c r="H960" s="10"/>
      <c r="I960" s="10"/>
    </row>
    <row r="961" spans="8:9" x14ac:dyDescent="0.2">
      <c r="H961" s="10"/>
      <c r="I961" s="10"/>
    </row>
    <row r="962" spans="8:9" x14ac:dyDescent="0.2">
      <c r="H962" s="10"/>
      <c r="I962" s="10"/>
    </row>
    <row r="963" spans="8:9" x14ac:dyDescent="0.2">
      <c r="H963" s="10"/>
      <c r="I963" s="10"/>
    </row>
    <row r="964" spans="8:9" x14ac:dyDescent="0.2">
      <c r="H964" s="10"/>
      <c r="I964" s="10"/>
    </row>
    <row r="965" spans="8:9" x14ac:dyDescent="0.2">
      <c r="H965" s="10"/>
      <c r="I965" s="10"/>
    </row>
    <row r="966" spans="8:9" x14ac:dyDescent="0.2">
      <c r="H966" s="10"/>
      <c r="I966" s="10"/>
    </row>
    <row r="967" spans="8:9" x14ac:dyDescent="0.2">
      <c r="H967" s="10"/>
      <c r="I967" s="10"/>
    </row>
    <row r="968" spans="8:9" x14ac:dyDescent="0.2">
      <c r="H968" s="10"/>
      <c r="I968" s="10"/>
    </row>
    <row r="969" spans="8:9" x14ac:dyDescent="0.2">
      <c r="H969" s="10"/>
      <c r="I969" s="10"/>
    </row>
    <row r="970" spans="8:9" x14ac:dyDescent="0.2">
      <c r="H970" s="10"/>
      <c r="I970" s="10"/>
    </row>
    <row r="971" spans="8:9" x14ac:dyDescent="0.2">
      <c r="H971" s="10"/>
      <c r="I971" s="10"/>
    </row>
    <row r="972" spans="8:9" x14ac:dyDescent="0.2">
      <c r="H972" s="10"/>
      <c r="I972" s="10"/>
    </row>
    <row r="973" spans="8:9" x14ac:dyDescent="0.2">
      <c r="H973" s="10"/>
      <c r="I973" s="10"/>
    </row>
    <row r="974" spans="8:9" x14ac:dyDescent="0.2">
      <c r="H974" s="10"/>
      <c r="I974" s="10"/>
    </row>
    <row r="975" spans="8:9" x14ac:dyDescent="0.2">
      <c r="H975" s="10"/>
      <c r="I975" s="10"/>
    </row>
    <row r="976" spans="8:9" x14ac:dyDescent="0.2">
      <c r="H976" s="10"/>
      <c r="I976" s="10"/>
    </row>
    <row r="977" spans="8:9" x14ac:dyDescent="0.2">
      <c r="H977" s="10"/>
      <c r="I977" s="10"/>
    </row>
    <row r="978" spans="8:9" x14ac:dyDescent="0.2">
      <c r="H978" s="10"/>
      <c r="I978" s="10"/>
    </row>
    <row r="979" spans="8:9" x14ac:dyDescent="0.2">
      <c r="H979" s="10"/>
      <c r="I979" s="10"/>
    </row>
    <row r="980" spans="8:9" x14ac:dyDescent="0.2">
      <c r="H980" s="10"/>
      <c r="I980" s="10"/>
    </row>
    <row r="981" spans="8:9" x14ac:dyDescent="0.2">
      <c r="H981" s="10"/>
      <c r="I981" s="10"/>
    </row>
    <row r="982" spans="8:9" x14ac:dyDescent="0.2">
      <c r="H982" s="10"/>
      <c r="I982" s="10"/>
    </row>
    <row r="983" spans="8:9" x14ac:dyDescent="0.2">
      <c r="H983" s="10"/>
      <c r="I983" s="10"/>
    </row>
    <row r="984" spans="8:9" x14ac:dyDescent="0.2">
      <c r="H984" s="10"/>
      <c r="I984" s="10"/>
    </row>
    <row r="985" spans="8:9" x14ac:dyDescent="0.2">
      <c r="H985" s="10"/>
      <c r="I985" s="10"/>
    </row>
    <row r="986" spans="8:9" x14ac:dyDescent="0.2">
      <c r="H986" s="10"/>
      <c r="I986" s="10"/>
    </row>
    <row r="987" spans="8:9" x14ac:dyDescent="0.2">
      <c r="H987" s="10"/>
      <c r="I987" s="10"/>
    </row>
    <row r="988" spans="8:9" x14ac:dyDescent="0.2">
      <c r="H988" s="10"/>
      <c r="I988" s="10"/>
    </row>
    <row r="989" spans="8:9" x14ac:dyDescent="0.2">
      <c r="H989" s="10"/>
      <c r="I989" s="10"/>
    </row>
    <row r="990" spans="8:9" x14ac:dyDescent="0.2">
      <c r="H990" s="10"/>
      <c r="I990" s="10"/>
    </row>
    <row r="991" spans="8:9" x14ac:dyDescent="0.2">
      <c r="H991" s="10"/>
      <c r="I991" s="10"/>
    </row>
    <row r="992" spans="8:9" x14ac:dyDescent="0.2">
      <c r="H992" s="10"/>
      <c r="I992" s="10"/>
    </row>
    <row r="993" spans="8:9" x14ac:dyDescent="0.2">
      <c r="H993" s="10"/>
      <c r="I993" s="10"/>
    </row>
    <row r="994" spans="8:9" x14ac:dyDescent="0.2">
      <c r="H994" s="10"/>
      <c r="I994" s="10"/>
    </row>
    <row r="995" spans="8:9" x14ac:dyDescent="0.2">
      <c r="H995" s="10"/>
      <c r="I995" s="10"/>
    </row>
    <row r="996" spans="8:9" x14ac:dyDescent="0.2">
      <c r="H996" s="10"/>
      <c r="I996" s="10"/>
    </row>
    <row r="997" spans="8:9" x14ac:dyDescent="0.2">
      <c r="H997" s="10"/>
      <c r="I997" s="10"/>
    </row>
    <row r="998" spans="8:9" x14ac:dyDescent="0.2">
      <c r="H998" s="10"/>
      <c r="I998" s="10"/>
    </row>
    <row r="999" spans="8:9" x14ac:dyDescent="0.2">
      <c r="H999" s="10"/>
      <c r="I999" s="10"/>
    </row>
    <row r="1000" spans="8:9" x14ac:dyDescent="0.2">
      <c r="H1000" s="10"/>
      <c r="I1000" s="10"/>
    </row>
    <row r="1001" spans="8:9" x14ac:dyDescent="0.2">
      <c r="H1001" s="10"/>
      <c r="I1001" s="10"/>
    </row>
    <row r="1002" spans="8:9" x14ac:dyDescent="0.2">
      <c r="H1002" s="10"/>
      <c r="I1002" s="10"/>
    </row>
    <row r="1003" spans="8:9" x14ac:dyDescent="0.2">
      <c r="H1003" s="10"/>
      <c r="I1003" s="10"/>
    </row>
    <row r="1004" spans="8:9" x14ac:dyDescent="0.2">
      <c r="H1004" s="10"/>
      <c r="I1004" s="10"/>
    </row>
    <row r="1005" spans="8:9" x14ac:dyDescent="0.2">
      <c r="H1005" s="10"/>
      <c r="I1005" s="10"/>
    </row>
    <row r="1006" spans="8:9" x14ac:dyDescent="0.2">
      <c r="H1006" s="10"/>
      <c r="I1006" s="10"/>
    </row>
    <row r="1007" spans="8:9" x14ac:dyDescent="0.2">
      <c r="H1007" s="10"/>
      <c r="I1007" s="10"/>
    </row>
    <row r="1008" spans="8:9" x14ac:dyDescent="0.2">
      <c r="H1008" s="10"/>
      <c r="I1008" s="10"/>
    </row>
    <row r="1009" spans="8:9" x14ac:dyDescent="0.2">
      <c r="H1009" s="10"/>
      <c r="I1009" s="10"/>
    </row>
    <row r="1010" spans="8:9" x14ac:dyDescent="0.2">
      <c r="H1010" s="10"/>
      <c r="I1010" s="10"/>
    </row>
    <row r="1011" spans="8:9" x14ac:dyDescent="0.2">
      <c r="H1011" s="10"/>
      <c r="I1011" s="10"/>
    </row>
    <row r="1012" spans="8:9" x14ac:dyDescent="0.2">
      <c r="H1012" s="10"/>
      <c r="I1012" s="10"/>
    </row>
    <row r="1013" spans="8:9" x14ac:dyDescent="0.2">
      <c r="H1013" s="10"/>
      <c r="I1013" s="10"/>
    </row>
    <row r="1014" spans="8:9" x14ac:dyDescent="0.2">
      <c r="H1014" s="10"/>
      <c r="I1014" s="10"/>
    </row>
    <row r="1015" spans="8:9" x14ac:dyDescent="0.2">
      <c r="H1015" s="10"/>
      <c r="I1015" s="10"/>
    </row>
    <row r="1016" spans="8:9" x14ac:dyDescent="0.2">
      <c r="H1016" s="10"/>
      <c r="I1016" s="10"/>
    </row>
    <row r="1017" spans="8:9" x14ac:dyDescent="0.2">
      <c r="H1017" s="10"/>
      <c r="I1017" s="10"/>
    </row>
    <row r="1018" spans="8:9" x14ac:dyDescent="0.2">
      <c r="H1018" s="10"/>
      <c r="I1018" s="10"/>
    </row>
    <row r="1019" spans="8:9" x14ac:dyDescent="0.2">
      <c r="H1019" s="10"/>
      <c r="I1019" s="10"/>
    </row>
    <row r="1020" spans="8:9" x14ac:dyDescent="0.2">
      <c r="H1020" s="10"/>
      <c r="I1020" s="10"/>
    </row>
    <row r="1021" spans="8:9" x14ac:dyDescent="0.2">
      <c r="H1021" s="10"/>
      <c r="I1021" s="10"/>
    </row>
    <row r="1022" spans="8:9" x14ac:dyDescent="0.2">
      <c r="H1022" s="10"/>
      <c r="I1022" s="10"/>
    </row>
    <row r="1023" spans="8:9" x14ac:dyDescent="0.2">
      <c r="H1023" s="10"/>
      <c r="I1023" s="10"/>
    </row>
    <row r="1024" spans="8:9" x14ac:dyDescent="0.2">
      <c r="H1024" s="10"/>
      <c r="I1024" s="10"/>
    </row>
    <row r="1025" spans="8:9" x14ac:dyDescent="0.2">
      <c r="H1025" s="10"/>
      <c r="I1025" s="10"/>
    </row>
    <row r="1026" spans="8:9" x14ac:dyDescent="0.2">
      <c r="H1026" s="10"/>
      <c r="I1026" s="10"/>
    </row>
    <row r="1027" spans="8:9" x14ac:dyDescent="0.2">
      <c r="H1027" s="10"/>
      <c r="I1027" s="10"/>
    </row>
    <row r="1028" spans="8:9" x14ac:dyDescent="0.2">
      <c r="H1028" s="10"/>
      <c r="I1028" s="10"/>
    </row>
    <row r="1029" spans="8:9" x14ac:dyDescent="0.2">
      <c r="H1029" s="10"/>
      <c r="I1029" s="10"/>
    </row>
    <row r="1030" spans="8:9" x14ac:dyDescent="0.2">
      <c r="H1030" s="10"/>
      <c r="I1030" s="10"/>
    </row>
    <row r="1031" spans="8:9" x14ac:dyDescent="0.2">
      <c r="H1031" s="10"/>
      <c r="I1031" s="10"/>
    </row>
    <row r="1032" spans="8:9" x14ac:dyDescent="0.2">
      <c r="H1032" s="10"/>
      <c r="I1032" s="10"/>
    </row>
    <row r="1033" spans="8:9" x14ac:dyDescent="0.2">
      <c r="H1033" s="10"/>
      <c r="I1033" s="10"/>
    </row>
    <row r="1034" spans="8:9" x14ac:dyDescent="0.2">
      <c r="H1034" s="10"/>
      <c r="I1034" s="10"/>
    </row>
    <row r="1035" spans="8:9" x14ac:dyDescent="0.2">
      <c r="H1035" s="10"/>
      <c r="I1035" s="10"/>
    </row>
    <row r="1036" spans="8:9" x14ac:dyDescent="0.2">
      <c r="H1036" s="10"/>
      <c r="I1036" s="10"/>
    </row>
    <row r="1037" spans="8:9" x14ac:dyDescent="0.2">
      <c r="H1037" s="10"/>
      <c r="I1037" s="10"/>
    </row>
    <row r="1038" spans="8:9" x14ac:dyDescent="0.2">
      <c r="H1038" s="10"/>
      <c r="I1038" s="10"/>
    </row>
    <row r="1039" spans="8:9" x14ac:dyDescent="0.2">
      <c r="H1039" s="10"/>
      <c r="I1039" s="10"/>
    </row>
    <row r="1040" spans="8:9" x14ac:dyDescent="0.2">
      <c r="H1040" s="10"/>
      <c r="I1040" s="10"/>
    </row>
    <row r="1041" spans="8:9" x14ac:dyDescent="0.2">
      <c r="H1041" s="10"/>
      <c r="I1041" s="10"/>
    </row>
    <row r="1042" spans="8:9" x14ac:dyDescent="0.2">
      <c r="H1042" s="10"/>
      <c r="I1042" s="10"/>
    </row>
    <row r="1043" spans="8:9" x14ac:dyDescent="0.2">
      <c r="H1043" s="10"/>
      <c r="I1043" s="10"/>
    </row>
    <row r="1044" spans="8:9" x14ac:dyDescent="0.2">
      <c r="H1044" s="10"/>
      <c r="I1044" s="10"/>
    </row>
    <row r="1045" spans="8:9" x14ac:dyDescent="0.2">
      <c r="H1045" s="10"/>
      <c r="I1045" s="10"/>
    </row>
    <row r="1046" spans="8:9" x14ac:dyDescent="0.2">
      <c r="H1046" s="10"/>
      <c r="I1046" s="10"/>
    </row>
    <row r="1047" spans="8:9" x14ac:dyDescent="0.2">
      <c r="H1047" s="10"/>
      <c r="I1047" s="10"/>
    </row>
    <row r="1048" spans="8:9" x14ac:dyDescent="0.2">
      <c r="H1048" s="10"/>
      <c r="I1048" s="10"/>
    </row>
    <row r="1049" spans="8:9" x14ac:dyDescent="0.2">
      <c r="H1049" s="10"/>
      <c r="I1049" s="10"/>
    </row>
    <row r="1050" spans="8:9" x14ac:dyDescent="0.2">
      <c r="H1050" s="10"/>
      <c r="I1050" s="10"/>
    </row>
    <row r="1051" spans="8:9" x14ac:dyDescent="0.2">
      <c r="H1051" s="10"/>
      <c r="I1051" s="10"/>
    </row>
    <row r="1052" spans="8:9" x14ac:dyDescent="0.2">
      <c r="H1052" s="10"/>
      <c r="I1052" s="10"/>
    </row>
    <row r="1053" spans="8:9" x14ac:dyDescent="0.2">
      <c r="H1053" s="10"/>
      <c r="I1053" s="10"/>
    </row>
    <row r="1054" spans="8:9" x14ac:dyDescent="0.2">
      <c r="H1054" s="10"/>
      <c r="I1054" s="10"/>
    </row>
    <row r="1055" spans="8:9" x14ac:dyDescent="0.2">
      <c r="H1055" s="10"/>
      <c r="I1055" s="10"/>
    </row>
    <row r="1056" spans="8:9" x14ac:dyDescent="0.2">
      <c r="H1056" s="10"/>
      <c r="I1056" s="10"/>
    </row>
    <row r="1057" spans="8:9" x14ac:dyDescent="0.2">
      <c r="H1057" s="10"/>
      <c r="I1057" s="10"/>
    </row>
    <row r="1058" spans="8:9" x14ac:dyDescent="0.2">
      <c r="H1058" s="10"/>
      <c r="I1058" s="10"/>
    </row>
    <row r="1059" spans="8:9" x14ac:dyDescent="0.2">
      <c r="H1059" s="10"/>
      <c r="I1059" s="10"/>
    </row>
    <row r="1060" spans="8:9" x14ac:dyDescent="0.2">
      <c r="H1060" s="10"/>
      <c r="I1060" s="10"/>
    </row>
    <row r="1061" spans="8:9" x14ac:dyDescent="0.2">
      <c r="H1061" s="10"/>
      <c r="I1061" s="10"/>
    </row>
    <row r="1062" spans="8:9" x14ac:dyDescent="0.2">
      <c r="H1062" s="10"/>
      <c r="I1062" s="10"/>
    </row>
    <row r="1063" spans="8:9" x14ac:dyDescent="0.2">
      <c r="H1063" s="10"/>
      <c r="I1063" s="10"/>
    </row>
    <row r="1064" spans="8:9" x14ac:dyDescent="0.2">
      <c r="H1064" s="10"/>
      <c r="I1064" s="10"/>
    </row>
    <row r="1065" spans="8:9" x14ac:dyDescent="0.2">
      <c r="H1065" s="10"/>
      <c r="I1065" s="10"/>
    </row>
    <row r="1066" spans="8:9" x14ac:dyDescent="0.2">
      <c r="H1066" s="10"/>
      <c r="I1066" s="10"/>
    </row>
    <row r="1067" spans="8:9" x14ac:dyDescent="0.2">
      <c r="H1067" s="10"/>
      <c r="I1067" s="10"/>
    </row>
    <row r="1068" spans="8:9" x14ac:dyDescent="0.2">
      <c r="H1068" s="10"/>
      <c r="I1068" s="10"/>
    </row>
    <row r="1069" spans="8:9" x14ac:dyDescent="0.2">
      <c r="H1069" s="10"/>
      <c r="I1069" s="10"/>
    </row>
    <row r="1070" spans="8:9" x14ac:dyDescent="0.2">
      <c r="H1070" s="10"/>
      <c r="I1070" s="10"/>
    </row>
    <row r="1071" spans="8:9" x14ac:dyDescent="0.2">
      <c r="H1071" s="10"/>
      <c r="I1071" s="10"/>
    </row>
    <row r="1072" spans="8:9" x14ac:dyDescent="0.2">
      <c r="H1072" s="10"/>
      <c r="I1072" s="10"/>
    </row>
    <row r="1073" spans="8:9" x14ac:dyDescent="0.2">
      <c r="H1073" s="10"/>
      <c r="I1073" s="10"/>
    </row>
    <row r="1074" spans="8:9" x14ac:dyDescent="0.2">
      <c r="H1074" s="10"/>
      <c r="I1074" s="10"/>
    </row>
    <row r="1075" spans="8:9" x14ac:dyDescent="0.2">
      <c r="H1075" s="10"/>
      <c r="I1075" s="10"/>
    </row>
    <row r="1076" spans="8:9" x14ac:dyDescent="0.2">
      <c r="H1076" s="10"/>
      <c r="I1076" s="10"/>
    </row>
    <row r="1077" spans="8:9" x14ac:dyDescent="0.2">
      <c r="H1077" s="10"/>
      <c r="I1077" s="10"/>
    </row>
    <row r="1078" spans="8:9" x14ac:dyDescent="0.2">
      <c r="H1078" s="10"/>
      <c r="I1078" s="10"/>
    </row>
    <row r="1079" spans="8:9" x14ac:dyDescent="0.2">
      <c r="H1079" s="10"/>
      <c r="I1079" s="10"/>
    </row>
    <row r="1080" spans="8:9" x14ac:dyDescent="0.2">
      <c r="H1080" s="10"/>
      <c r="I1080" s="10"/>
    </row>
    <row r="1081" spans="8:9" x14ac:dyDescent="0.2">
      <c r="H1081" s="10"/>
      <c r="I1081" s="10"/>
    </row>
    <row r="1082" spans="8:9" x14ac:dyDescent="0.2">
      <c r="H1082" s="10"/>
      <c r="I1082" s="10"/>
    </row>
    <row r="1083" spans="8:9" x14ac:dyDescent="0.2">
      <c r="H1083" s="10"/>
      <c r="I1083" s="10"/>
    </row>
    <row r="1084" spans="8:9" x14ac:dyDescent="0.2">
      <c r="H1084" s="10"/>
      <c r="I1084" s="10"/>
    </row>
    <row r="1085" spans="8:9" x14ac:dyDescent="0.2">
      <c r="H1085" s="10"/>
      <c r="I1085" s="10"/>
    </row>
    <row r="1086" spans="8:9" x14ac:dyDescent="0.2">
      <c r="H1086" s="10"/>
      <c r="I1086" s="10"/>
    </row>
    <row r="1087" spans="8:9" x14ac:dyDescent="0.2">
      <c r="H1087" s="10"/>
      <c r="I1087" s="10"/>
    </row>
    <row r="1088" spans="8:9" x14ac:dyDescent="0.2">
      <c r="H1088" s="10"/>
      <c r="I1088" s="10"/>
    </row>
    <row r="1089" spans="8:9" x14ac:dyDescent="0.2">
      <c r="H1089" s="10"/>
      <c r="I1089" s="10"/>
    </row>
    <row r="1090" spans="8:9" x14ac:dyDescent="0.2">
      <c r="H1090" s="10"/>
      <c r="I1090" s="10"/>
    </row>
    <row r="1091" spans="8:9" x14ac:dyDescent="0.2">
      <c r="H1091" s="10"/>
      <c r="I1091" s="10"/>
    </row>
    <row r="1092" spans="8:9" x14ac:dyDescent="0.2">
      <c r="H1092" s="10"/>
      <c r="I1092" s="10"/>
    </row>
    <row r="1093" spans="8:9" x14ac:dyDescent="0.2">
      <c r="H1093" s="10"/>
      <c r="I1093" s="10"/>
    </row>
    <row r="1094" spans="8:9" x14ac:dyDescent="0.2">
      <c r="H1094" s="10"/>
      <c r="I1094" s="10"/>
    </row>
    <row r="1095" spans="8:9" x14ac:dyDescent="0.2">
      <c r="H1095" s="10"/>
      <c r="I1095" s="10"/>
    </row>
    <row r="1096" spans="8:9" x14ac:dyDescent="0.2">
      <c r="H1096" s="10"/>
      <c r="I1096" s="10"/>
    </row>
    <row r="1097" spans="8:9" x14ac:dyDescent="0.2">
      <c r="H1097" s="10"/>
      <c r="I1097" s="10"/>
    </row>
    <row r="1098" spans="8:9" x14ac:dyDescent="0.2">
      <c r="H1098" s="10"/>
      <c r="I1098" s="10"/>
    </row>
    <row r="1099" spans="8:9" x14ac:dyDescent="0.2">
      <c r="H1099" s="10"/>
      <c r="I1099" s="10"/>
    </row>
    <row r="1100" spans="8:9" x14ac:dyDescent="0.2">
      <c r="H1100" s="10"/>
      <c r="I1100" s="10"/>
    </row>
    <row r="1101" spans="8:9" x14ac:dyDescent="0.2">
      <c r="H1101" s="10"/>
      <c r="I1101" s="10"/>
    </row>
    <row r="1102" spans="8:9" x14ac:dyDescent="0.2">
      <c r="H1102" s="10"/>
      <c r="I1102" s="10"/>
    </row>
    <row r="1103" spans="8:9" x14ac:dyDescent="0.2">
      <c r="H1103" s="10"/>
      <c r="I1103" s="10"/>
    </row>
    <row r="1104" spans="8:9" x14ac:dyDescent="0.2">
      <c r="H1104" s="10"/>
      <c r="I1104" s="10"/>
    </row>
    <row r="1105" spans="8:9" x14ac:dyDescent="0.2">
      <c r="H1105" s="10"/>
      <c r="I1105" s="10"/>
    </row>
    <row r="1106" spans="8:9" x14ac:dyDescent="0.2">
      <c r="H1106" s="10"/>
      <c r="I1106" s="10"/>
    </row>
    <row r="1107" spans="8:9" x14ac:dyDescent="0.2">
      <c r="H1107" s="10"/>
      <c r="I1107" s="10"/>
    </row>
    <row r="1108" spans="8:9" x14ac:dyDescent="0.2">
      <c r="H1108" s="10"/>
      <c r="I1108" s="10"/>
    </row>
    <row r="1109" spans="8:9" x14ac:dyDescent="0.2">
      <c r="H1109" s="10"/>
      <c r="I1109" s="10"/>
    </row>
    <row r="1110" spans="8:9" x14ac:dyDescent="0.2">
      <c r="H1110" s="10"/>
      <c r="I1110" s="10"/>
    </row>
    <row r="1111" spans="8:9" x14ac:dyDescent="0.2">
      <c r="H1111" s="10"/>
      <c r="I1111" s="10"/>
    </row>
    <row r="1112" spans="8:9" x14ac:dyDescent="0.2">
      <c r="H1112" s="10"/>
      <c r="I1112" s="10"/>
    </row>
    <row r="1113" spans="8:9" x14ac:dyDescent="0.2">
      <c r="H1113" s="10"/>
      <c r="I1113" s="10"/>
    </row>
    <row r="1114" spans="8:9" x14ac:dyDescent="0.2">
      <c r="H1114" s="10"/>
      <c r="I1114" s="10"/>
    </row>
    <row r="1115" spans="8:9" x14ac:dyDescent="0.2">
      <c r="H1115" s="10"/>
      <c r="I1115" s="10"/>
    </row>
    <row r="1116" spans="8:9" x14ac:dyDescent="0.2">
      <c r="H1116" s="10"/>
      <c r="I1116" s="10"/>
    </row>
    <row r="1117" spans="8:9" x14ac:dyDescent="0.2">
      <c r="H1117" s="10"/>
      <c r="I1117" s="10"/>
    </row>
    <row r="1118" spans="8:9" x14ac:dyDescent="0.2">
      <c r="H1118" s="10"/>
      <c r="I1118" s="10"/>
    </row>
    <row r="1119" spans="8:9" x14ac:dyDescent="0.2">
      <c r="H1119" s="10"/>
      <c r="I1119" s="10"/>
    </row>
    <row r="1120" spans="8:9" x14ac:dyDescent="0.2">
      <c r="H1120" s="10"/>
      <c r="I1120" s="10"/>
    </row>
    <row r="1121" spans="8:9" x14ac:dyDescent="0.2">
      <c r="H1121" s="10"/>
      <c r="I1121" s="10"/>
    </row>
    <row r="1122" spans="8:9" x14ac:dyDescent="0.2">
      <c r="H1122" s="10"/>
      <c r="I1122" s="10"/>
    </row>
    <row r="1123" spans="8:9" x14ac:dyDescent="0.2">
      <c r="H1123" s="10"/>
      <c r="I1123" s="10"/>
    </row>
    <row r="1124" spans="8:9" x14ac:dyDescent="0.2">
      <c r="H1124" s="10"/>
      <c r="I1124" s="10"/>
    </row>
    <row r="1125" spans="8:9" x14ac:dyDescent="0.2">
      <c r="H1125" s="10"/>
      <c r="I1125" s="10"/>
    </row>
    <row r="1126" spans="8:9" x14ac:dyDescent="0.2">
      <c r="H1126" s="10"/>
      <c r="I1126" s="10"/>
    </row>
    <row r="1127" spans="8:9" x14ac:dyDescent="0.2">
      <c r="H1127" s="10"/>
      <c r="I1127" s="10"/>
    </row>
    <row r="1128" spans="8:9" x14ac:dyDescent="0.2">
      <c r="H1128" s="10"/>
      <c r="I1128" s="10"/>
    </row>
    <row r="1129" spans="8:9" x14ac:dyDescent="0.2">
      <c r="H1129" s="10"/>
      <c r="I1129" s="10"/>
    </row>
    <row r="1130" spans="8:9" x14ac:dyDescent="0.2">
      <c r="H1130" s="10"/>
      <c r="I1130" s="10"/>
    </row>
    <row r="1131" spans="8:9" x14ac:dyDescent="0.2">
      <c r="H1131" s="10"/>
      <c r="I1131" s="10"/>
    </row>
    <row r="1132" spans="8:9" x14ac:dyDescent="0.2">
      <c r="H1132" s="10"/>
      <c r="I1132" s="10"/>
    </row>
    <row r="1133" spans="8:9" x14ac:dyDescent="0.2">
      <c r="H1133" s="10"/>
      <c r="I1133" s="10"/>
    </row>
    <row r="1134" spans="8:9" x14ac:dyDescent="0.2">
      <c r="H1134" s="10"/>
      <c r="I1134" s="10"/>
    </row>
    <row r="1135" spans="8:9" x14ac:dyDescent="0.2">
      <c r="H1135" s="10"/>
      <c r="I1135" s="10"/>
    </row>
    <row r="1136" spans="8:9" x14ac:dyDescent="0.2">
      <c r="H1136" s="10"/>
      <c r="I1136" s="10"/>
    </row>
    <row r="1137" spans="8:9" x14ac:dyDescent="0.2">
      <c r="H1137" s="10"/>
      <c r="I1137" s="10"/>
    </row>
    <row r="1138" spans="8:9" x14ac:dyDescent="0.2">
      <c r="H1138" s="10"/>
      <c r="I1138" s="10"/>
    </row>
    <row r="1139" spans="8:9" x14ac:dyDescent="0.2">
      <c r="H1139" s="10"/>
      <c r="I1139" s="10"/>
    </row>
    <row r="1140" spans="8:9" x14ac:dyDescent="0.2">
      <c r="H1140" s="10"/>
      <c r="I1140" s="10"/>
    </row>
    <row r="1141" spans="8:9" x14ac:dyDescent="0.2">
      <c r="H1141" s="10"/>
      <c r="I1141" s="10"/>
    </row>
    <row r="1142" spans="8:9" x14ac:dyDescent="0.2">
      <c r="H1142" s="10"/>
      <c r="I1142" s="10"/>
    </row>
    <row r="1143" spans="8:9" x14ac:dyDescent="0.2">
      <c r="H1143" s="10"/>
      <c r="I1143" s="10"/>
    </row>
    <row r="1144" spans="8:9" x14ac:dyDescent="0.2">
      <c r="H1144" s="10"/>
      <c r="I1144" s="10"/>
    </row>
    <row r="1145" spans="8:9" x14ac:dyDescent="0.2">
      <c r="H1145" s="10"/>
      <c r="I1145" s="10"/>
    </row>
    <row r="1146" spans="8:9" x14ac:dyDescent="0.2">
      <c r="H1146" s="10"/>
      <c r="I1146" s="10"/>
    </row>
    <row r="1147" spans="8:9" x14ac:dyDescent="0.2">
      <c r="H1147" s="10"/>
      <c r="I1147" s="10"/>
    </row>
    <row r="1148" spans="8:9" x14ac:dyDescent="0.2">
      <c r="H1148" s="10"/>
      <c r="I1148" s="10"/>
    </row>
    <row r="1149" spans="8:9" x14ac:dyDescent="0.2">
      <c r="H1149" s="10"/>
      <c r="I1149" s="10"/>
    </row>
    <row r="1150" spans="8:9" x14ac:dyDescent="0.2">
      <c r="H1150" s="10"/>
      <c r="I1150" s="10"/>
    </row>
    <row r="1151" spans="8:9" x14ac:dyDescent="0.2">
      <c r="H1151" s="10"/>
      <c r="I1151" s="10"/>
    </row>
    <row r="1152" spans="8:9" x14ac:dyDescent="0.2">
      <c r="H1152" s="10"/>
      <c r="I1152" s="10"/>
    </row>
    <row r="1153" spans="8:9" x14ac:dyDescent="0.2">
      <c r="H1153" s="10"/>
      <c r="I1153" s="10"/>
    </row>
    <row r="1154" spans="8:9" x14ac:dyDescent="0.2">
      <c r="H1154" s="10"/>
      <c r="I1154" s="10"/>
    </row>
    <row r="1155" spans="8:9" x14ac:dyDescent="0.2">
      <c r="H1155" s="10"/>
      <c r="I1155" s="10"/>
    </row>
    <row r="1156" spans="8:9" x14ac:dyDescent="0.2">
      <c r="H1156" s="10"/>
      <c r="I1156" s="10"/>
    </row>
    <row r="1157" spans="8:9" x14ac:dyDescent="0.2">
      <c r="H1157" s="10"/>
      <c r="I1157" s="10"/>
    </row>
    <row r="1158" spans="8:9" x14ac:dyDescent="0.2">
      <c r="H1158" s="10"/>
      <c r="I1158" s="10"/>
    </row>
    <row r="1159" spans="8:9" x14ac:dyDescent="0.2">
      <c r="H1159" s="10"/>
      <c r="I1159" s="10"/>
    </row>
    <row r="1160" spans="8:9" x14ac:dyDescent="0.2">
      <c r="H1160" s="10"/>
      <c r="I1160" s="10"/>
    </row>
    <row r="1161" spans="8:9" x14ac:dyDescent="0.2">
      <c r="H1161" s="10"/>
      <c r="I1161" s="10"/>
    </row>
    <row r="1162" spans="8:9" x14ac:dyDescent="0.2">
      <c r="H1162" s="10"/>
      <c r="I1162" s="10"/>
    </row>
    <row r="1163" spans="8:9" x14ac:dyDescent="0.2">
      <c r="H1163" s="10"/>
      <c r="I1163" s="10"/>
    </row>
    <row r="1164" spans="8:9" x14ac:dyDescent="0.2">
      <c r="H1164" s="10"/>
      <c r="I1164" s="10"/>
    </row>
    <row r="1165" spans="8:9" x14ac:dyDescent="0.2">
      <c r="H1165" s="10"/>
      <c r="I1165" s="10"/>
    </row>
    <row r="1166" spans="8:9" x14ac:dyDescent="0.2">
      <c r="H1166" s="10"/>
      <c r="I1166" s="10"/>
    </row>
    <row r="1167" spans="8:9" x14ac:dyDescent="0.2">
      <c r="H1167" s="10"/>
      <c r="I1167" s="10"/>
    </row>
    <row r="1168" spans="8:9" x14ac:dyDescent="0.2">
      <c r="H1168" s="10"/>
      <c r="I1168" s="10"/>
    </row>
    <row r="1169" spans="8:9" x14ac:dyDescent="0.2">
      <c r="H1169" s="10"/>
      <c r="I1169" s="10"/>
    </row>
    <row r="1170" spans="8:9" x14ac:dyDescent="0.2">
      <c r="H1170" s="10"/>
      <c r="I1170" s="10"/>
    </row>
    <row r="1171" spans="8:9" x14ac:dyDescent="0.2">
      <c r="H1171" s="10"/>
      <c r="I1171" s="10"/>
    </row>
    <row r="1172" spans="8:9" x14ac:dyDescent="0.2">
      <c r="H1172" s="10"/>
      <c r="I1172" s="10"/>
    </row>
    <row r="1173" spans="8:9" x14ac:dyDescent="0.2">
      <c r="H1173" s="10"/>
      <c r="I1173" s="10"/>
    </row>
    <row r="1174" spans="8:9" x14ac:dyDescent="0.2">
      <c r="H1174" s="10"/>
      <c r="I1174" s="10"/>
    </row>
    <row r="1175" spans="8:9" x14ac:dyDescent="0.2">
      <c r="H1175" s="10"/>
      <c r="I1175" s="10"/>
    </row>
    <row r="1176" spans="8:9" x14ac:dyDescent="0.2">
      <c r="H1176" s="10"/>
      <c r="I1176" s="10"/>
    </row>
    <row r="1177" spans="8:9" x14ac:dyDescent="0.2">
      <c r="H1177" s="10"/>
      <c r="I1177" s="10"/>
    </row>
    <row r="1178" spans="8:9" x14ac:dyDescent="0.2">
      <c r="H1178" s="10"/>
      <c r="I1178" s="10"/>
    </row>
    <row r="1179" spans="8:9" x14ac:dyDescent="0.2">
      <c r="H1179" s="10"/>
      <c r="I1179" s="10"/>
    </row>
    <row r="1180" spans="8:9" x14ac:dyDescent="0.2">
      <c r="H1180" s="10"/>
      <c r="I1180" s="10"/>
    </row>
    <row r="1181" spans="8:9" x14ac:dyDescent="0.2">
      <c r="H1181" s="10"/>
      <c r="I1181" s="10"/>
    </row>
    <row r="1182" spans="8:9" x14ac:dyDescent="0.2">
      <c r="H1182" s="10"/>
      <c r="I1182" s="10"/>
    </row>
    <row r="1183" spans="8:9" x14ac:dyDescent="0.2">
      <c r="H1183" s="10"/>
      <c r="I1183" s="10"/>
    </row>
    <row r="1184" spans="8:9" x14ac:dyDescent="0.2">
      <c r="H1184" s="10"/>
      <c r="I1184" s="10"/>
    </row>
    <row r="1185" spans="8:9" x14ac:dyDescent="0.2">
      <c r="H1185" s="10"/>
      <c r="I1185" s="10"/>
    </row>
    <row r="1186" spans="8:9" x14ac:dyDescent="0.2">
      <c r="H1186" s="10"/>
      <c r="I1186" s="10"/>
    </row>
    <row r="1187" spans="8:9" x14ac:dyDescent="0.2">
      <c r="H1187" s="10"/>
      <c r="I1187" s="10"/>
    </row>
    <row r="1188" spans="8:9" x14ac:dyDescent="0.2">
      <c r="H1188" s="10"/>
      <c r="I1188" s="10"/>
    </row>
    <row r="1189" spans="8:9" x14ac:dyDescent="0.2">
      <c r="H1189" s="10"/>
      <c r="I1189" s="10"/>
    </row>
    <row r="1190" spans="8:9" x14ac:dyDescent="0.2">
      <c r="H1190" s="10"/>
      <c r="I1190" s="10"/>
    </row>
    <row r="1191" spans="8:9" x14ac:dyDescent="0.2">
      <c r="H1191" s="10"/>
      <c r="I1191" s="10"/>
    </row>
    <row r="1192" spans="8:9" x14ac:dyDescent="0.2">
      <c r="H1192" s="10"/>
      <c r="I1192" s="10"/>
    </row>
    <row r="1193" spans="8:9" x14ac:dyDescent="0.2">
      <c r="H1193" s="10"/>
      <c r="I1193" s="10"/>
    </row>
    <row r="1194" spans="8:9" x14ac:dyDescent="0.2">
      <c r="H1194" s="10"/>
      <c r="I1194" s="10"/>
    </row>
    <row r="1195" spans="8:9" x14ac:dyDescent="0.2">
      <c r="H1195" s="10"/>
      <c r="I1195" s="10"/>
    </row>
    <row r="1196" spans="8:9" x14ac:dyDescent="0.2">
      <c r="H1196" s="10"/>
      <c r="I1196" s="10"/>
    </row>
    <row r="1197" spans="8:9" x14ac:dyDescent="0.2">
      <c r="H1197" s="10"/>
      <c r="I1197" s="10"/>
    </row>
    <row r="1198" spans="8:9" x14ac:dyDescent="0.2">
      <c r="H1198" s="10"/>
      <c r="I1198" s="10"/>
    </row>
    <row r="1199" spans="8:9" x14ac:dyDescent="0.2">
      <c r="H1199" s="10"/>
      <c r="I1199" s="10"/>
    </row>
    <row r="1200" spans="8:9" x14ac:dyDescent="0.2">
      <c r="H1200" s="10"/>
      <c r="I1200" s="10"/>
    </row>
    <row r="1201" spans="8:9" x14ac:dyDescent="0.2">
      <c r="H1201" s="10"/>
      <c r="I1201" s="10"/>
    </row>
    <row r="1202" spans="8:9" x14ac:dyDescent="0.2">
      <c r="H1202" s="10"/>
      <c r="I1202" s="10"/>
    </row>
    <row r="1203" spans="8:9" x14ac:dyDescent="0.2">
      <c r="H1203" s="10"/>
      <c r="I1203" s="10"/>
    </row>
    <row r="1204" spans="8:9" x14ac:dyDescent="0.2">
      <c r="H1204" s="10"/>
      <c r="I1204" s="10"/>
    </row>
    <row r="1205" spans="8:9" x14ac:dyDescent="0.2">
      <c r="H1205" s="10"/>
      <c r="I1205" s="10"/>
    </row>
    <row r="1206" spans="8:9" x14ac:dyDescent="0.2">
      <c r="H1206" s="10"/>
      <c r="I1206" s="10"/>
    </row>
    <row r="1207" spans="8:9" x14ac:dyDescent="0.2">
      <c r="H1207" s="10"/>
      <c r="I1207" s="10"/>
    </row>
    <row r="1208" spans="8:9" x14ac:dyDescent="0.2">
      <c r="H1208" s="10"/>
      <c r="I1208" s="10"/>
    </row>
    <row r="1209" spans="8:9" x14ac:dyDescent="0.2">
      <c r="H1209" s="10"/>
      <c r="I1209" s="10"/>
    </row>
    <row r="1210" spans="8:9" x14ac:dyDescent="0.2">
      <c r="H1210" s="10"/>
      <c r="I1210" s="10"/>
    </row>
    <row r="1211" spans="8:9" x14ac:dyDescent="0.2">
      <c r="H1211" s="10"/>
      <c r="I1211" s="10"/>
    </row>
    <row r="1212" spans="8:9" x14ac:dyDescent="0.2">
      <c r="H1212" s="10"/>
      <c r="I1212" s="10"/>
    </row>
    <row r="1213" spans="8:9" x14ac:dyDescent="0.2">
      <c r="H1213" s="10"/>
      <c r="I1213" s="10"/>
    </row>
    <row r="1214" spans="8:9" x14ac:dyDescent="0.2">
      <c r="H1214" s="10"/>
      <c r="I1214" s="10"/>
    </row>
    <row r="1215" spans="8:9" x14ac:dyDescent="0.2">
      <c r="H1215" s="10"/>
      <c r="I1215" s="10"/>
    </row>
    <row r="1216" spans="8:9" x14ac:dyDescent="0.2">
      <c r="H1216" s="10"/>
      <c r="I1216" s="10"/>
    </row>
    <row r="1217" spans="8:9" x14ac:dyDescent="0.2">
      <c r="H1217" s="10"/>
      <c r="I1217" s="10"/>
    </row>
    <row r="1218" spans="8:9" x14ac:dyDescent="0.2">
      <c r="H1218" s="10"/>
      <c r="I1218" s="10"/>
    </row>
    <row r="1219" spans="8:9" x14ac:dyDescent="0.2">
      <c r="H1219" s="10"/>
      <c r="I1219" s="10"/>
    </row>
    <row r="1220" spans="8:9" x14ac:dyDescent="0.2">
      <c r="H1220" s="10"/>
      <c r="I1220" s="10"/>
    </row>
    <row r="1221" spans="8:9" x14ac:dyDescent="0.2">
      <c r="H1221" s="10"/>
      <c r="I1221" s="10"/>
    </row>
    <row r="1222" spans="8:9" x14ac:dyDescent="0.2">
      <c r="H1222" s="10"/>
      <c r="I1222" s="10"/>
    </row>
    <row r="1223" spans="8:9" x14ac:dyDescent="0.2">
      <c r="H1223" s="10"/>
      <c r="I1223" s="10"/>
    </row>
    <row r="1224" spans="8:9" x14ac:dyDescent="0.2">
      <c r="H1224" s="10"/>
      <c r="I1224" s="10"/>
    </row>
    <row r="1225" spans="8:9" x14ac:dyDescent="0.2">
      <c r="H1225" s="10"/>
      <c r="I1225" s="10"/>
    </row>
    <row r="1226" spans="8:9" x14ac:dyDescent="0.2">
      <c r="H1226" s="10"/>
      <c r="I1226" s="10"/>
    </row>
    <row r="1227" spans="8:9" x14ac:dyDescent="0.2">
      <c r="H1227" s="10"/>
      <c r="I1227" s="10"/>
    </row>
    <row r="1228" spans="8:9" x14ac:dyDescent="0.2">
      <c r="H1228" s="10"/>
      <c r="I1228" s="10"/>
    </row>
    <row r="1229" spans="8:9" x14ac:dyDescent="0.2">
      <c r="H1229" s="10"/>
      <c r="I1229" s="10"/>
    </row>
    <row r="1230" spans="8:9" x14ac:dyDescent="0.2">
      <c r="H1230" s="10"/>
      <c r="I1230" s="10"/>
    </row>
    <row r="1231" spans="8:9" x14ac:dyDescent="0.2">
      <c r="H1231" s="10"/>
      <c r="I1231" s="10"/>
    </row>
    <row r="1232" spans="8:9" x14ac:dyDescent="0.2">
      <c r="H1232" s="10"/>
      <c r="I1232" s="10"/>
    </row>
    <row r="1233" spans="8:9" x14ac:dyDescent="0.2">
      <c r="H1233" s="10"/>
      <c r="I1233" s="10"/>
    </row>
    <row r="1234" spans="8:9" x14ac:dyDescent="0.2">
      <c r="H1234" s="10"/>
      <c r="I1234" s="10"/>
    </row>
    <row r="1235" spans="8:9" x14ac:dyDescent="0.2">
      <c r="H1235" s="10"/>
      <c r="I1235" s="10"/>
    </row>
    <row r="1236" spans="8:9" x14ac:dyDescent="0.2">
      <c r="H1236" s="10"/>
      <c r="I1236" s="10"/>
    </row>
    <row r="1237" spans="8:9" x14ac:dyDescent="0.2">
      <c r="H1237" s="10"/>
      <c r="I1237" s="10"/>
    </row>
    <row r="1238" spans="8:9" x14ac:dyDescent="0.2">
      <c r="H1238" s="10"/>
      <c r="I1238" s="10"/>
    </row>
    <row r="1239" spans="8:9" x14ac:dyDescent="0.2">
      <c r="H1239" s="10"/>
      <c r="I1239" s="10"/>
    </row>
    <row r="1240" spans="8:9" x14ac:dyDescent="0.2">
      <c r="H1240" s="10"/>
      <c r="I1240" s="10"/>
    </row>
    <row r="1241" spans="8:9" x14ac:dyDescent="0.2">
      <c r="H1241" s="10"/>
      <c r="I1241" s="10"/>
    </row>
    <row r="1242" spans="8:9" x14ac:dyDescent="0.2">
      <c r="H1242" s="10"/>
      <c r="I1242" s="10"/>
    </row>
    <row r="1243" spans="8:9" x14ac:dyDescent="0.2">
      <c r="H1243" s="10"/>
      <c r="I1243" s="10"/>
    </row>
    <row r="1244" spans="8:9" x14ac:dyDescent="0.2">
      <c r="H1244" s="10"/>
      <c r="I1244" s="10"/>
    </row>
    <row r="1245" spans="8:9" x14ac:dyDescent="0.2">
      <c r="H1245" s="10"/>
      <c r="I1245" s="10"/>
    </row>
    <row r="1246" spans="8:9" x14ac:dyDescent="0.2">
      <c r="H1246" s="10"/>
      <c r="I1246" s="10"/>
    </row>
    <row r="1247" spans="8:9" x14ac:dyDescent="0.2">
      <c r="H1247" s="10"/>
      <c r="I1247" s="10"/>
    </row>
    <row r="1248" spans="8:9" x14ac:dyDescent="0.2">
      <c r="H1248" s="10"/>
      <c r="I1248" s="10"/>
    </row>
    <row r="1249" spans="8:9" x14ac:dyDescent="0.2">
      <c r="H1249" s="10"/>
      <c r="I1249" s="10"/>
    </row>
    <row r="1250" spans="8:9" x14ac:dyDescent="0.2">
      <c r="H1250" s="10"/>
      <c r="I1250" s="10"/>
    </row>
    <row r="1251" spans="8:9" x14ac:dyDescent="0.2">
      <c r="H1251" s="10"/>
      <c r="I1251" s="10"/>
    </row>
    <row r="1252" spans="8:9" x14ac:dyDescent="0.2">
      <c r="H1252" s="10"/>
      <c r="I1252" s="10"/>
    </row>
    <row r="1253" spans="8:9" x14ac:dyDescent="0.2">
      <c r="H1253" s="10"/>
      <c r="I1253" s="10"/>
    </row>
    <row r="1254" spans="8:9" x14ac:dyDescent="0.2">
      <c r="H1254" s="10"/>
      <c r="I1254" s="10"/>
    </row>
    <row r="1255" spans="8:9" x14ac:dyDescent="0.2">
      <c r="H1255" s="10"/>
      <c r="I1255" s="10"/>
    </row>
    <row r="1256" spans="8:9" x14ac:dyDescent="0.2">
      <c r="H1256" s="10"/>
      <c r="I1256" s="10"/>
    </row>
    <row r="1257" spans="8:9" x14ac:dyDescent="0.2">
      <c r="H1257" s="10"/>
      <c r="I1257" s="10"/>
    </row>
    <row r="1258" spans="8:9" x14ac:dyDescent="0.2">
      <c r="H1258" s="10"/>
      <c r="I1258" s="10"/>
    </row>
    <row r="1259" spans="8:9" x14ac:dyDescent="0.2">
      <c r="H1259" s="10"/>
      <c r="I1259" s="10"/>
    </row>
    <row r="1260" spans="8:9" x14ac:dyDescent="0.2">
      <c r="H1260" s="10"/>
      <c r="I1260" s="10"/>
    </row>
    <row r="1261" spans="8:9" x14ac:dyDescent="0.2">
      <c r="H1261" s="10"/>
      <c r="I1261" s="10"/>
    </row>
    <row r="1262" spans="8:9" x14ac:dyDescent="0.2">
      <c r="H1262" s="10"/>
      <c r="I1262" s="10"/>
    </row>
    <row r="1263" spans="8:9" x14ac:dyDescent="0.2">
      <c r="H1263" s="10"/>
      <c r="I1263" s="10"/>
    </row>
    <row r="1264" spans="8:9" x14ac:dyDescent="0.2">
      <c r="H1264" s="10"/>
      <c r="I1264" s="10"/>
    </row>
    <row r="1265" spans="8:9" x14ac:dyDescent="0.2">
      <c r="H1265" s="10"/>
      <c r="I1265" s="10"/>
    </row>
    <row r="1266" spans="8:9" x14ac:dyDescent="0.2">
      <c r="H1266" s="10"/>
      <c r="I1266" s="10"/>
    </row>
    <row r="1267" spans="8:9" x14ac:dyDescent="0.2">
      <c r="H1267" s="10"/>
      <c r="I1267" s="10"/>
    </row>
    <row r="1268" spans="8:9" x14ac:dyDescent="0.2">
      <c r="H1268" s="10"/>
      <c r="I1268" s="10"/>
    </row>
    <row r="1269" spans="8:9" x14ac:dyDescent="0.2">
      <c r="H1269" s="10"/>
      <c r="I1269" s="10"/>
    </row>
    <row r="1270" spans="8:9" x14ac:dyDescent="0.2">
      <c r="H1270" s="10"/>
      <c r="I1270" s="10"/>
    </row>
    <row r="1271" spans="8:9" x14ac:dyDescent="0.2">
      <c r="H1271" s="10"/>
      <c r="I1271" s="10"/>
    </row>
    <row r="1272" spans="8:9" x14ac:dyDescent="0.2">
      <c r="H1272" s="10"/>
      <c r="I1272" s="10"/>
    </row>
    <row r="1273" spans="8:9" x14ac:dyDescent="0.2">
      <c r="H1273" s="10"/>
      <c r="I1273" s="10"/>
    </row>
    <row r="1274" spans="8:9" x14ac:dyDescent="0.2">
      <c r="H1274" s="10"/>
      <c r="I1274" s="10"/>
    </row>
    <row r="1275" spans="8:9" x14ac:dyDescent="0.2">
      <c r="H1275" s="10"/>
      <c r="I1275" s="10"/>
    </row>
    <row r="1276" spans="8:9" x14ac:dyDescent="0.2">
      <c r="H1276" s="10"/>
      <c r="I1276" s="10"/>
    </row>
    <row r="1277" spans="8:9" x14ac:dyDescent="0.2">
      <c r="H1277" s="10"/>
      <c r="I1277" s="10"/>
    </row>
    <row r="1278" spans="8:9" x14ac:dyDescent="0.2">
      <c r="H1278" s="10"/>
      <c r="I1278" s="10"/>
    </row>
    <row r="1279" spans="8:9" x14ac:dyDescent="0.2">
      <c r="H1279" s="10"/>
      <c r="I1279" s="10"/>
    </row>
    <row r="1280" spans="8:9" x14ac:dyDescent="0.2">
      <c r="H1280" s="10"/>
      <c r="I1280" s="10"/>
    </row>
    <row r="1281" spans="8:9" x14ac:dyDescent="0.2">
      <c r="H1281" s="10"/>
      <c r="I1281" s="10"/>
    </row>
    <row r="1282" spans="8:9" x14ac:dyDescent="0.2">
      <c r="H1282" s="10"/>
      <c r="I1282" s="10"/>
    </row>
    <row r="1283" spans="8:9" x14ac:dyDescent="0.2">
      <c r="H1283" s="10"/>
      <c r="I1283" s="10"/>
    </row>
    <row r="1284" spans="8:9" x14ac:dyDescent="0.2">
      <c r="H1284" s="10"/>
      <c r="I1284" s="10"/>
    </row>
    <row r="1285" spans="8:9" x14ac:dyDescent="0.2">
      <c r="H1285" s="10"/>
      <c r="I1285" s="10"/>
    </row>
    <row r="1286" spans="8:9" x14ac:dyDescent="0.2">
      <c r="H1286" s="10"/>
      <c r="I1286" s="10"/>
    </row>
    <row r="1287" spans="8:9" x14ac:dyDescent="0.2">
      <c r="H1287" s="10"/>
      <c r="I1287" s="10"/>
    </row>
    <row r="1288" spans="8:9" x14ac:dyDescent="0.2">
      <c r="H1288" s="10"/>
      <c r="I1288" s="10"/>
    </row>
    <row r="1289" spans="8:9" x14ac:dyDescent="0.2">
      <c r="H1289" s="10"/>
      <c r="I1289" s="10"/>
    </row>
    <row r="1290" spans="8:9" x14ac:dyDescent="0.2">
      <c r="H1290" s="10"/>
      <c r="I1290" s="10"/>
    </row>
    <row r="1291" spans="8:9" x14ac:dyDescent="0.2">
      <c r="H1291" s="10"/>
      <c r="I1291" s="10"/>
    </row>
    <row r="1292" spans="8:9" x14ac:dyDescent="0.2">
      <c r="H1292" s="10"/>
      <c r="I1292" s="10"/>
    </row>
    <row r="1293" spans="8:9" x14ac:dyDescent="0.2">
      <c r="H1293" s="10"/>
      <c r="I1293" s="10"/>
    </row>
    <row r="1294" spans="8:9" x14ac:dyDescent="0.2">
      <c r="H1294" s="10"/>
      <c r="I1294" s="10"/>
    </row>
    <row r="1295" spans="8:9" x14ac:dyDescent="0.2">
      <c r="H1295" s="10"/>
      <c r="I1295" s="10"/>
    </row>
    <row r="1296" spans="8:9" x14ac:dyDescent="0.2">
      <c r="H1296" s="10"/>
      <c r="I1296" s="10"/>
    </row>
    <row r="1297" spans="8:9" x14ac:dyDescent="0.2">
      <c r="H1297" s="10"/>
      <c r="I1297" s="10"/>
    </row>
    <row r="1298" spans="8:9" x14ac:dyDescent="0.2">
      <c r="H1298" s="10"/>
      <c r="I1298" s="10"/>
    </row>
    <row r="1299" spans="8:9" x14ac:dyDescent="0.2">
      <c r="H1299" s="10"/>
      <c r="I1299" s="10"/>
    </row>
    <row r="1300" spans="8:9" x14ac:dyDescent="0.2">
      <c r="H1300" s="10"/>
      <c r="I1300" s="10"/>
    </row>
    <row r="1301" spans="8:9" x14ac:dyDescent="0.2">
      <c r="H1301" s="10"/>
      <c r="I1301" s="10"/>
    </row>
    <row r="1302" spans="8:9" x14ac:dyDescent="0.2">
      <c r="H1302" s="10"/>
      <c r="I1302" s="10"/>
    </row>
    <row r="1303" spans="8:9" x14ac:dyDescent="0.2">
      <c r="H1303" s="10"/>
      <c r="I1303" s="10"/>
    </row>
    <row r="1304" spans="8:9" x14ac:dyDescent="0.2">
      <c r="H1304" s="10"/>
      <c r="I1304" s="10"/>
    </row>
    <row r="1305" spans="8:9" x14ac:dyDescent="0.2">
      <c r="H1305" s="10"/>
      <c r="I1305" s="10"/>
    </row>
    <row r="1306" spans="8:9" x14ac:dyDescent="0.2">
      <c r="H1306" s="10"/>
      <c r="I1306" s="10"/>
    </row>
    <row r="1307" spans="8:9" x14ac:dyDescent="0.2">
      <c r="H1307" s="10"/>
      <c r="I1307" s="10"/>
    </row>
    <row r="1308" spans="8:9" x14ac:dyDescent="0.2">
      <c r="H1308" s="10"/>
      <c r="I1308" s="10"/>
    </row>
    <row r="1309" spans="8:9" x14ac:dyDescent="0.2">
      <c r="H1309" s="10"/>
      <c r="I1309" s="10"/>
    </row>
    <row r="1310" spans="8:9" x14ac:dyDescent="0.2">
      <c r="H1310" s="10"/>
      <c r="I1310" s="10"/>
    </row>
    <row r="1311" spans="8:9" x14ac:dyDescent="0.2">
      <c r="H1311" s="10"/>
      <c r="I1311" s="10"/>
    </row>
    <row r="1312" spans="8:9" x14ac:dyDescent="0.2">
      <c r="H1312" s="10"/>
      <c r="I1312" s="10"/>
    </row>
    <row r="1313" spans="8:9" x14ac:dyDescent="0.2">
      <c r="H1313" s="10"/>
      <c r="I1313" s="10"/>
    </row>
    <row r="1314" spans="8:9" x14ac:dyDescent="0.2">
      <c r="H1314" s="10"/>
      <c r="I1314" s="10"/>
    </row>
    <row r="1315" spans="8:9" x14ac:dyDescent="0.2">
      <c r="H1315" s="10"/>
      <c r="I1315" s="10"/>
    </row>
    <row r="1316" spans="8:9" x14ac:dyDescent="0.2">
      <c r="H1316" s="10"/>
      <c r="I1316" s="10"/>
    </row>
    <row r="1317" spans="8:9" x14ac:dyDescent="0.2">
      <c r="H1317" s="10"/>
      <c r="I1317" s="10"/>
    </row>
    <row r="1318" spans="8:9" x14ac:dyDescent="0.2">
      <c r="H1318" s="10"/>
      <c r="I1318" s="10"/>
    </row>
    <row r="1319" spans="8:9" x14ac:dyDescent="0.2">
      <c r="H1319" s="10"/>
      <c r="I1319" s="10"/>
    </row>
    <row r="1320" spans="8:9" x14ac:dyDescent="0.2">
      <c r="H1320" s="10"/>
      <c r="I1320" s="10"/>
    </row>
    <row r="1321" spans="8:9" x14ac:dyDescent="0.2">
      <c r="H1321" s="10"/>
      <c r="I1321" s="10"/>
    </row>
    <row r="1322" spans="8:9" x14ac:dyDescent="0.2">
      <c r="H1322" s="10"/>
      <c r="I1322" s="10"/>
    </row>
    <row r="1323" spans="8:9" x14ac:dyDescent="0.2">
      <c r="H1323" s="10"/>
      <c r="I1323" s="10"/>
    </row>
    <row r="1324" spans="8:9" x14ac:dyDescent="0.2">
      <c r="H1324" s="10"/>
      <c r="I1324" s="10"/>
    </row>
    <row r="1325" spans="8:9" x14ac:dyDescent="0.2">
      <c r="H1325" s="10"/>
      <c r="I1325" s="10"/>
    </row>
    <row r="1326" spans="8:9" x14ac:dyDescent="0.2">
      <c r="H1326" s="10"/>
      <c r="I1326" s="10"/>
    </row>
    <row r="1327" spans="8:9" x14ac:dyDescent="0.2">
      <c r="H1327" s="10"/>
      <c r="I1327" s="10"/>
    </row>
    <row r="1328" spans="8:9" x14ac:dyDescent="0.2">
      <c r="H1328" s="10"/>
      <c r="I1328" s="10"/>
    </row>
    <row r="1329" spans="8:9" x14ac:dyDescent="0.2">
      <c r="H1329" s="10"/>
      <c r="I1329" s="10"/>
    </row>
    <row r="1330" spans="8:9" x14ac:dyDescent="0.2">
      <c r="H1330" s="10"/>
      <c r="I1330" s="10"/>
    </row>
    <row r="1331" spans="8:9" x14ac:dyDescent="0.2">
      <c r="H1331" s="10"/>
      <c r="I1331" s="10"/>
    </row>
    <row r="1332" spans="8:9" x14ac:dyDescent="0.2">
      <c r="H1332" s="10"/>
      <c r="I1332" s="10"/>
    </row>
    <row r="1333" spans="8:9" x14ac:dyDescent="0.2">
      <c r="H1333" s="10"/>
      <c r="I1333" s="10"/>
    </row>
    <row r="1334" spans="8:9" x14ac:dyDescent="0.2">
      <c r="H1334" s="10"/>
      <c r="I1334" s="10"/>
    </row>
    <row r="1335" spans="8:9" x14ac:dyDescent="0.2">
      <c r="H1335" s="10"/>
      <c r="I1335" s="10"/>
    </row>
    <row r="1336" spans="8:9" x14ac:dyDescent="0.2">
      <c r="H1336" s="10"/>
      <c r="I1336" s="10"/>
    </row>
    <row r="1337" spans="8:9" x14ac:dyDescent="0.2">
      <c r="H1337" s="10"/>
      <c r="I1337" s="10"/>
    </row>
    <row r="1338" spans="8:9" x14ac:dyDescent="0.2">
      <c r="H1338" s="10"/>
      <c r="I1338" s="10"/>
    </row>
    <row r="1339" spans="8:9" x14ac:dyDescent="0.2">
      <c r="H1339" s="10"/>
      <c r="I1339" s="10"/>
    </row>
    <row r="1340" spans="8:9" x14ac:dyDescent="0.2">
      <c r="H1340" s="10"/>
      <c r="I1340" s="10"/>
    </row>
    <row r="1341" spans="8:9" x14ac:dyDescent="0.2">
      <c r="H1341" s="10"/>
      <c r="I1341" s="10"/>
    </row>
    <row r="1342" spans="8:9" x14ac:dyDescent="0.2">
      <c r="H1342" s="10"/>
      <c r="I1342" s="10"/>
    </row>
    <row r="1343" spans="8:9" x14ac:dyDescent="0.2">
      <c r="H1343" s="10"/>
      <c r="I1343" s="10"/>
    </row>
    <row r="1344" spans="8:9" x14ac:dyDescent="0.2">
      <c r="H1344" s="10"/>
      <c r="I1344" s="10"/>
    </row>
    <row r="1345" spans="8:9" x14ac:dyDescent="0.2">
      <c r="H1345" s="10"/>
      <c r="I1345" s="10"/>
    </row>
    <row r="1346" spans="8:9" x14ac:dyDescent="0.2">
      <c r="H1346" s="10"/>
      <c r="I1346" s="10"/>
    </row>
    <row r="1347" spans="8:9" x14ac:dyDescent="0.2">
      <c r="H1347" s="10"/>
      <c r="I1347" s="10"/>
    </row>
    <row r="1348" spans="8:9" x14ac:dyDescent="0.2">
      <c r="H1348" s="10"/>
      <c r="I1348" s="10"/>
    </row>
    <row r="1349" spans="8:9" x14ac:dyDescent="0.2">
      <c r="H1349" s="10"/>
      <c r="I1349" s="10"/>
    </row>
    <row r="1350" spans="8:9" x14ac:dyDescent="0.2">
      <c r="H1350" s="10"/>
      <c r="I1350" s="10"/>
    </row>
    <row r="1351" spans="8:9" x14ac:dyDescent="0.2">
      <c r="H1351" s="10"/>
      <c r="I1351" s="10"/>
    </row>
    <row r="1352" spans="8:9" x14ac:dyDescent="0.2">
      <c r="H1352" s="10"/>
      <c r="I1352" s="10"/>
    </row>
    <row r="1353" spans="8:9" x14ac:dyDescent="0.2">
      <c r="H1353" s="10"/>
      <c r="I1353" s="10"/>
    </row>
    <row r="1354" spans="8:9" x14ac:dyDescent="0.2">
      <c r="H1354" s="10"/>
      <c r="I1354" s="10"/>
    </row>
    <row r="1355" spans="8:9" x14ac:dyDescent="0.2">
      <c r="H1355" s="10"/>
      <c r="I1355" s="10"/>
    </row>
    <row r="1356" spans="8:9" x14ac:dyDescent="0.2">
      <c r="H1356" s="10"/>
      <c r="I1356" s="10"/>
    </row>
    <row r="1357" spans="8:9" x14ac:dyDescent="0.2">
      <c r="H1357" s="10"/>
      <c r="I1357" s="10"/>
    </row>
    <row r="1358" spans="8:9" x14ac:dyDescent="0.2">
      <c r="H1358" s="10"/>
      <c r="I1358" s="10"/>
    </row>
    <row r="1359" spans="8:9" x14ac:dyDescent="0.2">
      <c r="H1359" s="10"/>
      <c r="I1359" s="10"/>
    </row>
    <row r="1360" spans="8:9" x14ac:dyDescent="0.2">
      <c r="H1360" s="10"/>
      <c r="I1360" s="10"/>
    </row>
    <row r="1361" spans="8:9" x14ac:dyDescent="0.2">
      <c r="H1361" s="10"/>
      <c r="I1361" s="10"/>
    </row>
    <row r="1362" spans="8:9" x14ac:dyDescent="0.2">
      <c r="H1362" s="10"/>
      <c r="I1362" s="10"/>
    </row>
    <row r="1363" spans="8:9" x14ac:dyDescent="0.2">
      <c r="H1363" s="10"/>
      <c r="I1363" s="10"/>
    </row>
    <row r="1364" spans="8:9" x14ac:dyDescent="0.2">
      <c r="H1364" s="10"/>
      <c r="I1364" s="10"/>
    </row>
    <row r="1365" spans="8:9" x14ac:dyDescent="0.2">
      <c r="H1365" s="10"/>
      <c r="I1365" s="10"/>
    </row>
    <row r="1366" spans="8:9" x14ac:dyDescent="0.2">
      <c r="H1366" s="10"/>
      <c r="I1366" s="10"/>
    </row>
    <row r="1367" spans="8:9" x14ac:dyDescent="0.2">
      <c r="H1367" s="10"/>
      <c r="I1367" s="10"/>
    </row>
    <row r="1368" spans="8:9" x14ac:dyDescent="0.2">
      <c r="H1368" s="10"/>
      <c r="I1368" s="10"/>
    </row>
    <row r="1369" spans="8:9" x14ac:dyDescent="0.2">
      <c r="H1369" s="10"/>
      <c r="I1369" s="10"/>
    </row>
    <row r="1370" spans="8:9" x14ac:dyDescent="0.2">
      <c r="H1370" s="10"/>
      <c r="I1370" s="10"/>
    </row>
    <row r="1371" spans="8:9" x14ac:dyDescent="0.2">
      <c r="H1371" s="10"/>
      <c r="I1371" s="10"/>
    </row>
    <row r="1372" spans="8:9" x14ac:dyDescent="0.2">
      <c r="H1372" s="10"/>
      <c r="I1372" s="10"/>
    </row>
    <row r="1373" spans="8:9" x14ac:dyDescent="0.2">
      <c r="H1373" s="10"/>
      <c r="I1373" s="10"/>
    </row>
    <row r="1374" spans="8:9" x14ac:dyDescent="0.2">
      <c r="H1374" s="10"/>
      <c r="I1374" s="10"/>
    </row>
    <row r="1375" spans="8:9" x14ac:dyDescent="0.2">
      <c r="H1375" s="10"/>
      <c r="I1375" s="10"/>
    </row>
    <row r="1376" spans="8:9" x14ac:dyDescent="0.2">
      <c r="H1376" s="10"/>
      <c r="I1376" s="10"/>
    </row>
    <row r="1377" spans="8:9" x14ac:dyDescent="0.2">
      <c r="H1377" s="10"/>
      <c r="I1377" s="10"/>
    </row>
    <row r="1378" spans="8:9" x14ac:dyDescent="0.2">
      <c r="H1378" s="10"/>
      <c r="I1378" s="10"/>
    </row>
    <row r="1379" spans="8:9" x14ac:dyDescent="0.2">
      <c r="H1379" s="10"/>
      <c r="I1379" s="10"/>
    </row>
    <row r="1380" spans="8:9" x14ac:dyDescent="0.2">
      <c r="H1380" s="10"/>
      <c r="I1380" s="10"/>
    </row>
    <row r="1381" spans="8:9" x14ac:dyDescent="0.2">
      <c r="H1381" s="10"/>
      <c r="I1381" s="10"/>
    </row>
    <row r="1382" spans="8:9" x14ac:dyDescent="0.2">
      <c r="H1382" s="10"/>
      <c r="I1382" s="10"/>
    </row>
    <row r="1383" spans="8:9" x14ac:dyDescent="0.2">
      <c r="H1383" s="10"/>
      <c r="I1383" s="10"/>
    </row>
    <row r="1384" spans="8:9" x14ac:dyDescent="0.2">
      <c r="H1384" s="10"/>
      <c r="I1384" s="10"/>
    </row>
    <row r="1385" spans="8:9" x14ac:dyDescent="0.2">
      <c r="H1385" s="10"/>
      <c r="I1385" s="10"/>
    </row>
    <row r="1386" spans="8:9" x14ac:dyDescent="0.2">
      <c r="H1386" s="10"/>
      <c r="I1386" s="10"/>
    </row>
    <row r="1387" spans="8:9" x14ac:dyDescent="0.2">
      <c r="H1387" s="10"/>
      <c r="I1387" s="10"/>
    </row>
    <row r="1388" spans="8:9" x14ac:dyDescent="0.2">
      <c r="H1388" s="10"/>
      <c r="I1388" s="10"/>
    </row>
    <row r="1389" spans="8:9" x14ac:dyDescent="0.2">
      <c r="H1389" s="10"/>
      <c r="I1389" s="10"/>
    </row>
    <row r="1390" spans="8:9" x14ac:dyDescent="0.2">
      <c r="H1390" s="10"/>
      <c r="I1390" s="10"/>
    </row>
    <row r="1391" spans="8:9" x14ac:dyDescent="0.2">
      <c r="H1391" s="10"/>
      <c r="I1391" s="10"/>
    </row>
    <row r="1392" spans="8:9" x14ac:dyDescent="0.2">
      <c r="H1392" s="10"/>
      <c r="I1392" s="10"/>
    </row>
    <row r="1393" spans="8:9" x14ac:dyDescent="0.2">
      <c r="H1393" s="10"/>
      <c r="I1393" s="10"/>
    </row>
    <row r="1394" spans="8:9" x14ac:dyDescent="0.2">
      <c r="H1394" s="10"/>
      <c r="I1394" s="10"/>
    </row>
    <row r="1395" spans="8:9" x14ac:dyDescent="0.2">
      <c r="H1395" s="10"/>
      <c r="I1395" s="10"/>
    </row>
    <row r="1396" spans="8:9" x14ac:dyDescent="0.2">
      <c r="H1396" s="10"/>
      <c r="I1396" s="10"/>
    </row>
    <row r="1397" spans="8:9" x14ac:dyDescent="0.2">
      <c r="H1397" s="10"/>
      <c r="I1397" s="10"/>
    </row>
    <row r="1398" spans="8:9" x14ac:dyDescent="0.2">
      <c r="H1398" s="10"/>
      <c r="I1398" s="10"/>
    </row>
    <row r="1399" spans="8:9" x14ac:dyDescent="0.2">
      <c r="H1399" s="10"/>
      <c r="I1399" s="10"/>
    </row>
    <row r="1400" spans="8:9" x14ac:dyDescent="0.2">
      <c r="H1400" s="10"/>
      <c r="I1400" s="10"/>
    </row>
    <row r="1401" spans="8:9" x14ac:dyDescent="0.2">
      <c r="H1401" s="10"/>
      <c r="I1401" s="10"/>
    </row>
    <row r="1402" spans="8:9" x14ac:dyDescent="0.2">
      <c r="H1402" s="10"/>
      <c r="I1402" s="10"/>
    </row>
    <row r="1403" spans="8:9" x14ac:dyDescent="0.2">
      <c r="H1403" s="10"/>
      <c r="I1403" s="10"/>
    </row>
    <row r="1404" spans="8:9" x14ac:dyDescent="0.2">
      <c r="H1404" s="10"/>
      <c r="I1404" s="10"/>
    </row>
    <row r="1405" spans="8:9" x14ac:dyDescent="0.2">
      <c r="H1405" s="10"/>
      <c r="I1405" s="10"/>
    </row>
    <row r="1406" spans="8:9" x14ac:dyDescent="0.2">
      <c r="H1406" s="10"/>
      <c r="I1406" s="10"/>
    </row>
    <row r="1407" spans="8:9" x14ac:dyDescent="0.2">
      <c r="H1407" s="10"/>
      <c r="I1407" s="10"/>
    </row>
    <row r="1408" spans="8:9" x14ac:dyDescent="0.2">
      <c r="H1408" s="10"/>
      <c r="I1408" s="10"/>
    </row>
    <row r="1409" spans="8:9" x14ac:dyDescent="0.2">
      <c r="H1409" s="10"/>
      <c r="I1409" s="10"/>
    </row>
    <row r="1410" spans="8:9" x14ac:dyDescent="0.2">
      <c r="H1410" s="10"/>
      <c r="I1410" s="10"/>
    </row>
    <row r="1411" spans="8:9" x14ac:dyDescent="0.2">
      <c r="H1411" s="10"/>
      <c r="I1411" s="10"/>
    </row>
    <row r="1412" spans="8:9" x14ac:dyDescent="0.2">
      <c r="H1412" s="10"/>
      <c r="I1412" s="10"/>
    </row>
    <row r="1413" spans="8:9" x14ac:dyDescent="0.2">
      <c r="H1413" s="10"/>
      <c r="I1413" s="10"/>
    </row>
    <row r="1414" spans="8:9" x14ac:dyDescent="0.2">
      <c r="H1414" s="10"/>
      <c r="I1414" s="10"/>
    </row>
    <row r="1415" spans="8:9" x14ac:dyDescent="0.2">
      <c r="H1415" s="10"/>
      <c r="I1415" s="10"/>
    </row>
    <row r="1416" spans="8:9" x14ac:dyDescent="0.2">
      <c r="H1416" s="10"/>
      <c r="I1416" s="10"/>
    </row>
    <row r="1417" spans="8:9" x14ac:dyDescent="0.2">
      <c r="H1417" s="10"/>
      <c r="I1417" s="10"/>
    </row>
    <row r="1418" spans="8:9" x14ac:dyDescent="0.2">
      <c r="H1418" s="10"/>
      <c r="I1418" s="10"/>
    </row>
    <row r="1419" spans="8:9" x14ac:dyDescent="0.2">
      <c r="H1419" s="10"/>
      <c r="I1419" s="10"/>
    </row>
    <row r="1420" spans="8:9" x14ac:dyDescent="0.2">
      <c r="H1420" s="10"/>
      <c r="I1420" s="10"/>
    </row>
    <row r="1421" spans="8:9" x14ac:dyDescent="0.2">
      <c r="H1421" s="10"/>
      <c r="I1421" s="10"/>
    </row>
    <row r="1422" spans="8:9" x14ac:dyDescent="0.2">
      <c r="H1422" s="10"/>
      <c r="I1422" s="10"/>
    </row>
    <row r="1423" spans="8:9" x14ac:dyDescent="0.2">
      <c r="H1423" s="10"/>
      <c r="I1423" s="10"/>
    </row>
    <row r="1424" spans="8:9" x14ac:dyDescent="0.2">
      <c r="H1424" s="10"/>
      <c r="I1424" s="10"/>
    </row>
    <row r="1425" spans="8:9" x14ac:dyDescent="0.2">
      <c r="H1425" s="10"/>
      <c r="I1425" s="10"/>
    </row>
    <row r="1426" spans="8:9" x14ac:dyDescent="0.2">
      <c r="H1426" s="10"/>
      <c r="I1426" s="10"/>
    </row>
    <row r="1427" spans="8:9" x14ac:dyDescent="0.2">
      <c r="H1427" s="10"/>
      <c r="I1427" s="10"/>
    </row>
    <row r="1428" spans="8:9" x14ac:dyDescent="0.2">
      <c r="H1428" s="10"/>
      <c r="I1428" s="10"/>
    </row>
    <row r="1429" spans="8:9" x14ac:dyDescent="0.2">
      <c r="H1429" s="10"/>
      <c r="I1429" s="10"/>
    </row>
    <row r="1430" spans="8:9" x14ac:dyDescent="0.2">
      <c r="H1430" s="10"/>
      <c r="I1430" s="10"/>
    </row>
    <row r="1431" spans="8:9" x14ac:dyDescent="0.2">
      <c r="H1431" s="10"/>
      <c r="I1431" s="10"/>
    </row>
    <row r="1432" spans="8:9" x14ac:dyDescent="0.2">
      <c r="H1432" s="10"/>
      <c r="I1432" s="10"/>
    </row>
    <row r="1433" spans="8:9" x14ac:dyDescent="0.2">
      <c r="H1433" s="10"/>
      <c r="I1433" s="10"/>
    </row>
    <row r="1434" spans="8:9" x14ac:dyDescent="0.2">
      <c r="H1434" s="10"/>
      <c r="I1434" s="10"/>
    </row>
    <row r="1435" spans="8:9" x14ac:dyDescent="0.2">
      <c r="H1435" s="10"/>
      <c r="I1435" s="10"/>
    </row>
    <row r="1436" spans="8:9" x14ac:dyDescent="0.2">
      <c r="H1436" s="10"/>
      <c r="I1436" s="10"/>
    </row>
    <row r="1437" spans="8:9" x14ac:dyDescent="0.2">
      <c r="H1437" s="10"/>
      <c r="I1437" s="10"/>
    </row>
    <row r="1438" spans="8:9" x14ac:dyDescent="0.2">
      <c r="H1438" s="10"/>
      <c r="I1438" s="10"/>
    </row>
    <row r="1439" spans="8:9" x14ac:dyDescent="0.2">
      <c r="H1439" s="10"/>
      <c r="I1439" s="10"/>
    </row>
    <row r="1440" spans="8:9" x14ac:dyDescent="0.2">
      <c r="H1440" s="10"/>
      <c r="I1440" s="10"/>
    </row>
    <row r="1441" spans="8:9" x14ac:dyDescent="0.2">
      <c r="H1441" s="10"/>
      <c r="I1441" s="10"/>
    </row>
    <row r="1442" spans="8:9" x14ac:dyDescent="0.2">
      <c r="H1442" s="10"/>
      <c r="I1442" s="10"/>
    </row>
    <row r="1443" spans="8:9" x14ac:dyDescent="0.2">
      <c r="H1443" s="10"/>
      <c r="I1443" s="10"/>
    </row>
    <row r="1444" spans="8:9" x14ac:dyDescent="0.2">
      <c r="H1444" s="10"/>
      <c r="I1444" s="10"/>
    </row>
    <row r="1445" spans="8:9" x14ac:dyDescent="0.2">
      <c r="H1445" s="10"/>
      <c r="I1445" s="10"/>
    </row>
    <row r="1446" spans="8:9" x14ac:dyDescent="0.2">
      <c r="H1446" s="10"/>
      <c r="I1446" s="10"/>
    </row>
    <row r="1447" spans="8:9" x14ac:dyDescent="0.2">
      <c r="H1447" s="10"/>
      <c r="I1447" s="10"/>
    </row>
    <row r="1448" spans="8:9" x14ac:dyDescent="0.2">
      <c r="H1448" s="10"/>
      <c r="I1448" s="10"/>
    </row>
    <row r="1449" spans="8:9" x14ac:dyDescent="0.2">
      <c r="H1449" s="10"/>
      <c r="I1449" s="10"/>
    </row>
    <row r="1450" spans="8:9" x14ac:dyDescent="0.2">
      <c r="H1450" s="10"/>
      <c r="I1450" s="10"/>
    </row>
    <row r="1451" spans="8:9" x14ac:dyDescent="0.2">
      <c r="H1451" s="10"/>
      <c r="I1451" s="10"/>
    </row>
    <row r="1452" spans="8:9" x14ac:dyDescent="0.2">
      <c r="H1452" s="10"/>
      <c r="I1452" s="10"/>
    </row>
    <row r="1453" spans="8:9" x14ac:dyDescent="0.2">
      <c r="H1453" s="10"/>
      <c r="I1453" s="10"/>
    </row>
    <row r="1454" spans="8:9" x14ac:dyDescent="0.2">
      <c r="H1454" s="10"/>
      <c r="I1454" s="10"/>
    </row>
    <row r="1455" spans="8:9" x14ac:dyDescent="0.2">
      <c r="H1455" s="10"/>
      <c r="I1455" s="10"/>
    </row>
    <row r="1456" spans="8:9" x14ac:dyDescent="0.2">
      <c r="H1456" s="10"/>
      <c r="I1456" s="10"/>
    </row>
    <row r="1457" spans="8:9" x14ac:dyDescent="0.2">
      <c r="H1457" s="10"/>
      <c r="I1457" s="10"/>
    </row>
    <row r="1458" spans="8:9" x14ac:dyDescent="0.2">
      <c r="H1458" s="10"/>
      <c r="I1458" s="10"/>
    </row>
    <row r="1459" spans="8:9" x14ac:dyDescent="0.2">
      <c r="H1459" s="10"/>
      <c r="I1459" s="10"/>
    </row>
    <row r="1460" spans="8:9" x14ac:dyDescent="0.2">
      <c r="H1460" s="10"/>
      <c r="I1460" s="10"/>
    </row>
    <row r="1461" spans="8:9" x14ac:dyDescent="0.2">
      <c r="H1461" s="10"/>
      <c r="I1461" s="10"/>
    </row>
    <row r="1462" spans="8:9" x14ac:dyDescent="0.2">
      <c r="H1462" s="10"/>
      <c r="I1462" s="10"/>
    </row>
    <row r="1463" spans="8:9" x14ac:dyDescent="0.2">
      <c r="H1463" s="10"/>
      <c r="I1463" s="10"/>
    </row>
    <row r="1464" spans="8:9" x14ac:dyDescent="0.2">
      <c r="H1464" s="10"/>
      <c r="I1464" s="10"/>
    </row>
    <row r="1465" spans="8:9" x14ac:dyDescent="0.2">
      <c r="H1465" s="10"/>
      <c r="I1465" s="10"/>
    </row>
    <row r="1466" spans="8:9" x14ac:dyDescent="0.2">
      <c r="H1466" s="10"/>
      <c r="I1466" s="10"/>
    </row>
    <row r="1467" spans="8:9" x14ac:dyDescent="0.2">
      <c r="H1467" s="10"/>
      <c r="I1467" s="10"/>
    </row>
    <row r="1468" spans="8:9" x14ac:dyDescent="0.2">
      <c r="H1468" s="10"/>
      <c r="I1468" s="10"/>
    </row>
    <row r="1469" spans="8:9" x14ac:dyDescent="0.2">
      <c r="H1469" s="10"/>
      <c r="I1469" s="10"/>
    </row>
    <row r="1470" spans="8:9" x14ac:dyDescent="0.2">
      <c r="H1470" s="10"/>
      <c r="I1470" s="10"/>
    </row>
    <row r="1471" spans="8:9" x14ac:dyDescent="0.2">
      <c r="H1471" s="10"/>
      <c r="I1471" s="10"/>
    </row>
    <row r="1472" spans="8:9" x14ac:dyDescent="0.2">
      <c r="H1472" s="10"/>
      <c r="I1472" s="10"/>
    </row>
    <row r="1473" spans="8:9" x14ac:dyDescent="0.2">
      <c r="H1473" s="10"/>
      <c r="I1473" s="10"/>
    </row>
    <row r="1474" spans="8:9" x14ac:dyDescent="0.2">
      <c r="H1474" s="10"/>
      <c r="I1474" s="10"/>
    </row>
    <row r="1475" spans="8:9" x14ac:dyDescent="0.2">
      <c r="H1475" s="10"/>
      <c r="I1475" s="10"/>
    </row>
    <row r="1476" spans="8:9" x14ac:dyDescent="0.2">
      <c r="H1476" s="10"/>
      <c r="I1476" s="10"/>
    </row>
    <row r="1477" spans="8:9" x14ac:dyDescent="0.2">
      <c r="H1477" s="10"/>
      <c r="I1477" s="10"/>
    </row>
    <row r="1478" spans="8:9" x14ac:dyDescent="0.2">
      <c r="H1478" s="10"/>
      <c r="I1478" s="10"/>
    </row>
    <row r="1479" spans="8:9" x14ac:dyDescent="0.2">
      <c r="H1479" s="10"/>
      <c r="I1479" s="10"/>
    </row>
    <row r="1480" spans="8:9" x14ac:dyDescent="0.2">
      <c r="H1480" s="10"/>
      <c r="I1480" s="10"/>
    </row>
    <row r="1481" spans="8:9" x14ac:dyDescent="0.2">
      <c r="H1481" s="10"/>
      <c r="I1481" s="10"/>
    </row>
    <row r="1482" spans="8:9" x14ac:dyDescent="0.2">
      <c r="H1482" s="10"/>
      <c r="I1482" s="10"/>
    </row>
    <row r="1483" spans="8:9" x14ac:dyDescent="0.2">
      <c r="H1483" s="10"/>
      <c r="I1483" s="10"/>
    </row>
    <row r="1484" spans="8:9" x14ac:dyDescent="0.2">
      <c r="H1484" s="10"/>
      <c r="I1484" s="10"/>
    </row>
    <row r="1485" spans="8:9" x14ac:dyDescent="0.2">
      <c r="H1485" s="10"/>
      <c r="I1485" s="10"/>
    </row>
    <row r="1486" spans="8:9" x14ac:dyDescent="0.2">
      <c r="H1486" s="10"/>
      <c r="I1486" s="10"/>
    </row>
    <row r="1487" spans="8:9" x14ac:dyDescent="0.2">
      <c r="H1487" s="10"/>
      <c r="I1487" s="10"/>
    </row>
    <row r="1488" spans="8:9" x14ac:dyDescent="0.2">
      <c r="H1488" s="10"/>
      <c r="I1488" s="10"/>
    </row>
    <row r="1489" spans="8:9" x14ac:dyDescent="0.2">
      <c r="H1489" s="10"/>
      <c r="I1489" s="10"/>
    </row>
    <row r="1490" spans="8:9" x14ac:dyDescent="0.2">
      <c r="H1490" s="10"/>
      <c r="I1490" s="10"/>
    </row>
    <row r="1491" spans="8:9" x14ac:dyDescent="0.2">
      <c r="H1491" s="10"/>
      <c r="I1491" s="10"/>
    </row>
    <row r="1492" spans="8:9" x14ac:dyDescent="0.2">
      <c r="H1492" s="10"/>
      <c r="I1492" s="10"/>
    </row>
    <row r="1493" spans="8:9" x14ac:dyDescent="0.2">
      <c r="H1493" s="10"/>
      <c r="I1493" s="10"/>
    </row>
    <row r="1494" spans="8:9" x14ac:dyDescent="0.2">
      <c r="H1494" s="10"/>
      <c r="I1494" s="10"/>
    </row>
    <row r="1495" spans="8:9" x14ac:dyDescent="0.2">
      <c r="H1495" s="10"/>
      <c r="I1495" s="10"/>
    </row>
    <row r="1496" spans="8:9" x14ac:dyDescent="0.2">
      <c r="H1496" s="10"/>
      <c r="I1496" s="10"/>
    </row>
    <row r="1497" spans="8:9" x14ac:dyDescent="0.2">
      <c r="H1497" s="10"/>
      <c r="I1497" s="10"/>
    </row>
    <row r="1498" spans="8:9" x14ac:dyDescent="0.2">
      <c r="H1498" s="10"/>
      <c r="I1498" s="10"/>
    </row>
    <row r="1499" spans="8:9" x14ac:dyDescent="0.2">
      <c r="H1499" s="10"/>
      <c r="I1499" s="10"/>
    </row>
    <row r="1500" spans="8:9" x14ac:dyDescent="0.2">
      <c r="H1500" s="10"/>
      <c r="I1500" s="10"/>
    </row>
    <row r="1501" spans="8:9" x14ac:dyDescent="0.2">
      <c r="H1501" s="10"/>
      <c r="I1501" s="10"/>
    </row>
    <row r="1502" spans="8:9" x14ac:dyDescent="0.2">
      <c r="H1502" s="10"/>
      <c r="I1502" s="10"/>
    </row>
    <row r="1503" spans="8:9" x14ac:dyDescent="0.2">
      <c r="H1503" s="10"/>
      <c r="I1503" s="10"/>
    </row>
    <row r="1504" spans="8:9" x14ac:dyDescent="0.2">
      <c r="H1504" s="10"/>
      <c r="I1504" s="10"/>
    </row>
    <row r="1505" spans="8:9" x14ac:dyDescent="0.2">
      <c r="H1505" s="10"/>
      <c r="I1505" s="10"/>
    </row>
    <row r="1506" spans="8:9" x14ac:dyDescent="0.2">
      <c r="H1506" s="10"/>
      <c r="I1506" s="10"/>
    </row>
    <row r="1507" spans="8:9" x14ac:dyDescent="0.2">
      <c r="H1507" s="10"/>
      <c r="I1507" s="10"/>
    </row>
    <row r="1508" spans="8:9" x14ac:dyDescent="0.2">
      <c r="H1508" s="10"/>
      <c r="I1508" s="10"/>
    </row>
    <row r="1509" spans="8:9" x14ac:dyDescent="0.2">
      <c r="H1509" s="10"/>
      <c r="I1509" s="10"/>
    </row>
    <row r="1510" spans="8:9" x14ac:dyDescent="0.2">
      <c r="H1510" s="10"/>
      <c r="I1510" s="10"/>
    </row>
    <row r="1511" spans="8:9" x14ac:dyDescent="0.2">
      <c r="H1511" s="10"/>
      <c r="I1511" s="10"/>
    </row>
    <row r="1512" spans="8:9" x14ac:dyDescent="0.2">
      <c r="H1512" s="10"/>
      <c r="I1512" s="10"/>
    </row>
    <row r="1513" spans="8:9" x14ac:dyDescent="0.2">
      <c r="H1513" s="10"/>
      <c r="I1513" s="10"/>
    </row>
    <row r="1514" spans="8:9" x14ac:dyDescent="0.2">
      <c r="H1514" s="10"/>
      <c r="I1514" s="10"/>
    </row>
    <row r="1515" spans="8:9" x14ac:dyDescent="0.2">
      <c r="H1515" s="10"/>
      <c r="I1515" s="10"/>
    </row>
    <row r="1516" spans="8:9" x14ac:dyDescent="0.2">
      <c r="H1516" s="10"/>
      <c r="I1516" s="10"/>
    </row>
    <row r="1517" spans="8:9" x14ac:dyDescent="0.2">
      <c r="H1517" s="10"/>
      <c r="I1517" s="10"/>
    </row>
    <row r="1518" spans="8:9" x14ac:dyDescent="0.2">
      <c r="H1518" s="10"/>
      <c r="I1518" s="10"/>
    </row>
    <row r="1519" spans="8:9" x14ac:dyDescent="0.2">
      <c r="H1519" s="10"/>
      <c r="I1519" s="10"/>
    </row>
    <row r="1520" spans="8:9" x14ac:dyDescent="0.2">
      <c r="H1520" s="10"/>
      <c r="I1520" s="10"/>
    </row>
    <row r="1521" spans="8:9" x14ac:dyDescent="0.2">
      <c r="H1521" s="10"/>
      <c r="I1521" s="10"/>
    </row>
    <row r="1522" spans="8:9" x14ac:dyDescent="0.2">
      <c r="H1522" s="10"/>
      <c r="I1522" s="10"/>
    </row>
    <row r="1523" spans="8:9" x14ac:dyDescent="0.2">
      <c r="H1523" s="10"/>
      <c r="I1523" s="10"/>
    </row>
    <row r="1524" spans="8:9" x14ac:dyDescent="0.2">
      <c r="H1524" s="10"/>
      <c r="I1524" s="10"/>
    </row>
    <row r="1525" spans="8:9" x14ac:dyDescent="0.2">
      <c r="H1525" s="10"/>
      <c r="I1525" s="10"/>
    </row>
    <row r="1526" spans="8:9" x14ac:dyDescent="0.2">
      <c r="H1526" s="10"/>
      <c r="I1526" s="10"/>
    </row>
    <row r="1527" spans="8:9" x14ac:dyDescent="0.2">
      <c r="H1527" s="10"/>
      <c r="I1527" s="10"/>
    </row>
    <row r="1528" spans="8:9" x14ac:dyDescent="0.2">
      <c r="H1528" s="10"/>
      <c r="I1528" s="10"/>
    </row>
    <row r="1529" spans="8:9" x14ac:dyDescent="0.2">
      <c r="H1529" s="10"/>
      <c r="I1529" s="10"/>
    </row>
    <row r="1530" spans="8:9" x14ac:dyDescent="0.2">
      <c r="H1530" s="10"/>
      <c r="I1530" s="10"/>
    </row>
    <row r="1531" spans="8:9" x14ac:dyDescent="0.2">
      <c r="H1531" s="10"/>
      <c r="I1531" s="10"/>
    </row>
    <row r="1532" spans="8:9" x14ac:dyDescent="0.2">
      <c r="H1532" s="10"/>
      <c r="I1532" s="10"/>
    </row>
    <row r="1533" spans="8:9" x14ac:dyDescent="0.2">
      <c r="H1533" s="10"/>
      <c r="I1533" s="10"/>
    </row>
    <row r="1534" spans="8:9" x14ac:dyDescent="0.2">
      <c r="H1534" s="10"/>
      <c r="I1534" s="10"/>
    </row>
    <row r="1535" spans="8:9" x14ac:dyDescent="0.2">
      <c r="H1535" s="10"/>
      <c r="I1535" s="10"/>
    </row>
    <row r="1536" spans="8:9" x14ac:dyDescent="0.2">
      <c r="H1536" s="10"/>
      <c r="I1536" s="10"/>
    </row>
    <row r="1537" spans="8:9" x14ac:dyDescent="0.2">
      <c r="H1537" s="10"/>
      <c r="I1537" s="10"/>
    </row>
    <row r="1538" spans="8:9" x14ac:dyDescent="0.2">
      <c r="H1538" s="10"/>
      <c r="I1538" s="10"/>
    </row>
    <row r="1539" spans="8:9" x14ac:dyDescent="0.2">
      <c r="H1539" s="10"/>
      <c r="I1539" s="10"/>
    </row>
    <row r="1540" spans="8:9" x14ac:dyDescent="0.2">
      <c r="H1540" s="10"/>
      <c r="I1540" s="10"/>
    </row>
    <row r="1541" spans="8:9" x14ac:dyDescent="0.2">
      <c r="H1541" s="10"/>
      <c r="I1541" s="10"/>
    </row>
    <row r="1542" spans="8:9" x14ac:dyDescent="0.2">
      <c r="H1542" s="10"/>
      <c r="I1542" s="10"/>
    </row>
    <row r="1543" spans="8:9" x14ac:dyDescent="0.2">
      <c r="H1543" s="10"/>
      <c r="I1543" s="10"/>
    </row>
    <row r="1544" spans="8:9" x14ac:dyDescent="0.2">
      <c r="H1544" s="10"/>
      <c r="I1544" s="10"/>
    </row>
    <row r="1545" spans="8:9" x14ac:dyDescent="0.2">
      <c r="H1545" s="10"/>
      <c r="I1545" s="10"/>
    </row>
    <row r="1546" spans="8:9" x14ac:dyDescent="0.2">
      <c r="H1546" s="10"/>
      <c r="I1546" s="10"/>
    </row>
    <row r="1547" spans="8:9" x14ac:dyDescent="0.2">
      <c r="H1547" s="10"/>
      <c r="I1547" s="10"/>
    </row>
    <row r="1548" spans="8:9" x14ac:dyDescent="0.2">
      <c r="H1548" s="10"/>
      <c r="I1548" s="10"/>
    </row>
    <row r="1549" spans="8:9" x14ac:dyDescent="0.2">
      <c r="H1549" s="10"/>
      <c r="I1549" s="10"/>
    </row>
    <row r="1550" spans="8:9" x14ac:dyDescent="0.2">
      <c r="H1550" s="10"/>
      <c r="I1550" s="10"/>
    </row>
    <row r="1551" spans="8:9" x14ac:dyDescent="0.2">
      <c r="H1551" s="10"/>
      <c r="I1551" s="10"/>
    </row>
    <row r="1552" spans="8:9" x14ac:dyDescent="0.2">
      <c r="H1552" s="10"/>
      <c r="I1552" s="10"/>
    </row>
    <row r="1553" spans="8:9" x14ac:dyDescent="0.2">
      <c r="H1553" s="10"/>
      <c r="I1553" s="10"/>
    </row>
    <row r="1554" spans="8:9" x14ac:dyDescent="0.2">
      <c r="H1554" s="10"/>
      <c r="I1554" s="10"/>
    </row>
    <row r="1555" spans="8:9" x14ac:dyDescent="0.2">
      <c r="H1555" s="10"/>
      <c r="I1555" s="10"/>
    </row>
    <row r="1556" spans="8:9" x14ac:dyDescent="0.2">
      <c r="H1556" s="10"/>
      <c r="I1556" s="10"/>
    </row>
    <row r="1557" spans="8:9" x14ac:dyDescent="0.2">
      <c r="H1557" s="10"/>
      <c r="I1557" s="10"/>
    </row>
    <row r="1558" spans="8:9" x14ac:dyDescent="0.2">
      <c r="H1558" s="10"/>
      <c r="I1558" s="10"/>
    </row>
    <row r="1559" spans="8:9" x14ac:dyDescent="0.2">
      <c r="H1559" s="10"/>
      <c r="I1559" s="10"/>
    </row>
    <row r="1560" spans="8:9" x14ac:dyDescent="0.2">
      <c r="H1560" s="10"/>
      <c r="I1560" s="10"/>
    </row>
    <row r="1561" spans="8:9" x14ac:dyDescent="0.2">
      <c r="H1561" s="10"/>
      <c r="I1561" s="10"/>
    </row>
    <row r="1562" spans="8:9" x14ac:dyDescent="0.2">
      <c r="H1562" s="10"/>
      <c r="I1562" s="10"/>
    </row>
    <row r="1563" spans="8:9" x14ac:dyDescent="0.2">
      <c r="H1563" s="10"/>
      <c r="I1563" s="10"/>
    </row>
    <row r="1564" spans="8:9" x14ac:dyDescent="0.2">
      <c r="H1564" s="10"/>
      <c r="I1564" s="10"/>
    </row>
    <row r="1565" spans="8:9" x14ac:dyDescent="0.2">
      <c r="H1565" s="10"/>
      <c r="I1565" s="10"/>
    </row>
    <row r="1566" spans="8:9" x14ac:dyDescent="0.2">
      <c r="H1566" s="10"/>
      <c r="I1566" s="10"/>
    </row>
    <row r="1567" spans="8:9" x14ac:dyDescent="0.2">
      <c r="H1567" s="10"/>
      <c r="I1567" s="10"/>
    </row>
    <row r="1568" spans="8:9" x14ac:dyDescent="0.2">
      <c r="H1568" s="10"/>
      <c r="I1568" s="10"/>
    </row>
    <row r="1569" spans="8:9" x14ac:dyDescent="0.2">
      <c r="H1569" s="10"/>
      <c r="I1569" s="10"/>
    </row>
    <row r="1570" spans="8:9" x14ac:dyDescent="0.2">
      <c r="H1570" s="10"/>
      <c r="I1570" s="10"/>
    </row>
    <row r="1571" spans="8:9" x14ac:dyDescent="0.2">
      <c r="H1571" s="10"/>
      <c r="I1571" s="10"/>
    </row>
    <row r="1572" spans="8:9" x14ac:dyDescent="0.2">
      <c r="H1572" s="10"/>
      <c r="I1572" s="10"/>
    </row>
    <row r="1573" spans="8:9" x14ac:dyDescent="0.2">
      <c r="H1573" s="10"/>
      <c r="I1573" s="10"/>
    </row>
    <row r="1574" spans="8:9" x14ac:dyDescent="0.2">
      <c r="H1574" s="10"/>
      <c r="I1574" s="10"/>
    </row>
    <row r="1575" spans="8:9" x14ac:dyDescent="0.2">
      <c r="H1575" s="10"/>
      <c r="I1575" s="10"/>
    </row>
    <row r="1576" spans="8:9" x14ac:dyDescent="0.2">
      <c r="H1576" s="10"/>
      <c r="I1576" s="10"/>
    </row>
    <row r="1577" spans="8:9" x14ac:dyDescent="0.2">
      <c r="H1577" s="10"/>
      <c r="I1577" s="10"/>
    </row>
    <row r="1578" spans="8:9" x14ac:dyDescent="0.2">
      <c r="H1578" s="10"/>
      <c r="I1578" s="10"/>
    </row>
    <row r="1579" spans="8:9" x14ac:dyDescent="0.2">
      <c r="H1579" s="10"/>
      <c r="I1579" s="10"/>
    </row>
    <row r="1580" spans="8:9" x14ac:dyDescent="0.2">
      <c r="H1580" s="10"/>
      <c r="I1580" s="10"/>
    </row>
    <row r="1581" spans="8:9" x14ac:dyDescent="0.2">
      <c r="H1581" s="10"/>
      <c r="I1581" s="10"/>
    </row>
    <row r="1582" spans="8:9" x14ac:dyDescent="0.2">
      <c r="H1582" s="10"/>
      <c r="I1582" s="10"/>
    </row>
    <row r="1583" spans="8:9" x14ac:dyDescent="0.2">
      <c r="H1583" s="10"/>
      <c r="I1583" s="10"/>
    </row>
    <row r="1584" spans="8:9" x14ac:dyDescent="0.2">
      <c r="H1584" s="10"/>
      <c r="I1584" s="10"/>
    </row>
    <row r="1585" spans="8:9" x14ac:dyDescent="0.2">
      <c r="H1585" s="10"/>
      <c r="I1585" s="10"/>
    </row>
    <row r="1586" spans="8:9" x14ac:dyDescent="0.2">
      <c r="H1586" s="10"/>
      <c r="I1586" s="10"/>
    </row>
    <row r="1587" spans="8:9" x14ac:dyDescent="0.2">
      <c r="H1587" s="10"/>
      <c r="I1587" s="10"/>
    </row>
    <row r="1588" spans="8:9" x14ac:dyDescent="0.2">
      <c r="H1588" s="10"/>
      <c r="I1588" s="10"/>
    </row>
    <row r="1589" spans="8:9" x14ac:dyDescent="0.2">
      <c r="H1589" s="10"/>
      <c r="I1589" s="10"/>
    </row>
    <row r="1590" spans="8:9" x14ac:dyDescent="0.2">
      <c r="H1590" s="10"/>
      <c r="I1590" s="10"/>
    </row>
    <row r="1591" spans="8:9" x14ac:dyDescent="0.2">
      <c r="H1591" s="10"/>
      <c r="I1591" s="10"/>
    </row>
    <row r="1592" spans="8:9" x14ac:dyDescent="0.2">
      <c r="H1592" s="10"/>
      <c r="I1592" s="10"/>
    </row>
    <row r="1593" spans="8:9" x14ac:dyDescent="0.2">
      <c r="H1593" s="10"/>
      <c r="I1593" s="10"/>
    </row>
    <row r="1594" spans="8:9" x14ac:dyDescent="0.2">
      <c r="H1594" s="10"/>
      <c r="I1594" s="10"/>
    </row>
    <row r="1595" spans="8:9" x14ac:dyDescent="0.2">
      <c r="H1595" s="10"/>
      <c r="I1595" s="10"/>
    </row>
    <row r="1596" spans="8:9" x14ac:dyDescent="0.2">
      <c r="H1596" s="10"/>
      <c r="I1596" s="10"/>
    </row>
    <row r="1597" spans="8:9" x14ac:dyDescent="0.2">
      <c r="H1597" s="10"/>
      <c r="I1597" s="10"/>
    </row>
    <row r="1598" spans="8:9" x14ac:dyDescent="0.2">
      <c r="H1598" s="10"/>
      <c r="I1598" s="10"/>
    </row>
    <row r="1599" spans="8:9" x14ac:dyDescent="0.2">
      <c r="H1599" s="10"/>
      <c r="I1599" s="10"/>
    </row>
    <row r="1600" spans="8:9" x14ac:dyDescent="0.2">
      <c r="H1600" s="10"/>
      <c r="I1600" s="10"/>
    </row>
    <row r="1601" spans="8:9" x14ac:dyDescent="0.2">
      <c r="H1601" s="10"/>
      <c r="I1601" s="10"/>
    </row>
    <row r="1602" spans="8:9" x14ac:dyDescent="0.2">
      <c r="H1602" s="10"/>
      <c r="I1602" s="10"/>
    </row>
    <row r="1603" spans="8:9" x14ac:dyDescent="0.2">
      <c r="H1603" s="10"/>
      <c r="I1603" s="10"/>
    </row>
    <row r="1604" spans="8:9" x14ac:dyDescent="0.2">
      <c r="H1604" s="10"/>
      <c r="I1604" s="10"/>
    </row>
    <row r="1605" spans="8:9" x14ac:dyDescent="0.2">
      <c r="H1605" s="10"/>
      <c r="I1605" s="10"/>
    </row>
    <row r="1606" spans="8:9" x14ac:dyDescent="0.2">
      <c r="H1606" s="10"/>
      <c r="I1606" s="10"/>
    </row>
    <row r="1607" spans="8:9" x14ac:dyDescent="0.2">
      <c r="H1607" s="10"/>
      <c r="I1607" s="10"/>
    </row>
    <row r="1608" spans="8:9" x14ac:dyDescent="0.2">
      <c r="H1608" s="10"/>
      <c r="I1608" s="10"/>
    </row>
    <row r="1609" spans="8:9" x14ac:dyDescent="0.2">
      <c r="H1609" s="10"/>
      <c r="I1609" s="10"/>
    </row>
    <row r="1610" spans="8:9" x14ac:dyDescent="0.2">
      <c r="H1610" s="10"/>
      <c r="I1610" s="10"/>
    </row>
    <row r="1611" spans="8:9" x14ac:dyDescent="0.2">
      <c r="H1611" s="10"/>
      <c r="I1611" s="10"/>
    </row>
    <row r="1612" spans="8:9" x14ac:dyDescent="0.2">
      <c r="H1612" s="10"/>
      <c r="I1612" s="10"/>
    </row>
    <row r="1613" spans="8:9" x14ac:dyDescent="0.2">
      <c r="H1613" s="10"/>
      <c r="I1613" s="10"/>
    </row>
    <row r="1614" spans="8:9" x14ac:dyDescent="0.2">
      <c r="H1614" s="10"/>
      <c r="I1614" s="10"/>
    </row>
    <row r="1615" spans="8:9" x14ac:dyDescent="0.2">
      <c r="H1615" s="10"/>
      <c r="I1615" s="10"/>
    </row>
    <row r="1616" spans="8:9" x14ac:dyDescent="0.2">
      <c r="H1616" s="10"/>
      <c r="I1616" s="10"/>
    </row>
    <row r="1617" spans="8:9" x14ac:dyDescent="0.2">
      <c r="H1617" s="10"/>
      <c r="I1617" s="10"/>
    </row>
    <row r="1618" spans="8:9" x14ac:dyDescent="0.2">
      <c r="H1618" s="10"/>
      <c r="I1618" s="10"/>
    </row>
    <row r="1619" spans="8:9" x14ac:dyDescent="0.2">
      <c r="H1619" s="10"/>
      <c r="I1619" s="10"/>
    </row>
    <row r="1620" spans="8:9" x14ac:dyDescent="0.2">
      <c r="H1620" s="10"/>
      <c r="I1620" s="10"/>
    </row>
    <row r="1621" spans="8:9" x14ac:dyDescent="0.2">
      <c r="H1621" s="10"/>
      <c r="I1621" s="10"/>
    </row>
    <row r="1622" spans="8:9" x14ac:dyDescent="0.2">
      <c r="H1622" s="10"/>
      <c r="I1622" s="10"/>
    </row>
    <row r="1623" spans="8:9" x14ac:dyDescent="0.2">
      <c r="H1623" s="10"/>
      <c r="I1623" s="10"/>
    </row>
    <row r="1624" spans="8:9" x14ac:dyDescent="0.2">
      <c r="H1624" s="10"/>
      <c r="I1624" s="10"/>
    </row>
    <row r="1625" spans="8:9" x14ac:dyDescent="0.2">
      <c r="H1625" s="10"/>
      <c r="I1625" s="10"/>
    </row>
    <row r="1626" spans="8:9" x14ac:dyDescent="0.2">
      <c r="H1626" s="10"/>
      <c r="I1626" s="10"/>
    </row>
    <row r="1627" spans="8:9" x14ac:dyDescent="0.2">
      <c r="H1627" s="10"/>
      <c r="I1627" s="10"/>
    </row>
    <row r="1628" spans="8:9" x14ac:dyDescent="0.2">
      <c r="H1628" s="10"/>
      <c r="I1628" s="10"/>
    </row>
    <row r="1629" spans="8:9" x14ac:dyDescent="0.2">
      <c r="H1629" s="10"/>
      <c r="I1629" s="10"/>
    </row>
    <row r="1630" spans="8:9" x14ac:dyDescent="0.2">
      <c r="H1630" s="10"/>
      <c r="I1630" s="10"/>
    </row>
    <row r="1631" spans="8:9" x14ac:dyDescent="0.2">
      <c r="H1631" s="10"/>
      <c r="I1631" s="10"/>
    </row>
    <row r="1632" spans="8:9" x14ac:dyDescent="0.2">
      <c r="H1632" s="10"/>
      <c r="I1632" s="10"/>
    </row>
    <row r="1633" spans="8:9" x14ac:dyDescent="0.2">
      <c r="H1633" s="10"/>
      <c r="I1633" s="10"/>
    </row>
    <row r="1634" spans="8:9" x14ac:dyDescent="0.2">
      <c r="H1634" s="10"/>
      <c r="I1634" s="10"/>
    </row>
    <row r="1635" spans="8:9" x14ac:dyDescent="0.2">
      <c r="H1635" s="10"/>
      <c r="I1635" s="10"/>
    </row>
    <row r="1636" spans="8:9" x14ac:dyDescent="0.2">
      <c r="H1636" s="10"/>
      <c r="I1636" s="10"/>
    </row>
    <row r="1637" spans="8:9" x14ac:dyDescent="0.2">
      <c r="H1637" s="10"/>
      <c r="I1637" s="10"/>
    </row>
    <row r="1638" spans="8:9" x14ac:dyDescent="0.2">
      <c r="H1638" s="10"/>
      <c r="I1638" s="10"/>
    </row>
    <row r="1639" spans="8:9" x14ac:dyDescent="0.2">
      <c r="H1639" s="10"/>
      <c r="I1639" s="10"/>
    </row>
    <row r="1640" spans="8:9" x14ac:dyDescent="0.2">
      <c r="H1640" s="10"/>
      <c r="I1640" s="10"/>
    </row>
    <row r="1641" spans="8:9" x14ac:dyDescent="0.2">
      <c r="H1641" s="10"/>
      <c r="I1641" s="10"/>
    </row>
    <row r="1642" spans="8:9" x14ac:dyDescent="0.2">
      <c r="H1642" s="10"/>
      <c r="I1642" s="10"/>
    </row>
    <row r="1643" spans="8:9" x14ac:dyDescent="0.2">
      <c r="H1643" s="10"/>
      <c r="I1643" s="10"/>
    </row>
    <row r="1644" spans="8:9" x14ac:dyDescent="0.2">
      <c r="H1644" s="10"/>
      <c r="I1644" s="10"/>
    </row>
    <row r="1645" spans="8:9" x14ac:dyDescent="0.2">
      <c r="H1645" s="10"/>
      <c r="I1645" s="10"/>
    </row>
    <row r="1646" spans="8:9" x14ac:dyDescent="0.2">
      <c r="H1646" s="10"/>
      <c r="I1646" s="10"/>
    </row>
    <row r="1647" spans="8:9" x14ac:dyDescent="0.2">
      <c r="H1647" s="10"/>
      <c r="I1647" s="10"/>
    </row>
    <row r="1648" spans="8:9" x14ac:dyDescent="0.2">
      <c r="H1648" s="10"/>
      <c r="I1648" s="10"/>
    </row>
    <row r="1649" spans="8:9" x14ac:dyDescent="0.2">
      <c r="H1649" s="10"/>
      <c r="I1649" s="10"/>
    </row>
    <row r="1650" spans="8:9" x14ac:dyDescent="0.2">
      <c r="H1650" s="10"/>
      <c r="I1650" s="10"/>
    </row>
    <row r="1651" spans="8:9" x14ac:dyDescent="0.2">
      <c r="H1651" s="10"/>
      <c r="I1651" s="10"/>
    </row>
    <row r="1652" spans="8:9" x14ac:dyDescent="0.2">
      <c r="H1652" s="10"/>
      <c r="I1652" s="10"/>
    </row>
    <row r="1653" spans="8:9" x14ac:dyDescent="0.2">
      <c r="H1653" s="10"/>
      <c r="I1653" s="10"/>
    </row>
    <row r="1654" spans="8:9" x14ac:dyDescent="0.2">
      <c r="H1654" s="10"/>
      <c r="I1654" s="10"/>
    </row>
    <row r="1655" spans="8:9" x14ac:dyDescent="0.2">
      <c r="H1655" s="10"/>
      <c r="I1655" s="10"/>
    </row>
    <row r="1656" spans="8:9" x14ac:dyDescent="0.2">
      <c r="H1656" s="10"/>
      <c r="I1656" s="10"/>
    </row>
    <row r="1657" spans="8:9" x14ac:dyDescent="0.2">
      <c r="H1657" s="10"/>
      <c r="I1657" s="10"/>
    </row>
    <row r="1658" spans="8:9" x14ac:dyDescent="0.2">
      <c r="H1658" s="10"/>
      <c r="I1658" s="10"/>
    </row>
    <row r="1659" spans="8:9" x14ac:dyDescent="0.2">
      <c r="H1659" s="10"/>
      <c r="I1659" s="10"/>
    </row>
    <row r="1660" spans="8:9" x14ac:dyDescent="0.2">
      <c r="H1660" s="10"/>
      <c r="I1660" s="10"/>
    </row>
    <row r="1661" spans="8:9" x14ac:dyDescent="0.2">
      <c r="H1661" s="10"/>
      <c r="I1661" s="10"/>
    </row>
    <row r="1662" spans="8:9" x14ac:dyDescent="0.2">
      <c r="H1662" s="10"/>
      <c r="I1662" s="10"/>
    </row>
    <row r="1663" spans="8:9" x14ac:dyDescent="0.2">
      <c r="H1663" s="10"/>
      <c r="I1663" s="10"/>
    </row>
    <row r="1664" spans="8:9" x14ac:dyDescent="0.2">
      <c r="H1664" s="10"/>
      <c r="I1664" s="10"/>
    </row>
    <row r="1665" spans="8:9" x14ac:dyDescent="0.2">
      <c r="H1665" s="10"/>
      <c r="I1665" s="10"/>
    </row>
    <row r="1666" spans="8:9" x14ac:dyDescent="0.2">
      <c r="H1666" s="10"/>
      <c r="I1666" s="10"/>
    </row>
    <row r="1667" spans="8:9" x14ac:dyDescent="0.2">
      <c r="H1667" s="10"/>
      <c r="I1667" s="10"/>
    </row>
    <row r="1668" spans="8:9" x14ac:dyDescent="0.2">
      <c r="H1668" s="10"/>
      <c r="I1668" s="10"/>
    </row>
    <row r="1669" spans="8:9" x14ac:dyDescent="0.2">
      <c r="H1669" s="10"/>
      <c r="I1669" s="10"/>
    </row>
    <row r="1670" spans="8:9" x14ac:dyDescent="0.2">
      <c r="H1670" s="10"/>
      <c r="I1670" s="10"/>
    </row>
    <row r="1671" spans="8:9" x14ac:dyDescent="0.2">
      <c r="H1671" s="10"/>
      <c r="I1671" s="10"/>
    </row>
    <row r="1672" spans="8:9" x14ac:dyDescent="0.2">
      <c r="H1672" s="10"/>
      <c r="I1672" s="10"/>
    </row>
    <row r="1673" spans="8:9" x14ac:dyDescent="0.2">
      <c r="H1673" s="10"/>
      <c r="I1673" s="10"/>
    </row>
    <row r="1674" spans="8:9" x14ac:dyDescent="0.2">
      <c r="H1674" s="10"/>
      <c r="I1674" s="10"/>
    </row>
    <row r="1675" spans="8:9" x14ac:dyDescent="0.2">
      <c r="H1675" s="10"/>
      <c r="I1675" s="10"/>
    </row>
    <row r="1676" spans="8:9" x14ac:dyDescent="0.2">
      <c r="H1676" s="10"/>
      <c r="I1676" s="10"/>
    </row>
    <row r="1677" spans="8:9" x14ac:dyDescent="0.2">
      <c r="H1677" s="10"/>
      <c r="I1677" s="10"/>
    </row>
    <row r="1678" spans="8:9" x14ac:dyDescent="0.2">
      <c r="H1678" s="10"/>
      <c r="I1678" s="10"/>
    </row>
    <row r="1679" spans="8:9" x14ac:dyDescent="0.2">
      <c r="H1679" s="10"/>
      <c r="I1679" s="10"/>
    </row>
    <row r="1680" spans="8:9" x14ac:dyDescent="0.2">
      <c r="H1680" s="10"/>
      <c r="I1680" s="10"/>
    </row>
    <row r="1681" spans="8:9" x14ac:dyDescent="0.2">
      <c r="H1681" s="10"/>
      <c r="I1681" s="10"/>
    </row>
    <row r="1682" spans="8:9" x14ac:dyDescent="0.2">
      <c r="H1682" s="10"/>
      <c r="I1682" s="10"/>
    </row>
    <row r="1683" spans="8:9" x14ac:dyDescent="0.2">
      <c r="H1683" s="10"/>
      <c r="I1683" s="10"/>
    </row>
    <row r="1684" spans="8:9" x14ac:dyDescent="0.2">
      <c r="H1684" s="10"/>
      <c r="I1684" s="10"/>
    </row>
    <row r="1685" spans="8:9" x14ac:dyDescent="0.2">
      <c r="H1685" s="10"/>
      <c r="I1685" s="10"/>
    </row>
    <row r="1686" spans="8:9" x14ac:dyDescent="0.2">
      <c r="H1686" s="10"/>
      <c r="I1686" s="10"/>
    </row>
    <row r="1687" spans="8:9" x14ac:dyDescent="0.2">
      <c r="H1687" s="10"/>
      <c r="I1687" s="10"/>
    </row>
    <row r="1688" spans="8:9" x14ac:dyDescent="0.2">
      <c r="H1688" s="10"/>
      <c r="I1688" s="10"/>
    </row>
    <row r="1689" spans="8:9" x14ac:dyDescent="0.2">
      <c r="H1689" s="10"/>
      <c r="I1689" s="10"/>
    </row>
    <row r="1690" spans="8:9" x14ac:dyDescent="0.2">
      <c r="H1690" s="10"/>
      <c r="I1690" s="10"/>
    </row>
    <row r="1691" spans="8:9" x14ac:dyDescent="0.2">
      <c r="H1691" s="10"/>
      <c r="I1691" s="10"/>
    </row>
    <row r="1692" spans="8:9" x14ac:dyDescent="0.2">
      <c r="H1692" s="10"/>
      <c r="I1692" s="10"/>
    </row>
    <row r="1693" spans="8:9" x14ac:dyDescent="0.2">
      <c r="H1693" s="10"/>
      <c r="I1693" s="10"/>
    </row>
    <row r="1694" spans="8:9" x14ac:dyDescent="0.2">
      <c r="H1694" s="10"/>
      <c r="I1694" s="10"/>
    </row>
    <row r="1695" spans="8:9" x14ac:dyDescent="0.2">
      <c r="H1695" s="10"/>
      <c r="I1695" s="10"/>
    </row>
    <row r="1696" spans="8:9" x14ac:dyDescent="0.2">
      <c r="H1696" s="10"/>
      <c r="I1696" s="10"/>
    </row>
    <row r="1697" spans="8:9" x14ac:dyDescent="0.2">
      <c r="H1697" s="10"/>
      <c r="I1697" s="10"/>
    </row>
    <row r="1698" spans="8:9" x14ac:dyDescent="0.2">
      <c r="H1698" s="10"/>
      <c r="I1698" s="10"/>
    </row>
    <row r="1699" spans="8:9" x14ac:dyDescent="0.2">
      <c r="H1699" s="10"/>
      <c r="I1699" s="10"/>
    </row>
    <row r="1700" spans="8:9" x14ac:dyDescent="0.2">
      <c r="H1700" s="10"/>
      <c r="I1700" s="10"/>
    </row>
    <row r="1701" spans="8:9" x14ac:dyDescent="0.2">
      <c r="H1701" s="10"/>
      <c r="I1701" s="10"/>
    </row>
    <row r="1702" spans="8:9" x14ac:dyDescent="0.2">
      <c r="H1702" s="10"/>
      <c r="I1702" s="10"/>
    </row>
    <row r="1703" spans="8:9" x14ac:dyDescent="0.2">
      <c r="H1703" s="10"/>
      <c r="I1703" s="10"/>
    </row>
    <row r="1704" spans="8:9" x14ac:dyDescent="0.2">
      <c r="H1704" s="10"/>
      <c r="I1704" s="10"/>
    </row>
    <row r="1705" spans="8:9" x14ac:dyDescent="0.2">
      <c r="H1705" s="10"/>
      <c r="I1705" s="10"/>
    </row>
    <row r="1706" spans="8:9" x14ac:dyDescent="0.2">
      <c r="H1706" s="10"/>
      <c r="I1706" s="10"/>
    </row>
    <row r="1707" spans="8:9" x14ac:dyDescent="0.2">
      <c r="H1707" s="10"/>
      <c r="I1707" s="10"/>
    </row>
    <row r="1708" spans="8:9" x14ac:dyDescent="0.2">
      <c r="H1708" s="10"/>
      <c r="I1708" s="10"/>
    </row>
    <row r="1709" spans="8:9" x14ac:dyDescent="0.2">
      <c r="H1709" s="10"/>
      <c r="I1709" s="10"/>
    </row>
    <row r="1710" spans="8:9" x14ac:dyDescent="0.2">
      <c r="H1710" s="10"/>
      <c r="I1710" s="10"/>
    </row>
    <row r="1711" spans="8:9" x14ac:dyDescent="0.2">
      <c r="H1711" s="10"/>
      <c r="I1711" s="10"/>
    </row>
    <row r="1712" spans="8:9" x14ac:dyDescent="0.2">
      <c r="H1712" s="10"/>
      <c r="I1712" s="10"/>
    </row>
    <row r="1713" spans="8:9" x14ac:dyDescent="0.2">
      <c r="H1713" s="10"/>
      <c r="I1713" s="10"/>
    </row>
    <row r="1714" spans="8:9" x14ac:dyDescent="0.2">
      <c r="H1714" s="10"/>
      <c r="I1714" s="10"/>
    </row>
    <row r="1715" spans="8:9" x14ac:dyDescent="0.2">
      <c r="H1715" s="10"/>
      <c r="I1715" s="10"/>
    </row>
    <row r="1716" spans="8:9" x14ac:dyDescent="0.2">
      <c r="H1716" s="10"/>
      <c r="I1716" s="10"/>
    </row>
    <row r="1717" spans="8:9" x14ac:dyDescent="0.2">
      <c r="H1717" s="10"/>
      <c r="I1717" s="10"/>
    </row>
    <row r="1718" spans="8:9" x14ac:dyDescent="0.2">
      <c r="H1718" s="10"/>
      <c r="I1718" s="10"/>
    </row>
    <row r="1719" spans="8:9" x14ac:dyDescent="0.2">
      <c r="H1719" s="10"/>
      <c r="I1719" s="10"/>
    </row>
    <row r="1720" spans="8:9" x14ac:dyDescent="0.2">
      <c r="H1720" s="10"/>
      <c r="I1720" s="10"/>
    </row>
    <row r="1721" spans="8:9" x14ac:dyDescent="0.2">
      <c r="H1721" s="10"/>
      <c r="I1721" s="10"/>
    </row>
    <row r="1722" spans="8:9" x14ac:dyDescent="0.2">
      <c r="H1722" s="10"/>
      <c r="I1722" s="10"/>
    </row>
    <row r="1723" spans="8:9" x14ac:dyDescent="0.2">
      <c r="H1723" s="10"/>
      <c r="I1723" s="10"/>
    </row>
    <row r="1724" spans="8:9" x14ac:dyDescent="0.2">
      <c r="H1724" s="10"/>
      <c r="I1724" s="10"/>
    </row>
    <row r="1725" spans="8:9" x14ac:dyDescent="0.2">
      <c r="H1725" s="10"/>
      <c r="I1725" s="10"/>
    </row>
    <row r="1726" spans="8:9" x14ac:dyDescent="0.2">
      <c r="H1726" s="10"/>
      <c r="I1726" s="10"/>
    </row>
    <row r="1727" spans="8:9" x14ac:dyDescent="0.2">
      <c r="H1727" s="10"/>
      <c r="I1727" s="10"/>
    </row>
    <row r="1728" spans="8:9" x14ac:dyDescent="0.2">
      <c r="H1728" s="10"/>
      <c r="I1728" s="10"/>
    </row>
    <row r="1729" spans="8:9" x14ac:dyDescent="0.2">
      <c r="H1729" s="10"/>
      <c r="I1729" s="10"/>
    </row>
    <row r="1730" spans="8:9" x14ac:dyDescent="0.2">
      <c r="H1730" s="10"/>
      <c r="I1730" s="10"/>
    </row>
    <row r="1731" spans="8:9" x14ac:dyDescent="0.2">
      <c r="H1731" s="10"/>
      <c r="I1731" s="10"/>
    </row>
    <row r="1732" spans="8:9" x14ac:dyDescent="0.2">
      <c r="H1732" s="10"/>
      <c r="I1732" s="10"/>
    </row>
    <row r="1733" spans="8:9" x14ac:dyDescent="0.2">
      <c r="H1733" s="10"/>
      <c r="I1733" s="10"/>
    </row>
    <row r="1734" spans="8:9" x14ac:dyDescent="0.2">
      <c r="H1734" s="10"/>
      <c r="I1734" s="10"/>
    </row>
    <row r="1735" spans="8:9" x14ac:dyDescent="0.2">
      <c r="H1735" s="10"/>
      <c r="I1735" s="10"/>
    </row>
    <row r="1736" spans="8:9" x14ac:dyDescent="0.2">
      <c r="H1736" s="10"/>
      <c r="I1736" s="10"/>
    </row>
    <row r="1737" spans="8:9" x14ac:dyDescent="0.2">
      <c r="H1737" s="10"/>
      <c r="I1737" s="10"/>
    </row>
    <row r="1738" spans="8:9" x14ac:dyDescent="0.2">
      <c r="H1738" s="10"/>
      <c r="I1738" s="10"/>
    </row>
    <row r="1739" spans="8:9" x14ac:dyDescent="0.2">
      <c r="H1739" s="10"/>
      <c r="I1739" s="10"/>
    </row>
    <row r="1740" spans="8:9" x14ac:dyDescent="0.2">
      <c r="H1740" s="10"/>
      <c r="I1740" s="10"/>
    </row>
    <row r="1741" spans="8:9" x14ac:dyDescent="0.2">
      <c r="H1741" s="10"/>
      <c r="I1741" s="10"/>
    </row>
    <row r="1742" spans="8:9" x14ac:dyDescent="0.2">
      <c r="H1742" s="10"/>
      <c r="I1742" s="10"/>
    </row>
    <row r="1743" spans="8:9" x14ac:dyDescent="0.2">
      <c r="H1743" s="10"/>
      <c r="I1743" s="10"/>
    </row>
    <row r="1744" spans="8:9" x14ac:dyDescent="0.2">
      <c r="H1744" s="10"/>
      <c r="I1744" s="10"/>
    </row>
    <row r="1745" spans="8:9" x14ac:dyDescent="0.2">
      <c r="H1745" s="10"/>
      <c r="I1745" s="10"/>
    </row>
    <row r="1746" spans="8:9" x14ac:dyDescent="0.2">
      <c r="H1746" s="10"/>
      <c r="I1746" s="10"/>
    </row>
    <row r="1747" spans="8:9" x14ac:dyDescent="0.2">
      <c r="H1747" s="10"/>
      <c r="I1747" s="10"/>
    </row>
    <row r="1748" spans="8:9" x14ac:dyDescent="0.2">
      <c r="H1748" s="10"/>
      <c r="I1748" s="10"/>
    </row>
    <row r="1749" spans="8:9" x14ac:dyDescent="0.2">
      <c r="H1749" s="10"/>
      <c r="I1749" s="10"/>
    </row>
    <row r="1750" spans="8:9" x14ac:dyDescent="0.2">
      <c r="H1750" s="10"/>
      <c r="I1750" s="10"/>
    </row>
    <row r="1751" spans="8:9" x14ac:dyDescent="0.2">
      <c r="H1751" s="10"/>
      <c r="I1751" s="10"/>
    </row>
    <row r="1752" spans="8:9" x14ac:dyDescent="0.2">
      <c r="H1752" s="10"/>
      <c r="I1752" s="10"/>
    </row>
    <row r="1753" spans="8:9" x14ac:dyDescent="0.2">
      <c r="H1753" s="10"/>
      <c r="I1753" s="10"/>
    </row>
    <row r="1754" spans="8:9" x14ac:dyDescent="0.2">
      <c r="H1754" s="10"/>
      <c r="I1754" s="10"/>
    </row>
    <row r="1755" spans="8:9" x14ac:dyDescent="0.2">
      <c r="H1755" s="10"/>
      <c r="I1755" s="10"/>
    </row>
    <row r="1756" spans="8:9" x14ac:dyDescent="0.2">
      <c r="H1756" s="10"/>
      <c r="I1756" s="10"/>
    </row>
    <row r="1757" spans="8:9" x14ac:dyDescent="0.2">
      <c r="H1757" s="10"/>
      <c r="I1757" s="10"/>
    </row>
    <row r="1758" spans="8:9" x14ac:dyDescent="0.2">
      <c r="H1758" s="10"/>
      <c r="I1758" s="10"/>
    </row>
    <row r="1759" spans="8:9" x14ac:dyDescent="0.2">
      <c r="H1759" s="10"/>
      <c r="I1759" s="10"/>
    </row>
    <row r="1760" spans="8:9" x14ac:dyDescent="0.2">
      <c r="H1760" s="10"/>
      <c r="I1760" s="10"/>
    </row>
    <row r="1761" spans="8:9" x14ac:dyDescent="0.2">
      <c r="H1761" s="10"/>
      <c r="I1761" s="10"/>
    </row>
    <row r="1762" spans="8:9" x14ac:dyDescent="0.2">
      <c r="H1762" s="10"/>
      <c r="I1762" s="10"/>
    </row>
    <row r="1763" spans="8:9" x14ac:dyDescent="0.2">
      <c r="H1763" s="10"/>
      <c r="I1763" s="10"/>
    </row>
    <row r="1764" spans="8:9" x14ac:dyDescent="0.2">
      <c r="H1764" s="10"/>
      <c r="I1764" s="10"/>
    </row>
    <row r="1765" spans="8:9" x14ac:dyDescent="0.2">
      <c r="H1765" s="10"/>
      <c r="I1765" s="10"/>
    </row>
    <row r="1766" spans="8:9" x14ac:dyDescent="0.2">
      <c r="H1766" s="10"/>
      <c r="I1766" s="10"/>
    </row>
    <row r="1767" spans="8:9" x14ac:dyDescent="0.2">
      <c r="H1767" s="10"/>
      <c r="I1767" s="10"/>
    </row>
    <row r="1768" spans="8:9" x14ac:dyDescent="0.2">
      <c r="H1768" s="10"/>
      <c r="I1768" s="10"/>
    </row>
    <row r="1769" spans="8:9" x14ac:dyDescent="0.2">
      <c r="H1769" s="10"/>
      <c r="I1769" s="10"/>
    </row>
    <row r="1770" spans="8:9" x14ac:dyDescent="0.2">
      <c r="H1770" s="10"/>
      <c r="I1770" s="10"/>
    </row>
    <row r="1771" spans="8:9" x14ac:dyDescent="0.2">
      <c r="H1771" s="10"/>
      <c r="I1771" s="10"/>
    </row>
    <row r="1772" spans="8:9" x14ac:dyDescent="0.2">
      <c r="H1772" s="10"/>
      <c r="I1772" s="10"/>
    </row>
    <row r="1773" spans="8:9" x14ac:dyDescent="0.2">
      <c r="H1773" s="10"/>
      <c r="I1773" s="10"/>
    </row>
    <row r="1774" spans="8:9" x14ac:dyDescent="0.2">
      <c r="H1774" s="10"/>
      <c r="I1774" s="10"/>
    </row>
    <row r="1775" spans="8:9" x14ac:dyDescent="0.2">
      <c r="H1775" s="10"/>
      <c r="I1775" s="10"/>
    </row>
    <row r="1776" spans="8:9" x14ac:dyDescent="0.2">
      <c r="H1776" s="10"/>
      <c r="I1776" s="10"/>
    </row>
    <row r="1777" spans="8:9" x14ac:dyDescent="0.2">
      <c r="H1777" s="10"/>
      <c r="I1777" s="10"/>
    </row>
    <row r="1778" spans="8:9" x14ac:dyDescent="0.2">
      <c r="H1778" s="10"/>
      <c r="I1778" s="10"/>
    </row>
    <row r="1779" spans="8:9" x14ac:dyDescent="0.2">
      <c r="H1779" s="10"/>
      <c r="I1779" s="10"/>
    </row>
    <row r="1780" spans="8:9" x14ac:dyDescent="0.2">
      <c r="H1780" s="10"/>
      <c r="I1780" s="10"/>
    </row>
    <row r="1781" spans="8:9" x14ac:dyDescent="0.2">
      <c r="H1781" s="10"/>
      <c r="I1781" s="10"/>
    </row>
    <row r="1782" spans="8:9" x14ac:dyDescent="0.2">
      <c r="H1782" s="10"/>
      <c r="I1782" s="10"/>
    </row>
    <row r="1783" spans="8:9" x14ac:dyDescent="0.2">
      <c r="H1783" s="10"/>
      <c r="I1783" s="10"/>
    </row>
    <row r="1784" spans="8:9" x14ac:dyDescent="0.2">
      <c r="H1784" s="10"/>
      <c r="I1784" s="10"/>
    </row>
    <row r="1785" spans="8:9" x14ac:dyDescent="0.2">
      <c r="H1785" s="10"/>
      <c r="I1785" s="10"/>
    </row>
    <row r="1786" spans="8:9" x14ac:dyDescent="0.2">
      <c r="H1786" s="10"/>
      <c r="I1786" s="10"/>
    </row>
    <row r="1787" spans="8:9" x14ac:dyDescent="0.2">
      <c r="H1787" s="10"/>
      <c r="I1787" s="10"/>
    </row>
    <row r="1788" spans="8:9" x14ac:dyDescent="0.2">
      <c r="H1788" s="10"/>
      <c r="I1788" s="10"/>
    </row>
    <row r="1789" spans="8:9" x14ac:dyDescent="0.2">
      <c r="H1789" s="10"/>
      <c r="I1789" s="10"/>
    </row>
    <row r="1790" spans="8:9" x14ac:dyDescent="0.2">
      <c r="H1790" s="10"/>
      <c r="I1790" s="10"/>
    </row>
    <row r="1791" spans="8:9" x14ac:dyDescent="0.2">
      <c r="H1791" s="10"/>
      <c r="I1791" s="10"/>
    </row>
    <row r="1792" spans="8:9" x14ac:dyDescent="0.2">
      <c r="H1792" s="10"/>
      <c r="I1792" s="10"/>
    </row>
    <row r="1793" spans="8:9" x14ac:dyDescent="0.2">
      <c r="H1793" s="10"/>
      <c r="I1793" s="10"/>
    </row>
    <row r="1794" spans="8:9" x14ac:dyDescent="0.2">
      <c r="H1794" s="10"/>
      <c r="I1794" s="10"/>
    </row>
    <row r="1795" spans="8:9" x14ac:dyDescent="0.2">
      <c r="H1795" s="10"/>
      <c r="I1795" s="10"/>
    </row>
    <row r="1796" spans="8:9" x14ac:dyDescent="0.2">
      <c r="H1796" s="10"/>
      <c r="I1796" s="10"/>
    </row>
    <row r="1797" spans="8:9" x14ac:dyDescent="0.2">
      <c r="H1797" s="10"/>
      <c r="I1797" s="10"/>
    </row>
    <row r="1798" spans="8:9" x14ac:dyDescent="0.2">
      <c r="H1798" s="10"/>
      <c r="I1798" s="10"/>
    </row>
    <row r="1799" spans="8:9" x14ac:dyDescent="0.2">
      <c r="H1799" s="10"/>
      <c r="I1799" s="10"/>
    </row>
    <row r="1800" spans="8:9" x14ac:dyDescent="0.2">
      <c r="H1800" s="10"/>
      <c r="I1800" s="10"/>
    </row>
    <row r="1801" spans="8:9" x14ac:dyDescent="0.2">
      <c r="H1801" s="10"/>
      <c r="I1801" s="10"/>
    </row>
    <row r="1802" spans="8:9" x14ac:dyDescent="0.2">
      <c r="H1802" s="10"/>
      <c r="I1802" s="10"/>
    </row>
    <row r="1803" spans="8:9" x14ac:dyDescent="0.2">
      <c r="H1803" s="10"/>
      <c r="I1803" s="10"/>
    </row>
    <row r="1804" spans="8:9" x14ac:dyDescent="0.2">
      <c r="H1804" s="10"/>
      <c r="I1804" s="10"/>
    </row>
    <row r="1805" spans="8:9" x14ac:dyDescent="0.2">
      <c r="H1805" s="10"/>
      <c r="I1805" s="10"/>
    </row>
    <row r="1806" spans="8:9" x14ac:dyDescent="0.2">
      <c r="H1806" s="10"/>
      <c r="I1806" s="10"/>
    </row>
    <row r="1807" spans="8:9" x14ac:dyDescent="0.2">
      <c r="H1807" s="10"/>
      <c r="I1807" s="10"/>
    </row>
    <row r="1808" spans="8:9" x14ac:dyDescent="0.2">
      <c r="H1808" s="10"/>
      <c r="I1808" s="10"/>
    </row>
    <row r="1809" spans="8:9" x14ac:dyDescent="0.2">
      <c r="H1809" s="10"/>
      <c r="I1809" s="10"/>
    </row>
    <row r="1810" spans="8:9" x14ac:dyDescent="0.2">
      <c r="H1810" s="10"/>
      <c r="I1810" s="10"/>
    </row>
    <row r="1811" spans="8:9" x14ac:dyDescent="0.2">
      <c r="H1811" s="10"/>
      <c r="I1811" s="10"/>
    </row>
    <row r="1812" spans="8:9" x14ac:dyDescent="0.2">
      <c r="H1812" s="10"/>
      <c r="I1812" s="10"/>
    </row>
    <row r="1813" spans="8:9" x14ac:dyDescent="0.2">
      <c r="H1813" s="10"/>
      <c r="I1813" s="10"/>
    </row>
    <row r="1814" spans="8:9" x14ac:dyDescent="0.2">
      <c r="H1814" s="10"/>
      <c r="I1814" s="10"/>
    </row>
    <row r="1815" spans="8:9" x14ac:dyDescent="0.2">
      <c r="H1815" s="10"/>
      <c r="I1815" s="10"/>
    </row>
    <row r="1816" spans="8:9" x14ac:dyDescent="0.2">
      <c r="H1816" s="10"/>
      <c r="I1816" s="10"/>
    </row>
    <row r="1817" spans="8:9" x14ac:dyDescent="0.2">
      <c r="H1817" s="10"/>
      <c r="I1817" s="10"/>
    </row>
    <row r="1818" spans="8:9" x14ac:dyDescent="0.2">
      <c r="H1818" s="10"/>
      <c r="I1818" s="10"/>
    </row>
    <row r="1819" spans="8:9" x14ac:dyDescent="0.2">
      <c r="H1819" s="10"/>
      <c r="I1819" s="10"/>
    </row>
    <row r="1820" spans="8:9" x14ac:dyDescent="0.2">
      <c r="H1820" s="10"/>
      <c r="I1820" s="10"/>
    </row>
    <row r="1821" spans="8:9" x14ac:dyDescent="0.2">
      <c r="H1821" s="10"/>
      <c r="I1821" s="10"/>
    </row>
    <row r="1822" spans="8:9" x14ac:dyDescent="0.2">
      <c r="H1822" s="10"/>
      <c r="I1822" s="10"/>
    </row>
    <row r="1823" spans="8:9" x14ac:dyDescent="0.2">
      <c r="H1823" s="10"/>
      <c r="I1823" s="10"/>
    </row>
    <row r="1824" spans="8:9" x14ac:dyDescent="0.2">
      <c r="H1824" s="10"/>
      <c r="I1824" s="10"/>
    </row>
    <row r="1825" spans="8:9" x14ac:dyDescent="0.2">
      <c r="H1825" s="10"/>
      <c r="I1825" s="10"/>
    </row>
    <row r="1826" spans="8:9" x14ac:dyDescent="0.2">
      <c r="H1826" s="10"/>
      <c r="I1826" s="10"/>
    </row>
    <row r="1827" spans="8:9" x14ac:dyDescent="0.2">
      <c r="H1827" s="10"/>
      <c r="I1827" s="10"/>
    </row>
    <row r="1828" spans="8:9" x14ac:dyDescent="0.2">
      <c r="H1828" s="10"/>
      <c r="I1828" s="10"/>
    </row>
    <row r="1829" spans="8:9" x14ac:dyDescent="0.2">
      <c r="H1829" s="10"/>
      <c r="I1829" s="10"/>
    </row>
    <row r="1830" spans="8:9" x14ac:dyDescent="0.2">
      <c r="H1830" s="10"/>
      <c r="I1830" s="10"/>
    </row>
    <row r="1831" spans="8:9" x14ac:dyDescent="0.2">
      <c r="H1831" s="10"/>
      <c r="I1831" s="10"/>
    </row>
    <row r="1832" spans="8:9" x14ac:dyDescent="0.2">
      <c r="H1832" s="10"/>
      <c r="I1832" s="10"/>
    </row>
    <row r="1833" spans="8:9" x14ac:dyDescent="0.2">
      <c r="H1833" s="10"/>
      <c r="I1833" s="10"/>
    </row>
    <row r="1834" spans="8:9" x14ac:dyDescent="0.2">
      <c r="H1834" s="10"/>
      <c r="I1834" s="10"/>
    </row>
    <row r="1835" spans="8:9" x14ac:dyDescent="0.2">
      <c r="H1835" s="10"/>
      <c r="I1835" s="10"/>
    </row>
    <row r="1836" spans="8:9" x14ac:dyDescent="0.2">
      <c r="H1836" s="10"/>
      <c r="I1836" s="10"/>
    </row>
    <row r="1837" spans="8:9" x14ac:dyDescent="0.2">
      <c r="H1837" s="10"/>
      <c r="I1837" s="10"/>
    </row>
    <row r="1838" spans="8:9" x14ac:dyDescent="0.2">
      <c r="H1838" s="10"/>
      <c r="I1838" s="10"/>
    </row>
    <row r="1839" spans="8:9" x14ac:dyDescent="0.2">
      <c r="H1839" s="10"/>
      <c r="I1839" s="10"/>
    </row>
    <row r="1840" spans="8:9" x14ac:dyDescent="0.2">
      <c r="H1840" s="10"/>
      <c r="I1840" s="10"/>
    </row>
    <row r="1841" spans="8:9" x14ac:dyDescent="0.2">
      <c r="H1841" s="10"/>
      <c r="I1841" s="10"/>
    </row>
    <row r="1842" spans="8:9" x14ac:dyDescent="0.2">
      <c r="H1842" s="10"/>
      <c r="I1842" s="10"/>
    </row>
    <row r="1843" spans="8:9" x14ac:dyDescent="0.2">
      <c r="H1843" s="10"/>
      <c r="I1843" s="10"/>
    </row>
    <row r="1844" spans="8:9" x14ac:dyDescent="0.2">
      <c r="H1844" s="10"/>
      <c r="I1844" s="10"/>
    </row>
    <row r="1845" spans="8:9" x14ac:dyDescent="0.2">
      <c r="H1845" s="10"/>
      <c r="I1845" s="10"/>
    </row>
    <row r="1846" spans="8:9" x14ac:dyDescent="0.2">
      <c r="H1846" s="10"/>
      <c r="I1846" s="10"/>
    </row>
    <row r="1847" spans="8:9" x14ac:dyDescent="0.2">
      <c r="H1847" s="10"/>
      <c r="I1847" s="10"/>
    </row>
    <row r="1848" spans="8:9" x14ac:dyDescent="0.2">
      <c r="H1848" s="10"/>
      <c r="I1848" s="10"/>
    </row>
    <row r="1849" spans="8:9" x14ac:dyDescent="0.2">
      <c r="H1849" s="10"/>
      <c r="I1849" s="10"/>
    </row>
    <row r="1850" spans="8:9" x14ac:dyDescent="0.2">
      <c r="H1850" s="10"/>
      <c r="I1850" s="10"/>
    </row>
    <row r="1851" spans="8:9" x14ac:dyDescent="0.2">
      <c r="H1851" s="10"/>
      <c r="I1851" s="10"/>
    </row>
    <row r="1852" spans="8:9" x14ac:dyDescent="0.2">
      <c r="H1852" s="10"/>
      <c r="I1852" s="10"/>
    </row>
    <row r="1853" spans="8:9" x14ac:dyDescent="0.2">
      <c r="H1853" s="10"/>
      <c r="I1853" s="10"/>
    </row>
    <row r="1854" spans="8:9" x14ac:dyDescent="0.2">
      <c r="H1854" s="10"/>
      <c r="I1854" s="10"/>
    </row>
    <row r="1855" spans="8:9" x14ac:dyDescent="0.2">
      <c r="H1855" s="10"/>
      <c r="I1855" s="10"/>
    </row>
    <row r="1856" spans="8:9" x14ac:dyDescent="0.2">
      <c r="H1856" s="10"/>
      <c r="I1856" s="10"/>
    </row>
    <row r="1857" spans="8:9" x14ac:dyDescent="0.2">
      <c r="H1857" s="10"/>
      <c r="I1857" s="10"/>
    </row>
    <row r="1858" spans="8:9" x14ac:dyDescent="0.2">
      <c r="H1858" s="10"/>
      <c r="I1858" s="10"/>
    </row>
    <row r="1859" spans="8:9" x14ac:dyDescent="0.2">
      <c r="H1859" s="10"/>
      <c r="I1859" s="10"/>
    </row>
    <row r="1860" spans="8:9" x14ac:dyDescent="0.2">
      <c r="H1860" s="10"/>
      <c r="I1860" s="10"/>
    </row>
    <row r="1861" spans="8:9" x14ac:dyDescent="0.2">
      <c r="H1861" s="10"/>
      <c r="I1861" s="10"/>
    </row>
    <row r="1862" spans="8:9" x14ac:dyDescent="0.2">
      <c r="H1862" s="10"/>
      <c r="I1862" s="10"/>
    </row>
    <row r="1863" spans="8:9" x14ac:dyDescent="0.2">
      <c r="H1863" s="10"/>
      <c r="I1863" s="10"/>
    </row>
    <row r="1864" spans="8:9" x14ac:dyDescent="0.2">
      <c r="H1864" s="10"/>
      <c r="I1864" s="10"/>
    </row>
    <row r="1865" spans="8:9" x14ac:dyDescent="0.2">
      <c r="H1865" s="10"/>
      <c r="I1865" s="10"/>
    </row>
    <row r="1866" spans="8:9" x14ac:dyDescent="0.2">
      <c r="H1866" s="10"/>
      <c r="I1866" s="10"/>
    </row>
    <row r="1867" spans="8:9" x14ac:dyDescent="0.2">
      <c r="H1867" s="10"/>
      <c r="I1867" s="10"/>
    </row>
    <row r="1868" spans="8:9" x14ac:dyDescent="0.2">
      <c r="H1868" s="10"/>
      <c r="I1868" s="10"/>
    </row>
    <row r="1869" spans="8:9" x14ac:dyDescent="0.2">
      <c r="H1869" s="10"/>
      <c r="I1869" s="10"/>
    </row>
    <row r="1870" spans="8:9" x14ac:dyDescent="0.2">
      <c r="H1870" s="10"/>
      <c r="I1870" s="10"/>
    </row>
    <row r="1871" spans="8:9" x14ac:dyDescent="0.2">
      <c r="H1871" s="10"/>
      <c r="I1871" s="10"/>
    </row>
    <row r="1872" spans="8:9" x14ac:dyDescent="0.2">
      <c r="H1872" s="10"/>
      <c r="I1872" s="10"/>
    </row>
    <row r="1873" spans="8:9" x14ac:dyDescent="0.2">
      <c r="H1873" s="10"/>
      <c r="I1873" s="10"/>
    </row>
    <row r="1874" spans="8:9" x14ac:dyDescent="0.2">
      <c r="H1874" s="10"/>
      <c r="I1874" s="10"/>
    </row>
    <row r="1875" spans="8:9" x14ac:dyDescent="0.2">
      <c r="H1875" s="10"/>
      <c r="I1875" s="10"/>
    </row>
    <row r="1876" spans="8:9" x14ac:dyDescent="0.2">
      <c r="H1876" s="10"/>
      <c r="I1876" s="10"/>
    </row>
    <row r="1877" spans="8:9" x14ac:dyDescent="0.2">
      <c r="H1877" s="10"/>
      <c r="I1877" s="10"/>
    </row>
    <row r="1878" spans="8:9" x14ac:dyDescent="0.2">
      <c r="H1878" s="10"/>
      <c r="I1878" s="10"/>
    </row>
    <row r="1879" spans="8:9" x14ac:dyDescent="0.2">
      <c r="H1879" s="10"/>
      <c r="I1879" s="10"/>
    </row>
    <row r="1880" spans="8:9" x14ac:dyDescent="0.2">
      <c r="H1880" s="10"/>
      <c r="I1880" s="10"/>
    </row>
    <row r="1881" spans="8:9" x14ac:dyDescent="0.2">
      <c r="H1881" s="10"/>
      <c r="I1881" s="10"/>
    </row>
    <row r="1882" spans="8:9" x14ac:dyDescent="0.2">
      <c r="H1882" s="10"/>
      <c r="I1882" s="10"/>
    </row>
    <row r="1883" spans="8:9" x14ac:dyDescent="0.2">
      <c r="H1883" s="10"/>
      <c r="I1883" s="10"/>
    </row>
    <row r="1884" spans="8:9" x14ac:dyDescent="0.2">
      <c r="H1884" s="10"/>
      <c r="I1884" s="10"/>
    </row>
    <row r="1885" spans="8:9" x14ac:dyDescent="0.2">
      <c r="H1885" s="10"/>
      <c r="I1885" s="10"/>
    </row>
    <row r="1886" spans="8:9" x14ac:dyDescent="0.2">
      <c r="H1886" s="10"/>
      <c r="I1886" s="10"/>
    </row>
    <row r="1887" spans="8:9" x14ac:dyDescent="0.2">
      <c r="H1887" s="10"/>
      <c r="I1887" s="10"/>
    </row>
    <row r="1888" spans="8:9" x14ac:dyDescent="0.2">
      <c r="H1888" s="10"/>
      <c r="I1888" s="10"/>
    </row>
    <row r="1889" spans="8:9" x14ac:dyDescent="0.2">
      <c r="H1889" s="10"/>
      <c r="I1889" s="10"/>
    </row>
    <row r="1890" spans="8:9" x14ac:dyDescent="0.2">
      <c r="H1890" s="10"/>
      <c r="I1890" s="10"/>
    </row>
    <row r="1891" spans="8:9" x14ac:dyDescent="0.2">
      <c r="H1891" s="10"/>
      <c r="I1891" s="10"/>
    </row>
    <row r="1892" spans="8:9" x14ac:dyDescent="0.2">
      <c r="H1892" s="10"/>
      <c r="I1892" s="10"/>
    </row>
    <row r="1893" spans="8:9" x14ac:dyDescent="0.2">
      <c r="H1893" s="10"/>
      <c r="I1893" s="10"/>
    </row>
    <row r="1894" spans="8:9" x14ac:dyDescent="0.2">
      <c r="H1894" s="10"/>
      <c r="I1894" s="10"/>
    </row>
    <row r="1895" spans="8:9" x14ac:dyDescent="0.2">
      <c r="H1895" s="10"/>
      <c r="I1895" s="10"/>
    </row>
    <row r="1896" spans="8:9" x14ac:dyDescent="0.2">
      <c r="H1896" s="10"/>
      <c r="I1896" s="10"/>
    </row>
    <row r="1897" spans="8:9" x14ac:dyDescent="0.2">
      <c r="H1897" s="10"/>
      <c r="I1897" s="10"/>
    </row>
    <row r="1898" spans="8:9" x14ac:dyDescent="0.2">
      <c r="H1898" s="10"/>
      <c r="I1898" s="10"/>
    </row>
    <row r="1899" spans="8:9" x14ac:dyDescent="0.2">
      <c r="H1899" s="10"/>
      <c r="I1899" s="10"/>
    </row>
    <row r="1900" spans="8:9" x14ac:dyDescent="0.2">
      <c r="H1900" s="10"/>
      <c r="I1900" s="10"/>
    </row>
    <row r="1901" spans="8:9" x14ac:dyDescent="0.2">
      <c r="H1901" s="10"/>
      <c r="I1901" s="10"/>
    </row>
    <row r="1902" spans="8:9" x14ac:dyDescent="0.2">
      <c r="H1902" s="10"/>
      <c r="I1902" s="10"/>
    </row>
    <row r="1903" spans="8:9" x14ac:dyDescent="0.2">
      <c r="H1903" s="10"/>
      <c r="I1903" s="10"/>
    </row>
    <row r="1904" spans="8:9" x14ac:dyDescent="0.2">
      <c r="H1904" s="10"/>
      <c r="I1904" s="10"/>
    </row>
    <row r="1905" spans="8:9" x14ac:dyDescent="0.2">
      <c r="H1905" s="10"/>
      <c r="I1905" s="10"/>
    </row>
    <row r="1906" spans="8:9" x14ac:dyDescent="0.2">
      <c r="H1906" s="10"/>
      <c r="I1906" s="10"/>
    </row>
    <row r="1907" spans="8:9" x14ac:dyDescent="0.2">
      <c r="H1907" s="10"/>
      <c r="I1907" s="10"/>
    </row>
    <row r="1908" spans="8:9" x14ac:dyDescent="0.2">
      <c r="H1908" s="10"/>
      <c r="I1908" s="10"/>
    </row>
    <row r="1909" spans="8:9" x14ac:dyDescent="0.2">
      <c r="H1909" s="10"/>
      <c r="I1909" s="10"/>
    </row>
    <row r="1910" spans="8:9" x14ac:dyDescent="0.2">
      <c r="H1910" s="10"/>
      <c r="I1910" s="10"/>
    </row>
    <row r="1911" spans="8:9" x14ac:dyDescent="0.2">
      <c r="H1911" s="10"/>
      <c r="I1911" s="10"/>
    </row>
    <row r="1912" spans="8:9" x14ac:dyDescent="0.2">
      <c r="H1912" s="10"/>
      <c r="I1912" s="10"/>
    </row>
    <row r="1913" spans="8:9" x14ac:dyDescent="0.2">
      <c r="H1913" s="10"/>
      <c r="I1913" s="10"/>
    </row>
    <row r="1914" spans="8:9" x14ac:dyDescent="0.2">
      <c r="H1914" s="10"/>
      <c r="I1914" s="10"/>
    </row>
    <row r="1915" spans="8:9" x14ac:dyDescent="0.2">
      <c r="H1915" s="10"/>
      <c r="I1915" s="10"/>
    </row>
    <row r="1916" spans="8:9" x14ac:dyDescent="0.2">
      <c r="H1916" s="10"/>
      <c r="I1916" s="10"/>
    </row>
    <row r="1917" spans="8:9" x14ac:dyDescent="0.2">
      <c r="H1917" s="10"/>
      <c r="I1917" s="10"/>
    </row>
    <row r="1918" spans="8:9" x14ac:dyDescent="0.2">
      <c r="H1918" s="10"/>
      <c r="I1918" s="10"/>
    </row>
    <row r="1919" spans="8:9" x14ac:dyDescent="0.2">
      <c r="H1919" s="10"/>
      <c r="I1919" s="10"/>
    </row>
    <row r="1920" spans="8:9" x14ac:dyDescent="0.2">
      <c r="H1920" s="10"/>
      <c r="I1920" s="10"/>
    </row>
    <row r="1921" spans="8:9" x14ac:dyDescent="0.2">
      <c r="H1921" s="10"/>
      <c r="I1921" s="10"/>
    </row>
  </sheetData>
  <mergeCells count="2">
    <mergeCell ref="J1:Q1"/>
    <mergeCell ref="J4:Q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无限模式</vt:lpstr>
      <vt:lpstr>挑战模式</vt:lpstr>
      <vt:lpstr>其它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2024-12-05T07:15:39Z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