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GamePlayConfig\TowerDefense\"/>
    </mc:Choice>
  </mc:AlternateContent>
  <xr:revisionPtr revIDLastSave="0" documentId="13_ncr:1_{4B9A76F2-F2B5-49D9-B277-5C0CD5FCD0B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N48" i="1" l="1"/>
  <c r="Q48" i="1" s="1"/>
  <c r="N49" i="1"/>
  <c r="Q49" i="1" s="1"/>
  <c r="N50" i="1"/>
  <c r="Q50" i="1" s="1"/>
  <c r="N51" i="1"/>
  <c r="Q51" i="1" s="1"/>
  <c r="N52" i="1"/>
  <c r="Q52" i="1" s="1"/>
  <c r="N53" i="1"/>
  <c r="Q53" i="1" s="1"/>
  <c r="N7" i="1"/>
  <c r="Q7" i="1" s="1"/>
  <c r="N8" i="1"/>
  <c r="Q8" i="1" s="1"/>
  <c r="N9" i="1"/>
  <c r="Q9" i="1" s="1"/>
  <c r="N10" i="1"/>
  <c r="Q10" i="1" s="1"/>
  <c r="N11" i="1"/>
  <c r="Q11" i="1" s="1"/>
  <c r="N6" i="1"/>
  <c r="Q6" i="1" s="1"/>
  <c r="D111" i="1"/>
  <c r="R110" i="1" s="1"/>
  <c r="D110" i="1"/>
  <c r="R109" i="1" s="1"/>
  <c r="Q109" i="1"/>
  <c r="Q110" i="1" s="1"/>
  <c r="Q111" i="1" s="1"/>
  <c r="D109" i="1"/>
  <c r="K109" i="1" s="1"/>
  <c r="D108" i="1"/>
  <c r="D107" i="1"/>
  <c r="K107" i="1" s="1"/>
  <c r="Q106" i="1"/>
  <c r="Q107" i="1" s="1"/>
  <c r="Q108" i="1" s="1"/>
  <c r="D106" i="1"/>
  <c r="K106" i="1" s="1"/>
  <c r="D105" i="1"/>
  <c r="R104" i="1" s="1"/>
  <c r="D104" i="1"/>
  <c r="R103" i="1" s="1"/>
  <c r="Q103" i="1"/>
  <c r="Q104" i="1" s="1"/>
  <c r="Q105" i="1" s="1"/>
  <c r="D103" i="1"/>
  <c r="D102" i="1"/>
  <c r="K102" i="1" s="1"/>
  <c r="D101" i="1"/>
  <c r="K101" i="1" s="1"/>
  <c r="Q100" i="1"/>
  <c r="Q101" i="1" s="1"/>
  <c r="Q102" i="1" s="1"/>
  <c r="D100" i="1"/>
  <c r="D99" i="1"/>
  <c r="K99" i="1" s="1"/>
  <c r="D98" i="1"/>
  <c r="R97" i="1" s="1"/>
  <c r="Q97" i="1"/>
  <c r="Q98" i="1" s="1"/>
  <c r="Q99" i="1" s="1"/>
  <c r="D97" i="1"/>
  <c r="K97" i="1" s="1"/>
  <c r="D96" i="1"/>
  <c r="R95" i="1" s="1"/>
  <c r="D95" i="1"/>
  <c r="R94" i="1" s="1"/>
  <c r="Q94" i="1"/>
  <c r="Q95" i="1" s="1"/>
  <c r="Q96" i="1" s="1"/>
  <c r="D94" i="1"/>
  <c r="K94" i="1" s="1"/>
  <c r="D93" i="1"/>
  <c r="D92" i="1"/>
  <c r="R91" i="1" s="1"/>
  <c r="Q91" i="1"/>
  <c r="Q92" i="1" s="1"/>
  <c r="Q93" i="1" s="1"/>
  <c r="D91" i="1"/>
  <c r="K91" i="1" s="1"/>
  <c r="D90" i="1"/>
  <c r="K90" i="1" s="1"/>
  <c r="D89" i="1"/>
  <c r="K89" i="1" s="1"/>
  <c r="Q88" i="1"/>
  <c r="Q89" i="1" s="1"/>
  <c r="Q90" i="1" s="1"/>
  <c r="D88" i="1"/>
  <c r="K88" i="1" s="1"/>
  <c r="D55" i="1"/>
  <c r="K98" i="1" l="1"/>
  <c r="R98" i="1"/>
  <c r="R89" i="1"/>
  <c r="K95" i="1"/>
  <c r="R107" i="1"/>
  <c r="R92" i="1"/>
  <c r="K104" i="1"/>
  <c r="R106" i="1"/>
  <c r="K92" i="1"/>
  <c r="K111" i="1"/>
  <c r="K108" i="1"/>
  <c r="R101" i="1"/>
  <c r="K105" i="1"/>
  <c r="R88" i="1"/>
  <c r="K110" i="1"/>
  <c r="K93" i="1"/>
  <c r="K100" i="1"/>
  <c r="K96" i="1"/>
  <c r="K103" i="1"/>
  <c r="R100" i="1"/>
  <c r="N34" i="1" l="1"/>
  <c r="Q34" i="1" s="1"/>
  <c r="N35" i="1"/>
  <c r="Q35" i="1" s="1"/>
  <c r="N33" i="1"/>
  <c r="Q33" i="1" s="1"/>
  <c r="N31" i="1"/>
  <c r="Q31" i="1" s="1"/>
  <c r="N32" i="1"/>
  <c r="Q32" i="1" s="1"/>
  <c r="N30" i="1"/>
  <c r="Q30" i="1" s="1"/>
  <c r="N25" i="1"/>
  <c r="Q25" i="1" s="1"/>
  <c r="N26" i="1"/>
  <c r="Q26" i="1" s="1"/>
  <c r="N24" i="1"/>
  <c r="Q24" i="1" s="1"/>
  <c r="N23" i="1"/>
  <c r="Q23" i="1" s="1"/>
  <c r="N21" i="1"/>
  <c r="Q21" i="1" s="1"/>
  <c r="N22" i="1"/>
  <c r="Q22" i="1" s="1"/>
  <c r="N36" i="1"/>
  <c r="Q36" i="1" s="1"/>
  <c r="N37" i="1"/>
  <c r="Q37" i="1" s="1"/>
  <c r="N38" i="1"/>
  <c r="Q38" i="1" s="1"/>
  <c r="N28" i="1"/>
  <c r="Q28" i="1" s="1"/>
  <c r="N27" i="1"/>
  <c r="Q27" i="1" s="1"/>
  <c r="N29" i="1"/>
  <c r="Q29" i="1" s="1"/>
  <c r="N39" i="1"/>
  <c r="Q39" i="1" s="1"/>
  <c r="N40" i="1"/>
  <c r="Q40" i="1" s="1"/>
  <c r="N41" i="1"/>
  <c r="Q41" i="1" s="1"/>
  <c r="N44" i="1"/>
  <c r="Q44" i="1" s="1"/>
  <c r="N42" i="1"/>
  <c r="Q42" i="1" s="1"/>
  <c r="N43" i="1"/>
  <c r="Q43" i="1" s="1"/>
  <c r="N19" i="1"/>
  <c r="Q19" i="1" s="1"/>
  <c r="N18" i="1"/>
  <c r="Q18" i="1" s="1"/>
  <c r="N13" i="1"/>
  <c r="Q13" i="1" s="1"/>
  <c r="N12" i="1"/>
  <c r="Q12" i="1" s="1"/>
  <c r="N14" i="1"/>
  <c r="Q14" i="1" s="1"/>
  <c r="N45" i="1"/>
  <c r="Q45" i="1" s="1"/>
  <c r="N47" i="1"/>
  <c r="Q47" i="1" s="1"/>
  <c r="N46" i="1"/>
  <c r="Q46" i="1" s="1"/>
  <c r="N20" i="1"/>
  <c r="Q20" i="1" s="1"/>
  <c r="N15" i="1" l="1"/>
  <c r="Q15" i="1" s="1"/>
  <c r="N16" i="1"/>
  <c r="Q16" i="1" s="1"/>
  <c r="N17" i="1"/>
  <c r="Q17" i="1" s="1"/>
</calcChain>
</file>

<file path=xl/sharedStrings.xml><?xml version="1.0" encoding="utf-8"?>
<sst xmlns="http://schemas.openxmlformats.org/spreadsheetml/2006/main" count="788" uniqueCount="274">
  <si>
    <t>##var</t>
  </si>
  <si>
    <t>id</t>
  </si>
  <si>
    <t>type</t>
  </si>
  <si>
    <t>labels</t>
  </si>
  <si>
    <t>radius</t>
  </si>
  <si>
    <t>relativePosition</t>
  </si>
  <si>
    <t>unitId</t>
  </si>
  <si>
    <t>num</t>
  </si>
  <si>
    <t>level</t>
  </si>
  <si>
    <t>BuyTowerCostGold</t>
  </si>
  <si>
    <t>rewardGold</t>
  </si>
  <si>
    <t>ReclaimTowerCostGold</t>
  </si>
  <si>
    <t>ScaleTowerCostGold</t>
  </si>
  <si>
    <t>nextTowerId</t>
  </si>
  <si>
    <t>newTowerCostCount</t>
  </si>
  <si>
    <t>aiCfgId</t>
  </si>
  <si>
    <t>##type</t>
  </si>
  <si>
    <t>(list#sep=;),string</t>
  </si>
  <si>
    <t>float</t>
  </si>
  <si>
    <t>(list#sep=;),vector3</t>
  </si>
  <si>
    <t>(list#sep=;),string#ref=UnitCfgCategory</t>
  </si>
  <si>
    <t>(list#sep=;),int</t>
  </si>
  <si>
    <t>int</t>
  </si>
  <si>
    <t>string#ref=TowerDefense_TowerCfgCategory?</t>
  </si>
  <si>
    <t>string#ref=AIConfigId@AICfgCategory</t>
  </si>
  <si>
    <t>##group</t>
  </si>
  <si>
    <t>##</t>
  </si>
  <si>
    <t>这是id</t>
  </si>
  <si>
    <t>类型</t>
  </si>
  <si>
    <t>标签</t>
  </si>
  <si>
    <t>半径</t>
  </si>
  <si>
    <t>相对位置</t>
  </si>
  <si>
    <t>数量</t>
  </si>
  <si>
    <t>等级</t>
  </si>
  <si>
    <t>购买消耗金币</t>
  </si>
  <si>
    <t>击杀奖励金币</t>
  </si>
  <si>
    <t>回收塔消耗金币</t>
  </si>
  <si>
    <t>出售塔获得金币</t>
  </si>
  <si>
    <t>下一级id</t>
  </si>
  <si>
    <t>升级消耗数量</t>
  </si>
  <si>
    <t>TowCallMonster</t>
  </si>
  <si>
    <t>0,0,0;2,0,0;0,0,2;</t>
  </si>
  <si>
    <t>1;2;3</t>
  </si>
  <si>
    <t>1;1;1</t>
  </si>
  <si>
    <t>TowerDefense_Monster1</t>
  </si>
  <si>
    <t>Tow1_1</t>
  </si>
  <si>
    <t>Text_Key_TowerLabel_Solo</t>
  </si>
  <si>
    <t>Tow1_2</t>
  </si>
  <si>
    <t>TowerDefense_Tower1</t>
  </si>
  <si>
    <t>Tow1_3</t>
  </si>
  <si>
    <t>Tow2_1</t>
  </si>
  <si>
    <t>Text_Key_TowerLabel_Aoe</t>
  </si>
  <si>
    <t>Tow2_2</t>
  </si>
  <si>
    <t>Tow2_3</t>
  </si>
  <si>
    <t>Tow3_1</t>
  </si>
  <si>
    <t>Tow3_2</t>
  </si>
  <si>
    <t>Tow3_3</t>
  </si>
  <si>
    <t>Tow4_1</t>
  </si>
  <si>
    <t>Tow4_2</t>
  </si>
  <si>
    <t>Tow4_3</t>
  </si>
  <si>
    <t>Tow5_1</t>
  </si>
  <si>
    <t>Unit_TowerDragon1</t>
  </si>
  <si>
    <t>Tow5_2</t>
  </si>
  <si>
    <t>Unit_TowerDragon2</t>
  </si>
  <si>
    <t>Tow5_3</t>
  </si>
  <si>
    <t>Unit_TowerDragon3</t>
  </si>
  <si>
    <t>Tow6_1</t>
  </si>
  <si>
    <t>Unit_TowerElec1</t>
  </si>
  <si>
    <t>Tow6_2</t>
  </si>
  <si>
    <t>Unit_TowerElec2</t>
  </si>
  <si>
    <t>Tow6_3</t>
  </si>
  <si>
    <t>Unit_TowerElec3</t>
  </si>
  <si>
    <t>Tow7_1</t>
  </si>
  <si>
    <t>Unit_TowerIce1</t>
  </si>
  <si>
    <t>Tow7_2</t>
  </si>
  <si>
    <t>Unit_TowerIce2</t>
  </si>
  <si>
    <t>Tow7_3</t>
  </si>
  <si>
    <t>Unit_TowerIce3</t>
  </si>
  <si>
    <t>Tow8_1</t>
  </si>
  <si>
    <t>Text_Key_TowerLabel_Enhance</t>
  </si>
  <si>
    <t>Unit_TowerTime1</t>
  </si>
  <si>
    <t>Tow8_2</t>
  </si>
  <si>
    <t>Unit_TowerTime2</t>
  </si>
  <si>
    <t>Tow8_3</t>
  </si>
  <si>
    <t>Unit_TowerTime3</t>
  </si>
  <si>
    <t>Tow9_1</t>
  </si>
  <si>
    <t>Unit_TowerMagicBall1</t>
  </si>
  <si>
    <t>Tow9_2</t>
  </si>
  <si>
    <t>Unit_TowerMagicBall2</t>
  </si>
  <si>
    <t>Tow9_3</t>
  </si>
  <si>
    <t>Unit_TowerMagicBall3</t>
  </si>
  <si>
    <t>Tow10_1</t>
  </si>
  <si>
    <t>Unit_TowerAlchemy1</t>
  </si>
  <si>
    <t>Tow10_2</t>
  </si>
  <si>
    <t>Unit_TowerAlchemy2</t>
  </si>
  <si>
    <t>Tow10_3</t>
  </si>
  <si>
    <t>Unit_TowerAlchemy3</t>
  </si>
  <si>
    <t>Tow11_1</t>
  </si>
  <si>
    <t>Unit_TowerScorpio1</t>
  </si>
  <si>
    <t>Tow11_2</t>
  </si>
  <si>
    <t>Unit_TowerScorpio2</t>
  </si>
  <si>
    <t>Tow11_3</t>
  </si>
  <si>
    <t>Unit_TowerScorpio3</t>
  </si>
  <si>
    <t>Tow12_1</t>
  </si>
  <si>
    <t>Unit_TowerCurse1</t>
  </si>
  <si>
    <t>Tow12_2</t>
  </si>
  <si>
    <t>Unit_TowerCurse2</t>
  </si>
  <si>
    <t>Tow12_3</t>
  </si>
  <si>
    <t>Unit_TowerCurse3</t>
  </si>
  <si>
    <t>Tow13_1</t>
  </si>
  <si>
    <t>Unit_Towerwitch1</t>
  </si>
  <si>
    <t>Tow13_2</t>
  </si>
  <si>
    <t>Unit_Towerwitch2</t>
  </si>
  <si>
    <t>Tow13_3</t>
  </si>
  <si>
    <t>Unit_Towerwitch3</t>
  </si>
  <si>
    <t>Tow14_1</t>
  </si>
  <si>
    <t>Unit_TowerIceArrow1</t>
  </si>
  <si>
    <t>Tow14_2</t>
  </si>
  <si>
    <t>Unit_TowerIceArrow2</t>
  </si>
  <si>
    <t>Tow14_3</t>
  </si>
  <si>
    <t>Unit_TowerIceArrow3</t>
  </si>
  <si>
    <t>Tow15_1</t>
  </si>
  <si>
    <t>Unit_TowerWater1</t>
  </si>
  <si>
    <t>Tow15_2</t>
  </si>
  <si>
    <t>Unit_TowerWater2</t>
  </si>
  <si>
    <t>Tow15_3</t>
  </si>
  <si>
    <t>Unit_TowerWater3</t>
  </si>
  <si>
    <t>Tow16_1</t>
  </si>
  <si>
    <t>Unit_TowerElectromagnetic1</t>
  </si>
  <si>
    <t>Tow16_2</t>
  </si>
  <si>
    <t>Unit_TowerElectromagnetic2</t>
  </si>
  <si>
    <t>Tow16_3</t>
  </si>
  <si>
    <t>Unit_TowerElectromagnetic3</t>
  </si>
  <si>
    <t>Tow17_1</t>
  </si>
  <si>
    <t>Tow17_2</t>
  </si>
  <si>
    <t>Tow17_3</t>
  </si>
  <si>
    <t>Tow18_1</t>
  </si>
  <si>
    <t>Unit_TowerAoShu1</t>
  </si>
  <si>
    <t>Tow18_2</t>
  </si>
  <si>
    <t>Unit_TowerAoShu2</t>
  </si>
  <si>
    <t>Tow18_3</t>
  </si>
  <si>
    <t>Unit_TowerAoShu3</t>
  </si>
  <si>
    <t>Tow19_1</t>
  </si>
  <si>
    <t>Unit_TowerLianJi1</t>
  </si>
  <si>
    <t>Tow19_2</t>
  </si>
  <si>
    <t>Unit_TowerLianJi2</t>
  </si>
  <si>
    <t>Tow19_3</t>
  </si>
  <si>
    <t>Unit_TowerLianJi3</t>
  </si>
  <si>
    <t>Tow20_1</t>
  </si>
  <si>
    <t>Unit_TowerZaiE1</t>
  </si>
  <si>
    <t>Tow20_2</t>
  </si>
  <si>
    <t>Unit_TowerZaiE2</t>
  </si>
  <si>
    <t>Tow20_3</t>
  </si>
  <si>
    <t>Unit_TowerZaiE3</t>
  </si>
  <si>
    <t>Tow21_1</t>
  </si>
  <si>
    <t>Unit_TowerGoblin1</t>
  </si>
  <si>
    <t>Tow21_2</t>
  </si>
  <si>
    <t>Unit_TowerGoblin2</t>
  </si>
  <si>
    <t>Tow21_3</t>
  </si>
  <si>
    <t>Unit_TowerGoblin3</t>
  </si>
  <si>
    <t>Tow22_1</t>
  </si>
  <si>
    <t>Unit_TowerDuCi1</t>
  </si>
  <si>
    <t>Tow22_2</t>
  </si>
  <si>
    <t>Unit_TowerDuCi2</t>
  </si>
  <si>
    <t>Tow22_3</t>
  </si>
  <si>
    <t>Unit_TowerDuCi3</t>
  </si>
  <si>
    <t>Tow23_1</t>
  </si>
  <si>
    <t>Unit_TowerRocket1</t>
  </si>
  <si>
    <t>Tow23_2</t>
  </si>
  <si>
    <t>Unit_TowerRocket2</t>
  </si>
  <si>
    <t>Tow23_3</t>
  </si>
  <si>
    <t>Unit_TowerRocket3</t>
  </si>
  <si>
    <t>Tow24_1</t>
  </si>
  <si>
    <t>Unit_TowerFireBall1</t>
  </si>
  <si>
    <t>Tow24_2</t>
  </si>
  <si>
    <t>Unit_TowerFireBall2</t>
  </si>
  <si>
    <t>Tow24_3</t>
  </si>
  <si>
    <t>Unit_TowerFireBall3</t>
  </si>
  <si>
    <t>TestTow1</t>
  </si>
  <si>
    <t>TestTow2</t>
  </si>
  <si>
    <t>TestTow3</t>
  </si>
  <si>
    <t>TestTow4</t>
  </si>
  <si>
    <t>TestTow5</t>
  </si>
  <si>
    <t>TestTow6</t>
  </si>
  <si>
    <t>TestTow7</t>
  </si>
  <si>
    <t>TestTow8</t>
  </si>
  <si>
    <t>string#ref=ItemCfgCategory</t>
    <phoneticPr fontId="7" type="noConversion"/>
  </si>
  <si>
    <t>QualityRank</t>
  </si>
  <si>
    <t>品阶</t>
  </si>
  <si>
    <t>qualityRank</t>
  </si>
  <si>
    <t>One</t>
  </si>
  <si>
    <t>Two</t>
  </si>
  <si>
    <t>Three</t>
  </si>
  <si>
    <t>弩箭塔</t>
  </si>
  <si>
    <t>加农炮</t>
  </si>
  <si>
    <t>火焰塔</t>
  </si>
  <si>
    <t>毒雾塔</t>
  </si>
  <si>
    <t>龙击炮</t>
  </si>
  <si>
    <t>雷电塔</t>
  </si>
  <si>
    <t>冰魔塔</t>
  </si>
  <si>
    <t>加速塔</t>
  </si>
  <si>
    <t>奥术天球</t>
  </si>
  <si>
    <t>炼金塔</t>
  </si>
  <si>
    <t>毒蝎塔</t>
  </si>
  <si>
    <t>破甲诅咒</t>
  </si>
  <si>
    <t>附魔塔</t>
  </si>
  <si>
    <t>冰刺箭</t>
  </si>
  <si>
    <t>水球塔</t>
  </si>
  <si>
    <t>电磁塔</t>
  </si>
  <si>
    <t>奥术精灵</t>
  </si>
  <si>
    <t>连击斧</t>
  </si>
  <si>
    <t>灾厄塔</t>
  </si>
  <si>
    <t>鱼刺塔</t>
  </si>
  <si>
    <t>火箭塔</t>
  </si>
  <si>
    <t>火球塔</t>
  </si>
  <si>
    <t>Text_Key_TowerLabel_Buff</t>
  </si>
  <si>
    <t>Text_Key_TowerLabel_GetCoins</t>
  </si>
  <si>
    <t>Text_Key_TowerLabel_Debuff</t>
  </si>
  <si>
    <t>Text_Key_TowerLabel_GetCoins</t>
    <phoneticPr fontId="7" type="noConversion"/>
  </si>
  <si>
    <t>Text_Key_TowerLabel_DOT;Text_Key_TowerLabel_Aoe</t>
    <phoneticPr fontId="7" type="noConversion"/>
  </si>
  <si>
    <t>Text_Key_TowerLabel_Debuff;Text_Key_TowerLabel_Aoe</t>
    <phoneticPr fontId="7" type="noConversion"/>
  </si>
  <si>
    <t>Text_Key_TowerLabel_Line;Text_Key_TowerLabel_Aoe</t>
    <phoneticPr fontId="7" type="noConversion"/>
  </si>
  <si>
    <t>Text_Key_TowerLabel_Freeze;Text_Key_TowerLabel_Aoe</t>
    <phoneticPr fontId="7" type="noConversion"/>
  </si>
  <si>
    <t>Text_Key_TowerLabel_DOT;Text_Key_TowerLabel_Aoe</t>
  </si>
  <si>
    <t>Text_Key_TowerLabel_Debuff;Text_Key_TowerLabel_Aoe</t>
  </si>
  <si>
    <t>(list#sep=;),string#ref=ActionCfg_ref_group</t>
  </si>
  <si>
    <t>生成时Action事件id（对应ActionConfig文件夹下表格）</t>
  </si>
  <si>
    <t>createActionIds</t>
    <phoneticPr fontId="15" type="noConversion"/>
  </si>
  <si>
    <t>哥布林</t>
  </si>
  <si>
    <t>Text_Key_TowerLabel_DOT;Text_Key_TowerLabel_Solo</t>
  </si>
  <si>
    <t>Text_Key_TowerLabel_GetCoins;Text_Key_TowerLabel_Solo</t>
  </si>
  <si>
    <t>炸弹</t>
  </si>
  <si>
    <t>Tow25_1</t>
  </si>
  <si>
    <t>Unit_TowerBomb1</t>
  </si>
  <si>
    <t>Tow25_2</t>
  </si>
  <si>
    <t>Unit_TowerBomb2</t>
  </si>
  <si>
    <t>Tow25_3</t>
  </si>
  <si>
    <t>Unit_TowerBomb3</t>
  </si>
  <si>
    <t>TowerType</t>
    <phoneticPr fontId="7" type="noConversion"/>
  </si>
  <si>
    <t>None</t>
  </si>
  <si>
    <t>None</t>
    <phoneticPr fontId="7" type="noConversion"/>
  </si>
  <si>
    <t>Tow26_1</t>
  </si>
  <si>
    <t>Tow26_2</t>
  </si>
  <si>
    <t>Tow26_3</t>
  </si>
  <si>
    <t>水晶</t>
  </si>
  <si>
    <t>Unit_TowerGolem3</t>
  </si>
  <si>
    <t>Unit_TowerGolem2</t>
  </si>
  <si>
    <t>Unit_TowerGolem1</t>
  </si>
  <si>
    <t>魔像</t>
  </si>
  <si>
    <t>Text_Key_TowerLabel_Solo</t>
    <phoneticPr fontId="7" type="noConversion"/>
  </si>
  <si>
    <r>
      <t>Text_Key_TowerLabel_Aoe</t>
    </r>
    <r>
      <rPr>
        <sz val="11"/>
        <color rgb="FF000000"/>
        <rFont val="等线"/>
        <family val="3"/>
        <charset val="134"/>
      </rPr>
      <t>;Text_Key_TowerLabel_Solo</t>
    </r>
    <phoneticPr fontId="7" type="noConversion"/>
  </si>
  <si>
    <t>Text_Key_TowerLabel_Aoe</t>
    <phoneticPr fontId="7" type="noConversion"/>
  </si>
  <si>
    <t>Unit_TowerBow1</t>
  </si>
  <si>
    <t>Unit_TowerBow2</t>
  </si>
  <si>
    <t>Unit_TowerBow3</t>
  </si>
  <si>
    <t>Unit_TowerCannon1</t>
  </si>
  <si>
    <t>Unit_TowerCannon2</t>
  </si>
  <si>
    <t>Unit_TowerCannon3</t>
  </si>
  <si>
    <t>Unit_TowerFlame1</t>
  </si>
  <si>
    <t>Unit_TowerFlame2</t>
  </si>
  <si>
    <t>Unit_TowerFlame3</t>
  </si>
  <si>
    <t>Unit_TowerPoison1</t>
  </si>
  <si>
    <t>Unit_TowerPoison2</t>
  </si>
  <si>
    <t>Unit_TowerPoison3</t>
  </si>
  <si>
    <t>Unit_TowerCrystal1</t>
  </si>
  <si>
    <t>Unit_TowerCrystal2</t>
  </si>
  <si>
    <t>Unit_TowerCrystal3</t>
  </si>
  <si>
    <t>Unit_Monster_MiFeng1;Unit_Monster_MiFeng2;Unit_Monster_MiFeng3</t>
    <phoneticPr fontId="7" type="noConversion"/>
  </si>
  <si>
    <t>辅助列</t>
    <phoneticPr fontId="7" type="noConversion"/>
  </si>
  <si>
    <t>tutorialCfgId</t>
    <phoneticPr fontId="7" type="noConversion"/>
  </si>
  <si>
    <t>string#ref=TutorialCfgCategory?</t>
    <phoneticPr fontId="7" type="noConversion"/>
  </si>
  <si>
    <t>指引视频</t>
    <phoneticPr fontId="15" type="noConversion"/>
  </si>
  <si>
    <t>Video_Platform</t>
  </si>
  <si>
    <t>Video_Poision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</si>
</sst>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等线"/>
      <charset val="134"/>
    </font>
    <font>
      <sz val="11"/>
      <color rgb="FF006100"/>
      <name val="等线"/>
      <family val="3"/>
      <charset val="134"/>
    </font>
    <font>
      <sz val="11"/>
      <color rgb="FF9C0006"/>
      <name val="等线"/>
      <family val="3"/>
      <charset val="134"/>
    </font>
    <font>
      <sz val="1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9C0006"/>
      <name val="等线"/>
      <family val="3"/>
      <charset val="134"/>
    </font>
    <font>
      <sz val="11"/>
      <color rgb="FF006100"/>
      <name val="等线"/>
      <family val="3"/>
      <charset val="134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rgb="FF9C0006"/>
      <name val="等线"/>
      <family val="4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3" borderId="0" applyBorder="0" applyProtection="0"/>
    <xf numFmtId="0" fontId="1" fillId="2" borderId="0" applyBorder="0" applyProtection="0"/>
    <xf numFmtId="0" fontId="5" fillId="3" borderId="0" applyBorder="0" applyProtection="0"/>
    <xf numFmtId="0" fontId="4" fillId="0" borderId="0"/>
    <xf numFmtId="0" fontId="6" fillId="2" borderId="0" applyBorder="0" applyProtection="0"/>
    <xf numFmtId="0" fontId="8" fillId="0" borderId="0"/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" borderId="0" applyBorder="0" applyProtection="0"/>
    <xf numFmtId="0" fontId="12" fillId="0" borderId="0"/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0" xfId="2" applyBorder="1" applyProtection="1"/>
    <xf numFmtId="0" fontId="2" fillId="3" borderId="0" xfId="1" applyBorder="1" applyProtection="1"/>
    <xf numFmtId="0" fontId="3" fillId="0" borderId="0" xfId="0" applyFont="1"/>
    <xf numFmtId="0" fontId="1" fillId="2" borderId="1" xfId="2" applyBorder="1" applyProtection="1"/>
    <xf numFmtId="0" fontId="2" fillId="3" borderId="1" xfId="1" applyBorder="1" applyProtection="1"/>
    <xf numFmtId="0" fontId="1" fillId="2" borderId="2" xfId="2" applyBorder="1" applyProtection="1"/>
    <xf numFmtId="0" fontId="3" fillId="0" borderId="0" xfId="2" applyFont="1" applyFill="1" applyBorder="1" applyProtection="1"/>
    <xf numFmtId="0" fontId="1" fillId="2" borderId="3" xfId="2" applyBorder="1" applyAlignment="1" applyProtection="1">
      <alignment horizontal="center"/>
    </xf>
    <xf numFmtId="0" fontId="2" fillId="3" borderId="3" xfId="1" applyBorder="1" applyAlignment="1" applyProtection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4"/>
    <xf numFmtId="0" fontId="8" fillId="0" borderId="0" xfId="6"/>
    <xf numFmtId="0" fontId="12" fillId="0" borderId="0" xfId="10"/>
    <xf numFmtId="0" fontId="9" fillId="4" borderId="4" xfId="7" applyBorder="1" applyAlignment="1">
      <alignment horizontal="left" vertical="center"/>
    </xf>
    <xf numFmtId="0" fontId="9" fillId="4" borderId="1" xfId="7" applyBorder="1" applyAlignment="1">
      <alignment horizontal="left" vertical="center"/>
    </xf>
    <xf numFmtId="0" fontId="10" fillId="5" borderId="1" xfId="8" applyBorder="1" applyAlignment="1">
      <alignment horizontal="left" vertical="center"/>
    </xf>
    <xf numFmtId="0" fontId="9" fillId="4" borderId="1" xfId="7" applyBorder="1" applyAlignment="1">
      <alignment horizontal="left" vertical="center" wrapText="1"/>
    </xf>
    <xf numFmtId="0" fontId="9" fillId="4" borderId="1" xfId="7" applyBorder="1" applyAlignment="1">
      <alignment horizontal="left"/>
    </xf>
    <xf numFmtId="0" fontId="0" fillId="0" borderId="0" xfId="0" applyAlignment="1">
      <alignment vertical="center"/>
    </xf>
  </cellXfs>
  <cellStyles count="13">
    <cellStyle name="Excel Built-in Bad" xfId="1" xr:uid="{00000000-0005-0000-0000-000031000000}"/>
    <cellStyle name="Excel Built-in Good" xfId="2" xr:uid="{00000000-0005-0000-0000-000032000000}"/>
    <cellStyle name="Excel Built-in Good 2" xfId="9" xr:uid="{5568FED0-6FD7-4B83-B91E-2F4659F32554}"/>
    <cellStyle name="差 2" xfId="3" xr:uid="{00000000-0005-0000-0000-000033000000}"/>
    <cellStyle name="差 3" xfId="8" xr:uid="{E0BF3B80-2765-43E4-B021-0B2CB8A47AD1}"/>
    <cellStyle name="差 4" xfId="12" xr:uid="{FCDD4E38-2E3A-4FDA-9167-F98B2668B267}"/>
    <cellStyle name="常规" xfId="0" builtinId="0"/>
    <cellStyle name="常规 2" xfId="4" xr:uid="{00000000-0005-0000-0000-000034000000}"/>
    <cellStyle name="常规 3" xfId="6" xr:uid="{D94E4800-2FA1-4025-8B7B-5B5DDCABD4BA}"/>
    <cellStyle name="常规 4" xfId="10" xr:uid="{E66164C9-EA7A-40B8-A606-0C963AD606ED}"/>
    <cellStyle name="好 2" xfId="5" xr:uid="{00000000-0005-0000-0000-000035000000}"/>
    <cellStyle name="好 3" xfId="7" xr:uid="{239A98F4-F91F-4371-BB72-6FC6A75551D5}"/>
    <cellStyle name="好 4" xfId="11" xr:uid="{81DF77D2-EC35-4704-8392-D00156195A47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61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6EFCE"/>
      <rgbColor rgb="00FFFF99"/>
      <rgbColor rgb="0099CCFF"/>
      <rgbColor rgb="00FF99CC"/>
      <rgbColor rgb="00CC99FF"/>
      <rgbColor rgb="00FFC7CE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XysWorkSpace\Project\ARTowerDefense\Unity\Assets\Config\Excel\AbilityConfig\_design_.xlsx" TargetMode="External"/><Relationship Id="rId1" Type="http://schemas.openxmlformats.org/officeDocument/2006/relationships/externalLinkPath" Target="/XysWorkSpace/Project/ARTowerDefense/Unity/Assets/Config/Excel/AbilityConfig/_design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防御塔"/>
      <sheetName val="怪物"/>
      <sheetName val="无限模式"/>
      <sheetName val="挑战模式"/>
      <sheetName val="引导"/>
      <sheetName val="参考"/>
    </sheetNames>
    <sheetDataSet>
      <sheetData sheetId="0">
        <row r="1">
          <cell r="A1" t="str">
            <v>名字</v>
          </cell>
          <cell r="B1" t="str">
            <v>稀有度</v>
          </cell>
          <cell r="C1" t="str">
            <v>性价比</v>
          </cell>
          <cell r="D1" t="str">
            <v>价格</v>
          </cell>
          <cell r="E1" t="str">
            <v>dps</v>
          </cell>
          <cell r="F1" t="str">
            <v>特色</v>
          </cell>
          <cell r="G1" t="str">
            <v>攻击LV1</v>
          </cell>
          <cell r="H1" t="str">
            <v>攻击LV2</v>
          </cell>
          <cell r="I1" t="str">
            <v>攻击LV3</v>
          </cell>
          <cell r="J1" t="str">
            <v>技能cd</v>
          </cell>
          <cell r="K1" t="str">
            <v>目标数量</v>
          </cell>
          <cell r="L1" t="str">
            <v>射程</v>
          </cell>
          <cell r="M1" t="str">
            <v>特殊参数</v>
          </cell>
          <cell r="N1" t="str">
            <v>参数1</v>
          </cell>
          <cell r="O1" t="str">
            <v>参数2</v>
          </cell>
          <cell r="P1" t="str">
            <v>参数3</v>
          </cell>
          <cell r="Q1" t="str">
            <v>参数4</v>
          </cell>
        </row>
        <row r="2">
          <cell r="A2" t="str">
            <v>弩箭塔</v>
          </cell>
          <cell r="B2">
            <v>1</v>
          </cell>
          <cell r="C2">
            <v>1</v>
          </cell>
          <cell r="D2">
            <v>100</v>
          </cell>
          <cell r="E2">
            <v>100</v>
          </cell>
          <cell r="F2" t="str">
            <v>快速单体，能应对各种情况</v>
          </cell>
          <cell r="G2">
            <v>50</v>
          </cell>
          <cell r="H2">
            <v>180</v>
          </cell>
          <cell r="I2">
            <v>648</v>
          </cell>
          <cell r="J2">
            <v>0.5</v>
          </cell>
          <cell r="K2">
            <v>1</v>
          </cell>
          <cell r="L2">
            <v>9</v>
          </cell>
          <cell r="M2" t="str">
            <v>3级暴击率/爆伤</v>
          </cell>
          <cell r="N2">
            <v>0.15</v>
          </cell>
          <cell r="O2">
            <v>2</v>
          </cell>
        </row>
        <row r="3">
          <cell r="A3" t="str">
            <v>加农炮</v>
          </cell>
          <cell r="B3">
            <v>1</v>
          </cell>
          <cell r="C3">
            <v>1</v>
          </cell>
          <cell r="D3">
            <v>100</v>
          </cell>
          <cell r="E3">
            <v>100</v>
          </cell>
          <cell r="F3" t="str">
            <v>快速群体，能应对各种情况</v>
          </cell>
          <cell r="G3">
            <v>17</v>
          </cell>
          <cell r="H3">
            <v>61</v>
          </cell>
          <cell r="I3">
            <v>220</v>
          </cell>
          <cell r="J3">
            <v>0.5</v>
          </cell>
          <cell r="K3">
            <v>3</v>
          </cell>
          <cell r="L3">
            <v>9</v>
          </cell>
        </row>
        <row r="4">
          <cell r="A4" t="str">
            <v>火焰塔</v>
          </cell>
          <cell r="B4">
            <v>3</v>
          </cell>
          <cell r="C4">
            <v>1.4</v>
          </cell>
          <cell r="D4">
            <v>400</v>
          </cell>
          <cell r="E4">
            <v>560</v>
          </cell>
          <cell r="F4" t="str">
            <v>直线群体，高级后可灼烧</v>
          </cell>
          <cell r="G4">
            <v>17</v>
          </cell>
          <cell r="H4">
            <v>61</v>
          </cell>
          <cell r="I4">
            <v>220</v>
          </cell>
          <cell r="J4">
            <v>0.3</v>
          </cell>
          <cell r="K4">
            <v>5</v>
          </cell>
          <cell r="L4">
            <v>9</v>
          </cell>
          <cell r="M4" t="str">
            <v>3级灼烧总伤害/总时间/间隔/输出补正</v>
          </cell>
          <cell r="N4">
            <v>0.5</v>
          </cell>
          <cell r="O4">
            <v>10</v>
          </cell>
          <cell r="P4">
            <v>0.3</v>
          </cell>
          <cell r="Q4">
            <v>0.5</v>
          </cell>
        </row>
        <row r="5">
          <cell r="A5" t="str">
            <v>毒雾塔</v>
          </cell>
          <cell r="B5">
            <v>2</v>
          </cell>
          <cell r="C5">
            <v>1.2</v>
          </cell>
          <cell r="D5">
            <v>200</v>
          </cell>
          <cell r="E5">
            <v>240</v>
          </cell>
          <cell r="F5" t="str">
            <v>圆形群体</v>
          </cell>
          <cell r="G5">
            <v>7</v>
          </cell>
          <cell r="H5">
            <v>25</v>
          </cell>
          <cell r="I5">
            <v>90</v>
          </cell>
          <cell r="J5">
            <v>0.3</v>
          </cell>
          <cell r="K5">
            <v>7</v>
          </cell>
          <cell r="L5">
            <v>9</v>
          </cell>
          <cell r="M5" t="str">
            <v>远处增伤率</v>
          </cell>
          <cell r="N5">
            <v>0.06</v>
          </cell>
        </row>
        <row r="6">
          <cell r="A6" t="str">
            <v>龙击炮</v>
          </cell>
          <cell r="B6">
            <v>2</v>
          </cell>
          <cell r="C6">
            <v>1.2</v>
          </cell>
          <cell r="D6">
            <v>200</v>
          </cell>
          <cell r="E6">
            <v>240</v>
          </cell>
          <cell r="F6" t="str">
            <v>慢速单体，单发伤害高</v>
          </cell>
          <cell r="G6">
            <v>480</v>
          </cell>
          <cell r="H6">
            <v>1728</v>
          </cell>
          <cell r="I6">
            <v>3110</v>
          </cell>
          <cell r="J6">
            <v>2</v>
          </cell>
          <cell r="K6">
            <v>1</v>
          </cell>
          <cell r="L6">
            <v>9</v>
          </cell>
          <cell r="M6" t="str">
            <v>3级目标</v>
          </cell>
          <cell r="N6">
            <v>2</v>
          </cell>
        </row>
        <row r="7">
          <cell r="A7" t="str">
            <v>雷电塔</v>
          </cell>
          <cell r="B7">
            <v>3</v>
          </cell>
          <cell r="C7">
            <v>1.4</v>
          </cell>
          <cell r="D7">
            <v>400</v>
          </cell>
          <cell r="E7">
            <v>560</v>
          </cell>
          <cell r="F7" t="str">
            <v>高处加成，单体</v>
          </cell>
          <cell r="G7">
            <v>373</v>
          </cell>
          <cell r="H7">
            <v>1342</v>
          </cell>
          <cell r="I7">
            <v>2417</v>
          </cell>
          <cell r="J7">
            <v>1</v>
          </cell>
          <cell r="K7">
            <v>1</v>
          </cell>
          <cell r="L7">
            <v>7.5</v>
          </cell>
          <cell r="M7" t="str">
            <v>低处增伤率，3级目标，加成高度</v>
          </cell>
          <cell r="N7">
            <v>0.1</v>
          </cell>
          <cell r="O7">
            <v>2</v>
          </cell>
          <cell r="P7">
            <v>5</v>
          </cell>
        </row>
        <row r="8">
          <cell r="A8" t="str">
            <v>冰魔塔</v>
          </cell>
          <cell r="B8">
            <v>1</v>
          </cell>
          <cell r="C8">
            <v>1</v>
          </cell>
          <cell r="D8">
            <v>100</v>
          </cell>
          <cell r="E8">
            <v>100</v>
          </cell>
          <cell r="F8" t="str">
            <v>减速</v>
          </cell>
          <cell r="G8">
            <v>33</v>
          </cell>
          <cell r="H8">
            <v>118</v>
          </cell>
          <cell r="I8">
            <v>427</v>
          </cell>
          <cell r="J8">
            <v>1</v>
          </cell>
          <cell r="K8">
            <v>3</v>
          </cell>
          <cell r="L8">
            <v>7.5</v>
          </cell>
          <cell r="M8" t="str">
            <v>减速率lv1/2/3</v>
          </cell>
          <cell r="N8">
            <v>0.25</v>
          </cell>
          <cell r="O8">
            <v>0.4</v>
          </cell>
          <cell r="P8">
            <v>0.5</v>
          </cell>
        </row>
        <row r="9">
          <cell r="A9" t="str">
            <v>炼金塔</v>
          </cell>
          <cell r="B9">
            <v>2</v>
          </cell>
          <cell r="C9">
            <v>1.2</v>
          </cell>
          <cell r="D9">
            <v>200</v>
          </cell>
          <cell r="E9">
            <v>240</v>
          </cell>
          <cell r="F9" t="str">
            <v>生产金币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 t="str">
            <v>每回合金币</v>
          </cell>
          <cell r="N9">
            <v>30</v>
          </cell>
          <cell r="O9">
            <v>120</v>
          </cell>
          <cell r="P9">
            <v>480</v>
          </cell>
        </row>
        <row r="10">
          <cell r="A10" t="str">
            <v>加速塔</v>
          </cell>
          <cell r="B10">
            <v>1</v>
          </cell>
          <cell r="C10">
            <v>1</v>
          </cell>
          <cell r="D10">
            <v>100</v>
          </cell>
          <cell r="E10">
            <v>100</v>
          </cell>
          <cell r="F10" t="str">
            <v>加速友军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7.5</v>
          </cell>
          <cell r="M10" t="str">
            <v>CD减少lv1/2/3</v>
          </cell>
          <cell r="N10">
            <v>0.3</v>
          </cell>
          <cell r="O10">
            <v>0.5</v>
          </cell>
          <cell r="P10">
            <v>0.6</v>
          </cell>
        </row>
        <row r="11">
          <cell r="A11" t="str">
            <v>毒蝎塔</v>
          </cell>
          <cell r="B11">
            <v>2</v>
          </cell>
          <cell r="C11">
            <v>1.2</v>
          </cell>
          <cell r="D11">
            <v>200</v>
          </cell>
          <cell r="E11">
            <v>240</v>
          </cell>
          <cell r="F11" t="str">
            <v>单体，让敌人中毒</v>
          </cell>
          <cell r="G11">
            <v>120</v>
          </cell>
          <cell r="H11">
            <v>432</v>
          </cell>
          <cell r="I11">
            <v>1555</v>
          </cell>
          <cell r="J11">
            <v>1</v>
          </cell>
          <cell r="K11">
            <v>1</v>
          </cell>
          <cell r="L11">
            <v>9</v>
          </cell>
          <cell r="M11" t="str">
            <v>毒伤lv1/2/3/输出补正</v>
          </cell>
          <cell r="N11">
            <v>0.01</v>
          </cell>
          <cell r="O11">
            <v>0.02</v>
          </cell>
          <cell r="P11">
            <v>0.03</v>
          </cell>
          <cell r="Q11">
            <v>0.5</v>
          </cell>
        </row>
        <row r="12">
          <cell r="A12" t="str">
            <v>炸弹</v>
          </cell>
          <cell r="B12">
            <v>1</v>
          </cell>
          <cell r="C12">
            <v>1</v>
          </cell>
          <cell r="D12">
            <v>70</v>
          </cell>
          <cell r="E12">
            <v>70</v>
          </cell>
          <cell r="F12" t="str">
            <v>消耗型，用完造成一次高额伤害</v>
          </cell>
          <cell r="G12">
            <v>2000</v>
          </cell>
          <cell r="H12">
            <v>7200</v>
          </cell>
          <cell r="I12">
            <v>25920</v>
          </cell>
          <cell r="J12">
            <v>0</v>
          </cell>
          <cell r="K12">
            <v>0</v>
          </cell>
          <cell r="L12">
            <v>7.5</v>
          </cell>
          <cell r="M12" t="str">
            <v>伤害/眩晕</v>
          </cell>
          <cell r="N12">
            <v>2000</v>
          </cell>
          <cell r="O12">
            <v>3</v>
          </cell>
        </row>
        <row r="13">
          <cell r="A13" t="str">
            <v>哥布林</v>
          </cell>
          <cell r="B13">
            <v>1</v>
          </cell>
          <cell r="C13">
            <v>1</v>
          </cell>
          <cell r="D13">
            <v>100</v>
          </cell>
          <cell r="E13">
            <v>100</v>
          </cell>
          <cell r="F13" t="str">
            <v>攻击偷金币</v>
          </cell>
          <cell r="G13">
            <v>50</v>
          </cell>
          <cell r="H13">
            <v>180</v>
          </cell>
          <cell r="I13">
            <v>648</v>
          </cell>
          <cell r="J13">
            <v>1</v>
          </cell>
          <cell r="K13">
            <v>1</v>
          </cell>
          <cell r="L13">
            <v>7.5</v>
          </cell>
          <cell r="M13" t="str">
            <v>偷钱数lv1/2/3/输出补正</v>
          </cell>
          <cell r="N13">
            <v>1</v>
          </cell>
          <cell r="O13">
            <v>4</v>
          </cell>
          <cell r="P13">
            <v>15</v>
          </cell>
          <cell r="Q13">
            <v>0.5</v>
          </cell>
        </row>
        <row r="14">
          <cell r="A14" t="str">
            <v>火箭塔</v>
          </cell>
          <cell r="B14">
            <v>2</v>
          </cell>
          <cell r="C14">
            <v>1.2</v>
          </cell>
          <cell r="D14">
            <v>200</v>
          </cell>
          <cell r="E14">
            <v>240</v>
          </cell>
          <cell r="F14" t="str">
            <v>抛物线群体，打远处伤害高</v>
          </cell>
          <cell r="G14">
            <v>104</v>
          </cell>
          <cell r="H14">
            <v>374</v>
          </cell>
          <cell r="I14">
            <v>1347</v>
          </cell>
          <cell r="J14">
            <v>2</v>
          </cell>
          <cell r="K14">
            <v>3</v>
          </cell>
          <cell r="L14">
            <v>9</v>
          </cell>
          <cell r="M14" t="str">
            <v>远处增伤率lv1/2/3</v>
          </cell>
          <cell r="N14">
            <v>0.06</v>
          </cell>
        </row>
        <row r="15">
          <cell r="A15" t="str">
            <v>魔像</v>
          </cell>
          <cell r="B15">
            <v>3</v>
          </cell>
          <cell r="C15">
            <v>1.4</v>
          </cell>
          <cell r="D15">
            <v>400</v>
          </cell>
          <cell r="E15">
            <v>560</v>
          </cell>
          <cell r="F15" t="str">
            <v>扇形群体，可击退敌人</v>
          </cell>
          <cell r="G15">
            <v>373</v>
          </cell>
          <cell r="H15">
            <v>1342</v>
          </cell>
          <cell r="I15">
            <v>4834</v>
          </cell>
          <cell r="J15">
            <v>2</v>
          </cell>
          <cell r="K15">
            <v>3</v>
          </cell>
          <cell r="L15">
            <v>7.5</v>
          </cell>
          <cell r="M15" t="str">
            <v>近处增伤率lv1/2/3；眩晕时间</v>
          </cell>
          <cell r="N15">
            <v>-7.0000000000000007E-2</v>
          </cell>
          <cell r="O15">
            <v>1</v>
          </cell>
        </row>
        <row r="16">
          <cell r="A16" t="str">
            <v>水晶</v>
          </cell>
          <cell r="B16">
            <v>2</v>
          </cell>
          <cell r="C16">
            <v>1.2</v>
          </cell>
          <cell r="D16">
            <v>200</v>
          </cell>
          <cell r="E16">
            <v>240</v>
          </cell>
          <cell r="F16" t="str">
            <v>直线群体，子弹可穿透</v>
          </cell>
          <cell r="G16">
            <v>160</v>
          </cell>
          <cell r="H16">
            <v>576</v>
          </cell>
          <cell r="I16">
            <v>2073</v>
          </cell>
          <cell r="J16">
            <v>2</v>
          </cell>
          <cell r="K16">
            <v>3</v>
          </cell>
          <cell r="L16">
            <v>7.5</v>
          </cell>
          <cell r="M16" t="str">
            <v>3级射程</v>
          </cell>
          <cell r="N16">
            <v>15</v>
          </cell>
        </row>
        <row r="17">
          <cell r="A17" t="str">
            <v>奥术天球</v>
          </cell>
          <cell r="B17">
            <v>3</v>
          </cell>
          <cell r="C17">
            <v>1.4</v>
          </cell>
          <cell r="D17">
            <v>400</v>
          </cell>
          <cell r="E17">
            <v>560</v>
          </cell>
          <cell r="F17" t="str">
            <v>同时发射多弹道，可单可群</v>
          </cell>
          <cell r="G17">
            <v>187</v>
          </cell>
          <cell r="H17">
            <v>673</v>
          </cell>
          <cell r="I17">
            <v>1615</v>
          </cell>
          <cell r="J17">
            <v>2</v>
          </cell>
          <cell r="K17">
            <v>1</v>
          </cell>
          <cell r="L17">
            <v>9</v>
          </cell>
          <cell r="M17" t="str">
            <v>1、2级弹药/3级弹药</v>
          </cell>
          <cell r="N17">
            <v>6</v>
          </cell>
          <cell r="O17">
            <v>9</v>
          </cell>
        </row>
        <row r="24">
          <cell r="D24" t="str">
            <v>弩箭塔</v>
          </cell>
          <cell r="E24" t="str">
            <v>快速单体，能应对各种情况</v>
          </cell>
        </row>
        <row r="25">
          <cell r="D25" t="str">
            <v>加农炮</v>
          </cell>
          <cell r="E25" t="str">
            <v>快速群体，能应对各种情况</v>
          </cell>
        </row>
        <row r="26">
          <cell r="D26" t="str">
            <v>火焰塔</v>
          </cell>
          <cell r="E26" t="str">
            <v>直线群体，高级后可灼烧</v>
          </cell>
        </row>
        <row r="27">
          <cell r="D27" t="str">
            <v>毒雾塔</v>
          </cell>
          <cell r="E27" t="str">
            <v>圆形群体</v>
          </cell>
        </row>
        <row r="28">
          <cell r="D28" t="str">
            <v>龙击炮</v>
          </cell>
          <cell r="E28" t="str">
            <v>慢速单体，单发伤害高</v>
          </cell>
        </row>
        <row r="29">
          <cell r="D29" t="str">
            <v>雷电塔</v>
          </cell>
          <cell r="E29" t="str">
            <v>高处加成，单体</v>
          </cell>
        </row>
        <row r="30">
          <cell r="D30" t="str">
            <v>冰魔塔</v>
          </cell>
          <cell r="E30" t="str">
            <v>减速</v>
          </cell>
        </row>
        <row r="31">
          <cell r="D31" t="str">
            <v>炼金塔</v>
          </cell>
          <cell r="E31" t="str">
            <v>生产金币</v>
          </cell>
        </row>
        <row r="32">
          <cell r="D32" t="str">
            <v>加速塔</v>
          </cell>
          <cell r="E32" t="str">
            <v>加速友军</v>
          </cell>
        </row>
        <row r="33">
          <cell r="D33" t="str">
            <v>毒蝎塔</v>
          </cell>
          <cell r="E33" t="str">
            <v>单体，让敌人中毒</v>
          </cell>
        </row>
        <row r="34">
          <cell r="D34" t="str">
            <v>炸弹</v>
          </cell>
          <cell r="E34" t="str">
            <v>消耗型，用完造成一次高额伤害</v>
          </cell>
        </row>
        <row r="35">
          <cell r="D35" t="str">
            <v>哥布林</v>
          </cell>
          <cell r="E35" t="str">
            <v>攻击偷金币</v>
          </cell>
        </row>
        <row r="36">
          <cell r="D36" t="str">
            <v>火箭塔</v>
          </cell>
          <cell r="E36" t="str">
            <v>抛物线群体，打远处伤害高</v>
          </cell>
        </row>
        <row r="37">
          <cell r="D37" t="str">
            <v>魔像</v>
          </cell>
          <cell r="E37" t="str">
            <v>扇形群体，可击退敌人</v>
          </cell>
        </row>
        <row r="38">
          <cell r="D38" t="str">
            <v>水晶</v>
          </cell>
          <cell r="E38" t="str">
            <v>直线群体，子弹可穿透</v>
          </cell>
        </row>
        <row r="39">
          <cell r="D39" t="str">
            <v>奥术天球</v>
          </cell>
          <cell r="E39" t="str">
            <v>同时发射多弹道，可单可群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1"/>
  <sheetViews>
    <sheetView tabSelected="1" zoomScale="70" zoomScaleNormal="70" workbookViewId="0">
      <pane ySplit="5" topLeftCell="A6" activePane="bottomLeft" state="frozen"/>
      <selection pane="bottomLeft" activeCell="V19" sqref="D19:V19"/>
    </sheetView>
  </sheetViews>
  <sheetFormatPr defaultColWidth="9" defaultRowHeight="14.25" x14ac:dyDescent="0.2"/>
  <cols>
    <col min="1" max="1" width="9.25" style="3" customWidth="1"/>
    <col min="2" max="3" width="5" style="3" customWidth="1"/>
    <col min="4" max="5" width="17.125" style="3" customWidth="1"/>
    <col min="6" max="6" width="49.25" style="3" customWidth="1"/>
    <col min="7" max="7" width="11.5" style="3" bestFit="1" customWidth="1"/>
    <col min="8" max="8" width="11.5" style="3" customWidth="1"/>
    <col min="9" max="10" width="9.25" style="3" customWidth="1"/>
    <col min="11" max="11" width="22.875" style="3" customWidth="1"/>
    <col min="12" max="13" width="4.5" style="3" customWidth="1"/>
    <col min="14" max="14" width="5.625" style="3" customWidth="1"/>
    <col min="15" max="16" width="4.5" style="3" customWidth="1"/>
    <col min="17" max="17" width="6.75" style="3" customWidth="1"/>
    <col min="18" max="19" width="10.875" style="3" customWidth="1"/>
    <col min="20" max="20" width="23.375" style="3" customWidth="1"/>
    <col min="21" max="21" width="20.125" style="3" customWidth="1"/>
  </cols>
  <sheetData>
    <row r="1" spans="1:23" s="1" customFormat="1" x14ac:dyDescent="0.2">
      <c r="A1" s="4" t="s">
        <v>0</v>
      </c>
      <c r="B1" s="4"/>
      <c r="C1" s="4"/>
      <c r="D1" s="4" t="s">
        <v>1</v>
      </c>
      <c r="E1" s="4" t="s">
        <v>2</v>
      </c>
      <c r="F1" s="8" t="s">
        <v>3</v>
      </c>
      <c r="G1" s="8" t="s">
        <v>189</v>
      </c>
      <c r="H1" s="8" t="s">
        <v>269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15" t="s">
        <v>227</v>
      </c>
    </row>
    <row r="2" spans="1:23" s="1" customFormat="1" x14ac:dyDescent="0.2">
      <c r="A2" s="4" t="s">
        <v>0</v>
      </c>
      <c r="B2" s="4"/>
      <c r="C2" s="4"/>
      <c r="D2" s="4"/>
      <c r="E2" s="4"/>
      <c r="F2" s="8"/>
      <c r="G2" s="8"/>
      <c r="H2" s="8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16"/>
    </row>
    <row r="3" spans="1:23" s="2" customFormat="1" x14ac:dyDescent="0.2">
      <c r="A3" s="5" t="s">
        <v>16</v>
      </c>
      <c r="B3" s="5"/>
      <c r="C3" s="5"/>
      <c r="D3" s="5" t="s">
        <v>186</v>
      </c>
      <c r="E3" s="5" t="s">
        <v>238</v>
      </c>
      <c r="F3" s="9" t="s">
        <v>17</v>
      </c>
      <c r="G3" s="9" t="s">
        <v>187</v>
      </c>
      <c r="H3" s="9" t="s">
        <v>270</v>
      </c>
      <c r="I3" s="5" t="s">
        <v>18</v>
      </c>
      <c r="J3" s="5" t="s">
        <v>19</v>
      </c>
      <c r="K3" s="5" t="s">
        <v>20</v>
      </c>
      <c r="L3" s="5" t="s">
        <v>21</v>
      </c>
      <c r="M3" s="5" t="s">
        <v>21</v>
      </c>
      <c r="N3" s="5" t="s">
        <v>22</v>
      </c>
      <c r="O3" s="5" t="s">
        <v>21</v>
      </c>
      <c r="P3" s="5" t="s">
        <v>22</v>
      </c>
      <c r="Q3" s="5" t="s">
        <v>22</v>
      </c>
      <c r="R3" s="5" t="s">
        <v>23</v>
      </c>
      <c r="S3" s="5" t="s">
        <v>22</v>
      </c>
      <c r="T3" s="17" t="s">
        <v>24</v>
      </c>
      <c r="U3" s="17" t="s">
        <v>225</v>
      </c>
    </row>
    <row r="4" spans="1:23" s="2" customFormat="1" x14ac:dyDescent="0.2">
      <c r="A4" s="5" t="s">
        <v>25</v>
      </c>
      <c r="B4" s="5"/>
      <c r="C4" s="5"/>
      <c r="D4" s="5"/>
      <c r="E4" s="5"/>
      <c r="F4" s="9"/>
      <c r="G4" s="9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17"/>
    </row>
    <row r="5" spans="1:23" s="1" customFormat="1" ht="42.75" x14ac:dyDescent="0.2">
      <c r="A5" s="6" t="s">
        <v>26</v>
      </c>
      <c r="B5" s="6"/>
      <c r="C5" s="6"/>
      <c r="D5" s="6" t="s">
        <v>27</v>
      </c>
      <c r="E5" s="6" t="s">
        <v>28</v>
      </c>
      <c r="F5" s="6" t="s">
        <v>29</v>
      </c>
      <c r="G5" s="6" t="s">
        <v>188</v>
      </c>
      <c r="H5" s="19" t="s">
        <v>271</v>
      </c>
      <c r="I5" s="6" t="s">
        <v>30</v>
      </c>
      <c r="J5" s="6" t="s">
        <v>31</v>
      </c>
      <c r="K5" s="6" t="s">
        <v>6</v>
      </c>
      <c r="L5" s="6" t="s">
        <v>32</v>
      </c>
      <c r="M5" s="6" t="s">
        <v>33</v>
      </c>
      <c r="N5" s="6" t="s">
        <v>34</v>
      </c>
      <c r="O5" s="6" t="s">
        <v>35</v>
      </c>
      <c r="P5" s="6" t="s">
        <v>36</v>
      </c>
      <c r="Q5" s="6" t="s">
        <v>37</v>
      </c>
      <c r="R5" s="6" t="s">
        <v>38</v>
      </c>
      <c r="S5" s="6" t="s">
        <v>39</v>
      </c>
      <c r="T5" s="6" t="s">
        <v>15</v>
      </c>
      <c r="U5" s="18" t="s">
        <v>226</v>
      </c>
      <c r="V5" s="1" t="s">
        <v>268</v>
      </c>
    </row>
    <row r="6" spans="1:23" x14ac:dyDescent="0.2">
      <c r="D6" s="3" t="s">
        <v>45</v>
      </c>
      <c r="E6" s="3" t="s">
        <v>239</v>
      </c>
      <c r="F6" s="11" t="s">
        <v>46</v>
      </c>
      <c r="G6" s="11" t="s">
        <v>190</v>
      </c>
      <c r="H6" s="11"/>
      <c r="I6" s="7"/>
      <c r="K6" s="3" t="s">
        <v>252</v>
      </c>
      <c r="L6" s="3">
        <v>1</v>
      </c>
      <c r="M6" s="3">
        <v>1</v>
      </c>
      <c r="N6" s="3">
        <f>VLOOKUP(V6,[1]防御塔!$A:$Q,4,FALSE)*3^(W6-1)</f>
        <v>100</v>
      </c>
      <c r="P6" s="3">
        <v>0</v>
      </c>
      <c r="Q6" s="3">
        <f>N6*0.8</f>
        <v>80</v>
      </c>
      <c r="R6" s="3" t="s">
        <v>47</v>
      </c>
      <c r="S6" s="3">
        <v>3</v>
      </c>
      <c r="T6" s="3" t="s">
        <v>48</v>
      </c>
      <c r="V6" s="3" t="s">
        <v>193</v>
      </c>
      <c r="W6" s="13">
        <v>1</v>
      </c>
    </row>
    <row r="7" spans="1:23" x14ac:dyDescent="0.2">
      <c r="D7" s="3" t="s">
        <v>47</v>
      </c>
      <c r="E7" s="3" t="s">
        <v>239</v>
      </c>
      <c r="F7" s="11" t="s">
        <v>46</v>
      </c>
      <c r="G7" s="11" t="s">
        <v>191</v>
      </c>
      <c r="H7" s="11"/>
      <c r="K7" s="3" t="s">
        <v>253</v>
      </c>
      <c r="L7" s="3">
        <v>1</v>
      </c>
      <c r="M7" s="3">
        <v>2</v>
      </c>
      <c r="N7" s="3">
        <f>VLOOKUP(V7,[1]防御塔!$A:$Q,4,FALSE)*3^(W7-1)</f>
        <v>300</v>
      </c>
      <c r="P7" s="3">
        <v>0</v>
      </c>
      <c r="Q7" s="3">
        <f t="shared" ref="Q7:Q53" si="0">N7*0.8</f>
        <v>240</v>
      </c>
      <c r="R7" s="3" t="s">
        <v>49</v>
      </c>
      <c r="S7" s="3">
        <v>3</v>
      </c>
      <c r="T7" s="3" t="s">
        <v>48</v>
      </c>
      <c r="V7" s="3" t="s">
        <v>193</v>
      </c>
      <c r="W7" s="13">
        <v>2</v>
      </c>
    </row>
    <row r="8" spans="1:23" x14ac:dyDescent="0.2">
      <c r="D8" s="3" t="s">
        <v>49</v>
      </c>
      <c r="E8" s="3" t="s">
        <v>239</v>
      </c>
      <c r="F8" s="11" t="s">
        <v>46</v>
      </c>
      <c r="G8" s="11" t="s">
        <v>192</v>
      </c>
      <c r="H8" s="11"/>
      <c r="K8" s="3" t="s">
        <v>254</v>
      </c>
      <c r="L8" s="3">
        <v>1</v>
      </c>
      <c r="M8" s="3">
        <v>3</v>
      </c>
      <c r="N8" s="3">
        <f>VLOOKUP(V8,[1]防御塔!$A:$Q,4,FALSE)*3^(W8-1)</f>
        <v>900</v>
      </c>
      <c r="P8" s="3">
        <v>0</v>
      </c>
      <c r="Q8" s="3">
        <f t="shared" si="0"/>
        <v>720</v>
      </c>
      <c r="T8" s="3" t="s">
        <v>48</v>
      </c>
      <c r="V8" s="3" t="s">
        <v>193</v>
      </c>
      <c r="W8" s="13">
        <v>3</v>
      </c>
    </row>
    <row r="9" spans="1:23" x14ac:dyDescent="0.2">
      <c r="D9" s="3" t="s">
        <v>50</v>
      </c>
      <c r="E9" s="3" t="s">
        <v>239</v>
      </c>
      <c r="F9" s="3" t="s">
        <v>51</v>
      </c>
      <c r="G9" s="3" t="s">
        <v>190</v>
      </c>
      <c r="K9" s="3" t="s">
        <v>255</v>
      </c>
      <c r="L9" s="3">
        <v>1</v>
      </c>
      <c r="M9" s="3">
        <v>1</v>
      </c>
      <c r="N9" s="3">
        <f>VLOOKUP(V9,[1]防御塔!$A:$Q,4,FALSE)*3^(W9-1)</f>
        <v>100</v>
      </c>
      <c r="P9" s="3">
        <v>0</v>
      </c>
      <c r="Q9" s="3">
        <f t="shared" si="0"/>
        <v>80</v>
      </c>
      <c r="R9" s="3" t="s">
        <v>52</v>
      </c>
      <c r="S9" s="3">
        <v>3</v>
      </c>
      <c r="T9" s="3" t="s">
        <v>48</v>
      </c>
      <c r="V9" s="3" t="s">
        <v>194</v>
      </c>
      <c r="W9" s="13">
        <v>1</v>
      </c>
    </row>
    <row r="10" spans="1:23" x14ac:dyDescent="0.2">
      <c r="D10" s="3" t="s">
        <v>52</v>
      </c>
      <c r="E10" s="3" t="s">
        <v>239</v>
      </c>
      <c r="F10" s="3" t="s">
        <v>51</v>
      </c>
      <c r="G10" s="3" t="s">
        <v>191</v>
      </c>
      <c r="K10" s="3" t="s">
        <v>256</v>
      </c>
      <c r="L10" s="3">
        <v>1</v>
      </c>
      <c r="M10" s="3">
        <v>2</v>
      </c>
      <c r="N10" s="3">
        <f>VLOOKUP(V10,[1]防御塔!$A:$Q,4,FALSE)*3^(W10-1)</f>
        <v>300</v>
      </c>
      <c r="P10" s="3">
        <v>0</v>
      </c>
      <c r="Q10" s="3">
        <f t="shared" si="0"/>
        <v>240</v>
      </c>
      <c r="R10" s="3" t="s">
        <v>53</v>
      </c>
      <c r="S10" s="3">
        <v>3</v>
      </c>
      <c r="T10" s="3" t="s">
        <v>48</v>
      </c>
      <c r="V10" s="3" t="s">
        <v>194</v>
      </c>
      <c r="W10" s="13">
        <v>2</v>
      </c>
    </row>
    <row r="11" spans="1:23" x14ac:dyDescent="0.2">
      <c r="D11" s="3" t="s">
        <v>53</v>
      </c>
      <c r="E11" s="3" t="s">
        <v>239</v>
      </c>
      <c r="F11" s="3" t="s">
        <v>51</v>
      </c>
      <c r="G11" s="3" t="s">
        <v>192</v>
      </c>
      <c r="K11" s="3" t="s">
        <v>257</v>
      </c>
      <c r="L11" s="3">
        <v>1</v>
      </c>
      <c r="M11" s="3">
        <v>3</v>
      </c>
      <c r="N11" s="3">
        <f>VLOOKUP(V11,[1]防御塔!$A:$Q,4,FALSE)*3^(W11-1)</f>
        <v>900</v>
      </c>
      <c r="P11" s="3">
        <v>0</v>
      </c>
      <c r="Q11" s="3">
        <f t="shared" si="0"/>
        <v>720</v>
      </c>
      <c r="T11" s="3" t="s">
        <v>48</v>
      </c>
      <c r="V11" s="3" t="s">
        <v>194</v>
      </c>
      <c r="W11" s="13">
        <v>3</v>
      </c>
    </row>
    <row r="12" spans="1:23" x14ac:dyDescent="0.2">
      <c r="D12" s="3" t="s">
        <v>54</v>
      </c>
      <c r="E12" s="3" t="s">
        <v>239</v>
      </c>
      <c r="F12" s="11" t="s">
        <v>223</v>
      </c>
      <c r="G12" s="11" t="s">
        <v>190</v>
      </c>
      <c r="H12" s="11"/>
      <c r="K12" s="3" t="s">
        <v>258</v>
      </c>
      <c r="L12" s="3">
        <v>1</v>
      </c>
      <c r="M12" s="3">
        <v>1</v>
      </c>
      <c r="N12" s="3">
        <f>VLOOKUP(V12,[1]防御塔!$A:$Q,4,FALSE)*3^(W12-1)</f>
        <v>400</v>
      </c>
      <c r="P12" s="3">
        <v>0</v>
      </c>
      <c r="Q12" s="3">
        <f t="shared" si="0"/>
        <v>320</v>
      </c>
      <c r="R12" s="3" t="s">
        <v>55</v>
      </c>
      <c r="S12" s="3">
        <v>3</v>
      </c>
      <c r="T12" s="3" t="s">
        <v>48</v>
      </c>
      <c r="V12" s="3" t="s">
        <v>195</v>
      </c>
      <c r="W12" s="13">
        <v>1</v>
      </c>
    </row>
    <row r="13" spans="1:23" x14ac:dyDescent="0.2">
      <c r="D13" s="3" t="s">
        <v>55</v>
      </c>
      <c r="E13" s="3" t="s">
        <v>239</v>
      </c>
      <c r="F13" s="11" t="s">
        <v>223</v>
      </c>
      <c r="G13" s="11" t="s">
        <v>191</v>
      </c>
      <c r="H13" s="11"/>
      <c r="K13" s="3" t="s">
        <v>259</v>
      </c>
      <c r="L13" s="3">
        <v>1</v>
      </c>
      <c r="M13" s="3">
        <v>2</v>
      </c>
      <c r="N13" s="3">
        <f>VLOOKUP(V13,[1]防御塔!$A:$Q,4,FALSE)*3^(W13-1)</f>
        <v>1200</v>
      </c>
      <c r="P13" s="3">
        <v>0</v>
      </c>
      <c r="Q13" s="3">
        <f t="shared" si="0"/>
        <v>960</v>
      </c>
      <c r="R13" s="3" t="s">
        <v>56</v>
      </c>
      <c r="S13" s="3">
        <v>3</v>
      </c>
      <c r="T13" s="3" t="s">
        <v>48</v>
      </c>
      <c r="V13" s="3" t="s">
        <v>195</v>
      </c>
      <c r="W13" s="13">
        <v>2</v>
      </c>
    </row>
    <row r="14" spans="1:23" x14ac:dyDescent="0.2">
      <c r="D14" s="3" t="s">
        <v>56</v>
      </c>
      <c r="E14" s="3" t="s">
        <v>239</v>
      </c>
      <c r="F14" s="11" t="s">
        <v>223</v>
      </c>
      <c r="G14" s="11" t="s">
        <v>192</v>
      </c>
      <c r="H14" s="11"/>
      <c r="K14" s="3" t="s">
        <v>260</v>
      </c>
      <c r="L14" s="3">
        <v>1</v>
      </c>
      <c r="M14" s="3">
        <v>3</v>
      </c>
      <c r="N14" s="3">
        <f>VLOOKUP(V14,[1]防御塔!$A:$Q,4,FALSE)*3^(W14-1)</f>
        <v>3600</v>
      </c>
      <c r="P14" s="3">
        <v>0</v>
      </c>
      <c r="Q14" s="3">
        <f t="shared" si="0"/>
        <v>2880</v>
      </c>
      <c r="T14" s="3" t="s">
        <v>48</v>
      </c>
      <c r="V14" s="3" t="s">
        <v>195</v>
      </c>
      <c r="W14" s="13">
        <v>3</v>
      </c>
    </row>
    <row r="15" spans="1:23" x14ac:dyDescent="0.2">
      <c r="D15" s="3" t="s">
        <v>57</v>
      </c>
      <c r="E15" s="3" t="s">
        <v>239</v>
      </c>
      <c r="F15" s="3" t="s">
        <v>51</v>
      </c>
      <c r="G15" s="3" t="s">
        <v>190</v>
      </c>
      <c r="K15" s="3" t="s">
        <v>261</v>
      </c>
      <c r="L15" s="3">
        <v>1</v>
      </c>
      <c r="M15" s="3">
        <v>1</v>
      </c>
      <c r="N15" s="3">
        <f>VLOOKUP(V15,[1]防御塔!$A:$Q,4,FALSE)*3^(W15-1)</f>
        <v>200</v>
      </c>
      <c r="P15" s="3">
        <v>0</v>
      </c>
      <c r="Q15" s="3">
        <f t="shared" si="0"/>
        <v>160</v>
      </c>
      <c r="R15" s="3" t="s">
        <v>58</v>
      </c>
      <c r="S15" s="3">
        <v>3</v>
      </c>
      <c r="T15" s="3" t="s">
        <v>48</v>
      </c>
      <c r="V15" s="3" t="s">
        <v>196</v>
      </c>
      <c r="W15" s="13">
        <v>1</v>
      </c>
    </row>
    <row r="16" spans="1:23" x14ac:dyDescent="0.2">
      <c r="D16" s="3" t="s">
        <v>58</v>
      </c>
      <c r="E16" s="3" t="s">
        <v>239</v>
      </c>
      <c r="F16" s="3" t="s">
        <v>51</v>
      </c>
      <c r="G16" s="3" t="s">
        <v>191</v>
      </c>
      <c r="H16" s="20" t="s">
        <v>273</v>
      </c>
      <c r="K16" s="3" t="s">
        <v>262</v>
      </c>
      <c r="L16" s="3">
        <v>1</v>
      </c>
      <c r="M16" s="3">
        <v>2</v>
      </c>
      <c r="N16" s="3">
        <f>VLOOKUP(V16,[1]防御塔!$A:$Q,4,FALSE)*3^(W16-1)</f>
        <v>600</v>
      </c>
      <c r="P16" s="3">
        <v>0</v>
      </c>
      <c r="Q16" s="3">
        <f t="shared" si="0"/>
        <v>480</v>
      </c>
      <c r="R16" s="3" t="s">
        <v>59</v>
      </c>
      <c r="S16" s="3">
        <v>3</v>
      </c>
      <c r="T16" s="3" t="s">
        <v>48</v>
      </c>
      <c r="V16" s="3" t="s">
        <v>196</v>
      </c>
      <c r="W16" s="13">
        <v>2</v>
      </c>
    </row>
    <row r="17" spans="4:23" x14ac:dyDescent="0.2">
      <c r="D17" s="3" t="s">
        <v>59</v>
      </c>
      <c r="E17" s="3" t="s">
        <v>239</v>
      </c>
      <c r="F17" s="3" t="s">
        <v>51</v>
      </c>
      <c r="G17" s="3" t="s">
        <v>192</v>
      </c>
      <c r="K17" s="3" t="s">
        <v>263</v>
      </c>
      <c r="L17" s="3">
        <v>1</v>
      </c>
      <c r="M17" s="3">
        <v>3</v>
      </c>
      <c r="N17" s="3">
        <f>VLOOKUP(V17,[1]防御塔!$A:$Q,4,FALSE)*3^(W17-1)</f>
        <v>1800</v>
      </c>
      <c r="P17" s="3">
        <v>0</v>
      </c>
      <c r="Q17" s="3">
        <f t="shared" si="0"/>
        <v>1440</v>
      </c>
      <c r="T17" s="3" t="s">
        <v>48</v>
      </c>
      <c r="V17" s="3" t="s">
        <v>196</v>
      </c>
      <c r="W17" s="13">
        <v>3</v>
      </c>
    </row>
    <row r="18" spans="4:23" x14ac:dyDescent="0.2">
      <c r="D18" s="3" t="s">
        <v>60</v>
      </c>
      <c r="E18" s="3" t="s">
        <v>239</v>
      </c>
      <c r="F18" s="11" t="s">
        <v>46</v>
      </c>
      <c r="G18" s="11" t="s">
        <v>190</v>
      </c>
      <c r="H18" s="11"/>
      <c r="K18" s="3" t="s">
        <v>61</v>
      </c>
      <c r="L18" s="3">
        <v>1</v>
      </c>
      <c r="M18" s="3">
        <v>1</v>
      </c>
      <c r="N18" s="3">
        <f>VLOOKUP(V18,[1]防御塔!$A:$Q,4,FALSE)*3^(W18-1)</f>
        <v>200</v>
      </c>
      <c r="P18" s="3">
        <v>0</v>
      </c>
      <c r="Q18" s="3">
        <f t="shared" si="0"/>
        <v>160</v>
      </c>
      <c r="R18" s="3" t="s">
        <v>62</v>
      </c>
      <c r="S18" s="3">
        <v>3</v>
      </c>
      <c r="T18" s="3" t="s">
        <v>48</v>
      </c>
      <c r="V18" s="3" t="s">
        <v>197</v>
      </c>
      <c r="W18" s="13">
        <v>1</v>
      </c>
    </row>
    <row r="19" spans="4:23" x14ac:dyDescent="0.2">
      <c r="D19" s="3" t="s">
        <v>62</v>
      </c>
      <c r="E19" s="3" t="s">
        <v>239</v>
      </c>
      <c r="F19" s="11" t="s">
        <v>46</v>
      </c>
      <c r="G19" s="11" t="s">
        <v>191</v>
      </c>
      <c r="H19" s="11"/>
      <c r="K19" s="3" t="s">
        <v>63</v>
      </c>
      <c r="L19" s="3">
        <v>1</v>
      </c>
      <c r="M19" s="3">
        <v>2</v>
      </c>
      <c r="N19" s="3">
        <f>VLOOKUP(V19,[1]防御塔!$A:$Q,4,FALSE)*3^(W19-1)</f>
        <v>600</v>
      </c>
      <c r="P19" s="3">
        <v>0</v>
      </c>
      <c r="Q19" s="3">
        <f t="shared" si="0"/>
        <v>480</v>
      </c>
      <c r="R19" s="3" t="s">
        <v>64</v>
      </c>
      <c r="S19" s="3">
        <v>3</v>
      </c>
      <c r="T19" s="3" t="s">
        <v>48</v>
      </c>
      <c r="V19" s="3" t="s">
        <v>197</v>
      </c>
      <c r="W19" s="13">
        <v>2</v>
      </c>
    </row>
    <row r="20" spans="4:23" x14ac:dyDescent="0.2">
      <c r="D20" s="3" t="s">
        <v>64</v>
      </c>
      <c r="E20" s="3" t="s">
        <v>239</v>
      </c>
      <c r="F20" s="11" t="s">
        <v>46</v>
      </c>
      <c r="G20" s="11" t="s">
        <v>192</v>
      </c>
      <c r="H20" s="11"/>
      <c r="K20" s="3" t="s">
        <v>65</v>
      </c>
      <c r="L20" s="3">
        <v>1</v>
      </c>
      <c r="M20" s="3">
        <v>3</v>
      </c>
      <c r="N20" s="3">
        <f>VLOOKUP(V20,[1]防御塔!$A:$Q,4,FALSE)*3^(W20-1)</f>
        <v>1800</v>
      </c>
      <c r="P20" s="3">
        <v>0</v>
      </c>
      <c r="Q20" s="3">
        <f t="shared" si="0"/>
        <v>1440</v>
      </c>
      <c r="T20" s="3" t="s">
        <v>48</v>
      </c>
      <c r="V20" s="3" t="s">
        <v>197</v>
      </c>
      <c r="W20" s="13">
        <v>3</v>
      </c>
    </row>
    <row r="21" spans="4:23" x14ac:dyDescent="0.2">
      <c r="D21" s="3" t="s">
        <v>66</v>
      </c>
      <c r="E21" s="3" t="s">
        <v>239</v>
      </c>
      <c r="F21" s="11" t="s">
        <v>46</v>
      </c>
      <c r="G21" s="11" t="s">
        <v>190</v>
      </c>
      <c r="H21" s="20" t="s">
        <v>272</v>
      </c>
      <c r="K21" s="3" t="s">
        <v>67</v>
      </c>
      <c r="L21" s="3">
        <v>1</v>
      </c>
      <c r="M21" s="3">
        <v>1</v>
      </c>
      <c r="N21" s="3">
        <f>VLOOKUP(V21,[1]防御塔!$A:$Q,4,FALSE)*3^(W21-1)</f>
        <v>400</v>
      </c>
      <c r="P21" s="3">
        <v>0</v>
      </c>
      <c r="Q21" s="3">
        <f t="shared" si="0"/>
        <v>320</v>
      </c>
      <c r="R21" s="3" t="s">
        <v>68</v>
      </c>
      <c r="S21" s="3">
        <v>3</v>
      </c>
      <c r="T21" s="3" t="s">
        <v>48</v>
      </c>
      <c r="V21" s="3" t="s">
        <v>198</v>
      </c>
      <c r="W21" s="13">
        <v>1</v>
      </c>
    </row>
    <row r="22" spans="4:23" x14ac:dyDescent="0.2">
      <c r="D22" s="3" t="s">
        <v>68</v>
      </c>
      <c r="E22" s="3" t="s">
        <v>239</v>
      </c>
      <c r="F22" s="11" t="s">
        <v>46</v>
      </c>
      <c r="G22" s="11" t="s">
        <v>191</v>
      </c>
      <c r="H22" s="11"/>
      <c r="K22" s="3" t="s">
        <v>69</v>
      </c>
      <c r="L22" s="3">
        <v>1</v>
      </c>
      <c r="M22" s="3">
        <v>2</v>
      </c>
      <c r="N22" s="3">
        <f>VLOOKUP(V22,[1]防御塔!$A:$Q,4,FALSE)*3^(W22-1)</f>
        <v>1200</v>
      </c>
      <c r="P22" s="3">
        <v>0</v>
      </c>
      <c r="Q22" s="3">
        <f t="shared" si="0"/>
        <v>960</v>
      </c>
      <c r="R22" s="3" t="s">
        <v>70</v>
      </c>
      <c r="S22" s="3">
        <v>3</v>
      </c>
      <c r="T22" s="3" t="s">
        <v>48</v>
      </c>
      <c r="V22" s="3" t="s">
        <v>198</v>
      </c>
      <c r="W22" s="13">
        <v>2</v>
      </c>
    </row>
    <row r="23" spans="4:23" x14ac:dyDescent="0.2">
      <c r="D23" s="3" t="s">
        <v>70</v>
      </c>
      <c r="E23" s="3" t="s">
        <v>239</v>
      </c>
      <c r="F23" s="11" t="s">
        <v>249</v>
      </c>
      <c r="G23" s="11" t="s">
        <v>192</v>
      </c>
      <c r="H23" s="11"/>
      <c r="K23" s="3" t="s">
        <v>71</v>
      </c>
      <c r="L23" s="3">
        <v>1</v>
      </c>
      <c r="M23" s="3">
        <v>3</v>
      </c>
      <c r="N23" s="3">
        <f>VLOOKUP(V23,[1]防御塔!$A:$Q,4,FALSE)*3^(W23-1)</f>
        <v>3600</v>
      </c>
      <c r="P23" s="3">
        <v>0</v>
      </c>
      <c r="Q23" s="3">
        <f t="shared" si="0"/>
        <v>2880</v>
      </c>
      <c r="T23" s="3" t="s">
        <v>48</v>
      </c>
      <c r="V23" s="3" t="s">
        <v>198</v>
      </c>
      <c r="W23" s="13">
        <v>3</v>
      </c>
    </row>
    <row r="24" spans="4:23" x14ac:dyDescent="0.2">
      <c r="D24" s="3" t="s">
        <v>72</v>
      </c>
      <c r="E24" s="3" t="s">
        <v>239</v>
      </c>
      <c r="F24" s="11" t="s">
        <v>220</v>
      </c>
      <c r="G24" s="11" t="s">
        <v>190</v>
      </c>
      <c r="H24" s="11"/>
      <c r="K24" s="3" t="s">
        <v>73</v>
      </c>
      <c r="L24" s="3">
        <v>1</v>
      </c>
      <c r="M24" s="3">
        <v>1</v>
      </c>
      <c r="N24" s="3">
        <f>VLOOKUP(V24,[1]防御塔!$A:$Q,4,FALSE)*3^(W24-1)</f>
        <v>100</v>
      </c>
      <c r="P24" s="3">
        <v>0</v>
      </c>
      <c r="Q24" s="3">
        <f t="shared" si="0"/>
        <v>80</v>
      </c>
      <c r="R24" s="3" t="s">
        <v>74</v>
      </c>
      <c r="S24" s="3">
        <v>3</v>
      </c>
      <c r="T24" s="3" t="s">
        <v>48</v>
      </c>
      <c r="V24" s="3" t="s">
        <v>199</v>
      </c>
      <c r="W24" s="13">
        <v>1</v>
      </c>
    </row>
    <row r="25" spans="4:23" x14ac:dyDescent="0.2">
      <c r="D25" s="3" t="s">
        <v>74</v>
      </c>
      <c r="E25" s="3" t="s">
        <v>239</v>
      </c>
      <c r="F25" s="11" t="s">
        <v>224</v>
      </c>
      <c r="G25" s="11" t="s">
        <v>191</v>
      </c>
      <c r="H25" s="11"/>
      <c r="K25" s="3" t="s">
        <v>75</v>
      </c>
      <c r="L25" s="3">
        <v>1</v>
      </c>
      <c r="M25" s="3">
        <v>2</v>
      </c>
      <c r="N25" s="3">
        <f>VLOOKUP(V25,[1]防御塔!$A:$Q,4,FALSE)*3^(W25-1)</f>
        <v>300</v>
      </c>
      <c r="P25" s="3">
        <v>0</v>
      </c>
      <c r="Q25" s="3">
        <f t="shared" si="0"/>
        <v>240</v>
      </c>
      <c r="R25" s="3" t="s">
        <v>76</v>
      </c>
      <c r="S25" s="3">
        <v>3</v>
      </c>
      <c r="T25" s="3" t="s">
        <v>48</v>
      </c>
      <c r="V25" s="3" t="s">
        <v>199</v>
      </c>
      <c r="W25" s="13">
        <v>2</v>
      </c>
    </row>
    <row r="26" spans="4:23" x14ac:dyDescent="0.2">
      <c r="D26" s="3" t="s">
        <v>76</v>
      </c>
      <c r="E26" s="3" t="s">
        <v>239</v>
      </c>
      <c r="F26" s="11" t="s">
        <v>224</v>
      </c>
      <c r="G26" s="11" t="s">
        <v>192</v>
      </c>
      <c r="H26" s="11"/>
      <c r="K26" s="3" t="s">
        <v>77</v>
      </c>
      <c r="L26" s="3">
        <v>1</v>
      </c>
      <c r="M26" s="3">
        <v>3</v>
      </c>
      <c r="N26" s="3">
        <f>VLOOKUP(V26,[1]防御塔!$A:$Q,4,FALSE)*3^(W26-1)</f>
        <v>900</v>
      </c>
      <c r="P26" s="3">
        <v>0</v>
      </c>
      <c r="Q26" s="3">
        <f t="shared" si="0"/>
        <v>720</v>
      </c>
      <c r="T26" s="3" t="s">
        <v>48</v>
      </c>
      <c r="V26" s="3" t="s">
        <v>199</v>
      </c>
      <c r="W26" s="13">
        <v>3</v>
      </c>
    </row>
    <row r="27" spans="4:23" x14ac:dyDescent="0.2">
      <c r="D27" s="3" t="s">
        <v>78</v>
      </c>
      <c r="E27" s="3" t="s">
        <v>239</v>
      </c>
      <c r="F27" s="14" t="s">
        <v>215</v>
      </c>
      <c r="G27" s="12" t="s">
        <v>190</v>
      </c>
      <c r="H27" s="12"/>
      <c r="K27" s="3" t="s">
        <v>80</v>
      </c>
      <c r="L27" s="3">
        <v>1</v>
      </c>
      <c r="M27" s="3">
        <v>1</v>
      </c>
      <c r="N27" s="3">
        <f>VLOOKUP(V27,[1]防御塔!$A:$Q,4,FALSE)*3^(W27-1)</f>
        <v>100</v>
      </c>
      <c r="P27" s="3">
        <v>0</v>
      </c>
      <c r="Q27" s="3">
        <f t="shared" si="0"/>
        <v>80</v>
      </c>
      <c r="R27" s="3" t="s">
        <v>81</v>
      </c>
      <c r="S27" s="3">
        <v>3</v>
      </c>
      <c r="T27" s="3" t="s">
        <v>48</v>
      </c>
      <c r="V27" s="3" t="s">
        <v>200</v>
      </c>
      <c r="W27" s="13">
        <v>1</v>
      </c>
    </row>
    <row r="28" spans="4:23" x14ac:dyDescent="0.2">
      <c r="D28" s="3" t="s">
        <v>81</v>
      </c>
      <c r="E28" s="3" t="s">
        <v>239</v>
      </c>
      <c r="F28" s="14" t="s">
        <v>215</v>
      </c>
      <c r="G28" s="12" t="s">
        <v>191</v>
      </c>
      <c r="H28" s="12"/>
      <c r="K28" s="3" t="s">
        <v>82</v>
      </c>
      <c r="L28" s="3">
        <v>1</v>
      </c>
      <c r="M28" s="3">
        <v>2</v>
      </c>
      <c r="N28" s="3">
        <f>VLOOKUP(V28,[1]防御塔!$A:$Q,4,FALSE)*3^(W28-1)</f>
        <v>300</v>
      </c>
      <c r="P28" s="3">
        <v>0</v>
      </c>
      <c r="Q28" s="3">
        <f t="shared" si="0"/>
        <v>240</v>
      </c>
      <c r="R28" s="3" t="s">
        <v>83</v>
      </c>
      <c r="S28" s="3">
        <v>3</v>
      </c>
      <c r="T28" s="3" t="s">
        <v>48</v>
      </c>
      <c r="V28" s="3" t="s">
        <v>200</v>
      </c>
      <c r="W28" s="13">
        <v>2</v>
      </c>
    </row>
    <row r="29" spans="4:23" x14ac:dyDescent="0.2">
      <c r="D29" s="3" t="s">
        <v>83</v>
      </c>
      <c r="E29" s="3" t="s">
        <v>239</v>
      </c>
      <c r="F29" s="14" t="s">
        <v>215</v>
      </c>
      <c r="G29" s="12" t="s">
        <v>192</v>
      </c>
      <c r="H29" s="12"/>
      <c r="K29" s="3" t="s">
        <v>84</v>
      </c>
      <c r="L29" s="3">
        <v>1</v>
      </c>
      <c r="M29" s="3">
        <v>3</v>
      </c>
      <c r="N29" s="3">
        <f>VLOOKUP(V29,[1]防御塔!$A:$Q,4,FALSE)*3^(W29-1)</f>
        <v>900</v>
      </c>
      <c r="P29" s="3">
        <v>0</v>
      </c>
      <c r="Q29" s="3">
        <f t="shared" si="0"/>
        <v>720</v>
      </c>
      <c r="T29" s="3" t="s">
        <v>48</v>
      </c>
      <c r="V29" s="3" t="s">
        <v>200</v>
      </c>
      <c r="W29" s="13">
        <v>3</v>
      </c>
    </row>
    <row r="30" spans="4:23" x14ac:dyDescent="0.2">
      <c r="D30" s="3" t="s">
        <v>97</v>
      </c>
      <c r="E30" s="3" t="s">
        <v>239</v>
      </c>
      <c r="F30" s="11" t="s">
        <v>229</v>
      </c>
      <c r="G30" s="11" t="s">
        <v>190</v>
      </c>
      <c r="H30" s="11"/>
      <c r="K30" s="3" t="s">
        <v>98</v>
      </c>
      <c r="L30" s="3">
        <v>1</v>
      </c>
      <c r="M30" s="3">
        <v>1</v>
      </c>
      <c r="N30" s="3">
        <f>VLOOKUP(V30,[1]防御塔!$A:$Q,4,FALSE)*3^(W30-1)</f>
        <v>200</v>
      </c>
      <c r="P30" s="3">
        <v>0</v>
      </c>
      <c r="Q30" s="3">
        <f t="shared" si="0"/>
        <v>160</v>
      </c>
      <c r="R30" s="3" t="s">
        <v>99</v>
      </c>
      <c r="S30" s="3">
        <v>3</v>
      </c>
      <c r="T30" s="3" t="s">
        <v>48</v>
      </c>
      <c r="V30" s="13" t="s">
        <v>203</v>
      </c>
      <c r="W30" s="3">
        <v>1</v>
      </c>
    </row>
    <row r="31" spans="4:23" x14ac:dyDescent="0.2">
      <c r="D31" s="3" t="s">
        <v>99</v>
      </c>
      <c r="E31" s="3" t="s">
        <v>239</v>
      </c>
      <c r="F31" s="11" t="s">
        <v>229</v>
      </c>
      <c r="G31" s="11" t="s">
        <v>191</v>
      </c>
      <c r="H31" s="11"/>
      <c r="K31" s="3" t="s">
        <v>100</v>
      </c>
      <c r="L31" s="3">
        <v>1</v>
      </c>
      <c r="M31" s="3">
        <v>2</v>
      </c>
      <c r="N31" s="3">
        <f>VLOOKUP(V31,[1]防御塔!$A:$Q,4,FALSE)*3^(W31-1)</f>
        <v>600</v>
      </c>
      <c r="P31" s="3">
        <v>0</v>
      </c>
      <c r="Q31" s="3">
        <f t="shared" si="0"/>
        <v>480</v>
      </c>
      <c r="R31" s="3" t="s">
        <v>101</v>
      </c>
      <c r="S31" s="3">
        <v>3</v>
      </c>
      <c r="T31" s="3" t="s">
        <v>48</v>
      </c>
      <c r="V31" s="13" t="s">
        <v>203</v>
      </c>
      <c r="W31" s="3">
        <v>2</v>
      </c>
    </row>
    <row r="32" spans="4:23" x14ac:dyDescent="0.2">
      <c r="D32" s="3" t="s">
        <v>101</v>
      </c>
      <c r="E32" s="3" t="s">
        <v>239</v>
      </c>
      <c r="F32" s="11" t="s">
        <v>229</v>
      </c>
      <c r="G32" s="11" t="s">
        <v>192</v>
      </c>
      <c r="H32" s="11"/>
      <c r="K32" s="3" t="s">
        <v>102</v>
      </c>
      <c r="L32" s="3">
        <v>1</v>
      </c>
      <c r="M32" s="3">
        <v>3</v>
      </c>
      <c r="N32" s="3">
        <f>VLOOKUP(V32,[1]防御塔!$A:$Q,4,FALSE)*3^(W32-1)</f>
        <v>1800</v>
      </c>
      <c r="P32" s="3">
        <v>0</v>
      </c>
      <c r="Q32" s="3">
        <f t="shared" si="0"/>
        <v>1440</v>
      </c>
      <c r="T32" s="3" t="s">
        <v>48</v>
      </c>
      <c r="V32" s="13" t="s">
        <v>203</v>
      </c>
      <c r="W32" s="3">
        <v>3</v>
      </c>
    </row>
    <row r="33" spans="1:23" x14ac:dyDescent="0.2">
      <c r="D33" s="3" t="s">
        <v>154</v>
      </c>
      <c r="E33" s="3" t="s">
        <v>239</v>
      </c>
      <c r="F33" s="11" t="s">
        <v>230</v>
      </c>
      <c r="G33" s="11" t="s">
        <v>190</v>
      </c>
      <c r="H33" s="11"/>
      <c r="K33" s="3" t="s">
        <v>155</v>
      </c>
      <c r="L33" s="3">
        <v>1</v>
      </c>
      <c r="M33" s="3">
        <v>1</v>
      </c>
      <c r="N33" s="3">
        <f>VLOOKUP(V33,[1]防御塔!$A:$Q,4,FALSE)*3^(W33-1)</f>
        <v>100</v>
      </c>
      <c r="P33" s="3">
        <v>0</v>
      </c>
      <c r="Q33" s="3">
        <f t="shared" si="0"/>
        <v>80</v>
      </c>
      <c r="R33" s="3" t="s">
        <v>156</v>
      </c>
      <c r="S33" s="3">
        <v>3</v>
      </c>
      <c r="T33" s="3" t="s">
        <v>48</v>
      </c>
      <c r="V33" s="13" t="s">
        <v>228</v>
      </c>
      <c r="W33" s="3">
        <v>1</v>
      </c>
    </row>
    <row r="34" spans="1:23" x14ac:dyDescent="0.2">
      <c r="D34" s="3" t="s">
        <v>156</v>
      </c>
      <c r="E34" s="3" t="s">
        <v>239</v>
      </c>
      <c r="F34" s="11" t="s">
        <v>230</v>
      </c>
      <c r="G34" s="11" t="s">
        <v>191</v>
      </c>
      <c r="H34" s="11"/>
      <c r="K34" s="3" t="s">
        <v>157</v>
      </c>
      <c r="L34" s="3">
        <v>1</v>
      </c>
      <c r="M34" s="3">
        <v>2</v>
      </c>
      <c r="N34" s="3">
        <f>VLOOKUP(V34,[1]防御塔!$A:$Q,4,FALSE)*3^(W34-1)</f>
        <v>300</v>
      </c>
      <c r="P34" s="3">
        <v>0</v>
      </c>
      <c r="Q34" s="3">
        <f t="shared" si="0"/>
        <v>240</v>
      </c>
      <c r="R34" s="3" t="s">
        <v>158</v>
      </c>
      <c r="S34" s="3">
        <v>3</v>
      </c>
      <c r="T34" s="3" t="s">
        <v>48</v>
      </c>
      <c r="V34" s="13" t="s">
        <v>228</v>
      </c>
      <c r="W34" s="3">
        <v>2</v>
      </c>
    </row>
    <row r="35" spans="1:23" x14ac:dyDescent="0.2">
      <c r="D35" s="3" t="s">
        <v>158</v>
      </c>
      <c r="E35" s="3" t="s">
        <v>239</v>
      </c>
      <c r="F35" s="11" t="s">
        <v>230</v>
      </c>
      <c r="G35" s="11" t="s">
        <v>192</v>
      </c>
      <c r="H35" s="11"/>
      <c r="K35" s="3" t="s">
        <v>159</v>
      </c>
      <c r="L35" s="3">
        <v>1</v>
      </c>
      <c r="M35" s="3">
        <v>3</v>
      </c>
      <c r="N35" s="3">
        <f>VLOOKUP(V35,[1]防御塔!$A:$Q,4,FALSE)*3^(W35-1)</f>
        <v>900</v>
      </c>
      <c r="P35" s="3">
        <v>0</v>
      </c>
      <c r="Q35" s="3">
        <f t="shared" si="0"/>
        <v>720</v>
      </c>
      <c r="T35" s="3" t="s">
        <v>48</v>
      </c>
      <c r="V35" s="13" t="s">
        <v>228</v>
      </c>
      <c r="W35" s="3">
        <v>3</v>
      </c>
    </row>
    <row r="36" spans="1:23" x14ac:dyDescent="0.2">
      <c r="D36" s="3" t="s">
        <v>232</v>
      </c>
      <c r="E36" s="3" t="s">
        <v>239</v>
      </c>
      <c r="F36" s="11" t="s">
        <v>224</v>
      </c>
      <c r="G36" s="11" t="s">
        <v>190</v>
      </c>
      <c r="H36" s="11"/>
      <c r="K36" s="3" t="s">
        <v>233</v>
      </c>
      <c r="L36" s="3">
        <v>1</v>
      </c>
      <c r="M36" s="3">
        <v>1</v>
      </c>
      <c r="N36" s="3">
        <f>VLOOKUP(V36,[1]防御塔!$A:$Q,4,FALSE)*3^(W36-1)</f>
        <v>70</v>
      </c>
      <c r="P36" s="3">
        <v>0</v>
      </c>
      <c r="Q36" s="3">
        <f t="shared" si="0"/>
        <v>56</v>
      </c>
      <c r="R36" s="3" t="s">
        <v>234</v>
      </c>
      <c r="S36" s="3">
        <v>3</v>
      </c>
      <c r="T36" s="3" t="s">
        <v>48</v>
      </c>
      <c r="U36"/>
      <c r="V36" s="13" t="s">
        <v>231</v>
      </c>
      <c r="W36" s="3">
        <v>1</v>
      </c>
    </row>
    <row r="37" spans="1:23" x14ac:dyDescent="0.2">
      <c r="D37" s="3" t="s">
        <v>234</v>
      </c>
      <c r="E37" s="3" t="s">
        <v>239</v>
      </c>
      <c r="F37" s="11" t="s">
        <v>224</v>
      </c>
      <c r="G37" s="11" t="s">
        <v>191</v>
      </c>
      <c r="H37" s="11"/>
      <c r="K37" s="3" t="s">
        <v>235</v>
      </c>
      <c r="L37" s="3">
        <v>1</v>
      </c>
      <c r="M37" s="3">
        <v>2</v>
      </c>
      <c r="N37" s="3">
        <f>VLOOKUP(V37,[1]防御塔!$A:$Q,4,FALSE)*3^(W37-1)</f>
        <v>210</v>
      </c>
      <c r="P37" s="3">
        <v>0</v>
      </c>
      <c r="Q37" s="3">
        <f t="shared" si="0"/>
        <v>168</v>
      </c>
      <c r="R37" s="3" t="s">
        <v>236</v>
      </c>
      <c r="S37" s="3">
        <v>3</v>
      </c>
      <c r="T37" s="3" t="s">
        <v>48</v>
      </c>
      <c r="U37"/>
      <c r="V37" s="13" t="s">
        <v>231</v>
      </c>
      <c r="W37" s="3">
        <v>2</v>
      </c>
    </row>
    <row r="38" spans="1:23" x14ac:dyDescent="0.2">
      <c r="D38" s="3" t="s">
        <v>236</v>
      </c>
      <c r="E38" s="3" t="s">
        <v>240</v>
      </c>
      <c r="F38" s="11" t="s">
        <v>224</v>
      </c>
      <c r="G38" s="11" t="s">
        <v>192</v>
      </c>
      <c r="H38" s="11"/>
      <c r="K38" s="3" t="s">
        <v>237</v>
      </c>
      <c r="L38" s="3">
        <v>1</v>
      </c>
      <c r="M38" s="3">
        <v>3</v>
      </c>
      <c r="N38" s="3">
        <f>VLOOKUP(V38,[1]防御塔!$A:$Q,4,FALSE)*3^(W38-1)</f>
        <v>630</v>
      </c>
      <c r="P38" s="3">
        <v>0</v>
      </c>
      <c r="Q38" s="3">
        <f t="shared" si="0"/>
        <v>504</v>
      </c>
      <c r="T38" s="3" t="s">
        <v>48</v>
      </c>
      <c r="U38"/>
      <c r="V38" s="13" t="s">
        <v>231</v>
      </c>
      <c r="W38" s="3">
        <v>3</v>
      </c>
    </row>
    <row r="39" spans="1:23" x14ac:dyDescent="0.2">
      <c r="A39"/>
      <c r="D39" s="3" t="s">
        <v>85</v>
      </c>
      <c r="E39" s="3" t="s">
        <v>239</v>
      </c>
      <c r="F39" s="11" t="s">
        <v>250</v>
      </c>
      <c r="G39" s="11" t="s">
        <v>190</v>
      </c>
      <c r="H39" s="11"/>
      <c r="I39"/>
      <c r="J39"/>
      <c r="K39" s="3" t="s">
        <v>86</v>
      </c>
      <c r="L39" s="3">
        <v>1</v>
      </c>
      <c r="M39" s="3">
        <v>1</v>
      </c>
      <c r="N39" s="3">
        <f>VLOOKUP(V39,[1]防御塔!$A:$Q,4,FALSE)*3^(W39-1)</f>
        <v>400</v>
      </c>
      <c r="P39" s="3">
        <v>0</v>
      </c>
      <c r="Q39" s="3">
        <f t="shared" si="0"/>
        <v>320</v>
      </c>
      <c r="R39" s="3" t="s">
        <v>87</v>
      </c>
      <c r="S39" s="3">
        <v>3</v>
      </c>
      <c r="T39" s="3" t="s">
        <v>48</v>
      </c>
      <c r="U39"/>
      <c r="V39" s="13" t="s">
        <v>201</v>
      </c>
      <c r="W39" s="3">
        <v>1</v>
      </c>
    </row>
    <row r="40" spans="1:23" x14ac:dyDescent="0.2">
      <c r="A40"/>
      <c r="D40" s="3" t="s">
        <v>87</v>
      </c>
      <c r="E40" s="3" t="s">
        <v>239</v>
      </c>
      <c r="F40" s="11" t="s">
        <v>250</v>
      </c>
      <c r="G40" s="11" t="s">
        <v>191</v>
      </c>
      <c r="H40" s="11"/>
      <c r="I40"/>
      <c r="J40"/>
      <c r="K40" s="3" t="s">
        <v>88</v>
      </c>
      <c r="L40" s="3">
        <v>1</v>
      </c>
      <c r="M40" s="3">
        <v>2</v>
      </c>
      <c r="N40" s="3">
        <f>VLOOKUP(V40,[1]防御塔!$A:$Q,4,FALSE)*3^(W40-1)</f>
        <v>1200</v>
      </c>
      <c r="P40" s="3">
        <v>0</v>
      </c>
      <c r="Q40" s="3">
        <f t="shared" si="0"/>
        <v>960</v>
      </c>
      <c r="R40" s="3" t="s">
        <v>89</v>
      </c>
      <c r="S40" s="3">
        <v>3</v>
      </c>
      <c r="T40" s="3" t="s">
        <v>48</v>
      </c>
      <c r="U40"/>
      <c r="V40" s="13" t="s">
        <v>201</v>
      </c>
      <c r="W40" s="3">
        <v>2</v>
      </c>
    </row>
    <row r="41" spans="1:23" x14ac:dyDescent="0.2">
      <c r="A41"/>
      <c r="D41" s="3" t="s">
        <v>89</v>
      </c>
      <c r="E41" s="3" t="s">
        <v>239</v>
      </c>
      <c r="F41" s="11" t="s">
        <v>250</v>
      </c>
      <c r="G41" s="11" t="s">
        <v>192</v>
      </c>
      <c r="H41" s="11"/>
      <c r="I41"/>
      <c r="J41"/>
      <c r="K41" s="3" t="s">
        <v>90</v>
      </c>
      <c r="L41" s="3">
        <v>1</v>
      </c>
      <c r="M41" s="3">
        <v>3</v>
      </c>
      <c r="N41" s="3">
        <f>VLOOKUP(V41,[1]防御塔!$A:$Q,4,FALSE)*3^(W41-1)</f>
        <v>3600</v>
      </c>
      <c r="P41" s="3">
        <v>0</v>
      </c>
      <c r="Q41" s="3">
        <f t="shared" si="0"/>
        <v>2880</v>
      </c>
      <c r="T41" s="3" t="s">
        <v>48</v>
      </c>
      <c r="U41"/>
      <c r="V41" s="13" t="s">
        <v>201</v>
      </c>
      <c r="W41" s="3">
        <v>3</v>
      </c>
    </row>
    <row r="42" spans="1:23" x14ac:dyDescent="0.2">
      <c r="A42"/>
      <c r="D42" s="3" t="s">
        <v>133</v>
      </c>
      <c r="E42" s="3" t="s">
        <v>240</v>
      </c>
      <c r="F42" s="11" t="s">
        <v>251</v>
      </c>
      <c r="G42" s="11" t="s">
        <v>190</v>
      </c>
      <c r="H42" s="11"/>
      <c r="I42"/>
      <c r="J42"/>
      <c r="K42" s="3" t="s">
        <v>264</v>
      </c>
      <c r="L42" s="3">
        <v>1</v>
      </c>
      <c r="M42" s="3">
        <v>1</v>
      </c>
      <c r="N42" s="3">
        <f>VLOOKUP(V42,[1]防御塔!$A:$Q,4,FALSE)*3^(W42-1)</f>
        <v>200</v>
      </c>
      <c r="P42" s="3">
        <v>0</v>
      </c>
      <c r="Q42" s="3">
        <f t="shared" si="0"/>
        <v>160</v>
      </c>
      <c r="R42" s="3" t="s">
        <v>134</v>
      </c>
      <c r="S42" s="3">
        <v>3</v>
      </c>
      <c r="T42" s="3" t="s">
        <v>48</v>
      </c>
      <c r="U42"/>
      <c r="V42" s="13" t="s">
        <v>244</v>
      </c>
      <c r="W42" s="3">
        <v>1</v>
      </c>
    </row>
    <row r="43" spans="1:23" x14ac:dyDescent="0.2">
      <c r="A43"/>
      <c r="D43" s="3" t="s">
        <v>134</v>
      </c>
      <c r="E43" s="3" t="s">
        <v>239</v>
      </c>
      <c r="F43" s="11" t="s">
        <v>251</v>
      </c>
      <c r="G43" s="11" t="s">
        <v>191</v>
      </c>
      <c r="H43" s="11"/>
      <c r="I43"/>
      <c r="J43"/>
      <c r="K43" s="3" t="s">
        <v>265</v>
      </c>
      <c r="L43" s="3">
        <v>1</v>
      </c>
      <c r="M43" s="3">
        <v>2</v>
      </c>
      <c r="N43" s="3">
        <f>VLOOKUP(V43,[1]防御塔!$A:$Q,4,FALSE)*3^(W43-1)</f>
        <v>600</v>
      </c>
      <c r="P43" s="3">
        <v>0</v>
      </c>
      <c r="Q43" s="3">
        <f t="shared" si="0"/>
        <v>480</v>
      </c>
      <c r="R43" s="3" t="s">
        <v>135</v>
      </c>
      <c r="S43" s="3">
        <v>3</v>
      </c>
      <c r="T43" s="3" t="s">
        <v>48</v>
      </c>
      <c r="U43"/>
      <c r="V43" s="13" t="s">
        <v>244</v>
      </c>
      <c r="W43" s="3">
        <v>2</v>
      </c>
    </row>
    <row r="44" spans="1:23" x14ac:dyDescent="0.2">
      <c r="A44"/>
      <c r="D44" s="3" t="s">
        <v>135</v>
      </c>
      <c r="E44" s="3" t="s">
        <v>239</v>
      </c>
      <c r="F44" s="11" t="s">
        <v>251</v>
      </c>
      <c r="G44" s="11" t="s">
        <v>192</v>
      </c>
      <c r="H44" s="11"/>
      <c r="I44"/>
      <c r="J44"/>
      <c r="K44" s="3" t="s">
        <v>266</v>
      </c>
      <c r="L44" s="3">
        <v>1</v>
      </c>
      <c r="M44" s="3">
        <v>3</v>
      </c>
      <c r="N44" s="3">
        <f>VLOOKUP(V44,[1]防御塔!$A:$Q,4,FALSE)*3^(W44-1)</f>
        <v>1800</v>
      </c>
      <c r="P44" s="3">
        <v>0</v>
      </c>
      <c r="Q44" s="3">
        <f t="shared" si="0"/>
        <v>1440</v>
      </c>
      <c r="T44" s="3" t="s">
        <v>48</v>
      </c>
      <c r="U44"/>
      <c r="V44" s="13" t="s">
        <v>244</v>
      </c>
      <c r="W44" s="3">
        <v>3</v>
      </c>
    </row>
    <row r="45" spans="1:23" x14ac:dyDescent="0.2">
      <c r="A45"/>
      <c r="D45" s="3" t="s">
        <v>166</v>
      </c>
      <c r="E45" s="3" t="s">
        <v>239</v>
      </c>
      <c r="F45" s="11" t="s">
        <v>251</v>
      </c>
      <c r="G45" s="11" t="s">
        <v>190</v>
      </c>
      <c r="H45" s="11"/>
      <c r="I45"/>
      <c r="J45"/>
      <c r="K45" s="3" t="s">
        <v>167</v>
      </c>
      <c r="L45" s="3">
        <v>1</v>
      </c>
      <c r="M45" s="3">
        <v>1</v>
      </c>
      <c r="N45" s="3">
        <f>VLOOKUP(V45,[1]防御塔!$A:$Q,4,FALSE)*3^(W45-1)</f>
        <v>200</v>
      </c>
      <c r="P45" s="3">
        <v>0</v>
      </c>
      <c r="Q45" s="3">
        <f t="shared" si="0"/>
        <v>160</v>
      </c>
      <c r="R45" s="3" t="s">
        <v>168</v>
      </c>
      <c r="S45" s="3">
        <v>3</v>
      </c>
      <c r="T45" s="3" t="s">
        <v>48</v>
      </c>
      <c r="U45"/>
      <c r="V45" s="13" t="s">
        <v>213</v>
      </c>
      <c r="W45" s="3">
        <v>1</v>
      </c>
    </row>
    <row r="46" spans="1:23" x14ac:dyDescent="0.2">
      <c r="A46"/>
      <c r="D46" s="3" t="s">
        <v>168</v>
      </c>
      <c r="E46" s="3" t="s">
        <v>240</v>
      </c>
      <c r="F46" s="11" t="s">
        <v>251</v>
      </c>
      <c r="G46" s="11" t="s">
        <v>191</v>
      </c>
      <c r="H46" s="11"/>
      <c r="I46"/>
      <c r="J46"/>
      <c r="K46" s="3" t="s">
        <v>169</v>
      </c>
      <c r="L46" s="3">
        <v>1</v>
      </c>
      <c r="M46" s="3">
        <v>2</v>
      </c>
      <c r="N46" s="3">
        <f>VLOOKUP(V46,[1]防御塔!$A:$Q,4,FALSE)*3^(W46-1)</f>
        <v>600</v>
      </c>
      <c r="P46" s="3">
        <v>0</v>
      </c>
      <c r="Q46" s="3">
        <f t="shared" si="0"/>
        <v>480</v>
      </c>
      <c r="R46" s="3" t="s">
        <v>170</v>
      </c>
      <c r="S46" s="3">
        <v>3</v>
      </c>
      <c r="T46" s="3" t="s">
        <v>48</v>
      </c>
      <c r="U46"/>
      <c r="V46" s="13" t="s">
        <v>213</v>
      </c>
      <c r="W46" s="3">
        <v>2</v>
      </c>
    </row>
    <row r="47" spans="1:23" x14ac:dyDescent="0.2">
      <c r="A47"/>
      <c r="D47" s="3" t="s">
        <v>170</v>
      </c>
      <c r="E47" s="3" t="s">
        <v>239</v>
      </c>
      <c r="F47" s="11" t="s">
        <v>251</v>
      </c>
      <c r="G47" s="11" t="s">
        <v>192</v>
      </c>
      <c r="H47" s="11"/>
      <c r="I47"/>
      <c r="J47"/>
      <c r="K47" s="3" t="s">
        <v>171</v>
      </c>
      <c r="L47" s="3">
        <v>1</v>
      </c>
      <c r="M47" s="3">
        <v>3</v>
      </c>
      <c r="N47" s="3">
        <f>VLOOKUP(V47,[1]防御塔!$A:$Q,4,FALSE)*3^(W47-1)</f>
        <v>1800</v>
      </c>
      <c r="P47" s="3">
        <v>0</v>
      </c>
      <c r="Q47" s="3">
        <f t="shared" si="0"/>
        <v>1440</v>
      </c>
      <c r="T47" s="3" t="s">
        <v>48</v>
      </c>
      <c r="U47"/>
      <c r="V47" s="13" t="s">
        <v>213</v>
      </c>
      <c r="W47" s="3">
        <v>3</v>
      </c>
    </row>
    <row r="48" spans="1:23" x14ac:dyDescent="0.2">
      <c r="A48"/>
      <c r="D48" s="3" t="s">
        <v>241</v>
      </c>
      <c r="E48" s="3" t="s">
        <v>239</v>
      </c>
      <c r="F48" s="11" t="s">
        <v>251</v>
      </c>
      <c r="G48" s="11" t="s">
        <v>190</v>
      </c>
      <c r="H48" s="11"/>
      <c r="I48"/>
      <c r="J48"/>
      <c r="K48" s="3" t="s">
        <v>247</v>
      </c>
      <c r="L48" s="3">
        <v>1</v>
      </c>
      <c r="M48" s="3">
        <v>1</v>
      </c>
      <c r="N48" s="3">
        <f>VLOOKUP(V48,[1]防御塔!$A:$Q,4,FALSE)*3^(W48-1)</f>
        <v>400</v>
      </c>
      <c r="P48" s="3">
        <v>0</v>
      </c>
      <c r="Q48" s="3">
        <f t="shared" si="0"/>
        <v>320</v>
      </c>
      <c r="R48" s="3" t="s">
        <v>242</v>
      </c>
      <c r="S48" s="3">
        <v>3</v>
      </c>
      <c r="T48" s="3" t="s">
        <v>48</v>
      </c>
      <c r="U48"/>
      <c r="V48" s="13" t="s">
        <v>248</v>
      </c>
      <c r="W48" s="3">
        <v>1</v>
      </c>
    </row>
    <row r="49" spans="1:23" x14ac:dyDescent="0.2">
      <c r="A49"/>
      <c r="D49" s="3" t="s">
        <v>242</v>
      </c>
      <c r="E49" s="3" t="s">
        <v>239</v>
      </c>
      <c r="F49" s="11" t="s">
        <v>251</v>
      </c>
      <c r="G49" s="11" t="s">
        <v>191</v>
      </c>
      <c r="H49" s="11"/>
      <c r="I49"/>
      <c r="J49"/>
      <c r="K49" s="3" t="s">
        <v>246</v>
      </c>
      <c r="L49" s="3">
        <v>1</v>
      </c>
      <c r="M49" s="3">
        <v>2</v>
      </c>
      <c r="N49" s="3">
        <f>VLOOKUP(V49,[1]防御塔!$A:$Q,4,FALSE)*3^(W49-1)</f>
        <v>1200</v>
      </c>
      <c r="P49" s="3">
        <v>0</v>
      </c>
      <c r="Q49" s="3">
        <f t="shared" si="0"/>
        <v>960</v>
      </c>
      <c r="R49" s="3" t="s">
        <v>243</v>
      </c>
      <c r="S49" s="3">
        <v>3</v>
      </c>
      <c r="T49" s="3" t="s">
        <v>48</v>
      </c>
      <c r="U49"/>
      <c r="V49" s="13" t="s">
        <v>248</v>
      </c>
      <c r="W49" s="3">
        <v>2</v>
      </c>
    </row>
    <row r="50" spans="1:23" x14ac:dyDescent="0.2">
      <c r="A50"/>
      <c r="D50" s="3" t="s">
        <v>243</v>
      </c>
      <c r="E50" s="3" t="s">
        <v>240</v>
      </c>
      <c r="F50" s="11" t="s">
        <v>251</v>
      </c>
      <c r="G50" s="11" t="s">
        <v>192</v>
      </c>
      <c r="H50" s="11"/>
      <c r="I50"/>
      <c r="J50"/>
      <c r="K50" s="3" t="s">
        <v>245</v>
      </c>
      <c r="L50" s="3">
        <v>1</v>
      </c>
      <c r="M50" s="3">
        <v>3</v>
      </c>
      <c r="N50" s="3">
        <f>VLOOKUP(V50,[1]防御塔!$A:$Q,4,FALSE)*3^(W50-1)</f>
        <v>3600</v>
      </c>
      <c r="P50" s="3">
        <v>0</v>
      </c>
      <c r="Q50" s="3">
        <f t="shared" si="0"/>
        <v>2880</v>
      </c>
      <c r="T50" s="3" t="s">
        <v>48</v>
      </c>
      <c r="U50"/>
      <c r="V50" s="13" t="s">
        <v>248</v>
      </c>
      <c r="W50" s="3">
        <v>3</v>
      </c>
    </row>
    <row r="51" spans="1:23" x14ac:dyDescent="0.2">
      <c r="D51" s="3" t="s">
        <v>91</v>
      </c>
      <c r="E51" s="3" t="s">
        <v>239</v>
      </c>
      <c r="F51" s="14" t="s">
        <v>218</v>
      </c>
      <c r="G51" s="12" t="s">
        <v>190</v>
      </c>
      <c r="H51" s="12"/>
      <c r="K51" s="3" t="s">
        <v>92</v>
      </c>
      <c r="L51" s="3">
        <v>1</v>
      </c>
      <c r="M51" s="3">
        <v>1</v>
      </c>
      <c r="N51" s="3">
        <f>VLOOKUP(V51,[1]防御塔!$A:$Q,4,FALSE)*3^(W51-1)</f>
        <v>200</v>
      </c>
      <c r="P51" s="3">
        <v>0</v>
      </c>
      <c r="Q51" s="3">
        <f t="shared" si="0"/>
        <v>160</v>
      </c>
      <c r="R51" s="3" t="s">
        <v>93</v>
      </c>
      <c r="S51" s="3">
        <v>3</v>
      </c>
      <c r="T51" s="3" t="s">
        <v>48</v>
      </c>
      <c r="V51" s="13" t="s">
        <v>202</v>
      </c>
      <c r="W51" s="3">
        <v>1</v>
      </c>
    </row>
    <row r="52" spans="1:23" x14ac:dyDescent="0.2">
      <c r="D52" s="3" t="s">
        <v>93</v>
      </c>
      <c r="E52" s="3" t="s">
        <v>239</v>
      </c>
      <c r="F52" s="14" t="s">
        <v>216</v>
      </c>
      <c r="G52" s="12" t="s">
        <v>191</v>
      </c>
      <c r="H52" s="12"/>
      <c r="K52" s="3" t="s">
        <v>94</v>
      </c>
      <c r="L52" s="3">
        <v>1</v>
      </c>
      <c r="M52" s="3">
        <v>2</v>
      </c>
      <c r="N52" s="3">
        <f>VLOOKUP(V52,[1]防御塔!$A:$Q,4,FALSE)*3^(W52-1)</f>
        <v>600</v>
      </c>
      <c r="P52" s="3">
        <v>0</v>
      </c>
      <c r="Q52" s="3">
        <f t="shared" si="0"/>
        <v>480</v>
      </c>
      <c r="R52" s="3" t="s">
        <v>95</v>
      </c>
      <c r="S52" s="3">
        <v>3</v>
      </c>
      <c r="T52" s="3" t="s">
        <v>48</v>
      </c>
      <c r="V52" s="13" t="s">
        <v>202</v>
      </c>
      <c r="W52" s="3">
        <v>2</v>
      </c>
    </row>
    <row r="53" spans="1:23" x14ac:dyDescent="0.2">
      <c r="D53" s="3" t="s">
        <v>95</v>
      </c>
      <c r="E53" s="3" t="s">
        <v>239</v>
      </c>
      <c r="F53" s="14" t="s">
        <v>216</v>
      </c>
      <c r="G53" s="12" t="s">
        <v>192</v>
      </c>
      <c r="H53" s="12"/>
      <c r="K53" s="3" t="s">
        <v>96</v>
      </c>
      <c r="L53" s="3">
        <v>1</v>
      </c>
      <c r="M53" s="3">
        <v>3</v>
      </c>
      <c r="N53" s="3">
        <f>VLOOKUP(V53,[1]防御塔!$A:$Q,4,FALSE)*3^(W53-1)</f>
        <v>1800</v>
      </c>
      <c r="P53" s="3">
        <v>0</v>
      </c>
      <c r="Q53" s="3">
        <f t="shared" si="0"/>
        <v>1440</v>
      </c>
      <c r="T53" s="3" t="s">
        <v>48</v>
      </c>
      <c r="V53" s="13" t="s">
        <v>202</v>
      </c>
      <c r="W53" s="3">
        <v>3</v>
      </c>
    </row>
    <row r="54" spans="1:23" x14ac:dyDescent="0.2">
      <c r="C54" s="13"/>
      <c r="F54" s="14"/>
      <c r="G54" s="12"/>
      <c r="H54" s="12"/>
    </row>
    <row r="55" spans="1:23" x14ac:dyDescent="0.2">
      <c r="B55" s="3" t="s">
        <v>40</v>
      </c>
      <c r="C55" s="3">
        <v>999</v>
      </c>
      <c r="D55" s="3" t="str">
        <f>B55&amp;"_"&amp;C55</f>
        <v>TowCallMonster_999</v>
      </c>
      <c r="E55" s="3" t="s">
        <v>239</v>
      </c>
      <c r="G55" s="3" t="s">
        <v>190</v>
      </c>
      <c r="I55" s="3">
        <v>5</v>
      </c>
      <c r="J55" s="3" t="s">
        <v>41</v>
      </c>
      <c r="K55" s="3" t="s">
        <v>267</v>
      </c>
      <c r="L55" s="3" t="s">
        <v>42</v>
      </c>
      <c r="M55" s="3" t="s">
        <v>43</v>
      </c>
      <c r="N55" s="3">
        <v>200</v>
      </c>
      <c r="T55" s="3" t="s">
        <v>44</v>
      </c>
    </row>
    <row r="56" spans="1:23" x14ac:dyDescent="0.2">
      <c r="L56" s="10"/>
      <c r="M56" s="10"/>
    </row>
    <row r="57" spans="1:23" x14ac:dyDescent="0.2">
      <c r="C57" s="13" t="s">
        <v>204</v>
      </c>
      <c r="D57" s="3" t="s">
        <v>103</v>
      </c>
      <c r="E57" s="3" t="s">
        <v>239</v>
      </c>
      <c r="F57" s="3" t="s">
        <v>220</v>
      </c>
      <c r="G57" s="3" t="s">
        <v>190</v>
      </c>
      <c r="K57" s="3" t="s">
        <v>104</v>
      </c>
      <c r="L57" s="3">
        <v>1</v>
      </c>
      <c r="M57" s="3">
        <v>1</v>
      </c>
      <c r="N57" s="3">
        <v>170</v>
      </c>
      <c r="P57" s="3">
        <v>0</v>
      </c>
      <c r="Q57" s="3">
        <v>170</v>
      </c>
      <c r="R57" s="3" t="s">
        <v>105</v>
      </c>
      <c r="S57" s="3">
        <v>3</v>
      </c>
      <c r="T57" s="3" t="s">
        <v>48</v>
      </c>
    </row>
    <row r="58" spans="1:23" x14ac:dyDescent="0.2">
      <c r="C58" s="13" t="s">
        <v>204</v>
      </c>
      <c r="D58" s="3" t="s">
        <v>105</v>
      </c>
      <c r="E58" s="3" t="s">
        <v>239</v>
      </c>
      <c r="F58" s="3" t="s">
        <v>220</v>
      </c>
      <c r="G58" s="3" t="s">
        <v>191</v>
      </c>
      <c r="K58" s="3" t="s">
        <v>106</v>
      </c>
      <c r="L58" s="3">
        <v>1</v>
      </c>
      <c r="M58" s="3">
        <v>2</v>
      </c>
      <c r="N58" s="3">
        <v>510</v>
      </c>
      <c r="P58" s="3">
        <v>0</v>
      </c>
      <c r="Q58" s="3">
        <v>510</v>
      </c>
      <c r="R58" s="3" t="s">
        <v>107</v>
      </c>
      <c r="S58" s="3">
        <v>3</v>
      </c>
      <c r="T58" s="3" t="s">
        <v>48</v>
      </c>
    </row>
    <row r="59" spans="1:23" x14ac:dyDescent="0.2">
      <c r="C59" s="13" t="s">
        <v>204</v>
      </c>
      <c r="D59" s="3" t="s">
        <v>107</v>
      </c>
      <c r="E59" s="3" t="s">
        <v>239</v>
      </c>
      <c r="F59" s="3" t="s">
        <v>220</v>
      </c>
      <c r="G59" s="3" t="s">
        <v>192</v>
      </c>
      <c r="K59" s="3" t="s">
        <v>108</v>
      </c>
      <c r="L59" s="3">
        <v>1</v>
      </c>
      <c r="M59" s="3">
        <v>3</v>
      </c>
      <c r="N59" s="3">
        <v>1530</v>
      </c>
      <c r="P59" s="3">
        <v>0</v>
      </c>
      <c r="Q59" s="3">
        <v>1530</v>
      </c>
      <c r="T59" s="3" t="s">
        <v>48</v>
      </c>
    </row>
    <row r="60" spans="1:23" x14ac:dyDescent="0.2">
      <c r="C60" s="13" t="s">
        <v>205</v>
      </c>
      <c r="D60" s="3" t="s">
        <v>109</v>
      </c>
      <c r="E60" s="3" t="s">
        <v>239</v>
      </c>
      <c r="F60" s="14" t="s">
        <v>215</v>
      </c>
      <c r="G60" s="12" t="s">
        <v>190</v>
      </c>
      <c r="H60" s="12"/>
      <c r="K60" s="3" t="s">
        <v>110</v>
      </c>
      <c r="L60" s="3">
        <v>1</v>
      </c>
      <c r="M60" s="3">
        <v>1</v>
      </c>
      <c r="N60" s="3">
        <v>170</v>
      </c>
      <c r="P60" s="3">
        <v>0</v>
      </c>
      <c r="Q60" s="3">
        <v>170</v>
      </c>
      <c r="R60" s="3" t="s">
        <v>111</v>
      </c>
      <c r="S60" s="3">
        <v>3</v>
      </c>
      <c r="T60" s="3" t="s">
        <v>48</v>
      </c>
    </row>
    <row r="61" spans="1:23" x14ac:dyDescent="0.2">
      <c r="C61" s="13" t="s">
        <v>205</v>
      </c>
      <c r="D61" s="3" t="s">
        <v>111</v>
      </c>
      <c r="E61" s="3" t="s">
        <v>239</v>
      </c>
      <c r="F61" s="14" t="s">
        <v>215</v>
      </c>
      <c r="G61" s="12" t="s">
        <v>191</v>
      </c>
      <c r="H61" s="12"/>
      <c r="K61" s="3" t="s">
        <v>112</v>
      </c>
      <c r="L61" s="3">
        <v>1</v>
      </c>
      <c r="M61" s="3">
        <v>2</v>
      </c>
      <c r="N61" s="3">
        <v>510</v>
      </c>
      <c r="P61" s="3">
        <v>0</v>
      </c>
      <c r="Q61" s="3">
        <v>510</v>
      </c>
      <c r="R61" s="3" t="s">
        <v>113</v>
      </c>
      <c r="S61" s="3">
        <v>3</v>
      </c>
      <c r="T61" s="3" t="s">
        <v>48</v>
      </c>
    </row>
    <row r="62" spans="1:23" x14ac:dyDescent="0.2">
      <c r="C62" s="13" t="s">
        <v>205</v>
      </c>
      <c r="D62" s="3" t="s">
        <v>113</v>
      </c>
      <c r="E62" s="3" t="s">
        <v>239</v>
      </c>
      <c r="F62" s="14" t="s">
        <v>215</v>
      </c>
      <c r="G62" s="12" t="s">
        <v>192</v>
      </c>
      <c r="H62" s="12"/>
      <c r="K62" s="3" t="s">
        <v>114</v>
      </c>
      <c r="L62" s="3">
        <v>1</v>
      </c>
      <c r="M62" s="3">
        <v>3</v>
      </c>
      <c r="N62" s="3">
        <v>1530</v>
      </c>
      <c r="P62" s="3">
        <v>0</v>
      </c>
      <c r="Q62" s="3">
        <v>1530</v>
      </c>
      <c r="T62" s="3" t="s">
        <v>48</v>
      </c>
    </row>
    <row r="63" spans="1:23" x14ac:dyDescent="0.2">
      <c r="C63" s="13" t="s">
        <v>206</v>
      </c>
      <c r="D63" s="3" t="s">
        <v>115</v>
      </c>
      <c r="E63" s="3" t="s">
        <v>239</v>
      </c>
      <c r="F63" s="11" t="s">
        <v>46</v>
      </c>
      <c r="G63" s="11" t="s">
        <v>190</v>
      </c>
      <c r="H63" s="11"/>
      <c r="K63" s="3" t="s">
        <v>116</v>
      </c>
      <c r="L63" s="3">
        <v>1</v>
      </c>
      <c r="M63" s="3">
        <v>1</v>
      </c>
      <c r="N63" s="3">
        <v>200</v>
      </c>
      <c r="P63" s="3">
        <v>0</v>
      </c>
      <c r="Q63" s="3">
        <v>255</v>
      </c>
      <c r="R63" s="3" t="s">
        <v>117</v>
      </c>
      <c r="S63" s="3">
        <v>3</v>
      </c>
      <c r="T63" s="3" t="s">
        <v>48</v>
      </c>
    </row>
    <row r="64" spans="1:23" x14ac:dyDescent="0.2">
      <c r="C64" s="13" t="s">
        <v>206</v>
      </c>
      <c r="D64" s="3" t="s">
        <v>117</v>
      </c>
      <c r="E64" s="3" t="s">
        <v>239</v>
      </c>
      <c r="F64" s="11" t="s">
        <v>46</v>
      </c>
      <c r="G64" s="11" t="s">
        <v>191</v>
      </c>
      <c r="H64" s="11"/>
      <c r="K64" s="3" t="s">
        <v>118</v>
      </c>
      <c r="L64" s="3">
        <v>1</v>
      </c>
      <c r="M64" s="3">
        <v>2</v>
      </c>
      <c r="N64" s="3">
        <v>600</v>
      </c>
      <c r="P64" s="3">
        <v>0</v>
      </c>
      <c r="Q64" s="3">
        <v>765</v>
      </c>
      <c r="R64" s="3" t="s">
        <v>119</v>
      </c>
      <c r="S64" s="3">
        <v>3</v>
      </c>
      <c r="T64" s="3" t="s">
        <v>48</v>
      </c>
    </row>
    <row r="65" spans="3:20" x14ac:dyDescent="0.2">
      <c r="C65" s="13" t="s">
        <v>206</v>
      </c>
      <c r="D65" s="3" t="s">
        <v>119</v>
      </c>
      <c r="E65" s="3" t="s">
        <v>239</v>
      </c>
      <c r="F65" s="11" t="s">
        <v>46</v>
      </c>
      <c r="G65" s="11" t="s">
        <v>192</v>
      </c>
      <c r="H65" s="11"/>
      <c r="K65" s="3" t="s">
        <v>120</v>
      </c>
      <c r="L65" s="3">
        <v>1</v>
      </c>
      <c r="M65" s="3">
        <v>3</v>
      </c>
      <c r="N65" s="3">
        <v>1800</v>
      </c>
      <c r="P65" s="3">
        <v>0</v>
      </c>
      <c r="Q65" s="3">
        <v>2295</v>
      </c>
      <c r="T65" s="3" t="s">
        <v>48</v>
      </c>
    </row>
    <row r="66" spans="3:20" x14ac:dyDescent="0.2">
      <c r="C66" s="13" t="s">
        <v>207</v>
      </c>
      <c r="D66" s="3" t="s">
        <v>121</v>
      </c>
      <c r="E66" s="3" t="s">
        <v>239</v>
      </c>
      <c r="F66" s="3" t="s">
        <v>220</v>
      </c>
      <c r="G66" s="3" t="s">
        <v>190</v>
      </c>
      <c r="K66" s="3" t="s">
        <v>122</v>
      </c>
      <c r="L66" s="3">
        <v>1</v>
      </c>
      <c r="M66" s="3">
        <v>1</v>
      </c>
      <c r="N66" s="3">
        <v>170</v>
      </c>
      <c r="P66" s="3">
        <v>0</v>
      </c>
      <c r="Q66" s="3">
        <v>170</v>
      </c>
      <c r="R66" s="3" t="s">
        <v>123</v>
      </c>
      <c r="S66" s="3">
        <v>3</v>
      </c>
      <c r="T66" s="3" t="s">
        <v>48</v>
      </c>
    </row>
    <row r="67" spans="3:20" x14ac:dyDescent="0.2">
      <c r="C67" s="13" t="s">
        <v>207</v>
      </c>
      <c r="D67" s="3" t="s">
        <v>123</v>
      </c>
      <c r="E67" s="3" t="s">
        <v>239</v>
      </c>
      <c r="F67" s="3" t="s">
        <v>220</v>
      </c>
      <c r="G67" s="3" t="s">
        <v>191</v>
      </c>
      <c r="K67" s="3" t="s">
        <v>124</v>
      </c>
      <c r="L67" s="3">
        <v>1</v>
      </c>
      <c r="M67" s="3">
        <v>2</v>
      </c>
      <c r="N67" s="3">
        <v>510</v>
      </c>
      <c r="P67" s="3">
        <v>0</v>
      </c>
      <c r="Q67" s="3">
        <v>510</v>
      </c>
      <c r="R67" s="3" t="s">
        <v>125</v>
      </c>
      <c r="S67" s="3">
        <v>3</v>
      </c>
      <c r="T67" s="3" t="s">
        <v>48</v>
      </c>
    </row>
    <row r="68" spans="3:20" x14ac:dyDescent="0.2">
      <c r="C68" s="13" t="s">
        <v>207</v>
      </c>
      <c r="D68" s="3" t="s">
        <v>125</v>
      </c>
      <c r="E68" s="3" t="s">
        <v>239</v>
      </c>
      <c r="F68" s="3" t="s">
        <v>220</v>
      </c>
      <c r="G68" s="3" t="s">
        <v>192</v>
      </c>
      <c r="K68" s="3" t="s">
        <v>126</v>
      </c>
      <c r="L68" s="3">
        <v>1</v>
      </c>
      <c r="M68" s="3">
        <v>3</v>
      </c>
      <c r="N68" s="3">
        <v>1530</v>
      </c>
      <c r="P68" s="3">
        <v>0</v>
      </c>
      <c r="Q68" s="3">
        <v>1530</v>
      </c>
      <c r="T68" s="3" t="s">
        <v>48</v>
      </c>
    </row>
    <row r="69" spans="3:20" x14ac:dyDescent="0.2">
      <c r="C69" s="13" t="s">
        <v>208</v>
      </c>
      <c r="D69" s="3" t="s">
        <v>127</v>
      </c>
      <c r="E69" s="3" t="s">
        <v>239</v>
      </c>
      <c r="F69" s="11" t="s">
        <v>46</v>
      </c>
      <c r="G69" s="11" t="s">
        <v>190</v>
      </c>
      <c r="H69" s="11"/>
      <c r="K69" s="3" t="s">
        <v>128</v>
      </c>
      <c r="L69" s="3">
        <v>1</v>
      </c>
      <c r="M69" s="3">
        <v>1</v>
      </c>
      <c r="N69" s="3">
        <v>170</v>
      </c>
      <c r="P69" s="3">
        <v>0</v>
      </c>
      <c r="Q69" s="3">
        <v>170</v>
      </c>
      <c r="R69" s="3" t="s">
        <v>129</v>
      </c>
      <c r="S69" s="3">
        <v>3</v>
      </c>
      <c r="T69" s="3" t="s">
        <v>48</v>
      </c>
    </row>
    <row r="70" spans="3:20" x14ac:dyDescent="0.2">
      <c r="C70" s="13" t="s">
        <v>208</v>
      </c>
      <c r="D70" s="3" t="s">
        <v>129</v>
      </c>
      <c r="E70" s="3" t="s">
        <v>239</v>
      </c>
      <c r="F70" s="11" t="s">
        <v>46</v>
      </c>
      <c r="G70" s="11" t="s">
        <v>191</v>
      </c>
      <c r="H70" s="11"/>
      <c r="K70" s="3" t="s">
        <v>130</v>
      </c>
      <c r="L70" s="3">
        <v>1</v>
      </c>
      <c r="M70" s="3">
        <v>2</v>
      </c>
      <c r="N70" s="3">
        <v>510</v>
      </c>
      <c r="P70" s="3">
        <v>0</v>
      </c>
      <c r="Q70" s="3">
        <v>510</v>
      </c>
      <c r="R70" s="3" t="s">
        <v>131</v>
      </c>
      <c r="S70" s="3">
        <v>3</v>
      </c>
      <c r="T70" s="3" t="s">
        <v>48</v>
      </c>
    </row>
    <row r="71" spans="3:20" x14ac:dyDescent="0.2">
      <c r="C71" s="13" t="s">
        <v>208</v>
      </c>
      <c r="D71" s="3" t="s">
        <v>131</v>
      </c>
      <c r="E71" s="3" t="s">
        <v>239</v>
      </c>
      <c r="F71" s="11" t="s">
        <v>46</v>
      </c>
      <c r="G71" s="11" t="s">
        <v>192</v>
      </c>
      <c r="H71" s="11"/>
      <c r="K71" s="3" t="s">
        <v>132</v>
      </c>
      <c r="L71" s="3">
        <v>1</v>
      </c>
      <c r="M71" s="3">
        <v>3</v>
      </c>
      <c r="N71" s="3">
        <v>1530</v>
      </c>
      <c r="P71" s="3">
        <v>0</v>
      </c>
      <c r="Q71" s="3">
        <v>1530</v>
      </c>
      <c r="T71" s="3" t="s">
        <v>48</v>
      </c>
    </row>
    <row r="72" spans="3:20" x14ac:dyDescent="0.2">
      <c r="C72" s="13" t="s">
        <v>209</v>
      </c>
      <c r="D72" s="3" t="s">
        <v>136</v>
      </c>
      <c r="E72" s="3" t="s">
        <v>239</v>
      </c>
      <c r="F72" s="3" t="s">
        <v>51</v>
      </c>
      <c r="G72" s="3" t="s">
        <v>190</v>
      </c>
      <c r="K72" s="3" t="s">
        <v>137</v>
      </c>
      <c r="L72" s="3">
        <v>1</v>
      </c>
      <c r="M72" s="3">
        <v>1</v>
      </c>
      <c r="N72" s="3">
        <v>200</v>
      </c>
      <c r="P72" s="3">
        <v>0</v>
      </c>
      <c r="Q72" s="3">
        <v>255</v>
      </c>
      <c r="R72" s="3" t="s">
        <v>138</v>
      </c>
      <c r="S72" s="3">
        <v>3</v>
      </c>
      <c r="T72" s="3" t="s">
        <v>48</v>
      </c>
    </row>
    <row r="73" spans="3:20" x14ac:dyDescent="0.2">
      <c r="C73" s="13" t="s">
        <v>209</v>
      </c>
      <c r="D73" s="3" t="s">
        <v>138</v>
      </c>
      <c r="E73" s="3" t="s">
        <v>239</v>
      </c>
      <c r="F73" s="3" t="s">
        <v>51</v>
      </c>
      <c r="G73" s="3" t="s">
        <v>191</v>
      </c>
      <c r="K73" s="3" t="s">
        <v>139</v>
      </c>
      <c r="L73" s="3">
        <v>1</v>
      </c>
      <c r="M73" s="3">
        <v>2</v>
      </c>
      <c r="N73" s="3">
        <v>600</v>
      </c>
      <c r="P73" s="3">
        <v>0</v>
      </c>
      <c r="Q73" s="3">
        <v>765</v>
      </c>
      <c r="R73" s="3" t="s">
        <v>140</v>
      </c>
      <c r="S73" s="3">
        <v>3</v>
      </c>
      <c r="T73" s="3" t="s">
        <v>48</v>
      </c>
    </row>
    <row r="74" spans="3:20" x14ac:dyDescent="0.2">
      <c r="C74" s="13" t="s">
        <v>209</v>
      </c>
      <c r="D74" s="3" t="s">
        <v>140</v>
      </c>
      <c r="E74" s="3" t="s">
        <v>239</v>
      </c>
      <c r="F74" s="3" t="s">
        <v>51</v>
      </c>
      <c r="G74" s="3" t="s">
        <v>192</v>
      </c>
      <c r="K74" s="3" t="s">
        <v>141</v>
      </c>
      <c r="L74" s="3">
        <v>1</v>
      </c>
      <c r="M74" s="3">
        <v>3</v>
      </c>
      <c r="N74" s="3">
        <v>1800</v>
      </c>
      <c r="P74" s="3">
        <v>0</v>
      </c>
      <c r="Q74" s="3">
        <v>2295</v>
      </c>
      <c r="T74" s="3" t="s">
        <v>48</v>
      </c>
    </row>
    <row r="75" spans="3:20" x14ac:dyDescent="0.2">
      <c r="C75" s="13" t="s">
        <v>210</v>
      </c>
      <c r="D75" s="3" t="s">
        <v>142</v>
      </c>
      <c r="E75" s="3" t="s">
        <v>239</v>
      </c>
      <c r="F75" s="14" t="s">
        <v>215</v>
      </c>
      <c r="G75" s="12" t="s">
        <v>190</v>
      </c>
      <c r="H75" s="12"/>
      <c r="K75" s="3" t="s">
        <v>143</v>
      </c>
      <c r="L75" s="3">
        <v>1</v>
      </c>
      <c r="M75" s="3">
        <v>1</v>
      </c>
      <c r="N75" s="3">
        <v>170</v>
      </c>
      <c r="P75" s="3">
        <v>0</v>
      </c>
      <c r="Q75" s="3">
        <v>170</v>
      </c>
      <c r="R75" s="3" t="s">
        <v>144</v>
      </c>
      <c r="S75" s="3">
        <v>3</v>
      </c>
      <c r="T75" s="3" t="s">
        <v>48</v>
      </c>
    </row>
    <row r="76" spans="3:20" x14ac:dyDescent="0.2">
      <c r="C76" s="13" t="s">
        <v>210</v>
      </c>
      <c r="D76" s="3" t="s">
        <v>144</v>
      </c>
      <c r="E76" s="3" t="s">
        <v>239</v>
      </c>
      <c r="F76" s="14" t="s">
        <v>215</v>
      </c>
      <c r="G76" s="12" t="s">
        <v>191</v>
      </c>
      <c r="H76" s="12"/>
      <c r="K76" s="3" t="s">
        <v>145</v>
      </c>
      <c r="L76" s="3">
        <v>1</v>
      </c>
      <c r="M76" s="3">
        <v>2</v>
      </c>
      <c r="N76" s="3">
        <v>510</v>
      </c>
      <c r="P76" s="3">
        <v>0</v>
      </c>
      <c r="Q76" s="3">
        <v>510</v>
      </c>
      <c r="R76" s="3" t="s">
        <v>146</v>
      </c>
      <c r="S76" s="3">
        <v>3</v>
      </c>
      <c r="T76" s="3" t="s">
        <v>48</v>
      </c>
    </row>
    <row r="77" spans="3:20" x14ac:dyDescent="0.2">
      <c r="C77" s="13" t="s">
        <v>210</v>
      </c>
      <c r="D77" s="3" t="s">
        <v>146</v>
      </c>
      <c r="E77" s="3" t="s">
        <v>239</v>
      </c>
      <c r="F77" s="14" t="s">
        <v>215</v>
      </c>
      <c r="G77" s="12" t="s">
        <v>192</v>
      </c>
      <c r="H77" s="12"/>
      <c r="K77" s="3" t="s">
        <v>147</v>
      </c>
      <c r="L77" s="3">
        <v>1</v>
      </c>
      <c r="M77" s="3">
        <v>3</v>
      </c>
      <c r="N77" s="3">
        <v>1530</v>
      </c>
      <c r="P77" s="3">
        <v>0</v>
      </c>
      <c r="Q77" s="3">
        <v>1530</v>
      </c>
      <c r="T77" s="3" t="s">
        <v>48</v>
      </c>
    </row>
    <row r="78" spans="3:20" x14ac:dyDescent="0.2">
      <c r="C78" s="13" t="s">
        <v>211</v>
      </c>
      <c r="D78" s="3" t="s">
        <v>148</v>
      </c>
      <c r="E78" s="3" t="s">
        <v>239</v>
      </c>
      <c r="F78" s="11" t="s">
        <v>217</v>
      </c>
      <c r="G78" s="11" t="s">
        <v>190</v>
      </c>
      <c r="H78" s="11"/>
      <c r="K78" s="3" t="s">
        <v>149</v>
      </c>
      <c r="L78" s="3">
        <v>1</v>
      </c>
      <c r="M78" s="3">
        <v>1</v>
      </c>
      <c r="N78" s="3">
        <v>150</v>
      </c>
      <c r="P78" s="3">
        <v>0</v>
      </c>
      <c r="Q78" s="3">
        <v>127</v>
      </c>
      <c r="R78" s="3" t="s">
        <v>150</v>
      </c>
      <c r="S78" s="3">
        <v>3</v>
      </c>
      <c r="T78" s="3" t="s">
        <v>48</v>
      </c>
    </row>
    <row r="79" spans="3:20" x14ac:dyDescent="0.2">
      <c r="C79" s="13" t="s">
        <v>211</v>
      </c>
      <c r="D79" s="3" t="s">
        <v>150</v>
      </c>
      <c r="E79" s="3" t="s">
        <v>239</v>
      </c>
      <c r="F79" s="11" t="s">
        <v>217</v>
      </c>
      <c r="G79" s="11" t="s">
        <v>191</v>
      </c>
      <c r="H79" s="11"/>
      <c r="K79" s="3" t="s">
        <v>151</v>
      </c>
      <c r="L79" s="3">
        <v>1</v>
      </c>
      <c r="M79" s="3">
        <v>2</v>
      </c>
      <c r="N79" s="3">
        <v>450</v>
      </c>
      <c r="P79" s="3">
        <v>0</v>
      </c>
      <c r="Q79" s="3">
        <v>382</v>
      </c>
      <c r="R79" s="3" t="s">
        <v>152</v>
      </c>
      <c r="S79" s="3">
        <v>3</v>
      </c>
      <c r="T79" s="3" t="s">
        <v>48</v>
      </c>
    </row>
    <row r="80" spans="3:20" x14ac:dyDescent="0.2">
      <c r="C80" s="13" t="s">
        <v>211</v>
      </c>
      <c r="D80" s="3" t="s">
        <v>152</v>
      </c>
      <c r="E80" s="3" t="s">
        <v>239</v>
      </c>
      <c r="F80" s="11" t="s">
        <v>217</v>
      </c>
      <c r="G80" s="11" t="s">
        <v>192</v>
      </c>
      <c r="H80" s="11"/>
      <c r="K80" s="3" t="s">
        <v>153</v>
      </c>
      <c r="L80" s="3">
        <v>1</v>
      </c>
      <c r="M80" s="3">
        <v>3</v>
      </c>
      <c r="N80" s="3">
        <v>1350</v>
      </c>
      <c r="P80" s="3">
        <v>0</v>
      </c>
      <c r="Q80" s="3">
        <v>1147</v>
      </c>
      <c r="T80" s="3" t="s">
        <v>48</v>
      </c>
    </row>
    <row r="81" spans="2:20" x14ac:dyDescent="0.2">
      <c r="C81" s="13" t="s">
        <v>212</v>
      </c>
      <c r="D81" s="3" t="s">
        <v>160</v>
      </c>
      <c r="E81" s="3" t="s">
        <v>239</v>
      </c>
      <c r="F81" s="11" t="s">
        <v>46</v>
      </c>
      <c r="G81" s="11" t="s">
        <v>190</v>
      </c>
      <c r="H81" s="11"/>
      <c r="K81" s="3" t="s">
        <v>161</v>
      </c>
      <c r="L81" s="3">
        <v>1</v>
      </c>
      <c r="M81" s="3">
        <v>1</v>
      </c>
      <c r="N81" s="3">
        <v>150</v>
      </c>
      <c r="P81" s="3">
        <v>0</v>
      </c>
      <c r="Q81" s="3">
        <v>127</v>
      </c>
      <c r="R81" s="3" t="s">
        <v>162</v>
      </c>
      <c r="S81" s="3">
        <v>3</v>
      </c>
      <c r="T81" s="3" t="s">
        <v>48</v>
      </c>
    </row>
    <row r="82" spans="2:20" x14ac:dyDescent="0.2">
      <c r="C82" s="13" t="s">
        <v>212</v>
      </c>
      <c r="D82" s="3" t="s">
        <v>162</v>
      </c>
      <c r="E82" s="3" t="s">
        <v>239</v>
      </c>
      <c r="F82" s="11" t="s">
        <v>46</v>
      </c>
      <c r="G82" s="11" t="s">
        <v>191</v>
      </c>
      <c r="H82" s="11"/>
      <c r="K82" s="3" t="s">
        <v>163</v>
      </c>
      <c r="L82" s="3">
        <v>1</v>
      </c>
      <c r="M82" s="3">
        <v>2</v>
      </c>
      <c r="N82" s="3">
        <v>450</v>
      </c>
      <c r="P82" s="3">
        <v>0</v>
      </c>
      <c r="Q82" s="3">
        <v>382</v>
      </c>
      <c r="R82" s="3" t="s">
        <v>164</v>
      </c>
      <c r="S82" s="3">
        <v>3</v>
      </c>
      <c r="T82" s="3" t="s">
        <v>48</v>
      </c>
    </row>
    <row r="83" spans="2:20" x14ac:dyDescent="0.2">
      <c r="C83" s="13" t="s">
        <v>212</v>
      </c>
      <c r="D83" s="3" t="s">
        <v>164</v>
      </c>
      <c r="E83" s="3" t="s">
        <v>239</v>
      </c>
      <c r="F83" s="11" t="s">
        <v>46</v>
      </c>
      <c r="G83" s="11" t="s">
        <v>192</v>
      </c>
      <c r="H83" s="11"/>
      <c r="K83" s="3" t="s">
        <v>165</v>
      </c>
      <c r="L83" s="3">
        <v>1</v>
      </c>
      <c r="M83" s="3">
        <v>3</v>
      </c>
      <c r="N83" s="3">
        <v>1350</v>
      </c>
      <c r="P83" s="3">
        <v>0</v>
      </c>
      <c r="Q83" s="3">
        <v>1147</v>
      </c>
      <c r="T83" s="3" t="s">
        <v>48</v>
      </c>
    </row>
    <row r="84" spans="2:20" x14ac:dyDescent="0.2">
      <c r="C84" s="13" t="s">
        <v>214</v>
      </c>
      <c r="D84" s="3" t="s">
        <v>172</v>
      </c>
      <c r="E84" s="3" t="s">
        <v>239</v>
      </c>
      <c r="F84" s="3" t="s">
        <v>219</v>
      </c>
      <c r="G84" s="3" t="s">
        <v>190</v>
      </c>
      <c r="K84" s="3" t="s">
        <v>173</v>
      </c>
      <c r="L84" s="3">
        <v>1</v>
      </c>
      <c r="M84" s="3">
        <v>1</v>
      </c>
      <c r="N84" s="3">
        <v>150</v>
      </c>
      <c r="P84" s="3">
        <v>0</v>
      </c>
      <c r="Q84" s="3">
        <v>127</v>
      </c>
      <c r="R84" s="3" t="s">
        <v>174</v>
      </c>
      <c r="S84" s="3">
        <v>3</v>
      </c>
      <c r="T84" s="3" t="s">
        <v>48</v>
      </c>
    </row>
    <row r="85" spans="2:20" x14ac:dyDescent="0.2">
      <c r="C85" s="13" t="s">
        <v>214</v>
      </c>
      <c r="D85" s="3" t="s">
        <v>174</v>
      </c>
      <c r="E85" s="3" t="s">
        <v>239</v>
      </c>
      <c r="F85" s="3" t="s">
        <v>219</v>
      </c>
      <c r="G85" s="3" t="s">
        <v>191</v>
      </c>
      <c r="K85" s="3" t="s">
        <v>175</v>
      </c>
      <c r="L85" s="3">
        <v>1</v>
      </c>
      <c r="M85" s="3">
        <v>2</v>
      </c>
      <c r="N85" s="3">
        <v>450</v>
      </c>
      <c r="P85" s="3">
        <v>0</v>
      </c>
      <c r="Q85" s="3">
        <v>382</v>
      </c>
      <c r="R85" s="3" t="s">
        <v>176</v>
      </c>
      <c r="S85" s="3">
        <v>3</v>
      </c>
      <c r="T85" s="3" t="s">
        <v>48</v>
      </c>
    </row>
    <row r="86" spans="2:20" x14ac:dyDescent="0.2">
      <c r="C86" s="13" t="s">
        <v>214</v>
      </c>
      <c r="D86" s="3" t="s">
        <v>176</v>
      </c>
      <c r="E86" s="3" t="s">
        <v>239</v>
      </c>
      <c r="F86" s="3" t="s">
        <v>219</v>
      </c>
      <c r="G86" s="3" t="s">
        <v>192</v>
      </c>
      <c r="K86" s="3" t="s">
        <v>177</v>
      </c>
      <c r="L86" s="3">
        <v>1</v>
      </c>
      <c r="M86" s="3">
        <v>3</v>
      </c>
      <c r="N86" s="3">
        <v>1350</v>
      </c>
      <c r="P86" s="3">
        <v>0</v>
      </c>
      <c r="Q86" s="3">
        <v>1147</v>
      </c>
      <c r="T86" s="3" t="s">
        <v>48</v>
      </c>
    </row>
    <row r="87" spans="2:20" x14ac:dyDescent="0.2">
      <c r="D87" s="11"/>
    </row>
    <row r="88" spans="2:20" x14ac:dyDescent="0.2">
      <c r="B88" s="3" t="s">
        <v>178</v>
      </c>
      <c r="C88" s="3">
        <v>1</v>
      </c>
      <c r="D88" s="3" t="str">
        <f t="shared" ref="D88:D111" si="1">B88&amp;"_"&amp;C88</f>
        <v>TestTow1_1</v>
      </c>
      <c r="E88" s="3" t="s">
        <v>240</v>
      </c>
      <c r="F88" s="11" t="s">
        <v>46</v>
      </c>
      <c r="G88" s="11" t="s">
        <v>190</v>
      </c>
      <c r="H88" s="11"/>
      <c r="I88" s="7"/>
      <c r="K88" s="3" t="str">
        <f t="shared" ref="K88:K111" si="2">"Unit_"&amp;D88</f>
        <v>Unit_TestTow1_1</v>
      </c>
      <c r="L88" s="3">
        <v>1</v>
      </c>
      <c r="M88" s="3">
        <v>1</v>
      </c>
      <c r="N88" s="3">
        <v>200</v>
      </c>
      <c r="P88" s="3">
        <v>0</v>
      </c>
      <c r="Q88" s="3">
        <f>INT(N88*0.7)</f>
        <v>140</v>
      </c>
      <c r="R88" s="3" t="str">
        <f>D89</f>
        <v>TestTow1_2</v>
      </c>
      <c r="S88" s="3">
        <v>3</v>
      </c>
      <c r="T88" s="3" t="s">
        <v>48</v>
      </c>
    </row>
    <row r="89" spans="2:20" x14ac:dyDescent="0.2">
      <c r="B89" s="3" t="s">
        <v>178</v>
      </c>
      <c r="C89" s="3">
        <v>2</v>
      </c>
      <c r="D89" s="3" t="str">
        <f t="shared" si="1"/>
        <v>TestTow1_2</v>
      </c>
      <c r="E89" s="3" t="s">
        <v>240</v>
      </c>
      <c r="F89" s="11" t="s">
        <v>46</v>
      </c>
      <c r="G89" s="11" t="s">
        <v>191</v>
      </c>
      <c r="H89" s="11"/>
      <c r="K89" s="3" t="str">
        <f t="shared" si="2"/>
        <v>Unit_TestTow1_2</v>
      </c>
      <c r="L89" s="3">
        <v>1</v>
      </c>
      <c r="M89" s="3">
        <v>2</v>
      </c>
      <c r="N89" s="3">
        <v>200</v>
      </c>
      <c r="P89" s="3">
        <v>0</v>
      </c>
      <c r="Q89" s="3">
        <f>INT(Q88*3)</f>
        <v>420</v>
      </c>
      <c r="R89" s="3" t="str">
        <f>D90</f>
        <v>TestTow1_3</v>
      </c>
      <c r="S89" s="3">
        <v>3</v>
      </c>
      <c r="T89" s="3" t="s">
        <v>48</v>
      </c>
    </row>
    <row r="90" spans="2:20" x14ac:dyDescent="0.2">
      <c r="B90" s="3" t="s">
        <v>178</v>
      </c>
      <c r="C90" s="3">
        <v>3</v>
      </c>
      <c r="D90" s="3" t="str">
        <f t="shared" si="1"/>
        <v>TestTow1_3</v>
      </c>
      <c r="E90" s="3" t="s">
        <v>240</v>
      </c>
      <c r="F90" s="11" t="s">
        <v>46</v>
      </c>
      <c r="G90" s="11" t="s">
        <v>192</v>
      </c>
      <c r="H90" s="11"/>
      <c r="K90" s="3" t="str">
        <f t="shared" si="2"/>
        <v>Unit_TestTow1_3</v>
      </c>
      <c r="L90" s="3">
        <v>1</v>
      </c>
      <c r="M90" s="3">
        <v>3</v>
      </c>
      <c r="N90" s="3">
        <v>200</v>
      </c>
      <c r="P90" s="3">
        <v>0</v>
      </c>
      <c r="Q90" s="3">
        <f>INT(Q89*3)</f>
        <v>1260</v>
      </c>
      <c r="T90" s="3" t="s">
        <v>48</v>
      </c>
    </row>
    <row r="91" spans="2:20" x14ac:dyDescent="0.2">
      <c r="B91" s="3" t="s">
        <v>179</v>
      </c>
      <c r="C91" s="3">
        <v>1</v>
      </c>
      <c r="D91" s="3" t="str">
        <f t="shared" si="1"/>
        <v>TestTow2_1</v>
      </c>
      <c r="E91" s="3" t="s">
        <v>240</v>
      </c>
      <c r="F91" s="3" t="s">
        <v>51</v>
      </c>
      <c r="G91" s="3" t="s">
        <v>190</v>
      </c>
      <c r="K91" s="3" t="str">
        <f t="shared" si="2"/>
        <v>Unit_TestTow2_1</v>
      </c>
      <c r="L91" s="3">
        <v>1</v>
      </c>
      <c r="M91" s="3">
        <v>1</v>
      </c>
      <c r="N91" s="3">
        <v>180</v>
      </c>
      <c r="P91" s="3">
        <v>0</v>
      </c>
      <c r="Q91" s="3">
        <f>INT(N91*0.7)</f>
        <v>126</v>
      </c>
      <c r="R91" s="3" t="str">
        <f>D92</f>
        <v>TestTow2_2</v>
      </c>
      <c r="S91" s="3">
        <v>3</v>
      </c>
      <c r="T91" s="3" t="s">
        <v>48</v>
      </c>
    </row>
    <row r="92" spans="2:20" x14ac:dyDescent="0.2">
      <c r="B92" s="3" t="s">
        <v>179</v>
      </c>
      <c r="C92" s="3">
        <v>2</v>
      </c>
      <c r="D92" s="3" t="str">
        <f t="shared" si="1"/>
        <v>TestTow2_2</v>
      </c>
      <c r="E92" s="3" t="s">
        <v>240</v>
      </c>
      <c r="F92" s="3" t="s">
        <v>51</v>
      </c>
      <c r="G92" s="3" t="s">
        <v>191</v>
      </c>
      <c r="K92" s="3" t="str">
        <f t="shared" si="2"/>
        <v>Unit_TestTow2_2</v>
      </c>
      <c r="L92" s="3">
        <v>1</v>
      </c>
      <c r="M92" s="3">
        <v>2</v>
      </c>
      <c r="N92" s="3">
        <v>180</v>
      </c>
      <c r="P92" s="3">
        <v>0</v>
      </c>
      <c r="Q92" s="3">
        <f>INT(Q91*3)</f>
        <v>378</v>
      </c>
      <c r="R92" s="3" t="str">
        <f>D93</f>
        <v>TestTow2_3</v>
      </c>
      <c r="S92" s="3">
        <v>3</v>
      </c>
      <c r="T92" s="3" t="s">
        <v>48</v>
      </c>
    </row>
    <row r="93" spans="2:20" x14ac:dyDescent="0.2">
      <c r="B93" s="3" t="s">
        <v>179</v>
      </c>
      <c r="C93" s="3">
        <v>3</v>
      </c>
      <c r="D93" s="3" t="str">
        <f t="shared" si="1"/>
        <v>TestTow2_3</v>
      </c>
      <c r="E93" s="3" t="s">
        <v>240</v>
      </c>
      <c r="F93" s="3" t="s">
        <v>51</v>
      </c>
      <c r="G93" s="3" t="s">
        <v>192</v>
      </c>
      <c r="K93" s="3" t="str">
        <f t="shared" si="2"/>
        <v>Unit_TestTow2_3</v>
      </c>
      <c r="L93" s="3">
        <v>1</v>
      </c>
      <c r="M93" s="3">
        <v>3</v>
      </c>
      <c r="N93" s="3">
        <v>180</v>
      </c>
      <c r="P93" s="3">
        <v>0</v>
      </c>
      <c r="Q93" s="3">
        <f>INT(Q92*3)</f>
        <v>1134</v>
      </c>
      <c r="T93" s="3" t="s">
        <v>48</v>
      </c>
    </row>
    <row r="94" spans="2:20" x14ac:dyDescent="0.2">
      <c r="B94" s="3" t="s">
        <v>180</v>
      </c>
      <c r="C94" s="3">
        <v>1</v>
      </c>
      <c r="D94" s="3" t="str">
        <f t="shared" si="1"/>
        <v>TestTow3_1</v>
      </c>
      <c r="E94" s="3" t="s">
        <v>240</v>
      </c>
      <c r="F94" s="11" t="s">
        <v>221</v>
      </c>
      <c r="G94" s="11" t="s">
        <v>190</v>
      </c>
      <c r="H94" s="11"/>
      <c r="K94" s="3" t="str">
        <f t="shared" si="2"/>
        <v>Unit_TestTow3_1</v>
      </c>
      <c r="L94" s="3">
        <v>1</v>
      </c>
      <c r="M94" s="3">
        <v>1</v>
      </c>
      <c r="N94" s="3">
        <v>180</v>
      </c>
      <c r="P94" s="3">
        <v>0</v>
      </c>
      <c r="Q94" s="3">
        <f>INT(N94*0.7)</f>
        <v>126</v>
      </c>
      <c r="R94" s="3" t="str">
        <f>D95</f>
        <v>TestTow3_2</v>
      </c>
      <c r="S94" s="3">
        <v>3</v>
      </c>
      <c r="T94" s="3" t="s">
        <v>48</v>
      </c>
    </row>
    <row r="95" spans="2:20" x14ac:dyDescent="0.2">
      <c r="B95" s="3" t="s">
        <v>180</v>
      </c>
      <c r="C95" s="3">
        <v>2</v>
      </c>
      <c r="D95" s="3" t="str">
        <f t="shared" si="1"/>
        <v>TestTow3_2</v>
      </c>
      <c r="E95" s="3" t="s">
        <v>240</v>
      </c>
      <c r="F95" s="11" t="s">
        <v>221</v>
      </c>
      <c r="G95" s="11" t="s">
        <v>191</v>
      </c>
      <c r="H95" s="11"/>
      <c r="K95" s="3" t="str">
        <f t="shared" si="2"/>
        <v>Unit_TestTow3_2</v>
      </c>
      <c r="L95" s="3">
        <v>1</v>
      </c>
      <c r="M95" s="3">
        <v>2</v>
      </c>
      <c r="N95" s="3">
        <v>180</v>
      </c>
      <c r="P95" s="3">
        <v>0</v>
      </c>
      <c r="Q95" s="3">
        <f>INT(Q94*3)</f>
        <v>378</v>
      </c>
      <c r="R95" s="3" t="str">
        <f>D96</f>
        <v>TestTow3_3</v>
      </c>
      <c r="S95" s="3">
        <v>3</v>
      </c>
      <c r="T95" s="3" t="s">
        <v>48</v>
      </c>
    </row>
    <row r="96" spans="2:20" x14ac:dyDescent="0.2">
      <c r="B96" s="3" t="s">
        <v>180</v>
      </c>
      <c r="C96" s="3">
        <v>3</v>
      </c>
      <c r="D96" s="3" t="str">
        <f t="shared" si="1"/>
        <v>TestTow3_3</v>
      </c>
      <c r="E96" s="3" t="s">
        <v>240</v>
      </c>
      <c r="F96" s="11" t="s">
        <v>221</v>
      </c>
      <c r="G96" s="11" t="s">
        <v>192</v>
      </c>
      <c r="H96" s="11"/>
      <c r="K96" s="3" t="str">
        <f t="shared" si="2"/>
        <v>Unit_TestTow3_3</v>
      </c>
      <c r="L96" s="3">
        <v>1</v>
      </c>
      <c r="M96" s="3">
        <v>3</v>
      </c>
      <c r="N96" s="3">
        <v>180</v>
      </c>
      <c r="P96" s="3">
        <v>0</v>
      </c>
      <c r="Q96" s="3">
        <f>INT(Q95*3)</f>
        <v>1134</v>
      </c>
      <c r="T96" s="3" t="s">
        <v>48</v>
      </c>
    </row>
    <row r="97" spans="2:20" x14ac:dyDescent="0.2">
      <c r="B97" s="3" t="s">
        <v>181</v>
      </c>
      <c r="C97" s="3">
        <v>1</v>
      </c>
      <c r="D97" s="3" t="str">
        <f t="shared" si="1"/>
        <v>TestTow4_1</v>
      </c>
      <c r="E97" s="3" t="s">
        <v>240</v>
      </c>
      <c r="F97" s="3" t="s">
        <v>51</v>
      </c>
      <c r="G97" s="3" t="s">
        <v>190</v>
      </c>
      <c r="K97" s="3" t="str">
        <f t="shared" si="2"/>
        <v>Unit_TestTow4_1</v>
      </c>
      <c r="L97" s="3">
        <v>1</v>
      </c>
      <c r="M97" s="3">
        <v>1</v>
      </c>
      <c r="N97" s="3">
        <v>180</v>
      </c>
      <c r="P97" s="3">
        <v>0</v>
      </c>
      <c r="Q97" s="3">
        <f>INT(N97*0.7)</f>
        <v>126</v>
      </c>
      <c r="R97" s="3" t="str">
        <f>D98</f>
        <v>TestTow4_2</v>
      </c>
      <c r="S97" s="3">
        <v>3</v>
      </c>
      <c r="T97" s="3" t="s">
        <v>48</v>
      </c>
    </row>
    <row r="98" spans="2:20" x14ac:dyDescent="0.2">
      <c r="B98" s="3" t="s">
        <v>181</v>
      </c>
      <c r="C98" s="3">
        <v>2</v>
      </c>
      <c r="D98" s="3" t="str">
        <f t="shared" si="1"/>
        <v>TestTow4_2</v>
      </c>
      <c r="E98" s="3" t="s">
        <v>240</v>
      </c>
      <c r="F98" s="3" t="s">
        <v>51</v>
      </c>
      <c r="G98" s="3" t="s">
        <v>191</v>
      </c>
      <c r="K98" s="3" t="str">
        <f t="shared" si="2"/>
        <v>Unit_TestTow4_2</v>
      </c>
      <c r="L98" s="3">
        <v>1</v>
      </c>
      <c r="M98" s="3">
        <v>2</v>
      </c>
      <c r="N98" s="3">
        <v>180</v>
      </c>
      <c r="P98" s="3">
        <v>0</v>
      </c>
      <c r="Q98" s="3">
        <f>INT(Q97*3)</f>
        <v>378</v>
      </c>
      <c r="R98" s="3" t="str">
        <f>D99</f>
        <v>TestTow4_3</v>
      </c>
      <c r="S98" s="3">
        <v>3</v>
      </c>
      <c r="T98" s="3" t="s">
        <v>48</v>
      </c>
    </row>
    <row r="99" spans="2:20" x14ac:dyDescent="0.2">
      <c r="B99" s="3" t="s">
        <v>181</v>
      </c>
      <c r="C99" s="3">
        <v>3</v>
      </c>
      <c r="D99" s="3" t="str">
        <f t="shared" si="1"/>
        <v>TestTow4_3</v>
      </c>
      <c r="E99" s="3" t="s">
        <v>240</v>
      </c>
      <c r="F99" s="3" t="s">
        <v>51</v>
      </c>
      <c r="G99" s="3" t="s">
        <v>192</v>
      </c>
      <c r="K99" s="3" t="str">
        <f t="shared" si="2"/>
        <v>Unit_TestTow4_3</v>
      </c>
      <c r="L99" s="3">
        <v>1</v>
      </c>
      <c r="M99" s="3">
        <v>3</v>
      </c>
      <c r="N99" s="3">
        <v>180</v>
      </c>
      <c r="P99" s="3">
        <v>0</v>
      </c>
      <c r="Q99" s="3">
        <f>INT(Q98*3)</f>
        <v>1134</v>
      </c>
      <c r="T99" s="3" t="s">
        <v>48</v>
      </c>
    </row>
    <row r="100" spans="2:20" x14ac:dyDescent="0.2">
      <c r="B100" s="3" t="s">
        <v>182</v>
      </c>
      <c r="C100" s="3">
        <v>1</v>
      </c>
      <c r="D100" s="3" t="str">
        <f t="shared" si="1"/>
        <v>TestTow5_1</v>
      </c>
      <c r="E100" s="3" t="s">
        <v>240</v>
      </c>
      <c r="F100" s="11" t="s">
        <v>46</v>
      </c>
      <c r="G100" s="11" t="s">
        <v>190</v>
      </c>
      <c r="H100" s="11"/>
      <c r="K100" s="3" t="str">
        <f t="shared" si="2"/>
        <v>Unit_TestTow5_1</v>
      </c>
      <c r="L100" s="3">
        <v>1</v>
      </c>
      <c r="M100" s="3">
        <v>1</v>
      </c>
      <c r="N100" s="3">
        <v>200</v>
      </c>
      <c r="P100" s="3">
        <v>0</v>
      </c>
      <c r="Q100" s="3">
        <f>INT(N100*0.7)</f>
        <v>140</v>
      </c>
      <c r="R100" s="3" t="str">
        <f>D101</f>
        <v>TestTow5_2</v>
      </c>
      <c r="S100" s="3">
        <v>3</v>
      </c>
      <c r="T100" s="3" t="s">
        <v>48</v>
      </c>
    </row>
    <row r="101" spans="2:20" x14ac:dyDescent="0.2">
      <c r="B101" s="3" t="s">
        <v>182</v>
      </c>
      <c r="C101" s="3">
        <v>2</v>
      </c>
      <c r="D101" s="3" t="str">
        <f t="shared" si="1"/>
        <v>TestTow5_2</v>
      </c>
      <c r="E101" s="3" t="s">
        <v>240</v>
      </c>
      <c r="F101" s="11" t="s">
        <v>46</v>
      </c>
      <c r="G101" s="11" t="s">
        <v>191</v>
      </c>
      <c r="H101" s="11"/>
      <c r="K101" s="3" t="str">
        <f t="shared" si="2"/>
        <v>Unit_TestTow5_2</v>
      </c>
      <c r="L101" s="3">
        <v>1</v>
      </c>
      <c r="M101" s="3">
        <v>2</v>
      </c>
      <c r="N101" s="3">
        <v>200</v>
      </c>
      <c r="P101" s="3">
        <v>0</v>
      </c>
      <c r="Q101" s="3">
        <f>INT(Q100*3)</f>
        <v>420</v>
      </c>
      <c r="R101" s="3" t="str">
        <f>D102</f>
        <v>TestTow5_3</v>
      </c>
      <c r="S101" s="3">
        <v>3</v>
      </c>
      <c r="T101" s="3" t="s">
        <v>48</v>
      </c>
    </row>
    <row r="102" spans="2:20" x14ac:dyDescent="0.2">
      <c r="B102" s="3" t="s">
        <v>182</v>
      </c>
      <c r="C102" s="3">
        <v>3</v>
      </c>
      <c r="D102" s="3" t="str">
        <f t="shared" si="1"/>
        <v>TestTow5_3</v>
      </c>
      <c r="E102" s="3" t="s">
        <v>240</v>
      </c>
      <c r="F102" s="11" t="s">
        <v>46</v>
      </c>
      <c r="G102" s="11" t="s">
        <v>192</v>
      </c>
      <c r="H102" s="11"/>
      <c r="K102" s="3" t="str">
        <f t="shared" si="2"/>
        <v>Unit_TestTow5_3</v>
      </c>
      <c r="L102" s="3">
        <v>1</v>
      </c>
      <c r="M102" s="3">
        <v>3</v>
      </c>
      <c r="N102" s="3">
        <v>200</v>
      </c>
      <c r="P102" s="3">
        <v>0</v>
      </c>
      <c r="Q102" s="3">
        <f>INT(Q101*3)</f>
        <v>1260</v>
      </c>
      <c r="T102" s="3" t="s">
        <v>48</v>
      </c>
    </row>
    <row r="103" spans="2:20" x14ac:dyDescent="0.2">
      <c r="B103" s="3" t="s">
        <v>183</v>
      </c>
      <c r="C103" s="3">
        <v>1</v>
      </c>
      <c r="D103" s="3" t="str">
        <f t="shared" si="1"/>
        <v>TestTow6_1</v>
      </c>
      <c r="E103" s="3" t="s">
        <v>240</v>
      </c>
      <c r="F103" s="11" t="s">
        <v>46</v>
      </c>
      <c r="G103" s="11" t="s">
        <v>190</v>
      </c>
      <c r="H103" s="11"/>
      <c r="K103" s="3" t="str">
        <f t="shared" si="2"/>
        <v>Unit_TestTow6_1</v>
      </c>
      <c r="L103" s="3">
        <v>1</v>
      </c>
      <c r="M103" s="3">
        <v>1</v>
      </c>
      <c r="N103" s="3">
        <v>250</v>
      </c>
      <c r="P103" s="3">
        <v>0</v>
      </c>
      <c r="Q103" s="3">
        <f>INT(N103*0.7)</f>
        <v>175</v>
      </c>
      <c r="R103" s="3" t="str">
        <f>D104</f>
        <v>TestTow6_2</v>
      </c>
      <c r="S103" s="3">
        <v>3</v>
      </c>
      <c r="T103" s="3" t="s">
        <v>48</v>
      </c>
    </row>
    <row r="104" spans="2:20" x14ac:dyDescent="0.2">
      <c r="B104" s="3" t="s">
        <v>183</v>
      </c>
      <c r="C104" s="3">
        <v>2</v>
      </c>
      <c r="D104" s="3" t="str">
        <f t="shared" si="1"/>
        <v>TestTow6_2</v>
      </c>
      <c r="E104" s="3" t="s">
        <v>240</v>
      </c>
      <c r="F104" s="11" t="s">
        <v>46</v>
      </c>
      <c r="G104" s="11" t="s">
        <v>191</v>
      </c>
      <c r="H104" s="11"/>
      <c r="K104" s="3" t="str">
        <f t="shared" si="2"/>
        <v>Unit_TestTow6_2</v>
      </c>
      <c r="L104" s="3">
        <v>1</v>
      </c>
      <c r="M104" s="3">
        <v>2</v>
      </c>
      <c r="N104" s="3">
        <v>250</v>
      </c>
      <c r="P104" s="3">
        <v>0</v>
      </c>
      <c r="Q104" s="3">
        <f>INT(Q103*3)</f>
        <v>525</v>
      </c>
      <c r="R104" s="3" t="str">
        <f>D105</f>
        <v>TestTow6_3</v>
      </c>
      <c r="S104" s="3">
        <v>3</v>
      </c>
      <c r="T104" s="3" t="s">
        <v>48</v>
      </c>
    </row>
    <row r="105" spans="2:20" x14ac:dyDescent="0.2">
      <c r="B105" s="3" t="s">
        <v>183</v>
      </c>
      <c r="C105" s="3">
        <v>3</v>
      </c>
      <c r="D105" s="3" t="str">
        <f t="shared" si="1"/>
        <v>TestTow6_3</v>
      </c>
      <c r="E105" s="3" t="s">
        <v>240</v>
      </c>
      <c r="F105" s="11" t="s">
        <v>46</v>
      </c>
      <c r="G105" s="11" t="s">
        <v>192</v>
      </c>
      <c r="H105" s="11"/>
      <c r="K105" s="3" t="str">
        <f t="shared" si="2"/>
        <v>Unit_TestTow6_3</v>
      </c>
      <c r="L105" s="3">
        <v>1</v>
      </c>
      <c r="M105" s="3">
        <v>3</v>
      </c>
      <c r="N105" s="3">
        <v>250</v>
      </c>
      <c r="P105" s="3">
        <v>0</v>
      </c>
      <c r="Q105" s="3">
        <f>INT(Q104*3)</f>
        <v>1575</v>
      </c>
      <c r="T105" s="3" t="s">
        <v>48</v>
      </c>
    </row>
    <row r="106" spans="2:20" x14ac:dyDescent="0.2">
      <c r="B106" s="3" t="s">
        <v>184</v>
      </c>
      <c r="C106" s="3">
        <v>1</v>
      </c>
      <c r="D106" s="3" t="str">
        <f t="shared" si="1"/>
        <v>TestTow7_1</v>
      </c>
      <c r="E106" s="3" t="s">
        <v>240</v>
      </c>
      <c r="F106" s="11" t="s">
        <v>222</v>
      </c>
      <c r="G106" s="11" t="s">
        <v>190</v>
      </c>
      <c r="H106" s="11"/>
      <c r="K106" s="3" t="str">
        <f t="shared" si="2"/>
        <v>Unit_TestTow7_1</v>
      </c>
      <c r="L106" s="3">
        <v>1</v>
      </c>
      <c r="M106" s="3">
        <v>1</v>
      </c>
      <c r="N106" s="3">
        <v>200</v>
      </c>
      <c r="P106" s="3">
        <v>0</v>
      </c>
      <c r="Q106" s="3">
        <f>INT(N106*0.7)</f>
        <v>140</v>
      </c>
      <c r="R106" s="3" t="str">
        <f>D107</f>
        <v>TestTow7_2</v>
      </c>
      <c r="S106" s="3">
        <v>3</v>
      </c>
      <c r="T106" s="3" t="s">
        <v>48</v>
      </c>
    </row>
    <row r="107" spans="2:20" x14ac:dyDescent="0.2">
      <c r="B107" s="3" t="s">
        <v>184</v>
      </c>
      <c r="C107" s="3">
        <v>2</v>
      </c>
      <c r="D107" s="3" t="str">
        <f t="shared" si="1"/>
        <v>TestTow7_2</v>
      </c>
      <c r="E107" s="3" t="s">
        <v>240</v>
      </c>
      <c r="F107" s="11" t="s">
        <v>222</v>
      </c>
      <c r="G107" s="11" t="s">
        <v>191</v>
      </c>
      <c r="H107" s="11"/>
      <c r="K107" s="3" t="str">
        <f t="shared" si="2"/>
        <v>Unit_TestTow7_2</v>
      </c>
      <c r="L107" s="3">
        <v>1</v>
      </c>
      <c r="M107" s="3">
        <v>2</v>
      </c>
      <c r="N107" s="3">
        <v>200</v>
      </c>
      <c r="P107" s="3">
        <v>0</v>
      </c>
      <c r="Q107" s="3">
        <f>INT(Q106*3)</f>
        <v>420</v>
      </c>
      <c r="R107" s="3" t="str">
        <f>D108</f>
        <v>TestTow7_3</v>
      </c>
      <c r="S107" s="3">
        <v>3</v>
      </c>
      <c r="T107" s="3" t="s">
        <v>48</v>
      </c>
    </row>
    <row r="108" spans="2:20" x14ac:dyDescent="0.2">
      <c r="B108" s="3" t="s">
        <v>184</v>
      </c>
      <c r="C108" s="3">
        <v>3</v>
      </c>
      <c r="D108" s="3" t="str">
        <f t="shared" si="1"/>
        <v>TestTow7_3</v>
      </c>
      <c r="E108" s="3" t="s">
        <v>240</v>
      </c>
      <c r="F108" s="11" t="s">
        <v>222</v>
      </c>
      <c r="G108" s="11" t="s">
        <v>192</v>
      </c>
      <c r="H108" s="11"/>
      <c r="K108" s="3" t="str">
        <f t="shared" si="2"/>
        <v>Unit_TestTow7_3</v>
      </c>
      <c r="L108" s="3">
        <v>1</v>
      </c>
      <c r="M108" s="3">
        <v>3</v>
      </c>
      <c r="N108" s="3">
        <v>200</v>
      </c>
      <c r="P108" s="3">
        <v>0</v>
      </c>
      <c r="Q108" s="3">
        <f>INT(Q107*3)</f>
        <v>1260</v>
      </c>
      <c r="T108" s="3" t="s">
        <v>48</v>
      </c>
    </row>
    <row r="109" spans="2:20" x14ac:dyDescent="0.2">
      <c r="B109" s="3" t="s">
        <v>185</v>
      </c>
      <c r="C109" s="3">
        <v>1</v>
      </c>
      <c r="D109" s="3" t="str">
        <f t="shared" si="1"/>
        <v>TestTow8_1</v>
      </c>
      <c r="E109" s="3" t="s">
        <v>240</v>
      </c>
      <c r="F109" s="12" t="s">
        <v>79</v>
      </c>
      <c r="G109" s="12" t="s">
        <v>190</v>
      </c>
      <c r="H109" s="12"/>
      <c r="K109" s="3" t="str">
        <f t="shared" si="2"/>
        <v>Unit_TestTow8_1</v>
      </c>
      <c r="L109" s="3">
        <v>1</v>
      </c>
      <c r="M109" s="3">
        <v>1</v>
      </c>
      <c r="N109" s="3">
        <v>200</v>
      </c>
      <c r="P109" s="3">
        <v>0</v>
      </c>
      <c r="Q109" s="3">
        <f>INT(N109*0.7)</f>
        <v>140</v>
      </c>
      <c r="R109" s="3" t="str">
        <f>D110</f>
        <v>TestTow8_2</v>
      </c>
      <c r="S109" s="3">
        <v>3</v>
      </c>
      <c r="T109" s="3" t="s">
        <v>48</v>
      </c>
    </row>
    <row r="110" spans="2:20" x14ac:dyDescent="0.2">
      <c r="B110" s="3" t="s">
        <v>185</v>
      </c>
      <c r="C110" s="3">
        <v>2</v>
      </c>
      <c r="D110" s="3" t="str">
        <f t="shared" si="1"/>
        <v>TestTow8_2</v>
      </c>
      <c r="E110" s="3" t="s">
        <v>240</v>
      </c>
      <c r="F110" s="12" t="s">
        <v>79</v>
      </c>
      <c r="G110" s="12" t="s">
        <v>191</v>
      </c>
      <c r="H110" s="12"/>
      <c r="K110" s="3" t="str">
        <f t="shared" si="2"/>
        <v>Unit_TestTow8_2</v>
      </c>
      <c r="L110" s="3">
        <v>1</v>
      </c>
      <c r="M110" s="3">
        <v>2</v>
      </c>
      <c r="N110" s="3">
        <v>200</v>
      </c>
      <c r="P110" s="3">
        <v>0</v>
      </c>
      <c r="Q110" s="3">
        <f>INT(Q109*3)</f>
        <v>420</v>
      </c>
      <c r="R110" s="3" t="str">
        <f>D111</f>
        <v>TestTow8_3</v>
      </c>
      <c r="S110" s="3">
        <v>3</v>
      </c>
      <c r="T110" s="3" t="s">
        <v>48</v>
      </c>
    </row>
    <row r="111" spans="2:20" x14ac:dyDescent="0.2">
      <c r="B111" s="3" t="s">
        <v>185</v>
      </c>
      <c r="C111" s="3">
        <v>3</v>
      </c>
      <c r="D111" s="3" t="str">
        <f t="shared" si="1"/>
        <v>TestTow8_3</v>
      </c>
      <c r="E111" s="3" t="s">
        <v>240</v>
      </c>
      <c r="F111" s="12" t="s">
        <v>79</v>
      </c>
      <c r="G111" s="12" t="s">
        <v>192</v>
      </c>
      <c r="H111" s="12"/>
      <c r="K111" s="3" t="str">
        <f t="shared" si="2"/>
        <v>Unit_TestTow8_3</v>
      </c>
      <c r="L111" s="3">
        <v>1</v>
      </c>
      <c r="M111" s="3">
        <v>3</v>
      </c>
      <c r="N111" s="3">
        <v>200</v>
      </c>
      <c r="P111" s="3">
        <v>0</v>
      </c>
      <c r="Q111" s="3">
        <f>INT(Q110*3)</f>
        <v>1260</v>
      </c>
      <c r="T111" s="3" t="s">
        <v>48</v>
      </c>
    </row>
  </sheetData>
  <phoneticPr fontId="7" type="noConversion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cp:revision>1</cp:revision>
  <dcterms:created xsi:type="dcterms:W3CDTF">2015-06-05T18:19:00Z</dcterms:created>
  <dcterms:modified xsi:type="dcterms:W3CDTF">2024-09-23T01:17:08Z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15F1AB19A5D94B4583D24C78D53AB3A9</vt:lpwstr>
  </property>
  <property fmtid="{D5CDD505-2E9C-101B-9397-08002B2CF9AE}" pid="6" name="KSOProductBuildVer">
    <vt:lpwstr>2052-12.1.0.15990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