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GamePlayConfig\TowerDefense\"/>
    </mc:Choice>
  </mc:AlternateContent>
  <xr:revisionPtr revIDLastSave="0" documentId="13_ncr:1_{B947DD82-39BB-44C7-8323-BD1469796B4F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M7" i="1" l="1"/>
  <c r="P7" i="1" s="1"/>
  <c r="M8" i="1"/>
  <c r="P8" i="1" s="1"/>
  <c r="M9" i="1"/>
  <c r="P9" i="1" s="1"/>
  <c r="M10" i="1"/>
  <c r="P10" i="1" s="1"/>
  <c r="M11" i="1"/>
  <c r="P11" i="1" s="1"/>
  <c r="M6" i="1"/>
  <c r="P6" i="1" s="1"/>
  <c r="D111" i="1"/>
  <c r="Q110" i="1" s="1"/>
  <c r="D110" i="1"/>
  <c r="Q109" i="1" s="1"/>
  <c r="P109" i="1"/>
  <c r="P110" i="1" s="1"/>
  <c r="P111" i="1" s="1"/>
  <c r="D109" i="1"/>
  <c r="J109" i="1" s="1"/>
  <c r="D108" i="1"/>
  <c r="D107" i="1"/>
  <c r="J107" i="1" s="1"/>
  <c r="P106" i="1"/>
  <c r="P107" i="1" s="1"/>
  <c r="P108" i="1" s="1"/>
  <c r="D106" i="1"/>
  <c r="J106" i="1" s="1"/>
  <c r="D105" i="1"/>
  <c r="Q104" i="1" s="1"/>
  <c r="D104" i="1"/>
  <c r="Q103" i="1" s="1"/>
  <c r="P103" i="1"/>
  <c r="P104" i="1" s="1"/>
  <c r="P105" i="1" s="1"/>
  <c r="D103" i="1"/>
  <c r="D102" i="1"/>
  <c r="J102" i="1" s="1"/>
  <c r="D101" i="1"/>
  <c r="J101" i="1" s="1"/>
  <c r="P100" i="1"/>
  <c r="P101" i="1" s="1"/>
  <c r="P102" i="1" s="1"/>
  <c r="D100" i="1"/>
  <c r="D99" i="1"/>
  <c r="J99" i="1" s="1"/>
  <c r="D98" i="1"/>
  <c r="Q97" i="1" s="1"/>
  <c r="P97" i="1"/>
  <c r="P98" i="1" s="1"/>
  <c r="P99" i="1" s="1"/>
  <c r="D97" i="1"/>
  <c r="J97" i="1" s="1"/>
  <c r="D96" i="1"/>
  <c r="Q95" i="1" s="1"/>
  <c r="D95" i="1"/>
  <c r="Q94" i="1" s="1"/>
  <c r="P94" i="1"/>
  <c r="P95" i="1" s="1"/>
  <c r="P96" i="1" s="1"/>
  <c r="D94" i="1"/>
  <c r="J94" i="1" s="1"/>
  <c r="D93" i="1"/>
  <c r="D92" i="1"/>
  <c r="Q91" i="1" s="1"/>
  <c r="P91" i="1"/>
  <c r="P92" i="1" s="1"/>
  <c r="P93" i="1" s="1"/>
  <c r="D91" i="1"/>
  <c r="J91" i="1" s="1"/>
  <c r="D90" i="1"/>
  <c r="J90" i="1" s="1"/>
  <c r="D89" i="1"/>
  <c r="J89" i="1" s="1"/>
  <c r="P88" i="1"/>
  <c r="P89" i="1" s="1"/>
  <c r="P90" i="1" s="1"/>
  <c r="D88" i="1"/>
  <c r="J88" i="1" s="1"/>
  <c r="D52" i="1"/>
  <c r="J98" i="1" l="1"/>
  <c r="Q98" i="1"/>
  <c r="Q89" i="1"/>
  <c r="J95" i="1"/>
  <c r="Q107" i="1"/>
  <c r="Q92" i="1"/>
  <c r="J104" i="1"/>
  <c r="Q106" i="1"/>
  <c r="J92" i="1"/>
  <c r="J111" i="1"/>
  <c r="J108" i="1"/>
  <c r="Q101" i="1"/>
  <c r="J105" i="1"/>
  <c r="Q88" i="1"/>
  <c r="J110" i="1"/>
  <c r="J93" i="1"/>
  <c r="J100" i="1"/>
  <c r="J96" i="1"/>
  <c r="J103" i="1"/>
  <c r="Q100" i="1"/>
  <c r="M34" i="1" l="1"/>
  <c r="P34" i="1" s="1"/>
  <c r="M35" i="1"/>
  <c r="P35" i="1" s="1"/>
  <c r="M33" i="1"/>
  <c r="P33" i="1" s="1"/>
  <c r="M31" i="1"/>
  <c r="P31" i="1" s="1"/>
  <c r="M32" i="1"/>
  <c r="P32" i="1" s="1"/>
  <c r="M30" i="1"/>
  <c r="P30" i="1" s="1"/>
  <c r="M25" i="1"/>
  <c r="P25" i="1" s="1"/>
  <c r="M26" i="1"/>
  <c r="P26" i="1" s="1"/>
  <c r="M24" i="1"/>
  <c r="P24" i="1" s="1"/>
  <c r="M23" i="1"/>
  <c r="P23" i="1" s="1"/>
  <c r="M21" i="1"/>
  <c r="P21" i="1" s="1"/>
  <c r="M22" i="1"/>
  <c r="P22" i="1" s="1"/>
  <c r="M36" i="1"/>
  <c r="P36" i="1" s="1"/>
  <c r="M37" i="1"/>
  <c r="P37" i="1" s="1"/>
  <c r="M38" i="1"/>
  <c r="P38" i="1" s="1"/>
  <c r="M28" i="1"/>
  <c r="P28" i="1" s="1"/>
  <c r="M27" i="1"/>
  <c r="P27" i="1" s="1"/>
  <c r="M29" i="1"/>
  <c r="P29" i="1" s="1"/>
  <c r="M39" i="1"/>
  <c r="P39" i="1" s="1"/>
  <c r="M40" i="1"/>
  <c r="P40" i="1" s="1"/>
  <c r="M41" i="1"/>
  <c r="P41" i="1" s="1"/>
  <c r="M44" i="1"/>
  <c r="P44" i="1" s="1"/>
  <c r="M42" i="1"/>
  <c r="P42" i="1" s="1"/>
  <c r="M43" i="1"/>
  <c r="P43" i="1" s="1"/>
  <c r="M19" i="1"/>
  <c r="P19" i="1" s="1"/>
  <c r="M18" i="1"/>
  <c r="P18" i="1" s="1"/>
  <c r="M50" i="1"/>
  <c r="P50" i="1" s="1"/>
  <c r="M49" i="1"/>
  <c r="P49" i="1" s="1"/>
  <c r="M48" i="1"/>
  <c r="P48" i="1" s="1"/>
  <c r="M13" i="1"/>
  <c r="P13" i="1" s="1"/>
  <c r="M12" i="1"/>
  <c r="P12" i="1" s="1"/>
  <c r="M14" i="1"/>
  <c r="P14" i="1" s="1"/>
  <c r="M45" i="1"/>
  <c r="P45" i="1" s="1"/>
  <c r="M47" i="1"/>
  <c r="P47" i="1" s="1"/>
  <c r="M46" i="1"/>
  <c r="P46" i="1" s="1"/>
  <c r="M20" i="1"/>
  <c r="P20" i="1" s="1"/>
  <c r="M15" i="1" l="1"/>
  <c r="P15" i="1" s="1"/>
  <c r="M16" i="1"/>
  <c r="P16" i="1" s="1"/>
  <c r="M17" i="1"/>
  <c r="P17" i="1" s="1"/>
</calcChain>
</file>

<file path=xl/sharedStrings.xml><?xml version="1.0" encoding="utf-8"?>
<sst xmlns="http://schemas.openxmlformats.org/spreadsheetml/2006/main" count="783" uniqueCount="269">
  <si>
    <t>##var</t>
  </si>
  <si>
    <t>id</t>
  </si>
  <si>
    <t>type</t>
  </si>
  <si>
    <t>labels</t>
  </si>
  <si>
    <t>radius</t>
  </si>
  <si>
    <t>relativePosition</t>
  </si>
  <si>
    <t>unitId</t>
  </si>
  <si>
    <t>num</t>
  </si>
  <si>
    <t>level</t>
  </si>
  <si>
    <t>BuyTowerCostGold</t>
  </si>
  <si>
    <t>rewardGold</t>
  </si>
  <si>
    <t>ReclaimTowerCostGold</t>
  </si>
  <si>
    <t>ScaleTowerCostGold</t>
  </si>
  <si>
    <t>nextTowerId</t>
  </si>
  <si>
    <t>newTowerCostCount</t>
  </si>
  <si>
    <t>aiCfgId</t>
  </si>
  <si>
    <t>##type</t>
  </si>
  <si>
    <t>(list#sep=;),string</t>
  </si>
  <si>
    <t>float</t>
  </si>
  <si>
    <t>(list#sep=;),vector3</t>
  </si>
  <si>
    <t>(list#sep=;),string#ref=UnitCfgCategory</t>
  </si>
  <si>
    <t>(list#sep=;),int</t>
  </si>
  <si>
    <t>int</t>
  </si>
  <si>
    <t>string#ref=TowerDefense_TowerCfgCategory?</t>
  </si>
  <si>
    <t>string#ref=AIConfigId@AICfgCategory</t>
  </si>
  <si>
    <t>##group</t>
  </si>
  <si>
    <t>##</t>
  </si>
  <si>
    <t>这是id</t>
  </si>
  <si>
    <t>类型</t>
  </si>
  <si>
    <t>标签</t>
  </si>
  <si>
    <t>半径</t>
  </si>
  <si>
    <t>相对位置</t>
  </si>
  <si>
    <t>数量</t>
  </si>
  <si>
    <t>等级</t>
  </si>
  <si>
    <t>购买消耗金币</t>
  </si>
  <si>
    <t>击杀奖励金币</t>
  </si>
  <si>
    <t>回收塔消耗金币</t>
  </si>
  <si>
    <t>出售塔获得金币</t>
  </si>
  <si>
    <t>下一级id</t>
  </si>
  <si>
    <t>升级消耗数量</t>
  </si>
  <si>
    <t>TowCallMonster</t>
  </si>
  <si>
    <t>0,0,0;2,0,0;0,0,2;</t>
  </si>
  <si>
    <t>1;2;3</t>
  </si>
  <si>
    <t>1;1;1</t>
  </si>
  <si>
    <t>TowerDefense_Monster1</t>
  </si>
  <si>
    <t>Tow1_1</t>
  </si>
  <si>
    <t>Text_Key_TowerLabel_Solo</t>
  </si>
  <si>
    <t>Tow1_2</t>
  </si>
  <si>
    <t>TowerDefense_Tower1</t>
  </si>
  <si>
    <t>Tow1_3</t>
  </si>
  <si>
    <t>Tow2_1</t>
  </si>
  <si>
    <t>Text_Key_TowerLabel_Aoe</t>
  </si>
  <si>
    <t>Tow2_2</t>
  </si>
  <si>
    <t>Tow2_3</t>
  </si>
  <si>
    <t>Tow3_1</t>
  </si>
  <si>
    <t>Tow3_2</t>
  </si>
  <si>
    <t>Tow3_3</t>
  </si>
  <si>
    <t>Tow4_1</t>
  </si>
  <si>
    <t>Tow4_2</t>
  </si>
  <si>
    <t>Tow4_3</t>
  </si>
  <si>
    <t>Tow5_1</t>
  </si>
  <si>
    <t>Unit_TowerDragon1</t>
  </si>
  <si>
    <t>Tow5_2</t>
  </si>
  <si>
    <t>Unit_TowerDragon2</t>
  </si>
  <si>
    <t>Tow5_3</t>
  </si>
  <si>
    <t>Unit_TowerDragon3</t>
  </si>
  <si>
    <t>Tow6_1</t>
  </si>
  <si>
    <t>Unit_TowerElec1</t>
  </si>
  <si>
    <t>Tow6_2</t>
  </si>
  <si>
    <t>Unit_TowerElec2</t>
  </si>
  <si>
    <t>Tow6_3</t>
  </si>
  <si>
    <t>Unit_TowerElec3</t>
  </si>
  <si>
    <t>Tow7_1</t>
  </si>
  <si>
    <t>Unit_TowerIce1</t>
  </si>
  <si>
    <t>Tow7_2</t>
  </si>
  <si>
    <t>Unit_TowerIce2</t>
  </si>
  <si>
    <t>Tow7_3</t>
  </si>
  <si>
    <t>Unit_TowerIce3</t>
  </si>
  <si>
    <t>Tow8_1</t>
  </si>
  <si>
    <t>Text_Key_TowerLabel_Enhance</t>
  </si>
  <si>
    <t>Unit_TowerTime1</t>
  </si>
  <si>
    <t>Tow8_2</t>
  </si>
  <si>
    <t>Unit_TowerTime2</t>
  </si>
  <si>
    <t>Tow8_3</t>
  </si>
  <si>
    <t>Unit_TowerTime3</t>
  </si>
  <si>
    <t>Tow9_1</t>
  </si>
  <si>
    <t>Unit_TowerMagicBall1</t>
  </si>
  <si>
    <t>Tow9_2</t>
  </si>
  <si>
    <t>Unit_TowerMagicBall2</t>
  </si>
  <si>
    <t>Tow9_3</t>
  </si>
  <si>
    <t>Unit_TowerMagicBall3</t>
  </si>
  <si>
    <t>Tow10_1</t>
  </si>
  <si>
    <t>Unit_TowerAlchemy1</t>
  </si>
  <si>
    <t>Tow10_2</t>
  </si>
  <si>
    <t>Unit_TowerAlchemy2</t>
  </si>
  <si>
    <t>Tow10_3</t>
  </si>
  <si>
    <t>Unit_TowerAlchemy3</t>
  </si>
  <si>
    <t>Tow11_1</t>
  </si>
  <si>
    <t>Unit_TowerScorpio1</t>
  </si>
  <si>
    <t>Tow11_2</t>
  </si>
  <si>
    <t>Unit_TowerScorpio2</t>
  </si>
  <si>
    <t>Tow11_3</t>
  </si>
  <si>
    <t>Unit_TowerScorpio3</t>
  </si>
  <si>
    <t>Tow12_1</t>
  </si>
  <si>
    <t>Unit_TowerCurse1</t>
  </si>
  <si>
    <t>Tow12_2</t>
  </si>
  <si>
    <t>Unit_TowerCurse2</t>
  </si>
  <si>
    <t>Tow12_3</t>
  </si>
  <si>
    <t>Unit_TowerCurse3</t>
  </si>
  <si>
    <t>Tow13_1</t>
  </si>
  <si>
    <t>Unit_Towerwitch1</t>
  </si>
  <si>
    <t>Tow13_2</t>
  </si>
  <si>
    <t>Unit_Towerwitch2</t>
  </si>
  <si>
    <t>Tow13_3</t>
  </si>
  <si>
    <t>Unit_Towerwitch3</t>
  </si>
  <si>
    <t>Tow14_1</t>
  </si>
  <si>
    <t>Unit_TowerIceArrow1</t>
  </si>
  <si>
    <t>Tow14_2</t>
  </si>
  <si>
    <t>Unit_TowerIceArrow2</t>
  </si>
  <si>
    <t>Tow14_3</t>
  </si>
  <si>
    <t>Unit_TowerIceArrow3</t>
  </si>
  <si>
    <t>Tow15_1</t>
  </si>
  <si>
    <t>Unit_TowerWater1</t>
  </si>
  <si>
    <t>Tow15_2</t>
  </si>
  <si>
    <t>Unit_TowerWater2</t>
  </si>
  <si>
    <t>Tow15_3</t>
  </si>
  <si>
    <t>Unit_TowerWater3</t>
  </si>
  <si>
    <t>Tow16_1</t>
  </si>
  <si>
    <t>Unit_TowerElectromagnetic1</t>
  </si>
  <si>
    <t>Tow16_2</t>
  </si>
  <si>
    <t>Unit_TowerElectromagnetic2</t>
  </si>
  <si>
    <t>Tow16_3</t>
  </si>
  <si>
    <t>Unit_TowerElectromagnetic3</t>
  </si>
  <si>
    <t>Tow17_1</t>
  </si>
  <si>
    <t>Tow17_2</t>
  </si>
  <si>
    <t>Tow17_3</t>
  </si>
  <si>
    <t>Tow18_1</t>
  </si>
  <si>
    <t>Unit_TowerAoShu1</t>
  </si>
  <si>
    <t>Tow18_2</t>
  </si>
  <si>
    <t>Unit_TowerAoShu2</t>
  </si>
  <si>
    <t>Tow18_3</t>
  </si>
  <si>
    <t>Unit_TowerAoShu3</t>
  </si>
  <si>
    <t>Tow19_1</t>
  </si>
  <si>
    <t>Unit_TowerLianJi1</t>
  </si>
  <si>
    <t>Tow19_2</t>
  </si>
  <si>
    <t>Unit_TowerLianJi2</t>
  </si>
  <si>
    <t>Tow19_3</t>
  </si>
  <si>
    <t>Unit_TowerLianJi3</t>
  </si>
  <si>
    <t>Tow20_1</t>
  </si>
  <si>
    <t>Unit_TowerZaiE1</t>
  </si>
  <si>
    <t>Tow20_2</t>
  </si>
  <si>
    <t>Unit_TowerZaiE2</t>
  </si>
  <si>
    <t>Tow20_3</t>
  </si>
  <si>
    <t>Unit_TowerZaiE3</t>
  </si>
  <si>
    <t>Tow21_1</t>
  </si>
  <si>
    <t>Unit_TowerGoblin1</t>
  </si>
  <si>
    <t>Tow21_2</t>
  </si>
  <si>
    <t>Unit_TowerGoblin2</t>
  </si>
  <si>
    <t>Tow21_3</t>
  </si>
  <si>
    <t>Unit_TowerGoblin3</t>
  </si>
  <si>
    <t>Tow22_1</t>
  </si>
  <si>
    <t>Unit_TowerDuCi1</t>
  </si>
  <si>
    <t>Tow22_2</t>
  </si>
  <si>
    <t>Unit_TowerDuCi2</t>
  </si>
  <si>
    <t>Tow22_3</t>
  </si>
  <si>
    <t>Unit_TowerDuCi3</t>
  </si>
  <si>
    <t>Tow23_1</t>
  </si>
  <si>
    <t>Unit_TowerRocket1</t>
  </si>
  <si>
    <t>Tow23_2</t>
  </si>
  <si>
    <t>Unit_TowerRocket2</t>
  </si>
  <si>
    <t>Tow23_3</t>
  </si>
  <si>
    <t>Unit_TowerRocket3</t>
  </si>
  <si>
    <t>Tow24_1</t>
  </si>
  <si>
    <t>Unit_TowerFireBall1</t>
  </si>
  <si>
    <t>Tow24_2</t>
  </si>
  <si>
    <t>Unit_TowerFireBall2</t>
  </si>
  <si>
    <t>Tow24_3</t>
  </si>
  <si>
    <t>Unit_TowerFireBall3</t>
  </si>
  <si>
    <t>TestTow1</t>
  </si>
  <si>
    <t>TestTow2</t>
  </si>
  <si>
    <t>TestTow3</t>
  </si>
  <si>
    <t>TestTow4</t>
  </si>
  <si>
    <t>TestTow5</t>
  </si>
  <si>
    <t>TestTow6</t>
  </si>
  <si>
    <t>TestTow7</t>
  </si>
  <si>
    <t>TestTow8</t>
  </si>
  <si>
    <t>string#ref=ItemCfgCategory</t>
    <phoneticPr fontId="7" type="noConversion"/>
  </si>
  <si>
    <t>QualityRank</t>
  </si>
  <si>
    <t>品阶</t>
  </si>
  <si>
    <t>qualityRank</t>
  </si>
  <si>
    <t>One</t>
  </si>
  <si>
    <t>Two</t>
  </si>
  <si>
    <t>Three</t>
  </si>
  <si>
    <t>弩箭塔</t>
  </si>
  <si>
    <t>加农炮</t>
  </si>
  <si>
    <t>火焰塔</t>
  </si>
  <si>
    <t>毒雾塔</t>
  </si>
  <si>
    <t>龙击炮</t>
  </si>
  <si>
    <t>雷电塔</t>
  </si>
  <si>
    <t>冰魔塔</t>
  </si>
  <si>
    <t>加速塔</t>
  </si>
  <si>
    <t>奥术天球</t>
  </si>
  <si>
    <t>炼金塔</t>
  </si>
  <si>
    <t>毒蝎塔</t>
  </si>
  <si>
    <t>破甲诅咒</t>
  </si>
  <si>
    <t>附魔塔</t>
  </si>
  <si>
    <t>冰刺箭</t>
  </si>
  <si>
    <t>水球塔</t>
  </si>
  <si>
    <t>电磁塔</t>
  </si>
  <si>
    <t>奥术精灵</t>
  </si>
  <si>
    <t>连击斧</t>
  </si>
  <si>
    <t>灾厄塔</t>
  </si>
  <si>
    <t>鱼刺塔</t>
  </si>
  <si>
    <t>火箭塔</t>
  </si>
  <si>
    <t>火球塔</t>
  </si>
  <si>
    <t>Text_Key_TowerLabel_Buff</t>
  </si>
  <si>
    <t>Text_Key_TowerLabel_GetCoins</t>
  </si>
  <si>
    <t>Text_Key_TowerLabel_Debuff</t>
  </si>
  <si>
    <t>Text_Key_TowerLabel_GetCoins</t>
    <phoneticPr fontId="7" type="noConversion"/>
  </si>
  <si>
    <t>Text_Key_TowerLabel_DOT;Text_Key_TowerLabel_Aoe</t>
    <phoneticPr fontId="7" type="noConversion"/>
  </si>
  <si>
    <t>Text_Key_TowerLabel_Debuff;Text_Key_TowerLabel_Aoe</t>
    <phoneticPr fontId="7" type="noConversion"/>
  </si>
  <si>
    <t>Text_Key_TowerLabel_Line;Text_Key_TowerLabel_Aoe</t>
    <phoneticPr fontId="7" type="noConversion"/>
  </si>
  <si>
    <t>Text_Key_TowerLabel_Freeze;Text_Key_TowerLabel_Aoe</t>
    <phoneticPr fontId="7" type="noConversion"/>
  </si>
  <si>
    <t>Text_Key_TowerLabel_DOT;Text_Key_TowerLabel_Aoe</t>
  </si>
  <si>
    <t>Text_Key_TowerLabel_Debuff;Text_Key_TowerLabel_Aoe</t>
  </si>
  <si>
    <t>(list#sep=;),string#ref=ActionCfg_ref_group</t>
  </si>
  <si>
    <t>生成时Action事件id（对应ActionConfig文件夹下表格）</t>
  </si>
  <si>
    <t>createActionIds</t>
    <phoneticPr fontId="15" type="noConversion"/>
  </si>
  <si>
    <t>哥布林</t>
  </si>
  <si>
    <t>Text_Key_TowerLabel_DOT;Text_Key_TowerLabel_Solo</t>
  </si>
  <si>
    <t>Text_Key_TowerLabel_GetCoins;Text_Key_TowerLabel_Solo</t>
  </si>
  <si>
    <t>炸弹</t>
  </si>
  <si>
    <t>Tow25_1</t>
  </si>
  <si>
    <t>Unit_TowerBomb1</t>
  </si>
  <si>
    <t>Tow25_2</t>
  </si>
  <si>
    <t>Unit_TowerBomb2</t>
  </si>
  <si>
    <t>Tow25_3</t>
  </si>
  <si>
    <t>Unit_TowerBomb3</t>
  </si>
  <si>
    <t>TowerType</t>
    <phoneticPr fontId="7" type="noConversion"/>
  </si>
  <si>
    <t>None</t>
  </si>
  <si>
    <t>None</t>
    <phoneticPr fontId="7" type="noConversion"/>
  </si>
  <si>
    <t>Tow26_1</t>
  </si>
  <si>
    <t>Tow26_2</t>
  </si>
  <si>
    <t>Tow26_3</t>
  </si>
  <si>
    <t>水晶</t>
  </si>
  <si>
    <t>Unit_TowerGolem3</t>
  </si>
  <si>
    <t>Unit_TowerGolem2</t>
  </si>
  <si>
    <t>Unit_TowerGolem1</t>
  </si>
  <si>
    <t>魔像</t>
  </si>
  <si>
    <t>Text_Key_TowerLabel_Solo</t>
    <phoneticPr fontId="7" type="noConversion"/>
  </si>
  <si>
    <r>
      <t>Text_Key_TowerLabel_Aoe</t>
    </r>
    <r>
      <rPr>
        <sz val="11"/>
        <color rgb="FF000000"/>
        <rFont val="等线"/>
        <family val="3"/>
        <charset val="134"/>
      </rPr>
      <t>;Text_Key_TowerLabel_Solo</t>
    </r>
    <phoneticPr fontId="7" type="noConversion"/>
  </si>
  <si>
    <t>Text_Key_TowerLabel_Aoe</t>
    <phoneticPr fontId="7" type="noConversion"/>
  </si>
  <si>
    <t>Unit_TowerBow1</t>
  </si>
  <si>
    <t>Unit_TowerBow2</t>
  </si>
  <si>
    <t>Unit_TowerBow3</t>
  </si>
  <si>
    <t>Unit_TowerCannon1</t>
  </si>
  <si>
    <t>Unit_TowerCannon2</t>
  </si>
  <si>
    <t>Unit_TowerCannon3</t>
  </si>
  <si>
    <t>Unit_TowerFlame1</t>
  </si>
  <si>
    <t>Unit_TowerFlame2</t>
  </si>
  <si>
    <t>Unit_TowerFlame3</t>
  </si>
  <si>
    <t>Unit_TowerPoison1</t>
  </si>
  <si>
    <t>Unit_TowerPoison2</t>
  </si>
  <si>
    <t>Unit_TowerPoison3</t>
  </si>
  <si>
    <t>Unit_TowerCrystal1</t>
  </si>
  <si>
    <t>Unit_TowerCrystal2</t>
  </si>
  <si>
    <t>Unit_TowerCrystal3</t>
  </si>
  <si>
    <t>Unit_Monster_MiFeng1;Unit_Monster_MiFeng2;Unit_Monster_MiFeng3</t>
    <phoneticPr fontId="7" type="noConversion"/>
  </si>
  <si>
    <t>辅助列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</si>
</sst>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rgb="FF000000"/>
      <name val="等线"/>
      <charset val="134"/>
    </font>
    <font>
      <sz val="11"/>
      <color rgb="FF006100"/>
      <name val="等线"/>
      <family val="3"/>
      <charset val="134"/>
    </font>
    <font>
      <sz val="11"/>
      <color rgb="FF9C0006"/>
      <name val="等线"/>
      <family val="3"/>
      <charset val="134"/>
    </font>
    <font>
      <sz val="11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9C0006"/>
      <name val="等线"/>
      <family val="3"/>
      <charset val="134"/>
    </font>
    <font>
      <sz val="11"/>
      <color rgb="FF006100"/>
      <name val="等线"/>
      <family val="3"/>
      <charset val="134"/>
    </font>
    <font>
      <sz val="9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rgb="FF006100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6100"/>
      <name val="等线"/>
      <family val="4"/>
      <charset val="134"/>
      <scheme val="minor"/>
    </font>
    <font>
      <sz val="11"/>
      <color rgb="FF9C0006"/>
      <name val="等线"/>
      <family val="4"/>
      <charset val="134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C7CE"/>
        <bgColor rgb="FFCCCCFF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3" borderId="0" applyBorder="0" applyProtection="0"/>
    <xf numFmtId="0" fontId="1" fillId="2" borderId="0" applyBorder="0" applyProtection="0"/>
    <xf numFmtId="0" fontId="5" fillId="3" borderId="0" applyBorder="0" applyProtection="0"/>
    <xf numFmtId="0" fontId="4" fillId="0" borderId="0"/>
    <xf numFmtId="0" fontId="6" fillId="2" borderId="0" applyBorder="0" applyProtection="0"/>
    <xf numFmtId="0" fontId="8" fillId="0" borderId="0"/>
    <xf numFmtId="0" fontId="9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2" borderId="0" applyBorder="0" applyProtection="0"/>
    <xf numFmtId="0" fontId="12" fillId="0" borderId="0"/>
    <xf numFmtId="0" fontId="13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</cellStyleXfs>
  <cellXfs count="19">
    <xf numFmtId="0" fontId="0" fillId="0" borderId="0" xfId="0"/>
    <xf numFmtId="0" fontId="1" fillId="2" borderId="0" xfId="2" applyBorder="1" applyProtection="1"/>
    <xf numFmtId="0" fontId="2" fillId="3" borderId="0" xfId="1" applyBorder="1" applyProtection="1"/>
    <xf numFmtId="0" fontId="3" fillId="0" borderId="0" xfId="0" applyFont="1"/>
    <xf numFmtId="0" fontId="1" fillId="2" borderId="1" xfId="2" applyBorder="1" applyProtection="1"/>
    <xf numFmtId="0" fontId="2" fillId="3" borderId="1" xfId="1" applyBorder="1" applyProtection="1"/>
    <xf numFmtId="0" fontId="1" fillId="2" borderId="2" xfId="2" applyBorder="1" applyProtection="1"/>
    <xf numFmtId="0" fontId="3" fillId="0" borderId="0" xfId="2" applyFont="1" applyFill="1" applyBorder="1" applyProtection="1"/>
    <xf numFmtId="0" fontId="1" fillId="2" borderId="3" xfId="2" applyBorder="1" applyAlignment="1" applyProtection="1">
      <alignment horizontal="center"/>
    </xf>
    <xf numFmtId="0" fontId="2" fillId="3" borderId="3" xfId="1" applyBorder="1" applyAlignment="1" applyProtection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4"/>
    <xf numFmtId="0" fontId="8" fillId="0" borderId="0" xfId="6"/>
    <xf numFmtId="0" fontId="12" fillId="0" borderId="0" xfId="10"/>
    <xf numFmtId="0" fontId="9" fillId="4" borderId="4" xfId="7" applyBorder="1" applyAlignment="1">
      <alignment horizontal="left" vertical="center"/>
    </xf>
    <xf numFmtId="0" fontId="9" fillId="4" borderId="1" xfId="7" applyBorder="1" applyAlignment="1">
      <alignment horizontal="left" vertical="center"/>
    </xf>
    <xf numFmtId="0" fontId="10" fillId="5" borderId="1" xfId="8" applyBorder="1" applyAlignment="1">
      <alignment horizontal="left" vertical="center"/>
    </xf>
    <xf numFmtId="0" fontId="9" fillId="4" borderId="1" xfId="7" applyBorder="1" applyAlignment="1">
      <alignment horizontal="left" vertical="center" wrapText="1"/>
    </xf>
  </cellXfs>
  <cellStyles count="13">
    <cellStyle name="Excel Built-in Bad" xfId="1" xr:uid="{00000000-0005-0000-0000-000031000000}"/>
    <cellStyle name="Excel Built-in Good" xfId="2" xr:uid="{00000000-0005-0000-0000-000032000000}"/>
    <cellStyle name="Excel Built-in Good 2" xfId="9" xr:uid="{5568FED0-6FD7-4B83-B91E-2F4659F32554}"/>
    <cellStyle name="差 2" xfId="3" xr:uid="{00000000-0005-0000-0000-000033000000}"/>
    <cellStyle name="差 3" xfId="8" xr:uid="{E0BF3B80-2765-43E4-B021-0B2CB8A47AD1}"/>
    <cellStyle name="差 4" xfId="12" xr:uid="{FCDD4E38-2E3A-4FDA-9167-F98B2668B267}"/>
    <cellStyle name="常规" xfId="0" builtinId="0"/>
    <cellStyle name="常规 2" xfId="4" xr:uid="{00000000-0005-0000-0000-000034000000}"/>
    <cellStyle name="常规 3" xfId="6" xr:uid="{D94E4800-2FA1-4025-8B7B-5B5DDCABD4BA}"/>
    <cellStyle name="常规 4" xfId="10" xr:uid="{E66164C9-EA7A-40B8-A606-0C963AD606ED}"/>
    <cellStyle name="好 2" xfId="5" xr:uid="{00000000-0005-0000-0000-000035000000}"/>
    <cellStyle name="好 3" xfId="7" xr:uid="{239A98F4-F91F-4371-BB72-6FC6A75551D5}"/>
    <cellStyle name="好 4" xfId="11" xr:uid="{81DF77D2-EC35-4704-8392-D00156195A47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61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563C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6EFCE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XysWorkSpace\Project\ARTowerDefense\Unity\Assets\Config\Excel\AbilityConfig\_design_.xlsx" TargetMode="External"/><Relationship Id="rId1" Type="http://schemas.openxmlformats.org/officeDocument/2006/relationships/externalLinkPath" Target="/XysWorkSpace/Project/ARTowerDefense/Unity/Assets/Config/Excel/AbilityConfig/_design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防御塔"/>
      <sheetName val="怪物"/>
      <sheetName val="无限模式"/>
      <sheetName val="参考"/>
    </sheetNames>
    <sheetDataSet>
      <sheetData sheetId="0">
        <row r="1">
          <cell r="A1" t="str">
            <v>名字</v>
          </cell>
          <cell r="B1" t="str">
            <v>稀有度</v>
          </cell>
          <cell r="C1" t="str">
            <v>性价比</v>
          </cell>
          <cell r="D1" t="str">
            <v>价格</v>
          </cell>
          <cell r="E1" t="str">
            <v>dps</v>
          </cell>
          <cell r="F1" t="str">
            <v>特色</v>
          </cell>
          <cell r="G1" t="str">
            <v>攻击LV1</v>
          </cell>
          <cell r="H1" t="str">
            <v>攻击LV2</v>
          </cell>
          <cell r="I1" t="str">
            <v>攻击LV3</v>
          </cell>
          <cell r="J1" t="str">
            <v>技能cd</v>
          </cell>
          <cell r="K1" t="str">
            <v>目标数量</v>
          </cell>
          <cell r="L1" t="str">
            <v>射程</v>
          </cell>
          <cell r="M1" t="str">
            <v>特殊参数</v>
          </cell>
          <cell r="N1" t="str">
            <v>参数1</v>
          </cell>
          <cell r="O1" t="str">
            <v>参数2</v>
          </cell>
          <cell r="P1" t="str">
            <v>参数3</v>
          </cell>
          <cell r="Q1" t="str">
            <v>参数4</v>
          </cell>
        </row>
        <row r="2">
          <cell r="A2" t="str">
            <v>弩箭塔</v>
          </cell>
          <cell r="B2">
            <v>1</v>
          </cell>
          <cell r="C2">
            <v>1</v>
          </cell>
          <cell r="D2">
            <v>100</v>
          </cell>
          <cell r="E2">
            <v>100</v>
          </cell>
          <cell r="F2" t="str">
            <v>快速</v>
          </cell>
          <cell r="G2">
            <v>50</v>
          </cell>
          <cell r="H2">
            <v>225</v>
          </cell>
          <cell r="I2">
            <v>1012</v>
          </cell>
          <cell r="J2">
            <v>0.5</v>
          </cell>
          <cell r="K2">
            <v>1</v>
          </cell>
          <cell r="L2">
            <v>9</v>
          </cell>
          <cell r="M2" t="str">
            <v>3级暴击率/爆伤</v>
          </cell>
          <cell r="N2">
            <v>0.15</v>
          </cell>
          <cell r="O2">
            <v>2</v>
          </cell>
        </row>
        <row r="3">
          <cell r="A3" t="str">
            <v>加农炮</v>
          </cell>
          <cell r="B3">
            <v>1</v>
          </cell>
          <cell r="C3">
            <v>1</v>
          </cell>
          <cell r="D3">
            <v>100</v>
          </cell>
          <cell r="E3">
            <v>100</v>
          </cell>
          <cell r="F3" t="str">
            <v>快速</v>
          </cell>
          <cell r="G3">
            <v>17</v>
          </cell>
          <cell r="H3">
            <v>76</v>
          </cell>
          <cell r="I3">
            <v>344</v>
          </cell>
          <cell r="J3">
            <v>0.5</v>
          </cell>
          <cell r="K3">
            <v>3</v>
          </cell>
          <cell r="L3">
            <v>9</v>
          </cell>
        </row>
        <row r="4">
          <cell r="A4" t="str">
            <v>火焰塔</v>
          </cell>
          <cell r="B4">
            <v>3</v>
          </cell>
          <cell r="C4">
            <v>1</v>
          </cell>
          <cell r="D4">
            <v>200</v>
          </cell>
          <cell r="E4">
            <v>200</v>
          </cell>
          <cell r="F4" t="str">
            <v>灼烧</v>
          </cell>
          <cell r="G4">
            <v>9</v>
          </cell>
          <cell r="H4">
            <v>40</v>
          </cell>
          <cell r="I4">
            <v>182</v>
          </cell>
          <cell r="J4">
            <v>0.3</v>
          </cell>
          <cell r="K4">
            <v>5</v>
          </cell>
          <cell r="L4">
            <v>9</v>
          </cell>
          <cell r="M4" t="str">
            <v>3级灼烧总伤害/总时间/间隔/输出补正</v>
          </cell>
          <cell r="N4">
            <v>0.5</v>
          </cell>
          <cell r="O4">
            <v>10</v>
          </cell>
          <cell r="P4">
            <v>0.3</v>
          </cell>
          <cell r="Q4">
            <v>0.75</v>
          </cell>
        </row>
        <row r="5">
          <cell r="A5" t="str">
            <v>毒雾塔</v>
          </cell>
          <cell r="B5">
            <v>2</v>
          </cell>
          <cell r="C5">
            <v>1</v>
          </cell>
          <cell r="D5">
            <v>150</v>
          </cell>
          <cell r="E5">
            <v>150</v>
          </cell>
          <cell r="F5" t="str">
            <v>远处加成</v>
          </cell>
          <cell r="G5">
            <v>4</v>
          </cell>
          <cell r="H5">
            <v>18</v>
          </cell>
          <cell r="I5">
            <v>81</v>
          </cell>
          <cell r="J5">
            <v>0.3</v>
          </cell>
          <cell r="K5">
            <v>7</v>
          </cell>
          <cell r="L5">
            <v>9</v>
          </cell>
          <cell r="M5" t="str">
            <v>远处增伤率</v>
          </cell>
          <cell r="N5">
            <v>0.06</v>
          </cell>
        </row>
        <row r="6">
          <cell r="A6" t="str">
            <v>龙击炮</v>
          </cell>
          <cell r="B6">
            <v>2</v>
          </cell>
          <cell r="C6">
            <v>1</v>
          </cell>
          <cell r="D6">
            <v>150</v>
          </cell>
          <cell r="E6">
            <v>150</v>
          </cell>
          <cell r="F6" t="str">
            <v>蓄力</v>
          </cell>
          <cell r="G6">
            <v>300</v>
          </cell>
          <cell r="H6">
            <v>1350</v>
          </cell>
          <cell r="I6">
            <v>3037</v>
          </cell>
          <cell r="J6">
            <v>2</v>
          </cell>
          <cell r="K6">
            <v>1</v>
          </cell>
          <cell r="L6">
            <v>9</v>
          </cell>
          <cell r="M6" t="str">
            <v>3级目标</v>
          </cell>
          <cell r="N6">
            <v>2</v>
          </cell>
        </row>
        <row r="7">
          <cell r="A7" t="str">
            <v>雷电塔</v>
          </cell>
          <cell r="B7">
            <v>3</v>
          </cell>
          <cell r="C7">
            <v>1</v>
          </cell>
          <cell r="D7">
            <v>200</v>
          </cell>
          <cell r="E7">
            <v>200</v>
          </cell>
          <cell r="F7" t="str">
            <v>高处加成</v>
          </cell>
          <cell r="G7">
            <v>133</v>
          </cell>
          <cell r="H7">
            <v>598</v>
          </cell>
          <cell r="I7">
            <v>538</v>
          </cell>
          <cell r="J7">
            <v>1</v>
          </cell>
          <cell r="K7">
            <v>1</v>
          </cell>
          <cell r="L7">
            <v>7.5</v>
          </cell>
          <cell r="M7" t="str">
            <v>低处增伤率，3级目标，加成高度</v>
          </cell>
          <cell r="N7">
            <v>0.1</v>
          </cell>
          <cell r="O7">
            <v>2</v>
          </cell>
          <cell r="P7">
            <v>5</v>
          </cell>
        </row>
        <row r="8">
          <cell r="A8" t="str">
            <v>冰魔塔</v>
          </cell>
          <cell r="B8">
            <v>1</v>
          </cell>
          <cell r="C8">
            <v>1</v>
          </cell>
          <cell r="D8">
            <v>100</v>
          </cell>
          <cell r="E8">
            <v>100</v>
          </cell>
          <cell r="F8" t="str">
            <v>减速</v>
          </cell>
          <cell r="G8">
            <v>33</v>
          </cell>
          <cell r="H8">
            <v>148</v>
          </cell>
          <cell r="I8">
            <v>668</v>
          </cell>
          <cell r="J8">
            <v>1</v>
          </cell>
          <cell r="K8">
            <v>3</v>
          </cell>
          <cell r="L8">
            <v>7.5</v>
          </cell>
          <cell r="M8" t="str">
            <v>减速率lv1/2/3</v>
          </cell>
          <cell r="N8">
            <v>0.25</v>
          </cell>
          <cell r="O8">
            <v>0.4</v>
          </cell>
          <cell r="P8">
            <v>0.5</v>
          </cell>
        </row>
        <row r="9">
          <cell r="A9" t="str">
            <v>炼金塔</v>
          </cell>
          <cell r="B9">
            <v>2</v>
          </cell>
          <cell r="C9">
            <v>1</v>
          </cell>
          <cell r="D9">
            <v>150</v>
          </cell>
          <cell r="E9">
            <v>150</v>
          </cell>
          <cell r="F9" t="str">
            <v>生产金币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 t="str">
            <v>每回合金币</v>
          </cell>
          <cell r="N9">
            <v>30</v>
          </cell>
          <cell r="O9">
            <v>120</v>
          </cell>
          <cell r="P9">
            <v>480</v>
          </cell>
        </row>
        <row r="10">
          <cell r="A10" t="str">
            <v>加速塔</v>
          </cell>
          <cell r="B10">
            <v>1</v>
          </cell>
          <cell r="C10">
            <v>1</v>
          </cell>
          <cell r="D10">
            <v>100</v>
          </cell>
          <cell r="E10">
            <v>100</v>
          </cell>
          <cell r="F10" t="str">
            <v>加速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7.5</v>
          </cell>
          <cell r="M10" t="str">
            <v>CD减少lv1/2/3</v>
          </cell>
          <cell r="N10">
            <v>0.3</v>
          </cell>
          <cell r="O10">
            <v>0.5</v>
          </cell>
          <cell r="P10">
            <v>0.6</v>
          </cell>
        </row>
        <row r="11">
          <cell r="A11" t="str">
            <v>毒蝎塔</v>
          </cell>
          <cell r="B11">
            <v>2</v>
          </cell>
          <cell r="C11">
            <v>1</v>
          </cell>
          <cell r="D11">
            <v>150</v>
          </cell>
          <cell r="E11">
            <v>150</v>
          </cell>
          <cell r="F11" t="str">
            <v>中毒</v>
          </cell>
          <cell r="G11">
            <v>75</v>
          </cell>
          <cell r="H11">
            <v>337</v>
          </cell>
          <cell r="I11">
            <v>1518</v>
          </cell>
          <cell r="J11">
            <v>1</v>
          </cell>
          <cell r="K11">
            <v>1</v>
          </cell>
          <cell r="L11">
            <v>9</v>
          </cell>
          <cell r="M11" t="str">
            <v>毒伤lv1/2/3/输出补正</v>
          </cell>
          <cell r="N11">
            <v>0.01</v>
          </cell>
          <cell r="O11">
            <v>0.02</v>
          </cell>
          <cell r="P11">
            <v>0.03</v>
          </cell>
          <cell r="Q11">
            <v>0.5</v>
          </cell>
        </row>
        <row r="12">
          <cell r="A12" t="str">
            <v>炸弹</v>
          </cell>
          <cell r="B12">
            <v>3</v>
          </cell>
          <cell r="C12">
            <v>1</v>
          </cell>
          <cell r="D12">
            <v>70</v>
          </cell>
          <cell r="E12">
            <v>70</v>
          </cell>
          <cell r="F12" t="str">
            <v>消耗型</v>
          </cell>
          <cell r="G12">
            <v>2000</v>
          </cell>
          <cell r="H12">
            <v>9000</v>
          </cell>
          <cell r="I12">
            <v>40500</v>
          </cell>
          <cell r="J12">
            <v>0</v>
          </cell>
          <cell r="K12">
            <v>0</v>
          </cell>
          <cell r="L12">
            <v>7.5</v>
          </cell>
          <cell r="M12" t="str">
            <v>伤害/眩晕</v>
          </cell>
          <cell r="N12">
            <v>2000</v>
          </cell>
          <cell r="O12">
            <v>3</v>
          </cell>
        </row>
        <row r="13">
          <cell r="A13" t="str">
            <v>哥布林</v>
          </cell>
          <cell r="B13">
            <v>1</v>
          </cell>
          <cell r="C13">
            <v>1</v>
          </cell>
          <cell r="D13">
            <v>100</v>
          </cell>
          <cell r="E13">
            <v>100</v>
          </cell>
          <cell r="F13" t="str">
            <v>偷金币</v>
          </cell>
          <cell r="G13">
            <v>50</v>
          </cell>
          <cell r="H13">
            <v>225</v>
          </cell>
          <cell r="I13">
            <v>1012</v>
          </cell>
          <cell r="J13">
            <v>1</v>
          </cell>
          <cell r="K13">
            <v>1</v>
          </cell>
          <cell r="L13">
            <v>7.5</v>
          </cell>
          <cell r="M13" t="str">
            <v>偷钱数lv1/2/3/输出补正</v>
          </cell>
          <cell r="N13">
            <v>1</v>
          </cell>
          <cell r="O13">
            <v>4</v>
          </cell>
          <cell r="P13">
            <v>15</v>
          </cell>
          <cell r="Q13">
            <v>0.5</v>
          </cell>
        </row>
        <row r="14">
          <cell r="A14" t="str">
            <v>火箭塔</v>
          </cell>
          <cell r="B14">
            <v>2</v>
          </cell>
          <cell r="C14">
            <v>1</v>
          </cell>
          <cell r="D14">
            <v>150</v>
          </cell>
          <cell r="E14">
            <v>150</v>
          </cell>
          <cell r="F14" t="str">
            <v>抛物线</v>
          </cell>
          <cell r="G14">
            <v>65</v>
          </cell>
          <cell r="H14">
            <v>292</v>
          </cell>
          <cell r="I14">
            <v>1316</v>
          </cell>
          <cell r="J14">
            <v>2</v>
          </cell>
          <cell r="K14">
            <v>3</v>
          </cell>
          <cell r="L14">
            <v>9</v>
          </cell>
          <cell r="M14" t="str">
            <v>远处增伤率lv1/2/3</v>
          </cell>
          <cell r="N14">
            <v>0.06</v>
          </cell>
        </row>
        <row r="15">
          <cell r="A15" t="str">
            <v>魔像</v>
          </cell>
          <cell r="B15">
            <v>2</v>
          </cell>
          <cell r="C15">
            <v>1</v>
          </cell>
          <cell r="D15">
            <v>150</v>
          </cell>
          <cell r="E15">
            <v>150</v>
          </cell>
          <cell r="F15" t="str">
            <v>击退</v>
          </cell>
          <cell r="G15">
            <v>100</v>
          </cell>
          <cell r="H15">
            <v>450</v>
          </cell>
          <cell r="I15">
            <v>2025</v>
          </cell>
          <cell r="J15">
            <v>2</v>
          </cell>
          <cell r="K15">
            <v>3</v>
          </cell>
          <cell r="L15">
            <v>7.5</v>
          </cell>
          <cell r="M15" t="str">
            <v>近处增伤率lv1/2/3；眩晕时间</v>
          </cell>
          <cell r="N15">
            <v>-7.0000000000000007E-2</v>
          </cell>
          <cell r="O15">
            <v>1</v>
          </cell>
        </row>
        <row r="16">
          <cell r="A16" t="str">
            <v>水晶</v>
          </cell>
          <cell r="B16">
            <v>2</v>
          </cell>
          <cell r="C16">
            <v>1</v>
          </cell>
          <cell r="D16">
            <v>150</v>
          </cell>
          <cell r="E16">
            <v>150</v>
          </cell>
          <cell r="F16" t="str">
            <v>穿透</v>
          </cell>
          <cell r="G16">
            <v>100</v>
          </cell>
          <cell r="H16">
            <v>450</v>
          </cell>
          <cell r="I16">
            <v>2025</v>
          </cell>
          <cell r="J16">
            <v>2</v>
          </cell>
          <cell r="K16">
            <v>3</v>
          </cell>
          <cell r="L16">
            <v>7.5</v>
          </cell>
          <cell r="M16" t="str">
            <v>3级射程</v>
          </cell>
          <cell r="N16">
            <v>15</v>
          </cell>
        </row>
        <row r="17">
          <cell r="A17" t="str">
            <v>奥术天球</v>
          </cell>
          <cell r="B17">
            <v>2</v>
          </cell>
          <cell r="C17">
            <v>1</v>
          </cell>
          <cell r="D17">
            <v>150</v>
          </cell>
          <cell r="E17">
            <v>150</v>
          </cell>
          <cell r="F17" t="str">
            <v>多弹道</v>
          </cell>
          <cell r="G17">
            <v>50</v>
          </cell>
          <cell r="H17">
            <v>225</v>
          </cell>
          <cell r="I17">
            <v>1518</v>
          </cell>
          <cell r="J17">
            <v>2</v>
          </cell>
          <cell r="K17">
            <v>1</v>
          </cell>
          <cell r="L17">
            <v>9</v>
          </cell>
          <cell r="M17" t="str">
            <v>1、2级弹药/3级弹药</v>
          </cell>
          <cell r="N17">
            <v>6</v>
          </cell>
          <cell r="O17">
            <v>9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1"/>
  <sheetViews>
    <sheetView tabSelected="1" zoomScale="85" zoomScaleNormal="85" workbookViewId="0">
      <pane ySplit="5" topLeftCell="A27" activePane="bottomLeft" state="frozen"/>
      <selection pane="bottomLeft" activeCell="P6" sqref="P6:P50"/>
    </sheetView>
  </sheetViews>
  <sheetFormatPr defaultColWidth="9" defaultRowHeight="14.25" x14ac:dyDescent="0.2"/>
  <cols>
    <col min="1" max="1" width="9.25" style="3" customWidth="1"/>
    <col min="2" max="3" width="5" style="3" customWidth="1"/>
    <col min="4" max="5" width="17.125" style="3" customWidth="1"/>
    <col min="6" max="6" width="49.25" style="3" customWidth="1"/>
    <col min="7" max="7" width="11.5" style="3" bestFit="1" customWidth="1"/>
    <col min="8" max="9" width="9.25" style="3" customWidth="1"/>
    <col min="10" max="10" width="22.875" style="3" customWidth="1"/>
    <col min="11" max="12" width="4.5" style="3" customWidth="1"/>
    <col min="13" max="13" width="5.625" style="3" customWidth="1"/>
    <col min="14" max="15" width="4.5" style="3" customWidth="1"/>
    <col min="16" max="16" width="6.75" style="3" customWidth="1"/>
    <col min="17" max="18" width="10.875" style="3" customWidth="1"/>
    <col min="19" max="19" width="23.375" style="3" customWidth="1"/>
    <col min="20" max="20" width="20.125" style="3" customWidth="1"/>
  </cols>
  <sheetData>
    <row r="1" spans="1:22" s="1" customFormat="1" x14ac:dyDescent="0.2">
      <c r="A1" s="4" t="s">
        <v>0</v>
      </c>
      <c r="B1" s="4"/>
      <c r="C1" s="4"/>
      <c r="D1" s="4" t="s">
        <v>1</v>
      </c>
      <c r="E1" s="4" t="s">
        <v>2</v>
      </c>
      <c r="F1" s="8" t="s">
        <v>3</v>
      </c>
      <c r="G1" s="8" t="s">
        <v>189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15" t="s">
        <v>227</v>
      </c>
    </row>
    <row r="2" spans="1:22" s="1" customFormat="1" x14ac:dyDescent="0.2">
      <c r="A2" s="4" t="s">
        <v>0</v>
      </c>
      <c r="B2" s="4"/>
      <c r="C2" s="4"/>
      <c r="D2" s="4"/>
      <c r="E2" s="4"/>
      <c r="F2" s="8"/>
      <c r="G2" s="8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16"/>
    </row>
    <row r="3" spans="1:22" s="2" customFormat="1" x14ac:dyDescent="0.2">
      <c r="A3" s="5" t="s">
        <v>16</v>
      </c>
      <c r="B3" s="5"/>
      <c r="C3" s="5"/>
      <c r="D3" s="5" t="s">
        <v>186</v>
      </c>
      <c r="E3" s="5" t="s">
        <v>238</v>
      </c>
      <c r="F3" s="9" t="s">
        <v>17</v>
      </c>
      <c r="G3" s="9" t="s">
        <v>187</v>
      </c>
      <c r="H3" s="5" t="s">
        <v>18</v>
      </c>
      <c r="I3" s="5" t="s">
        <v>19</v>
      </c>
      <c r="J3" s="5" t="s">
        <v>20</v>
      </c>
      <c r="K3" s="5" t="s">
        <v>21</v>
      </c>
      <c r="L3" s="5" t="s">
        <v>21</v>
      </c>
      <c r="M3" s="5" t="s">
        <v>22</v>
      </c>
      <c r="N3" s="5" t="s">
        <v>21</v>
      </c>
      <c r="O3" s="5" t="s">
        <v>22</v>
      </c>
      <c r="P3" s="5" t="s">
        <v>22</v>
      </c>
      <c r="Q3" s="5" t="s">
        <v>23</v>
      </c>
      <c r="R3" s="5" t="s">
        <v>22</v>
      </c>
      <c r="S3" s="17" t="s">
        <v>24</v>
      </c>
      <c r="T3" s="17" t="s">
        <v>225</v>
      </c>
    </row>
    <row r="4" spans="1:22" s="2" customFormat="1" x14ac:dyDescent="0.2">
      <c r="A4" s="5" t="s">
        <v>25</v>
      </c>
      <c r="B4" s="5"/>
      <c r="C4" s="5"/>
      <c r="D4" s="5"/>
      <c r="E4" s="5"/>
      <c r="F4" s="9"/>
      <c r="G4" s="9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17"/>
    </row>
    <row r="5" spans="1:22" s="1" customFormat="1" ht="42.75" x14ac:dyDescent="0.2">
      <c r="A5" s="6" t="s">
        <v>26</v>
      </c>
      <c r="B5" s="6"/>
      <c r="C5" s="6"/>
      <c r="D5" s="6" t="s">
        <v>27</v>
      </c>
      <c r="E5" s="6" t="s">
        <v>28</v>
      </c>
      <c r="F5" s="6" t="s">
        <v>29</v>
      </c>
      <c r="G5" s="6" t="s">
        <v>188</v>
      </c>
      <c r="H5" s="6" t="s">
        <v>30</v>
      </c>
      <c r="I5" s="6" t="s">
        <v>31</v>
      </c>
      <c r="J5" s="6" t="s">
        <v>6</v>
      </c>
      <c r="K5" s="6" t="s">
        <v>32</v>
      </c>
      <c r="L5" s="6" t="s">
        <v>33</v>
      </c>
      <c r="M5" s="6" t="s">
        <v>34</v>
      </c>
      <c r="N5" s="6" t="s">
        <v>35</v>
      </c>
      <c r="O5" s="6" t="s">
        <v>36</v>
      </c>
      <c r="P5" s="6" t="s">
        <v>37</v>
      </c>
      <c r="Q5" s="6" t="s">
        <v>38</v>
      </c>
      <c r="R5" s="6" t="s">
        <v>39</v>
      </c>
      <c r="S5" s="6" t="s">
        <v>15</v>
      </c>
      <c r="T5" s="18" t="s">
        <v>226</v>
      </c>
      <c r="U5" s="1" t="s">
        <v>268</v>
      </c>
    </row>
    <row r="6" spans="1:22" x14ac:dyDescent="0.2">
      <c r="D6" s="3" t="s">
        <v>45</v>
      </c>
      <c r="E6" s="3" t="s">
        <v>239</v>
      </c>
      <c r="F6" s="11" t="s">
        <v>46</v>
      </c>
      <c r="G6" s="11" t="s">
        <v>190</v>
      </c>
      <c r="H6" s="7"/>
      <c r="J6" s="3" t="s">
        <v>252</v>
      </c>
      <c r="K6" s="3">
        <v>1</v>
      </c>
      <c r="L6" s="3">
        <v>1</v>
      </c>
      <c r="M6" s="3">
        <f>VLOOKUP(U6,[1]防御塔!$A:$Q,4,FALSE)*3^(V6-1)</f>
        <v>100</v>
      </c>
      <c r="O6" s="3">
        <v>0</v>
      </c>
      <c r="P6" s="3">
        <f>M6*0.8</f>
        <v>80</v>
      </c>
      <c r="Q6" s="3" t="s">
        <v>47</v>
      </c>
      <c r="R6" s="3">
        <v>3</v>
      </c>
      <c r="S6" s="3" t="s">
        <v>48</v>
      </c>
      <c r="U6" s="3" t="s">
        <v>193</v>
      </c>
      <c r="V6" s="13">
        <v>1</v>
      </c>
    </row>
    <row r="7" spans="1:22" x14ac:dyDescent="0.2">
      <c r="D7" s="3" t="s">
        <v>47</v>
      </c>
      <c r="E7" s="3" t="s">
        <v>239</v>
      </c>
      <c r="F7" s="11" t="s">
        <v>46</v>
      </c>
      <c r="G7" s="11" t="s">
        <v>191</v>
      </c>
      <c r="J7" s="3" t="s">
        <v>253</v>
      </c>
      <c r="K7" s="3">
        <v>1</v>
      </c>
      <c r="L7" s="3">
        <v>2</v>
      </c>
      <c r="M7" s="3">
        <f>VLOOKUP(U7,[1]防御塔!$A:$Q,4,FALSE)*3^(V7-1)</f>
        <v>300</v>
      </c>
      <c r="O7" s="3">
        <v>0</v>
      </c>
      <c r="P7" s="3">
        <f t="shared" ref="P7:P50" si="0">M7*0.8</f>
        <v>240</v>
      </c>
      <c r="Q7" s="3" t="s">
        <v>49</v>
      </c>
      <c r="R7" s="3">
        <v>3</v>
      </c>
      <c r="S7" s="3" t="s">
        <v>48</v>
      </c>
      <c r="U7" s="3" t="s">
        <v>193</v>
      </c>
      <c r="V7" s="13">
        <v>2</v>
      </c>
    </row>
    <row r="8" spans="1:22" x14ac:dyDescent="0.2">
      <c r="D8" s="3" t="s">
        <v>49</v>
      </c>
      <c r="E8" s="3" t="s">
        <v>239</v>
      </c>
      <c r="F8" s="11" t="s">
        <v>46</v>
      </c>
      <c r="G8" s="11" t="s">
        <v>192</v>
      </c>
      <c r="J8" s="3" t="s">
        <v>254</v>
      </c>
      <c r="K8" s="3">
        <v>1</v>
      </c>
      <c r="L8" s="3">
        <v>3</v>
      </c>
      <c r="M8" s="3">
        <f>VLOOKUP(U8,[1]防御塔!$A:$Q,4,FALSE)*3^(V8-1)</f>
        <v>900</v>
      </c>
      <c r="O8" s="3">
        <v>0</v>
      </c>
      <c r="P8" s="3">
        <f t="shared" si="0"/>
        <v>720</v>
      </c>
      <c r="S8" s="3" t="s">
        <v>48</v>
      </c>
      <c r="U8" s="3" t="s">
        <v>193</v>
      </c>
      <c r="V8" s="13">
        <v>3</v>
      </c>
    </row>
    <row r="9" spans="1:22" x14ac:dyDescent="0.2">
      <c r="D9" s="3" t="s">
        <v>50</v>
      </c>
      <c r="E9" s="3" t="s">
        <v>239</v>
      </c>
      <c r="F9" s="3" t="s">
        <v>51</v>
      </c>
      <c r="G9" s="3" t="s">
        <v>190</v>
      </c>
      <c r="J9" s="3" t="s">
        <v>255</v>
      </c>
      <c r="K9" s="3">
        <v>1</v>
      </c>
      <c r="L9" s="3">
        <v>1</v>
      </c>
      <c r="M9" s="3">
        <f>VLOOKUP(U9,[1]防御塔!$A:$Q,4,FALSE)*3^(V9-1)</f>
        <v>100</v>
      </c>
      <c r="O9" s="3">
        <v>0</v>
      </c>
      <c r="P9" s="3">
        <f t="shared" si="0"/>
        <v>80</v>
      </c>
      <c r="Q9" s="3" t="s">
        <v>52</v>
      </c>
      <c r="R9" s="3">
        <v>3</v>
      </c>
      <c r="S9" s="3" t="s">
        <v>48</v>
      </c>
      <c r="U9" s="3" t="s">
        <v>194</v>
      </c>
      <c r="V9" s="13">
        <v>1</v>
      </c>
    </row>
    <row r="10" spans="1:22" x14ac:dyDescent="0.2">
      <c r="D10" s="3" t="s">
        <v>52</v>
      </c>
      <c r="E10" s="3" t="s">
        <v>239</v>
      </c>
      <c r="F10" s="3" t="s">
        <v>51</v>
      </c>
      <c r="G10" s="3" t="s">
        <v>191</v>
      </c>
      <c r="J10" s="3" t="s">
        <v>256</v>
      </c>
      <c r="K10" s="3">
        <v>1</v>
      </c>
      <c r="L10" s="3">
        <v>2</v>
      </c>
      <c r="M10" s="3">
        <f>VLOOKUP(U10,[1]防御塔!$A:$Q,4,FALSE)*3^(V10-1)</f>
        <v>300</v>
      </c>
      <c r="O10" s="3">
        <v>0</v>
      </c>
      <c r="P10" s="3">
        <f t="shared" si="0"/>
        <v>240</v>
      </c>
      <c r="Q10" s="3" t="s">
        <v>53</v>
      </c>
      <c r="R10" s="3">
        <v>3</v>
      </c>
      <c r="S10" s="3" t="s">
        <v>48</v>
      </c>
      <c r="U10" s="3" t="s">
        <v>194</v>
      </c>
      <c r="V10" s="13">
        <v>2</v>
      </c>
    </row>
    <row r="11" spans="1:22" x14ac:dyDescent="0.2">
      <c r="D11" s="3" t="s">
        <v>53</v>
      </c>
      <c r="E11" s="3" t="s">
        <v>239</v>
      </c>
      <c r="F11" s="3" t="s">
        <v>51</v>
      </c>
      <c r="G11" s="3" t="s">
        <v>192</v>
      </c>
      <c r="J11" s="3" t="s">
        <v>257</v>
      </c>
      <c r="K11" s="3">
        <v>1</v>
      </c>
      <c r="L11" s="3">
        <v>3</v>
      </c>
      <c r="M11" s="3">
        <f>VLOOKUP(U11,[1]防御塔!$A:$Q,4,FALSE)*3^(V11-1)</f>
        <v>900</v>
      </c>
      <c r="O11" s="3">
        <v>0</v>
      </c>
      <c r="P11" s="3">
        <f t="shared" si="0"/>
        <v>720</v>
      </c>
      <c r="S11" s="3" t="s">
        <v>48</v>
      </c>
      <c r="U11" s="3" t="s">
        <v>194</v>
      </c>
      <c r="V11" s="13">
        <v>3</v>
      </c>
    </row>
    <row r="12" spans="1:22" x14ac:dyDescent="0.2">
      <c r="D12" s="3" t="s">
        <v>54</v>
      </c>
      <c r="E12" s="3" t="s">
        <v>239</v>
      </c>
      <c r="F12" s="11" t="s">
        <v>223</v>
      </c>
      <c r="G12" s="11" t="s">
        <v>190</v>
      </c>
      <c r="J12" s="3" t="s">
        <v>258</v>
      </c>
      <c r="K12" s="3">
        <v>1</v>
      </c>
      <c r="L12" s="3">
        <v>1</v>
      </c>
      <c r="M12" s="3">
        <f>VLOOKUP(U12,[1]防御塔!$A:$Q,4,FALSE)*3^(V12-1)</f>
        <v>200</v>
      </c>
      <c r="O12" s="3">
        <v>0</v>
      </c>
      <c r="P12" s="3">
        <f t="shared" si="0"/>
        <v>160</v>
      </c>
      <c r="Q12" s="3" t="s">
        <v>55</v>
      </c>
      <c r="R12" s="3">
        <v>3</v>
      </c>
      <c r="S12" s="3" t="s">
        <v>48</v>
      </c>
      <c r="U12" s="3" t="s">
        <v>195</v>
      </c>
      <c r="V12" s="13">
        <v>1</v>
      </c>
    </row>
    <row r="13" spans="1:22" x14ac:dyDescent="0.2">
      <c r="D13" s="3" t="s">
        <v>55</v>
      </c>
      <c r="E13" s="3" t="s">
        <v>239</v>
      </c>
      <c r="F13" s="11" t="s">
        <v>223</v>
      </c>
      <c r="G13" s="11" t="s">
        <v>191</v>
      </c>
      <c r="J13" s="3" t="s">
        <v>259</v>
      </c>
      <c r="K13" s="3">
        <v>1</v>
      </c>
      <c r="L13" s="3">
        <v>2</v>
      </c>
      <c r="M13" s="3">
        <f>VLOOKUP(U13,[1]防御塔!$A:$Q,4,FALSE)*3^(V13-1)</f>
        <v>600</v>
      </c>
      <c r="O13" s="3">
        <v>0</v>
      </c>
      <c r="P13" s="3">
        <f t="shared" si="0"/>
        <v>480</v>
      </c>
      <c r="Q13" s="3" t="s">
        <v>56</v>
      </c>
      <c r="R13" s="3">
        <v>3</v>
      </c>
      <c r="S13" s="3" t="s">
        <v>48</v>
      </c>
      <c r="U13" s="3" t="s">
        <v>195</v>
      </c>
      <c r="V13" s="13">
        <v>2</v>
      </c>
    </row>
    <row r="14" spans="1:22" x14ac:dyDescent="0.2">
      <c r="D14" s="3" t="s">
        <v>56</v>
      </c>
      <c r="E14" s="3" t="s">
        <v>239</v>
      </c>
      <c r="F14" s="11" t="s">
        <v>223</v>
      </c>
      <c r="G14" s="11" t="s">
        <v>192</v>
      </c>
      <c r="J14" s="3" t="s">
        <v>260</v>
      </c>
      <c r="K14" s="3">
        <v>1</v>
      </c>
      <c r="L14" s="3">
        <v>3</v>
      </c>
      <c r="M14" s="3">
        <f>VLOOKUP(U14,[1]防御塔!$A:$Q,4,FALSE)*3^(V14-1)</f>
        <v>1800</v>
      </c>
      <c r="O14" s="3">
        <v>0</v>
      </c>
      <c r="P14" s="3">
        <f t="shared" si="0"/>
        <v>1440</v>
      </c>
      <c r="S14" s="3" t="s">
        <v>48</v>
      </c>
      <c r="U14" s="3" t="s">
        <v>195</v>
      </c>
      <c r="V14" s="13">
        <v>3</v>
      </c>
    </row>
    <row r="15" spans="1:22" x14ac:dyDescent="0.2">
      <c r="D15" s="3" t="s">
        <v>57</v>
      </c>
      <c r="E15" s="3" t="s">
        <v>239</v>
      </c>
      <c r="F15" s="3" t="s">
        <v>51</v>
      </c>
      <c r="G15" s="3" t="s">
        <v>190</v>
      </c>
      <c r="J15" s="3" t="s">
        <v>261</v>
      </c>
      <c r="K15" s="3">
        <v>1</v>
      </c>
      <c r="L15" s="3">
        <v>1</v>
      </c>
      <c r="M15" s="3">
        <f>VLOOKUP(U15,[1]防御塔!$A:$Q,4,FALSE)*3^(V15-1)</f>
        <v>150</v>
      </c>
      <c r="O15" s="3">
        <v>0</v>
      </c>
      <c r="P15" s="3">
        <f t="shared" si="0"/>
        <v>120</v>
      </c>
      <c r="Q15" s="3" t="s">
        <v>58</v>
      </c>
      <c r="R15" s="3">
        <v>3</v>
      </c>
      <c r="S15" s="3" t="s">
        <v>48</v>
      </c>
      <c r="U15" s="3" t="s">
        <v>196</v>
      </c>
      <c r="V15" s="13">
        <v>1</v>
      </c>
    </row>
    <row r="16" spans="1:22" x14ac:dyDescent="0.2">
      <c r="D16" s="3" t="s">
        <v>58</v>
      </c>
      <c r="E16" s="3" t="s">
        <v>239</v>
      </c>
      <c r="F16" s="3" t="s">
        <v>51</v>
      </c>
      <c r="G16" s="3" t="s">
        <v>191</v>
      </c>
      <c r="J16" s="3" t="s">
        <v>262</v>
      </c>
      <c r="K16" s="3">
        <v>1</v>
      </c>
      <c r="L16" s="3">
        <v>2</v>
      </c>
      <c r="M16" s="3">
        <f>VLOOKUP(U16,[1]防御塔!$A:$Q,4,FALSE)*3^(V16-1)</f>
        <v>450</v>
      </c>
      <c r="O16" s="3">
        <v>0</v>
      </c>
      <c r="P16" s="3">
        <f t="shared" si="0"/>
        <v>360</v>
      </c>
      <c r="Q16" s="3" t="s">
        <v>59</v>
      </c>
      <c r="R16" s="3">
        <v>3</v>
      </c>
      <c r="S16" s="3" t="s">
        <v>48</v>
      </c>
      <c r="U16" s="3" t="s">
        <v>196</v>
      </c>
      <c r="V16" s="13">
        <v>2</v>
      </c>
    </row>
    <row r="17" spans="4:22" x14ac:dyDescent="0.2">
      <c r="D17" s="3" t="s">
        <v>59</v>
      </c>
      <c r="E17" s="3" t="s">
        <v>239</v>
      </c>
      <c r="F17" s="3" t="s">
        <v>51</v>
      </c>
      <c r="G17" s="3" t="s">
        <v>192</v>
      </c>
      <c r="J17" s="3" t="s">
        <v>263</v>
      </c>
      <c r="K17" s="3">
        <v>1</v>
      </c>
      <c r="L17" s="3">
        <v>3</v>
      </c>
      <c r="M17" s="3">
        <f>VLOOKUP(U17,[1]防御塔!$A:$Q,4,FALSE)*3^(V17-1)</f>
        <v>1350</v>
      </c>
      <c r="O17" s="3">
        <v>0</v>
      </c>
      <c r="P17" s="3">
        <f t="shared" si="0"/>
        <v>1080</v>
      </c>
      <c r="S17" s="3" t="s">
        <v>48</v>
      </c>
      <c r="U17" s="3" t="s">
        <v>196</v>
      </c>
      <c r="V17" s="13">
        <v>3</v>
      </c>
    </row>
    <row r="18" spans="4:22" x14ac:dyDescent="0.2">
      <c r="D18" s="3" t="s">
        <v>60</v>
      </c>
      <c r="E18" s="3" t="s">
        <v>239</v>
      </c>
      <c r="F18" s="11" t="s">
        <v>46</v>
      </c>
      <c r="G18" s="11" t="s">
        <v>190</v>
      </c>
      <c r="J18" s="3" t="s">
        <v>61</v>
      </c>
      <c r="K18" s="3">
        <v>1</v>
      </c>
      <c r="L18" s="3">
        <v>1</v>
      </c>
      <c r="M18" s="3">
        <f>VLOOKUP(U18,[1]防御塔!$A:$Q,4,FALSE)*3^(V18-1)</f>
        <v>150</v>
      </c>
      <c r="O18" s="3">
        <v>0</v>
      </c>
      <c r="P18" s="3">
        <f t="shared" si="0"/>
        <v>120</v>
      </c>
      <c r="Q18" s="3" t="s">
        <v>62</v>
      </c>
      <c r="R18" s="3">
        <v>3</v>
      </c>
      <c r="S18" s="3" t="s">
        <v>48</v>
      </c>
      <c r="U18" s="3" t="s">
        <v>197</v>
      </c>
      <c r="V18" s="13">
        <v>1</v>
      </c>
    </row>
    <row r="19" spans="4:22" x14ac:dyDescent="0.2">
      <c r="D19" s="3" t="s">
        <v>62</v>
      </c>
      <c r="E19" s="3" t="s">
        <v>239</v>
      </c>
      <c r="F19" s="11" t="s">
        <v>46</v>
      </c>
      <c r="G19" s="11" t="s">
        <v>191</v>
      </c>
      <c r="J19" s="3" t="s">
        <v>63</v>
      </c>
      <c r="K19" s="3">
        <v>1</v>
      </c>
      <c r="L19" s="3">
        <v>2</v>
      </c>
      <c r="M19" s="3">
        <f>VLOOKUP(U19,[1]防御塔!$A:$Q,4,FALSE)*3^(V19-1)</f>
        <v>450</v>
      </c>
      <c r="O19" s="3">
        <v>0</v>
      </c>
      <c r="P19" s="3">
        <f t="shared" si="0"/>
        <v>360</v>
      </c>
      <c r="Q19" s="3" t="s">
        <v>64</v>
      </c>
      <c r="R19" s="3">
        <v>3</v>
      </c>
      <c r="S19" s="3" t="s">
        <v>48</v>
      </c>
      <c r="U19" s="3" t="s">
        <v>197</v>
      </c>
      <c r="V19" s="13">
        <v>2</v>
      </c>
    </row>
    <row r="20" spans="4:22" x14ac:dyDescent="0.2">
      <c r="D20" s="3" t="s">
        <v>64</v>
      </c>
      <c r="E20" s="3" t="s">
        <v>239</v>
      </c>
      <c r="F20" s="11" t="s">
        <v>46</v>
      </c>
      <c r="G20" s="11" t="s">
        <v>192</v>
      </c>
      <c r="J20" s="3" t="s">
        <v>65</v>
      </c>
      <c r="K20" s="3">
        <v>1</v>
      </c>
      <c r="L20" s="3">
        <v>3</v>
      </c>
      <c r="M20" s="3">
        <f>VLOOKUP(U20,[1]防御塔!$A:$Q,4,FALSE)*3^(V20-1)</f>
        <v>1350</v>
      </c>
      <c r="O20" s="3">
        <v>0</v>
      </c>
      <c r="P20" s="3">
        <f t="shared" si="0"/>
        <v>1080</v>
      </c>
      <c r="S20" s="3" t="s">
        <v>48</v>
      </c>
      <c r="U20" s="3" t="s">
        <v>197</v>
      </c>
      <c r="V20" s="13">
        <v>3</v>
      </c>
    </row>
    <row r="21" spans="4:22" x14ac:dyDescent="0.2">
      <c r="D21" s="3" t="s">
        <v>66</v>
      </c>
      <c r="E21" s="3" t="s">
        <v>239</v>
      </c>
      <c r="F21" s="11" t="s">
        <v>46</v>
      </c>
      <c r="G21" s="11" t="s">
        <v>190</v>
      </c>
      <c r="J21" s="3" t="s">
        <v>67</v>
      </c>
      <c r="K21" s="3">
        <v>1</v>
      </c>
      <c r="L21" s="3">
        <v>1</v>
      </c>
      <c r="M21" s="3">
        <f>VLOOKUP(U21,[1]防御塔!$A:$Q,4,FALSE)*3^(V21-1)</f>
        <v>200</v>
      </c>
      <c r="O21" s="3">
        <v>0</v>
      </c>
      <c r="P21" s="3">
        <f t="shared" si="0"/>
        <v>160</v>
      </c>
      <c r="Q21" s="3" t="s">
        <v>68</v>
      </c>
      <c r="R21" s="3">
        <v>3</v>
      </c>
      <c r="S21" s="3" t="s">
        <v>48</v>
      </c>
      <c r="U21" s="3" t="s">
        <v>198</v>
      </c>
      <c r="V21" s="13">
        <v>1</v>
      </c>
    </row>
    <row r="22" spans="4:22" x14ac:dyDescent="0.2">
      <c r="D22" s="3" t="s">
        <v>68</v>
      </c>
      <c r="E22" s="3" t="s">
        <v>239</v>
      </c>
      <c r="F22" s="11" t="s">
        <v>46</v>
      </c>
      <c r="G22" s="11" t="s">
        <v>191</v>
      </c>
      <c r="J22" s="3" t="s">
        <v>69</v>
      </c>
      <c r="K22" s="3">
        <v>1</v>
      </c>
      <c r="L22" s="3">
        <v>2</v>
      </c>
      <c r="M22" s="3">
        <f>VLOOKUP(U22,[1]防御塔!$A:$Q,4,FALSE)*3^(V22-1)</f>
        <v>600</v>
      </c>
      <c r="O22" s="3">
        <v>0</v>
      </c>
      <c r="P22" s="3">
        <f t="shared" si="0"/>
        <v>480</v>
      </c>
      <c r="Q22" s="3" t="s">
        <v>70</v>
      </c>
      <c r="R22" s="3">
        <v>3</v>
      </c>
      <c r="S22" s="3" t="s">
        <v>48</v>
      </c>
      <c r="U22" s="3" t="s">
        <v>198</v>
      </c>
      <c r="V22" s="13">
        <v>2</v>
      </c>
    </row>
    <row r="23" spans="4:22" x14ac:dyDescent="0.2">
      <c r="D23" s="3" t="s">
        <v>70</v>
      </c>
      <c r="E23" s="3" t="s">
        <v>239</v>
      </c>
      <c r="F23" s="11" t="s">
        <v>249</v>
      </c>
      <c r="G23" s="11" t="s">
        <v>192</v>
      </c>
      <c r="J23" s="3" t="s">
        <v>71</v>
      </c>
      <c r="K23" s="3">
        <v>1</v>
      </c>
      <c r="L23" s="3">
        <v>3</v>
      </c>
      <c r="M23" s="3">
        <f>VLOOKUP(U23,[1]防御塔!$A:$Q,4,FALSE)*3^(V23-1)</f>
        <v>1800</v>
      </c>
      <c r="O23" s="3">
        <v>0</v>
      </c>
      <c r="P23" s="3">
        <f t="shared" si="0"/>
        <v>1440</v>
      </c>
      <c r="S23" s="3" t="s">
        <v>48</v>
      </c>
      <c r="U23" s="3" t="s">
        <v>198</v>
      </c>
      <c r="V23" s="13">
        <v>3</v>
      </c>
    </row>
    <row r="24" spans="4:22" x14ac:dyDescent="0.2">
      <c r="D24" s="3" t="s">
        <v>72</v>
      </c>
      <c r="E24" s="3" t="s">
        <v>239</v>
      </c>
      <c r="F24" s="11" t="s">
        <v>220</v>
      </c>
      <c r="G24" s="11" t="s">
        <v>190</v>
      </c>
      <c r="J24" s="3" t="s">
        <v>73</v>
      </c>
      <c r="K24" s="3">
        <v>1</v>
      </c>
      <c r="L24" s="3">
        <v>1</v>
      </c>
      <c r="M24" s="3">
        <f>VLOOKUP(U24,[1]防御塔!$A:$Q,4,FALSE)*3^(V24-1)</f>
        <v>100</v>
      </c>
      <c r="O24" s="3">
        <v>0</v>
      </c>
      <c r="P24" s="3">
        <f t="shared" si="0"/>
        <v>80</v>
      </c>
      <c r="Q24" s="3" t="s">
        <v>74</v>
      </c>
      <c r="R24" s="3">
        <v>3</v>
      </c>
      <c r="S24" s="3" t="s">
        <v>48</v>
      </c>
      <c r="U24" s="3" t="s">
        <v>199</v>
      </c>
      <c r="V24" s="13">
        <v>1</v>
      </c>
    </row>
    <row r="25" spans="4:22" x14ac:dyDescent="0.2">
      <c r="D25" s="3" t="s">
        <v>74</v>
      </c>
      <c r="E25" s="3" t="s">
        <v>239</v>
      </c>
      <c r="F25" s="11" t="s">
        <v>224</v>
      </c>
      <c r="G25" s="11" t="s">
        <v>191</v>
      </c>
      <c r="J25" s="3" t="s">
        <v>75</v>
      </c>
      <c r="K25" s="3">
        <v>1</v>
      </c>
      <c r="L25" s="3">
        <v>2</v>
      </c>
      <c r="M25" s="3">
        <f>VLOOKUP(U25,[1]防御塔!$A:$Q,4,FALSE)*3^(V25-1)</f>
        <v>300</v>
      </c>
      <c r="O25" s="3">
        <v>0</v>
      </c>
      <c r="P25" s="3">
        <f t="shared" si="0"/>
        <v>240</v>
      </c>
      <c r="Q25" s="3" t="s">
        <v>76</v>
      </c>
      <c r="R25" s="3">
        <v>3</v>
      </c>
      <c r="S25" s="3" t="s">
        <v>48</v>
      </c>
      <c r="U25" s="3" t="s">
        <v>199</v>
      </c>
      <c r="V25" s="13">
        <v>2</v>
      </c>
    </row>
    <row r="26" spans="4:22" x14ac:dyDescent="0.2">
      <c r="D26" s="3" t="s">
        <v>76</v>
      </c>
      <c r="E26" s="3" t="s">
        <v>239</v>
      </c>
      <c r="F26" s="11" t="s">
        <v>224</v>
      </c>
      <c r="G26" s="11" t="s">
        <v>192</v>
      </c>
      <c r="J26" s="3" t="s">
        <v>77</v>
      </c>
      <c r="K26" s="3">
        <v>1</v>
      </c>
      <c r="L26" s="3">
        <v>3</v>
      </c>
      <c r="M26" s="3">
        <f>VLOOKUP(U26,[1]防御塔!$A:$Q,4,FALSE)*3^(V26-1)</f>
        <v>900</v>
      </c>
      <c r="O26" s="3">
        <v>0</v>
      </c>
      <c r="P26" s="3">
        <f t="shared" si="0"/>
        <v>720</v>
      </c>
      <c r="S26" s="3" t="s">
        <v>48</v>
      </c>
      <c r="U26" s="3" t="s">
        <v>199</v>
      </c>
      <c r="V26" s="13">
        <v>3</v>
      </c>
    </row>
    <row r="27" spans="4:22" x14ac:dyDescent="0.2">
      <c r="D27" s="3" t="s">
        <v>78</v>
      </c>
      <c r="E27" s="3" t="s">
        <v>239</v>
      </c>
      <c r="F27" s="14" t="s">
        <v>215</v>
      </c>
      <c r="G27" s="12" t="s">
        <v>190</v>
      </c>
      <c r="J27" s="3" t="s">
        <v>80</v>
      </c>
      <c r="K27" s="3">
        <v>1</v>
      </c>
      <c r="L27" s="3">
        <v>1</v>
      </c>
      <c r="M27" s="3">
        <f>VLOOKUP(U27,[1]防御塔!$A:$Q,4,FALSE)*3^(V27-1)</f>
        <v>100</v>
      </c>
      <c r="O27" s="3">
        <v>0</v>
      </c>
      <c r="P27" s="3">
        <f t="shared" si="0"/>
        <v>80</v>
      </c>
      <c r="Q27" s="3" t="s">
        <v>81</v>
      </c>
      <c r="R27" s="3">
        <v>3</v>
      </c>
      <c r="S27" s="3" t="s">
        <v>48</v>
      </c>
      <c r="U27" s="3" t="s">
        <v>200</v>
      </c>
      <c r="V27" s="13">
        <v>1</v>
      </c>
    </row>
    <row r="28" spans="4:22" x14ac:dyDescent="0.2">
      <c r="D28" s="3" t="s">
        <v>81</v>
      </c>
      <c r="E28" s="3" t="s">
        <v>239</v>
      </c>
      <c r="F28" s="14" t="s">
        <v>215</v>
      </c>
      <c r="G28" s="12" t="s">
        <v>191</v>
      </c>
      <c r="J28" s="3" t="s">
        <v>82</v>
      </c>
      <c r="K28" s="3">
        <v>1</v>
      </c>
      <c r="L28" s="3">
        <v>2</v>
      </c>
      <c r="M28" s="3">
        <f>VLOOKUP(U28,[1]防御塔!$A:$Q,4,FALSE)*3^(V28-1)</f>
        <v>300</v>
      </c>
      <c r="O28" s="3">
        <v>0</v>
      </c>
      <c r="P28" s="3">
        <f t="shared" si="0"/>
        <v>240</v>
      </c>
      <c r="Q28" s="3" t="s">
        <v>83</v>
      </c>
      <c r="R28" s="3">
        <v>3</v>
      </c>
      <c r="S28" s="3" t="s">
        <v>48</v>
      </c>
      <c r="U28" s="3" t="s">
        <v>200</v>
      </c>
      <c r="V28" s="13">
        <v>2</v>
      </c>
    </row>
    <row r="29" spans="4:22" x14ac:dyDescent="0.2">
      <c r="D29" s="3" t="s">
        <v>83</v>
      </c>
      <c r="E29" s="3" t="s">
        <v>239</v>
      </c>
      <c r="F29" s="14" t="s">
        <v>215</v>
      </c>
      <c r="G29" s="12" t="s">
        <v>192</v>
      </c>
      <c r="J29" s="3" t="s">
        <v>84</v>
      </c>
      <c r="K29" s="3">
        <v>1</v>
      </c>
      <c r="L29" s="3">
        <v>3</v>
      </c>
      <c r="M29" s="3">
        <f>VLOOKUP(U29,[1]防御塔!$A:$Q,4,FALSE)*3^(V29-1)</f>
        <v>900</v>
      </c>
      <c r="O29" s="3">
        <v>0</v>
      </c>
      <c r="P29" s="3">
        <f t="shared" si="0"/>
        <v>720</v>
      </c>
      <c r="S29" s="3" t="s">
        <v>48</v>
      </c>
      <c r="U29" s="3" t="s">
        <v>200</v>
      </c>
      <c r="V29" s="13">
        <v>3</v>
      </c>
    </row>
    <row r="30" spans="4:22" x14ac:dyDescent="0.2">
      <c r="D30" s="3" t="s">
        <v>97</v>
      </c>
      <c r="E30" s="3" t="s">
        <v>239</v>
      </c>
      <c r="F30" s="11" t="s">
        <v>229</v>
      </c>
      <c r="G30" s="11" t="s">
        <v>190</v>
      </c>
      <c r="J30" s="3" t="s">
        <v>98</v>
      </c>
      <c r="K30" s="3">
        <v>1</v>
      </c>
      <c r="L30" s="3">
        <v>1</v>
      </c>
      <c r="M30" s="3">
        <f>VLOOKUP(U30,[1]防御塔!$A:$Q,4,FALSE)*3^(V30-1)</f>
        <v>150</v>
      </c>
      <c r="O30" s="3">
        <v>0</v>
      </c>
      <c r="P30" s="3">
        <f t="shared" si="0"/>
        <v>120</v>
      </c>
      <c r="Q30" s="3" t="s">
        <v>99</v>
      </c>
      <c r="R30" s="3">
        <v>3</v>
      </c>
      <c r="S30" s="3" t="s">
        <v>48</v>
      </c>
      <c r="U30" s="13" t="s">
        <v>203</v>
      </c>
      <c r="V30" s="3">
        <v>1</v>
      </c>
    </row>
    <row r="31" spans="4:22" x14ac:dyDescent="0.2">
      <c r="D31" s="3" t="s">
        <v>99</v>
      </c>
      <c r="E31" s="3" t="s">
        <v>239</v>
      </c>
      <c r="F31" s="11" t="s">
        <v>229</v>
      </c>
      <c r="G31" s="11" t="s">
        <v>191</v>
      </c>
      <c r="J31" s="3" t="s">
        <v>100</v>
      </c>
      <c r="K31" s="3">
        <v>1</v>
      </c>
      <c r="L31" s="3">
        <v>2</v>
      </c>
      <c r="M31" s="3">
        <f>VLOOKUP(U31,[1]防御塔!$A:$Q,4,FALSE)*3^(V31-1)</f>
        <v>450</v>
      </c>
      <c r="O31" s="3">
        <v>0</v>
      </c>
      <c r="P31" s="3">
        <f t="shared" si="0"/>
        <v>360</v>
      </c>
      <c r="Q31" s="3" t="s">
        <v>101</v>
      </c>
      <c r="R31" s="3">
        <v>3</v>
      </c>
      <c r="S31" s="3" t="s">
        <v>48</v>
      </c>
      <c r="U31" s="13" t="s">
        <v>203</v>
      </c>
      <c r="V31" s="3">
        <v>2</v>
      </c>
    </row>
    <row r="32" spans="4:22" x14ac:dyDescent="0.2">
      <c r="D32" s="3" t="s">
        <v>101</v>
      </c>
      <c r="E32" s="3" t="s">
        <v>239</v>
      </c>
      <c r="F32" s="11" t="s">
        <v>229</v>
      </c>
      <c r="G32" s="11" t="s">
        <v>192</v>
      </c>
      <c r="J32" s="3" t="s">
        <v>102</v>
      </c>
      <c r="K32" s="3">
        <v>1</v>
      </c>
      <c r="L32" s="3">
        <v>3</v>
      </c>
      <c r="M32" s="3">
        <f>VLOOKUP(U32,[1]防御塔!$A:$Q,4,FALSE)*3^(V32-1)</f>
        <v>1350</v>
      </c>
      <c r="O32" s="3">
        <v>0</v>
      </c>
      <c r="P32" s="3">
        <f t="shared" si="0"/>
        <v>1080</v>
      </c>
      <c r="S32" s="3" t="s">
        <v>48</v>
      </c>
      <c r="U32" s="13" t="s">
        <v>203</v>
      </c>
      <c r="V32" s="3">
        <v>3</v>
      </c>
    </row>
    <row r="33" spans="1:22" x14ac:dyDescent="0.2">
      <c r="D33" s="3" t="s">
        <v>154</v>
      </c>
      <c r="E33" s="3" t="s">
        <v>239</v>
      </c>
      <c r="F33" s="11" t="s">
        <v>230</v>
      </c>
      <c r="G33" s="11" t="s">
        <v>190</v>
      </c>
      <c r="J33" s="3" t="s">
        <v>155</v>
      </c>
      <c r="K33" s="3">
        <v>1</v>
      </c>
      <c r="L33" s="3">
        <v>1</v>
      </c>
      <c r="M33" s="3">
        <f>VLOOKUP(U33,[1]防御塔!$A:$Q,4,FALSE)*3^(V33-1)</f>
        <v>100</v>
      </c>
      <c r="O33" s="3">
        <v>0</v>
      </c>
      <c r="P33" s="3">
        <f t="shared" si="0"/>
        <v>80</v>
      </c>
      <c r="Q33" s="3" t="s">
        <v>156</v>
      </c>
      <c r="R33" s="3">
        <v>3</v>
      </c>
      <c r="S33" s="3" t="s">
        <v>48</v>
      </c>
      <c r="U33" s="13" t="s">
        <v>228</v>
      </c>
      <c r="V33" s="3">
        <v>1</v>
      </c>
    </row>
    <row r="34" spans="1:22" x14ac:dyDescent="0.2">
      <c r="D34" s="3" t="s">
        <v>156</v>
      </c>
      <c r="E34" s="3" t="s">
        <v>239</v>
      </c>
      <c r="F34" s="11" t="s">
        <v>230</v>
      </c>
      <c r="G34" s="11" t="s">
        <v>191</v>
      </c>
      <c r="J34" s="3" t="s">
        <v>157</v>
      </c>
      <c r="K34" s="3">
        <v>1</v>
      </c>
      <c r="L34" s="3">
        <v>2</v>
      </c>
      <c r="M34" s="3">
        <f>VLOOKUP(U34,[1]防御塔!$A:$Q,4,FALSE)*3^(V34-1)</f>
        <v>300</v>
      </c>
      <c r="O34" s="3">
        <v>0</v>
      </c>
      <c r="P34" s="3">
        <f t="shared" si="0"/>
        <v>240</v>
      </c>
      <c r="Q34" s="3" t="s">
        <v>158</v>
      </c>
      <c r="R34" s="3">
        <v>3</v>
      </c>
      <c r="S34" s="3" t="s">
        <v>48</v>
      </c>
      <c r="U34" s="13" t="s">
        <v>228</v>
      </c>
      <c r="V34" s="3">
        <v>2</v>
      </c>
    </row>
    <row r="35" spans="1:22" x14ac:dyDescent="0.2">
      <c r="D35" s="3" t="s">
        <v>158</v>
      </c>
      <c r="E35" s="3" t="s">
        <v>239</v>
      </c>
      <c r="F35" s="11" t="s">
        <v>230</v>
      </c>
      <c r="G35" s="11" t="s">
        <v>192</v>
      </c>
      <c r="J35" s="3" t="s">
        <v>159</v>
      </c>
      <c r="K35" s="3">
        <v>1</v>
      </c>
      <c r="L35" s="3">
        <v>3</v>
      </c>
      <c r="M35" s="3">
        <f>VLOOKUP(U35,[1]防御塔!$A:$Q,4,FALSE)*3^(V35-1)</f>
        <v>900</v>
      </c>
      <c r="O35" s="3">
        <v>0</v>
      </c>
      <c r="P35" s="3">
        <f t="shared" si="0"/>
        <v>720</v>
      </c>
      <c r="S35" s="3" t="s">
        <v>48</v>
      </c>
      <c r="U35" s="13" t="s">
        <v>228</v>
      </c>
      <c r="V35" s="3">
        <v>3</v>
      </c>
    </row>
    <row r="36" spans="1:22" x14ac:dyDescent="0.2">
      <c r="D36" s="3" t="s">
        <v>232</v>
      </c>
      <c r="E36" s="3" t="s">
        <v>239</v>
      </c>
      <c r="F36" s="11" t="s">
        <v>224</v>
      </c>
      <c r="G36" s="11" t="s">
        <v>190</v>
      </c>
      <c r="J36" s="3" t="s">
        <v>233</v>
      </c>
      <c r="K36" s="3">
        <v>1</v>
      </c>
      <c r="L36" s="3">
        <v>1</v>
      </c>
      <c r="M36" s="3">
        <f>VLOOKUP(U36,[1]防御塔!$A:$Q,4,FALSE)*3^(V36-1)</f>
        <v>70</v>
      </c>
      <c r="O36" s="3">
        <v>0</v>
      </c>
      <c r="P36" s="3">
        <f t="shared" si="0"/>
        <v>56</v>
      </c>
      <c r="Q36" s="3" t="s">
        <v>234</v>
      </c>
      <c r="R36" s="3">
        <v>3</v>
      </c>
      <c r="S36" s="3" t="s">
        <v>48</v>
      </c>
      <c r="T36"/>
      <c r="U36" s="13" t="s">
        <v>231</v>
      </c>
      <c r="V36" s="3">
        <v>1</v>
      </c>
    </row>
    <row r="37" spans="1:22" x14ac:dyDescent="0.2">
      <c r="D37" s="3" t="s">
        <v>234</v>
      </c>
      <c r="E37" s="3" t="s">
        <v>239</v>
      </c>
      <c r="F37" s="11" t="s">
        <v>224</v>
      </c>
      <c r="G37" s="11" t="s">
        <v>191</v>
      </c>
      <c r="J37" s="3" t="s">
        <v>235</v>
      </c>
      <c r="K37" s="3">
        <v>1</v>
      </c>
      <c r="L37" s="3">
        <v>2</v>
      </c>
      <c r="M37" s="3">
        <f>VLOOKUP(U37,[1]防御塔!$A:$Q,4,FALSE)*3^(V37-1)</f>
        <v>210</v>
      </c>
      <c r="O37" s="3">
        <v>0</v>
      </c>
      <c r="P37" s="3">
        <f t="shared" si="0"/>
        <v>168</v>
      </c>
      <c r="Q37" s="3" t="s">
        <v>236</v>
      </c>
      <c r="R37" s="3">
        <v>3</v>
      </c>
      <c r="S37" s="3" t="s">
        <v>48</v>
      </c>
      <c r="T37"/>
      <c r="U37" s="13" t="s">
        <v>231</v>
      </c>
      <c r="V37" s="3">
        <v>2</v>
      </c>
    </row>
    <row r="38" spans="1:22" x14ac:dyDescent="0.2">
      <c r="D38" s="3" t="s">
        <v>236</v>
      </c>
      <c r="E38" s="3" t="s">
        <v>240</v>
      </c>
      <c r="F38" s="11" t="s">
        <v>224</v>
      </c>
      <c r="G38" s="11" t="s">
        <v>192</v>
      </c>
      <c r="J38" s="3" t="s">
        <v>237</v>
      </c>
      <c r="K38" s="3">
        <v>1</v>
      </c>
      <c r="L38" s="3">
        <v>3</v>
      </c>
      <c r="M38" s="3">
        <f>VLOOKUP(U38,[1]防御塔!$A:$Q,4,FALSE)*3^(V38-1)</f>
        <v>630</v>
      </c>
      <c r="O38" s="3">
        <v>0</v>
      </c>
      <c r="P38" s="3">
        <f t="shared" si="0"/>
        <v>504</v>
      </c>
      <c r="S38" s="3" t="s">
        <v>48</v>
      </c>
      <c r="T38"/>
      <c r="U38" s="13" t="s">
        <v>231</v>
      </c>
      <c r="V38" s="3">
        <v>3</v>
      </c>
    </row>
    <row r="39" spans="1:22" x14ac:dyDescent="0.2">
      <c r="A39"/>
      <c r="D39" s="3" t="s">
        <v>85</v>
      </c>
      <c r="E39" s="3" t="s">
        <v>239</v>
      </c>
      <c r="F39" s="11" t="s">
        <v>250</v>
      </c>
      <c r="G39" s="11" t="s">
        <v>190</v>
      </c>
      <c r="H39"/>
      <c r="I39"/>
      <c r="J39" s="3" t="s">
        <v>86</v>
      </c>
      <c r="K39" s="3">
        <v>1</v>
      </c>
      <c r="L39" s="3">
        <v>1</v>
      </c>
      <c r="M39" s="3">
        <f>VLOOKUP(U39,[1]防御塔!$A:$Q,4,FALSE)*3^(V39-1)</f>
        <v>150</v>
      </c>
      <c r="O39" s="3">
        <v>0</v>
      </c>
      <c r="P39" s="3">
        <f t="shared" si="0"/>
        <v>120</v>
      </c>
      <c r="Q39" s="3" t="s">
        <v>87</v>
      </c>
      <c r="R39" s="3">
        <v>3</v>
      </c>
      <c r="S39" s="3" t="s">
        <v>48</v>
      </c>
      <c r="T39"/>
      <c r="U39" s="13" t="s">
        <v>201</v>
      </c>
      <c r="V39" s="3">
        <v>1</v>
      </c>
    </row>
    <row r="40" spans="1:22" x14ac:dyDescent="0.2">
      <c r="A40"/>
      <c r="D40" s="3" t="s">
        <v>87</v>
      </c>
      <c r="E40" s="3" t="s">
        <v>239</v>
      </c>
      <c r="F40" s="11" t="s">
        <v>250</v>
      </c>
      <c r="G40" s="11" t="s">
        <v>191</v>
      </c>
      <c r="H40"/>
      <c r="I40"/>
      <c r="J40" s="3" t="s">
        <v>88</v>
      </c>
      <c r="K40" s="3">
        <v>1</v>
      </c>
      <c r="L40" s="3">
        <v>2</v>
      </c>
      <c r="M40" s="3">
        <f>VLOOKUP(U40,[1]防御塔!$A:$Q,4,FALSE)*3^(V40-1)</f>
        <v>450</v>
      </c>
      <c r="O40" s="3">
        <v>0</v>
      </c>
      <c r="P40" s="3">
        <f t="shared" si="0"/>
        <v>360</v>
      </c>
      <c r="Q40" s="3" t="s">
        <v>89</v>
      </c>
      <c r="R40" s="3">
        <v>3</v>
      </c>
      <c r="S40" s="3" t="s">
        <v>48</v>
      </c>
      <c r="T40"/>
      <c r="U40" s="13" t="s">
        <v>201</v>
      </c>
      <c r="V40" s="3">
        <v>2</v>
      </c>
    </row>
    <row r="41" spans="1:22" x14ac:dyDescent="0.2">
      <c r="A41"/>
      <c r="D41" s="3" t="s">
        <v>89</v>
      </c>
      <c r="E41" s="3" t="s">
        <v>239</v>
      </c>
      <c r="F41" s="11" t="s">
        <v>250</v>
      </c>
      <c r="G41" s="11" t="s">
        <v>192</v>
      </c>
      <c r="H41"/>
      <c r="I41"/>
      <c r="J41" s="3" t="s">
        <v>90</v>
      </c>
      <c r="K41" s="3">
        <v>1</v>
      </c>
      <c r="L41" s="3">
        <v>3</v>
      </c>
      <c r="M41" s="3">
        <f>VLOOKUP(U41,[1]防御塔!$A:$Q,4,FALSE)*3^(V41-1)</f>
        <v>1350</v>
      </c>
      <c r="O41" s="3">
        <v>0</v>
      </c>
      <c r="P41" s="3">
        <f t="shared" si="0"/>
        <v>1080</v>
      </c>
      <c r="S41" s="3" t="s">
        <v>48</v>
      </c>
      <c r="T41"/>
      <c r="U41" s="13" t="s">
        <v>201</v>
      </c>
      <c r="V41" s="3">
        <v>3</v>
      </c>
    </row>
    <row r="42" spans="1:22" x14ac:dyDescent="0.2">
      <c r="A42"/>
      <c r="D42" s="3" t="s">
        <v>133</v>
      </c>
      <c r="E42" s="3" t="s">
        <v>240</v>
      </c>
      <c r="F42" s="11" t="s">
        <v>251</v>
      </c>
      <c r="G42" s="11" t="s">
        <v>190</v>
      </c>
      <c r="H42"/>
      <c r="I42"/>
      <c r="J42" s="3" t="s">
        <v>264</v>
      </c>
      <c r="K42" s="3">
        <v>1</v>
      </c>
      <c r="L42" s="3">
        <v>1</v>
      </c>
      <c r="M42" s="3">
        <f>VLOOKUP(U42,[1]防御塔!$A:$Q,4,FALSE)*3^(V42-1)</f>
        <v>150</v>
      </c>
      <c r="O42" s="3">
        <v>0</v>
      </c>
      <c r="P42" s="3">
        <f t="shared" si="0"/>
        <v>120</v>
      </c>
      <c r="Q42" s="3" t="s">
        <v>134</v>
      </c>
      <c r="R42" s="3">
        <v>3</v>
      </c>
      <c r="S42" s="3" t="s">
        <v>48</v>
      </c>
      <c r="T42"/>
      <c r="U42" s="13" t="s">
        <v>244</v>
      </c>
      <c r="V42" s="3">
        <v>1</v>
      </c>
    </row>
    <row r="43" spans="1:22" x14ac:dyDescent="0.2">
      <c r="A43"/>
      <c r="D43" s="3" t="s">
        <v>134</v>
      </c>
      <c r="E43" s="3" t="s">
        <v>239</v>
      </c>
      <c r="F43" s="11" t="s">
        <v>251</v>
      </c>
      <c r="G43" s="11" t="s">
        <v>191</v>
      </c>
      <c r="H43"/>
      <c r="I43"/>
      <c r="J43" s="3" t="s">
        <v>265</v>
      </c>
      <c r="K43" s="3">
        <v>1</v>
      </c>
      <c r="L43" s="3">
        <v>2</v>
      </c>
      <c r="M43" s="3">
        <f>VLOOKUP(U43,[1]防御塔!$A:$Q,4,FALSE)*3^(V43-1)</f>
        <v>450</v>
      </c>
      <c r="O43" s="3">
        <v>0</v>
      </c>
      <c r="P43" s="3">
        <f t="shared" si="0"/>
        <v>360</v>
      </c>
      <c r="Q43" s="3" t="s">
        <v>135</v>
      </c>
      <c r="R43" s="3">
        <v>3</v>
      </c>
      <c r="S43" s="3" t="s">
        <v>48</v>
      </c>
      <c r="T43"/>
      <c r="U43" s="13" t="s">
        <v>244</v>
      </c>
      <c r="V43" s="3">
        <v>2</v>
      </c>
    </row>
    <row r="44" spans="1:22" x14ac:dyDescent="0.2">
      <c r="A44"/>
      <c r="D44" s="3" t="s">
        <v>135</v>
      </c>
      <c r="E44" s="3" t="s">
        <v>239</v>
      </c>
      <c r="F44" s="11" t="s">
        <v>251</v>
      </c>
      <c r="G44" s="11" t="s">
        <v>192</v>
      </c>
      <c r="H44"/>
      <c r="I44"/>
      <c r="J44" s="3" t="s">
        <v>266</v>
      </c>
      <c r="K44" s="3">
        <v>1</v>
      </c>
      <c r="L44" s="3">
        <v>3</v>
      </c>
      <c r="M44" s="3">
        <f>VLOOKUP(U44,[1]防御塔!$A:$Q,4,FALSE)*3^(V44-1)</f>
        <v>1350</v>
      </c>
      <c r="O44" s="3">
        <v>0</v>
      </c>
      <c r="P44" s="3">
        <f t="shared" si="0"/>
        <v>1080</v>
      </c>
      <c r="S44" s="3" t="s">
        <v>48</v>
      </c>
      <c r="T44"/>
      <c r="U44" s="13" t="s">
        <v>244</v>
      </c>
      <c r="V44" s="3">
        <v>3</v>
      </c>
    </row>
    <row r="45" spans="1:22" x14ac:dyDescent="0.2">
      <c r="A45"/>
      <c r="D45" s="3" t="s">
        <v>166</v>
      </c>
      <c r="E45" s="3" t="s">
        <v>239</v>
      </c>
      <c r="F45" s="11" t="s">
        <v>251</v>
      </c>
      <c r="G45" s="11" t="s">
        <v>190</v>
      </c>
      <c r="H45"/>
      <c r="I45"/>
      <c r="J45" s="3" t="s">
        <v>167</v>
      </c>
      <c r="K45" s="3">
        <v>1</v>
      </c>
      <c r="L45" s="3">
        <v>1</v>
      </c>
      <c r="M45" s="3">
        <f>VLOOKUP(U45,[1]防御塔!$A:$Q,4,FALSE)*3^(V45-1)</f>
        <v>150</v>
      </c>
      <c r="O45" s="3">
        <v>0</v>
      </c>
      <c r="P45" s="3">
        <f t="shared" si="0"/>
        <v>120</v>
      </c>
      <c r="Q45" s="3" t="s">
        <v>168</v>
      </c>
      <c r="R45" s="3">
        <v>3</v>
      </c>
      <c r="S45" s="3" t="s">
        <v>48</v>
      </c>
      <c r="T45"/>
      <c r="U45" s="13" t="s">
        <v>213</v>
      </c>
      <c r="V45" s="3">
        <v>1</v>
      </c>
    </row>
    <row r="46" spans="1:22" x14ac:dyDescent="0.2">
      <c r="A46"/>
      <c r="D46" s="3" t="s">
        <v>168</v>
      </c>
      <c r="E46" s="3" t="s">
        <v>240</v>
      </c>
      <c r="F46" s="11" t="s">
        <v>251</v>
      </c>
      <c r="G46" s="11" t="s">
        <v>191</v>
      </c>
      <c r="H46"/>
      <c r="I46"/>
      <c r="J46" s="3" t="s">
        <v>169</v>
      </c>
      <c r="K46" s="3">
        <v>1</v>
      </c>
      <c r="L46" s="3">
        <v>2</v>
      </c>
      <c r="M46" s="3">
        <f>VLOOKUP(U46,[1]防御塔!$A:$Q,4,FALSE)*3^(V46-1)</f>
        <v>450</v>
      </c>
      <c r="O46" s="3">
        <v>0</v>
      </c>
      <c r="P46" s="3">
        <f t="shared" si="0"/>
        <v>360</v>
      </c>
      <c r="Q46" s="3" t="s">
        <v>170</v>
      </c>
      <c r="R46" s="3">
        <v>3</v>
      </c>
      <c r="S46" s="3" t="s">
        <v>48</v>
      </c>
      <c r="T46"/>
      <c r="U46" s="13" t="s">
        <v>213</v>
      </c>
      <c r="V46" s="3">
        <v>2</v>
      </c>
    </row>
    <row r="47" spans="1:22" x14ac:dyDescent="0.2">
      <c r="A47"/>
      <c r="D47" s="3" t="s">
        <v>170</v>
      </c>
      <c r="E47" s="3" t="s">
        <v>239</v>
      </c>
      <c r="F47" s="11" t="s">
        <v>251</v>
      </c>
      <c r="G47" s="11" t="s">
        <v>192</v>
      </c>
      <c r="H47"/>
      <c r="I47"/>
      <c r="J47" s="3" t="s">
        <v>171</v>
      </c>
      <c r="K47" s="3">
        <v>1</v>
      </c>
      <c r="L47" s="3">
        <v>3</v>
      </c>
      <c r="M47" s="3">
        <f>VLOOKUP(U47,[1]防御塔!$A:$Q,4,FALSE)*3^(V47-1)</f>
        <v>1350</v>
      </c>
      <c r="O47" s="3">
        <v>0</v>
      </c>
      <c r="P47" s="3">
        <f t="shared" si="0"/>
        <v>1080</v>
      </c>
      <c r="S47" s="3" t="s">
        <v>48</v>
      </c>
      <c r="T47"/>
      <c r="U47" s="13" t="s">
        <v>213</v>
      </c>
      <c r="V47" s="3">
        <v>3</v>
      </c>
    </row>
    <row r="48" spans="1:22" x14ac:dyDescent="0.2">
      <c r="A48"/>
      <c r="D48" s="3" t="s">
        <v>241</v>
      </c>
      <c r="E48" s="3" t="s">
        <v>239</v>
      </c>
      <c r="F48" s="11" t="s">
        <v>251</v>
      </c>
      <c r="G48" s="11" t="s">
        <v>190</v>
      </c>
      <c r="H48"/>
      <c r="I48"/>
      <c r="J48" s="3" t="s">
        <v>247</v>
      </c>
      <c r="K48" s="3">
        <v>1</v>
      </c>
      <c r="L48" s="3">
        <v>1</v>
      </c>
      <c r="M48" s="3">
        <f>VLOOKUP(U48,[1]防御塔!$A:$Q,4,FALSE)*3^(V48-1)</f>
        <v>150</v>
      </c>
      <c r="O48" s="3">
        <v>0</v>
      </c>
      <c r="P48" s="3">
        <f t="shared" si="0"/>
        <v>120</v>
      </c>
      <c r="Q48" s="3" t="s">
        <v>242</v>
      </c>
      <c r="R48" s="3">
        <v>3</v>
      </c>
      <c r="S48" s="3" t="s">
        <v>48</v>
      </c>
      <c r="T48"/>
      <c r="U48" s="13" t="s">
        <v>248</v>
      </c>
      <c r="V48" s="3">
        <v>1</v>
      </c>
    </row>
    <row r="49" spans="1:22" x14ac:dyDescent="0.2">
      <c r="A49"/>
      <c r="D49" s="3" t="s">
        <v>242</v>
      </c>
      <c r="E49" s="3" t="s">
        <v>239</v>
      </c>
      <c r="F49" s="11" t="s">
        <v>251</v>
      </c>
      <c r="G49" s="11" t="s">
        <v>191</v>
      </c>
      <c r="H49"/>
      <c r="I49"/>
      <c r="J49" s="3" t="s">
        <v>246</v>
      </c>
      <c r="K49" s="3">
        <v>1</v>
      </c>
      <c r="L49" s="3">
        <v>2</v>
      </c>
      <c r="M49" s="3">
        <f>VLOOKUP(U49,[1]防御塔!$A:$Q,4,FALSE)*3^(V49-1)</f>
        <v>450</v>
      </c>
      <c r="O49" s="3">
        <v>0</v>
      </c>
      <c r="P49" s="3">
        <f t="shared" si="0"/>
        <v>360</v>
      </c>
      <c r="Q49" s="3" t="s">
        <v>243</v>
      </c>
      <c r="R49" s="3">
        <v>3</v>
      </c>
      <c r="S49" s="3" t="s">
        <v>48</v>
      </c>
      <c r="T49"/>
      <c r="U49" s="13" t="s">
        <v>248</v>
      </c>
      <c r="V49" s="3">
        <v>2</v>
      </c>
    </row>
    <row r="50" spans="1:22" x14ac:dyDescent="0.2">
      <c r="A50"/>
      <c r="D50" s="3" t="s">
        <v>243</v>
      </c>
      <c r="E50" s="3" t="s">
        <v>240</v>
      </c>
      <c r="F50" s="11" t="s">
        <v>251</v>
      </c>
      <c r="G50" s="11" t="s">
        <v>192</v>
      </c>
      <c r="H50"/>
      <c r="I50"/>
      <c r="J50" s="3" t="s">
        <v>245</v>
      </c>
      <c r="K50" s="3">
        <v>1</v>
      </c>
      <c r="L50" s="3">
        <v>3</v>
      </c>
      <c r="M50" s="3">
        <f>VLOOKUP(U50,[1]防御塔!$A:$Q,4,FALSE)*3^(V50-1)</f>
        <v>1350</v>
      </c>
      <c r="O50" s="3">
        <v>0</v>
      </c>
      <c r="P50" s="3">
        <f t="shared" si="0"/>
        <v>1080</v>
      </c>
      <c r="S50" s="3" t="s">
        <v>48</v>
      </c>
      <c r="T50"/>
      <c r="U50" s="13" t="s">
        <v>248</v>
      </c>
      <c r="V50" s="3">
        <v>3</v>
      </c>
    </row>
    <row r="51" spans="1:22" x14ac:dyDescent="0.2">
      <c r="C51" s="13"/>
      <c r="F51" s="14"/>
      <c r="G51" s="12"/>
    </row>
    <row r="52" spans="1:22" x14ac:dyDescent="0.2">
      <c r="B52" s="3" t="s">
        <v>40</v>
      </c>
      <c r="C52" s="3">
        <v>999</v>
      </c>
      <c r="D52" s="3" t="str">
        <f>B52&amp;"_"&amp;C52</f>
        <v>TowCallMonster_999</v>
      </c>
      <c r="E52" s="3" t="s">
        <v>239</v>
      </c>
      <c r="G52" s="3" t="s">
        <v>190</v>
      </c>
      <c r="H52" s="3">
        <v>5</v>
      </c>
      <c r="I52" s="3" t="s">
        <v>41</v>
      </c>
      <c r="J52" s="3" t="s">
        <v>267</v>
      </c>
      <c r="K52" s="3" t="s">
        <v>42</v>
      </c>
      <c r="L52" s="3" t="s">
        <v>43</v>
      </c>
      <c r="M52" s="3">
        <v>200</v>
      </c>
      <c r="S52" s="3" t="s">
        <v>44</v>
      </c>
    </row>
    <row r="53" spans="1:22" x14ac:dyDescent="0.2">
      <c r="K53" s="10"/>
      <c r="L53" s="10"/>
    </row>
    <row r="54" spans="1:22" x14ac:dyDescent="0.2">
      <c r="C54" s="13" t="s">
        <v>202</v>
      </c>
      <c r="D54" s="3" t="s">
        <v>91</v>
      </c>
      <c r="E54" s="3" t="s">
        <v>239</v>
      </c>
      <c r="F54" s="14" t="s">
        <v>218</v>
      </c>
      <c r="G54" s="12" t="s">
        <v>190</v>
      </c>
      <c r="J54" s="3" t="s">
        <v>92</v>
      </c>
      <c r="K54" s="3">
        <v>1</v>
      </c>
      <c r="L54" s="3">
        <v>1</v>
      </c>
      <c r="M54" s="3">
        <v>150</v>
      </c>
      <c r="O54" s="3">
        <v>0</v>
      </c>
      <c r="P54" s="3">
        <v>127</v>
      </c>
      <c r="Q54" s="3" t="s">
        <v>93</v>
      </c>
      <c r="R54" s="3">
        <v>3</v>
      </c>
      <c r="S54" s="3" t="s">
        <v>48</v>
      </c>
    </row>
    <row r="55" spans="1:22" x14ac:dyDescent="0.2">
      <c r="C55" s="13" t="s">
        <v>202</v>
      </c>
      <c r="D55" s="3" t="s">
        <v>93</v>
      </c>
      <c r="E55" s="3" t="s">
        <v>239</v>
      </c>
      <c r="F55" s="14" t="s">
        <v>216</v>
      </c>
      <c r="G55" s="12" t="s">
        <v>191</v>
      </c>
      <c r="J55" s="3" t="s">
        <v>94</v>
      </c>
      <c r="K55" s="3">
        <v>1</v>
      </c>
      <c r="L55" s="3">
        <v>2</v>
      </c>
      <c r="M55" s="3">
        <v>450</v>
      </c>
      <c r="O55" s="3">
        <v>0</v>
      </c>
      <c r="P55" s="3">
        <v>382</v>
      </c>
      <c r="Q55" s="3" t="s">
        <v>95</v>
      </c>
      <c r="R55" s="3">
        <v>3</v>
      </c>
      <c r="S55" s="3" t="s">
        <v>48</v>
      </c>
    </row>
    <row r="56" spans="1:22" x14ac:dyDescent="0.2">
      <c r="C56" s="13" t="s">
        <v>202</v>
      </c>
      <c r="D56" s="3" t="s">
        <v>95</v>
      </c>
      <c r="E56" s="3" t="s">
        <v>239</v>
      </c>
      <c r="F56" s="14" t="s">
        <v>216</v>
      </c>
      <c r="G56" s="12" t="s">
        <v>192</v>
      </c>
      <c r="J56" s="3" t="s">
        <v>96</v>
      </c>
      <c r="K56" s="3">
        <v>1</v>
      </c>
      <c r="L56" s="3">
        <v>3</v>
      </c>
      <c r="M56" s="3">
        <v>1350</v>
      </c>
      <c r="O56" s="3">
        <v>0</v>
      </c>
      <c r="P56" s="3">
        <v>1147</v>
      </c>
      <c r="S56" s="3" t="s">
        <v>48</v>
      </c>
    </row>
    <row r="57" spans="1:22" x14ac:dyDescent="0.2">
      <c r="C57" s="13" t="s">
        <v>204</v>
      </c>
      <c r="D57" s="3" t="s">
        <v>103</v>
      </c>
      <c r="E57" s="3" t="s">
        <v>239</v>
      </c>
      <c r="F57" s="3" t="s">
        <v>220</v>
      </c>
      <c r="G57" s="3" t="s">
        <v>190</v>
      </c>
      <c r="J57" s="3" t="s">
        <v>104</v>
      </c>
      <c r="K57" s="3">
        <v>1</v>
      </c>
      <c r="L57" s="3">
        <v>1</v>
      </c>
      <c r="M57" s="3">
        <v>170</v>
      </c>
      <c r="O57" s="3">
        <v>0</v>
      </c>
      <c r="P57" s="3">
        <v>170</v>
      </c>
      <c r="Q57" s="3" t="s">
        <v>105</v>
      </c>
      <c r="R57" s="3">
        <v>3</v>
      </c>
      <c r="S57" s="3" t="s">
        <v>48</v>
      </c>
    </row>
    <row r="58" spans="1:22" x14ac:dyDescent="0.2">
      <c r="C58" s="13" t="s">
        <v>204</v>
      </c>
      <c r="D58" s="3" t="s">
        <v>105</v>
      </c>
      <c r="E58" s="3" t="s">
        <v>239</v>
      </c>
      <c r="F58" s="3" t="s">
        <v>220</v>
      </c>
      <c r="G58" s="3" t="s">
        <v>191</v>
      </c>
      <c r="J58" s="3" t="s">
        <v>106</v>
      </c>
      <c r="K58" s="3">
        <v>1</v>
      </c>
      <c r="L58" s="3">
        <v>2</v>
      </c>
      <c r="M58" s="3">
        <v>510</v>
      </c>
      <c r="O58" s="3">
        <v>0</v>
      </c>
      <c r="P58" s="3">
        <v>510</v>
      </c>
      <c r="Q58" s="3" t="s">
        <v>107</v>
      </c>
      <c r="R58" s="3">
        <v>3</v>
      </c>
      <c r="S58" s="3" t="s">
        <v>48</v>
      </c>
    </row>
    <row r="59" spans="1:22" x14ac:dyDescent="0.2">
      <c r="C59" s="13" t="s">
        <v>204</v>
      </c>
      <c r="D59" s="3" t="s">
        <v>107</v>
      </c>
      <c r="E59" s="3" t="s">
        <v>239</v>
      </c>
      <c r="F59" s="3" t="s">
        <v>220</v>
      </c>
      <c r="G59" s="3" t="s">
        <v>192</v>
      </c>
      <c r="J59" s="3" t="s">
        <v>108</v>
      </c>
      <c r="K59" s="3">
        <v>1</v>
      </c>
      <c r="L59" s="3">
        <v>3</v>
      </c>
      <c r="M59" s="3">
        <v>1530</v>
      </c>
      <c r="O59" s="3">
        <v>0</v>
      </c>
      <c r="P59" s="3">
        <v>1530</v>
      </c>
      <c r="S59" s="3" t="s">
        <v>48</v>
      </c>
    </row>
    <row r="60" spans="1:22" x14ac:dyDescent="0.2">
      <c r="C60" s="13" t="s">
        <v>205</v>
      </c>
      <c r="D60" s="3" t="s">
        <v>109</v>
      </c>
      <c r="E60" s="3" t="s">
        <v>239</v>
      </c>
      <c r="F60" s="14" t="s">
        <v>215</v>
      </c>
      <c r="G60" s="12" t="s">
        <v>190</v>
      </c>
      <c r="J60" s="3" t="s">
        <v>110</v>
      </c>
      <c r="K60" s="3">
        <v>1</v>
      </c>
      <c r="L60" s="3">
        <v>1</v>
      </c>
      <c r="M60" s="3">
        <v>170</v>
      </c>
      <c r="O60" s="3">
        <v>0</v>
      </c>
      <c r="P60" s="3">
        <v>170</v>
      </c>
      <c r="Q60" s="3" t="s">
        <v>111</v>
      </c>
      <c r="R60" s="3">
        <v>3</v>
      </c>
      <c r="S60" s="3" t="s">
        <v>48</v>
      </c>
    </row>
    <row r="61" spans="1:22" x14ac:dyDescent="0.2">
      <c r="C61" s="13" t="s">
        <v>205</v>
      </c>
      <c r="D61" s="3" t="s">
        <v>111</v>
      </c>
      <c r="E61" s="3" t="s">
        <v>239</v>
      </c>
      <c r="F61" s="14" t="s">
        <v>215</v>
      </c>
      <c r="G61" s="12" t="s">
        <v>191</v>
      </c>
      <c r="J61" s="3" t="s">
        <v>112</v>
      </c>
      <c r="K61" s="3">
        <v>1</v>
      </c>
      <c r="L61" s="3">
        <v>2</v>
      </c>
      <c r="M61" s="3">
        <v>510</v>
      </c>
      <c r="O61" s="3">
        <v>0</v>
      </c>
      <c r="P61" s="3">
        <v>510</v>
      </c>
      <c r="Q61" s="3" t="s">
        <v>113</v>
      </c>
      <c r="R61" s="3">
        <v>3</v>
      </c>
      <c r="S61" s="3" t="s">
        <v>48</v>
      </c>
    </row>
    <row r="62" spans="1:22" x14ac:dyDescent="0.2">
      <c r="C62" s="13" t="s">
        <v>205</v>
      </c>
      <c r="D62" s="3" t="s">
        <v>113</v>
      </c>
      <c r="E62" s="3" t="s">
        <v>239</v>
      </c>
      <c r="F62" s="14" t="s">
        <v>215</v>
      </c>
      <c r="G62" s="12" t="s">
        <v>192</v>
      </c>
      <c r="J62" s="3" t="s">
        <v>114</v>
      </c>
      <c r="K62" s="3">
        <v>1</v>
      </c>
      <c r="L62" s="3">
        <v>3</v>
      </c>
      <c r="M62" s="3">
        <v>1530</v>
      </c>
      <c r="O62" s="3">
        <v>0</v>
      </c>
      <c r="P62" s="3">
        <v>1530</v>
      </c>
      <c r="S62" s="3" t="s">
        <v>48</v>
      </c>
    </row>
    <row r="63" spans="1:22" x14ac:dyDescent="0.2">
      <c r="C63" s="13" t="s">
        <v>206</v>
      </c>
      <c r="D63" s="3" t="s">
        <v>115</v>
      </c>
      <c r="E63" s="3" t="s">
        <v>239</v>
      </c>
      <c r="F63" s="11" t="s">
        <v>46</v>
      </c>
      <c r="G63" s="11" t="s">
        <v>190</v>
      </c>
      <c r="J63" s="3" t="s">
        <v>116</v>
      </c>
      <c r="K63" s="3">
        <v>1</v>
      </c>
      <c r="L63" s="3">
        <v>1</v>
      </c>
      <c r="M63" s="3">
        <v>200</v>
      </c>
      <c r="O63" s="3">
        <v>0</v>
      </c>
      <c r="P63" s="3">
        <v>255</v>
      </c>
      <c r="Q63" s="3" t="s">
        <v>117</v>
      </c>
      <c r="R63" s="3">
        <v>3</v>
      </c>
      <c r="S63" s="3" t="s">
        <v>48</v>
      </c>
    </row>
    <row r="64" spans="1:22" x14ac:dyDescent="0.2">
      <c r="C64" s="13" t="s">
        <v>206</v>
      </c>
      <c r="D64" s="3" t="s">
        <v>117</v>
      </c>
      <c r="E64" s="3" t="s">
        <v>239</v>
      </c>
      <c r="F64" s="11" t="s">
        <v>46</v>
      </c>
      <c r="G64" s="11" t="s">
        <v>191</v>
      </c>
      <c r="J64" s="3" t="s">
        <v>118</v>
      </c>
      <c r="K64" s="3">
        <v>1</v>
      </c>
      <c r="L64" s="3">
        <v>2</v>
      </c>
      <c r="M64" s="3">
        <v>600</v>
      </c>
      <c r="O64" s="3">
        <v>0</v>
      </c>
      <c r="P64" s="3">
        <v>765</v>
      </c>
      <c r="Q64" s="3" t="s">
        <v>119</v>
      </c>
      <c r="R64" s="3">
        <v>3</v>
      </c>
      <c r="S64" s="3" t="s">
        <v>48</v>
      </c>
    </row>
    <row r="65" spans="3:19" x14ac:dyDescent="0.2">
      <c r="C65" s="13" t="s">
        <v>206</v>
      </c>
      <c r="D65" s="3" t="s">
        <v>119</v>
      </c>
      <c r="E65" s="3" t="s">
        <v>239</v>
      </c>
      <c r="F65" s="11" t="s">
        <v>46</v>
      </c>
      <c r="G65" s="11" t="s">
        <v>192</v>
      </c>
      <c r="J65" s="3" t="s">
        <v>120</v>
      </c>
      <c r="K65" s="3">
        <v>1</v>
      </c>
      <c r="L65" s="3">
        <v>3</v>
      </c>
      <c r="M65" s="3">
        <v>1800</v>
      </c>
      <c r="O65" s="3">
        <v>0</v>
      </c>
      <c r="P65" s="3">
        <v>2295</v>
      </c>
      <c r="S65" s="3" t="s">
        <v>48</v>
      </c>
    </row>
    <row r="66" spans="3:19" x14ac:dyDescent="0.2">
      <c r="C66" s="13" t="s">
        <v>207</v>
      </c>
      <c r="D66" s="3" t="s">
        <v>121</v>
      </c>
      <c r="E66" s="3" t="s">
        <v>239</v>
      </c>
      <c r="F66" s="3" t="s">
        <v>220</v>
      </c>
      <c r="G66" s="3" t="s">
        <v>190</v>
      </c>
      <c r="J66" s="3" t="s">
        <v>122</v>
      </c>
      <c r="K66" s="3">
        <v>1</v>
      </c>
      <c r="L66" s="3">
        <v>1</v>
      </c>
      <c r="M66" s="3">
        <v>170</v>
      </c>
      <c r="O66" s="3">
        <v>0</v>
      </c>
      <c r="P66" s="3">
        <v>170</v>
      </c>
      <c r="Q66" s="3" t="s">
        <v>123</v>
      </c>
      <c r="R66" s="3">
        <v>3</v>
      </c>
      <c r="S66" s="3" t="s">
        <v>48</v>
      </c>
    </row>
    <row r="67" spans="3:19" x14ac:dyDescent="0.2">
      <c r="C67" s="13" t="s">
        <v>207</v>
      </c>
      <c r="D67" s="3" t="s">
        <v>123</v>
      </c>
      <c r="E67" s="3" t="s">
        <v>239</v>
      </c>
      <c r="F67" s="3" t="s">
        <v>220</v>
      </c>
      <c r="G67" s="3" t="s">
        <v>191</v>
      </c>
      <c r="J67" s="3" t="s">
        <v>124</v>
      </c>
      <c r="K67" s="3">
        <v>1</v>
      </c>
      <c r="L67" s="3">
        <v>2</v>
      </c>
      <c r="M67" s="3">
        <v>510</v>
      </c>
      <c r="O67" s="3">
        <v>0</v>
      </c>
      <c r="P67" s="3">
        <v>510</v>
      </c>
      <c r="Q67" s="3" t="s">
        <v>125</v>
      </c>
      <c r="R67" s="3">
        <v>3</v>
      </c>
      <c r="S67" s="3" t="s">
        <v>48</v>
      </c>
    </row>
    <row r="68" spans="3:19" x14ac:dyDescent="0.2">
      <c r="C68" s="13" t="s">
        <v>207</v>
      </c>
      <c r="D68" s="3" t="s">
        <v>125</v>
      </c>
      <c r="E68" s="3" t="s">
        <v>239</v>
      </c>
      <c r="F68" s="3" t="s">
        <v>220</v>
      </c>
      <c r="G68" s="3" t="s">
        <v>192</v>
      </c>
      <c r="J68" s="3" t="s">
        <v>126</v>
      </c>
      <c r="K68" s="3">
        <v>1</v>
      </c>
      <c r="L68" s="3">
        <v>3</v>
      </c>
      <c r="M68" s="3">
        <v>1530</v>
      </c>
      <c r="O68" s="3">
        <v>0</v>
      </c>
      <c r="P68" s="3">
        <v>1530</v>
      </c>
      <c r="S68" s="3" t="s">
        <v>48</v>
      </c>
    </row>
    <row r="69" spans="3:19" x14ac:dyDescent="0.2">
      <c r="C69" s="13" t="s">
        <v>208</v>
      </c>
      <c r="D69" s="3" t="s">
        <v>127</v>
      </c>
      <c r="E69" s="3" t="s">
        <v>239</v>
      </c>
      <c r="F69" s="11" t="s">
        <v>46</v>
      </c>
      <c r="G69" s="11" t="s">
        <v>190</v>
      </c>
      <c r="J69" s="3" t="s">
        <v>128</v>
      </c>
      <c r="K69" s="3">
        <v>1</v>
      </c>
      <c r="L69" s="3">
        <v>1</v>
      </c>
      <c r="M69" s="3">
        <v>170</v>
      </c>
      <c r="O69" s="3">
        <v>0</v>
      </c>
      <c r="P69" s="3">
        <v>170</v>
      </c>
      <c r="Q69" s="3" t="s">
        <v>129</v>
      </c>
      <c r="R69" s="3">
        <v>3</v>
      </c>
      <c r="S69" s="3" t="s">
        <v>48</v>
      </c>
    </row>
    <row r="70" spans="3:19" x14ac:dyDescent="0.2">
      <c r="C70" s="13" t="s">
        <v>208</v>
      </c>
      <c r="D70" s="3" t="s">
        <v>129</v>
      </c>
      <c r="E70" s="3" t="s">
        <v>239</v>
      </c>
      <c r="F70" s="11" t="s">
        <v>46</v>
      </c>
      <c r="G70" s="11" t="s">
        <v>191</v>
      </c>
      <c r="J70" s="3" t="s">
        <v>130</v>
      </c>
      <c r="K70" s="3">
        <v>1</v>
      </c>
      <c r="L70" s="3">
        <v>2</v>
      </c>
      <c r="M70" s="3">
        <v>510</v>
      </c>
      <c r="O70" s="3">
        <v>0</v>
      </c>
      <c r="P70" s="3">
        <v>510</v>
      </c>
      <c r="Q70" s="3" t="s">
        <v>131</v>
      </c>
      <c r="R70" s="3">
        <v>3</v>
      </c>
      <c r="S70" s="3" t="s">
        <v>48</v>
      </c>
    </row>
    <row r="71" spans="3:19" x14ac:dyDescent="0.2">
      <c r="C71" s="13" t="s">
        <v>208</v>
      </c>
      <c r="D71" s="3" t="s">
        <v>131</v>
      </c>
      <c r="E71" s="3" t="s">
        <v>239</v>
      </c>
      <c r="F71" s="11" t="s">
        <v>46</v>
      </c>
      <c r="G71" s="11" t="s">
        <v>192</v>
      </c>
      <c r="J71" s="3" t="s">
        <v>132</v>
      </c>
      <c r="K71" s="3">
        <v>1</v>
      </c>
      <c r="L71" s="3">
        <v>3</v>
      </c>
      <c r="M71" s="3">
        <v>1530</v>
      </c>
      <c r="O71" s="3">
        <v>0</v>
      </c>
      <c r="P71" s="3">
        <v>1530</v>
      </c>
      <c r="S71" s="3" t="s">
        <v>48</v>
      </c>
    </row>
    <row r="72" spans="3:19" x14ac:dyDescent="0.2">
      <c r="C72" s="13" t="s">
        <v>209</v>
      </c>
      <c r="D72" s="3" t="s">
        <v>136</v>
      </c>
      <c r="E72" s="3" t="s">
        <v>239</v>
      </c>
      <c r="F72" s="3" t="s">
        <v>51</v>
      </c>
      <c r="G72" s="3" t="s">
        <v>190</v>
      </c>
      <c r="J72" s="3" t="s">
        <v>137</v>
      </c>
      <c r="K72" s="3">
        <v>1</v>
      </c>
      <c r="L72" s="3">
        <v>1</v>
      </c>
      <c r="M72" s="3">
        <v>200</v>
      </c>
      <c r="O72" s="3">
        <v>0</v>
      </c>
      <c r="P72" s="3">
        <v>255</v>
      </c>
      <c r="Q72" s="3" t="s">
        <v>138</v>
      </c>
      <c r="R72" s="3">
        <v>3</v>
      </c>
      <c r="S72" s="3" t="s">
        <v>48</v>
      </c>
    </row>
    <row r="73" spans="3:19" x14ac:dyDescent="0.2">
      <c r="C73" s="13" t="s">
        <v>209</v>
      </c>
      <c r="D73" s="3" t="s">
        <v>138</v>
      </c>
      <c r="E73" s="3" t="s">
        <v>239</v>
      </c>
      <c r="F73" s="3" t="s">
        <v>51</v>
      </c>
      <c r="G73" s="3" t="s">
        <v>191</v>
      </c>
      <c r="J73" s="3" t="s">
        <v>139</v>
      </c>
      <c r="K73" s="3">
        <v>1</v>
      </c>
      <c r="L73" s="3">
        <v>2</v>
      </c>
      <c r="M73" s="3">
        <v>600</v>
      </c>
      <c r="O73" s="3">
        <v>0</v>
      </c>
      <c r="P73" s="3">
        <v>765</v>
      </c>
      <c r="Q73" s="3" t="s">
        <v>140</v>
      </c>
      <c r="R73" s="3">
        <v>3</v>
      </c>
      <c r="S73" s="3" t="s">
        <v>48</v>
      </c>
    </row>
    <row r="74" spans="3:19" x14ac:dyDescent="0.2">
      <c r="C74" s="13" t="s">
        <v>209</v>
      </c>
      <c r="D74" s="3" t="s">
        <v>140</v>
      </c>
      <c r="E74" s="3" t="s">
        <v>239</v>
      </c>
      <c r="F74" s="3" t="s">
        <v>51</v>
      </c>
      <c r="G74" s="3" t="s">
        <v>192</v>
      </c>
      <c r="J74" s="3" t="s">
        <v>141</v>
      </c>
      <c r="K74" s="3">
        <v>1</v>
      </c>
      <c r="L74" s="3">
        <v>3</v>
      </c>
      <c r="M74" s="3">
        <v>1800</v>
      </c>
      <c r="O74" s="3">
        <v>0</v>
      </c>
      <c r="P74" s="3">
        <v>2295</v>
      </c>
      <c r="S74" s="3" t="s">
        <v>48</v>
      </c>
    </row>
    <row r="75" spans="3:19" x14ac:dyDescent="0.2">
      <c r="C75" s="13" t="s">
        <v>210</v>
      </c>
      <c r="D75" s="3" t="s">
        <v>142</v>
      </c>
      <c r="E75" s="3" t="s">
        <v>239</v>
      </c>
      <c r="F75" s="14" t="s">
        <v>215</v>
      </c>
      <c r="G75" s="12" t="s">
        <v>190</v>
      </c>
      <c r="J75" s="3" t="s">
        <v>143</v>
      </c>
      <c r="K75" s="3">
        <v>1</v>
      </c>
      <c r="L75" s="3">
        <v>1</v>
      </c>
      <c r="M75" s="3">
        <v>170</v>
      </c>
      <c r="O75" s="3">
        <v>0</v>
      </c>
      <c r="P75" s="3">
        <v>170</v>
      </c>
      <c r="Q75" s="3" t="s">
        <v>144</v>
      </c>
      <c r="R75" s="3">
        <v>3</v>
      </c>
      <c r="S75" s="3" t="s">
        <v>48</v>
      </c>
    </row>
    <row r="76" spans="3:19" x14ac:dyDescent="0.2">
      <c r="C76" s="13" t="s">
        <v>210</v>
      </c>
      <c r="D76" s="3" t="s">
        <v>144</v>
      </c>
      <c r="E76" s="3" t="s">
        <v>239</v>
      </c>
      <c r="F76" s="14" t="s">
        <v>215</v>
      </c>
      <c r="G76" s="12" t="s">
        <v>191</v>
      </c>
      <c r="J76" s="3" t="s">
        <v>145</v>
      </c>
      <c r="K76" s="3">
        <v>1</v>
      </c>
      <c r="L76" s="3">
        <v>2</v>
      </c>
      <c r="M76" s="3">
        <v>510</v>
      </c>
      <c r="O76" s="3">
        <v>0</v>
      </c>
      <c r="P76" s="3">
        <v>510</v>
      </c>
      <c r="Q76" s="3" t="s">
        <v>146</v>
      </c>
      <c r="R76" s="3">
        <v>3</v>
      </c>
      <c r="S76" s="3" t="s">
        <v>48</v>
      </c>
    </row>
    <row r="77" spans="3:19" x14ac:dyDescent="0.2">
      <c r="C77" s="13" t="s">
        <v>210</v>
      </c>
      <c r="D77" s="3" t="s">
        <v>146</v>
      </c>
      <c r="E77" s="3" t="s">
        <v>239</v>
      </c>
      <c r="F77" s="14" t="s">
        <v>215</v>
      </c>
      <c r="G77" s="12" t="s">
        <v>192</v>
      </c>
      <c r="J77" s="3" t="s">
        <v>147</v>
      </c>
      <c r="K77" s="3">
        <v>1</v>
      </c>
      <c r="L77" s="3">
        <v>3</v>
      </c>
      <c r="M77" s="3">
        <v>1530</v>
      </c>
      <c r="O77" s="3">
        <v>0</v>
      </c>
      <c r="P77" s="3">
        <v>1530</v>
      </c>
      <c r="S77" s="3" t="s">
        <v>48</v>
      </c>
    </row>
    <row r="78" spans="3:19" x14ac:dyDescent="0.2">
      <c r="C78" s="13" t="s">
        <v>211</v>
      </c>
      <c r="D78" s="3" t="s">
        <v>148</v>
      </c>
      <c r="E78" s="3" t="s">
        <v>239</v>
      </c>
      <c r="F78" s="11" t="s">
        <v>217</v>
      </c>
      <c r="G78" s="11" t="s">
        <v>190</v>
      </c>
      <c r="J78" s="3" t="s">
        <v>149</v>
      </c>
      <c r="K78" s="3">
        <v>1</v>
      </c>
      <c r="L78" s="3">
        <v>1</v>
      </c>
      <c r="M78" s="3">
        <v>150</v>
      </c>
      <c r="O78" s="3">
        <v>0</v>
      </c>
      <c r="P78" s="3">
        <v>127</v>
      </c>
      <c r="Q78" s="3" t="s">
        <v>150</v>
      </c>
      <c r="R78" s="3">
        <v>3</v>
      </c>
      <c r="S78" s="3" t="s">
        <v>48</v>
      </c>
    </row>
    <row r="79" spans="3:19" x14ac:dyDescent="0.2">
      <c r="C79" s="13" t="s">
        <v>211</v>
      </c>
      <c r="D79" s="3" t="s">
        <v>150</v>
      </c>
      <c r="E79" s="3" t="s">
        <v>239</v>
      </c>
      <c r="F79" s="11" t="s">
        <v>217</v>
      </c>
      <c r="G79" s="11" t="s">
        <v>191</v>
      </c>
      <c r="J79" s="3" t="s">
        <v>151</v>
      </c>
      <c r="K79" s="3">
        <v>1</v>
      </c>
      <c r="L79" s="3">
        <v>2</v>
      </c>
      <c r="M79" s="3">
        <v>450</v>
      </c>
      <c r="O79" s="3">
        <v>0</v>
      </c>
      <c r="P79" s="3">
        <v>382</v>
      </c>
      <c r="Q79" s="3" t="s">
        <v>152</v>
      </c>
      <c r="R79" s="3">
        <v>3</v>
      </c>
      <c r="S79" s="3" t="s">
        <v>48</v>
      </c>
    </row>
    <row r="80" spans="3:19" x14ac:dyDescent="0.2">
      <c r="C80" s="13" t="s">
        <v>211</v>
      </c>
      <c r="D80" s="3" t="s">
        <v>152</v>
      </c>
      <c r="E80" s="3" t="s">
        <v>239</v>
      </c>
      <c r="F80" s="11" t="s">
        <v>217</v>
      </c>
      <c r="G80" s="11" t="s">
        <v>192</v>
      </c>
      <c r="J80" s="3" t="s">
        <v>153</v>
      </c>
      <c r="K80" s="3">
        <v>1</v>
      </c>
      <c r="L80" s="3">
        <v>3</v>
      </c>
      <c r="M80" s="3">
        <v>1350</v>
      </c>
      <c r="O80" s="3">
        <v>0</v>
      </c>
      <c r="P80" s="3">
        <v>1147</v>
      </c>
      <c r="S80" s="3" t="s">
        <v>48</v>
      </c>
    </row>
    <row r="81" spans="2:19" x14ac:dyDescent="0.2">
      <c r="C81" s="13" t="s">
        <v>212</v>
      </c>
      <c r="D81" s="3" t="s">
        <v>160</v>
      </c>
      <c r="E81" s="3" t="s">
        <v>239</v>
      </c>
      <c r="F81" s="11" t="s">
        <v>46</v>
      </c>
      <c r="G81" s="11" t="s">
        <v>190</v>
      </c>
      <c r="J81" s="3" t="s">
        <v>161</v>
      </c>
      <c r="K81" s="3">
        <v>1</v>
      </c>
      <c r="L81" s="3">
        <v>1</v>
      </c>
      <c r="M81" s="3">
        <v>150</v>
      </c>
      <c r="O81" s="3">
        <v>0</v>
      </c>
      <c r="P81" s="3">
        <v>127</v>
      </c>
      <c r="Q81" s="3" t="s">
        <v>162</v>
      </c>
      <c r="R81" s="3">
        <v>3</v>
      </c>
      <c r="S81" s="3" t="s">
        <v>48</v>
      </c>
    </row>
    <row r="82" spans="2:19" x14ac:dyDescent="0.2">
      <c r="C82" s="13" t="s">
        <v>212</v>
      </c>
      <c r="D82" s="3" t="s">
        <v>162</v>
      </c>
      <c r="E82" s="3" t="s">
        <v>239</v>
      </c>
      <c r="F82" s="11" t="s">
        <v>46</v>
      </c>
      <c r="G82" s="11" t="s">
        <v>191</v>
      </c>
      <c r="J82" s="3" t="s">
        <v>163</v>
      </c>
      <c r="K82" s="3">
        <v>1</v>
      </c>
      <c r="L82" s="3">
        <v>2</v>
      </c>
      <c r="M82" s="3">
        <v>450</v>
      </c>
      <c r="O82" s="3">
        <v>0</v>
      </c>
      <c r="P82" s="3">
        <v>382</v>
      </c>
      <c r="Q82" s="3" t="s">
        <v>164</v>
      </c>
      <c r="R82" s="3">
        <v>3</v>
      </c>
      <c r="S82" s="3" t="s">
        <v>48</v>
      </c>
    </row>
    <row r="83" spans="2:19" x14ac:dyDescent="0.2">
      <c r="C83" s="13" t="s">
        <v>212</v>
      </c>
      <c r="D83" s="3" t="s">
        <v>164</v>
      </c>
      <c r="E83" s="3" t="s">
        <v>239</v>
      </c>
      <c r="F83" s="11" t="s">
        <v>46</v>
      </c>
      <c r="G83" s="11" t="s">
        <v>192</v>
      </c>
      <c r="J83" s="3" t="s">
        <v>165</v>
      </c>
      <c r="K83" s="3">
        <v>1</v>
      </c>
      <c r="L83" s="3">
        <v>3</v>
      </c>
      <c r="M83" s="3">
        <v>1350</v>
      </c>
      <c r="O83" s="3">
        <v>0</v>
      </c>
      <c r="P83" s="3">
        <v>1147</v>
      </c>
      <c r="S83" s="3" t="s">
        <v>48</v>
      </c>
    </row>
    <row r="84" spans="2:19" x14ac:dyDescent="0.2">
      <c r="C84" s="13" t="s">
        <v>214</v>
      </c>
      <c r="D84" s="3" t="s">
        <v>172</v>
      </c>
      <c r="E84" s="3" t="s">
        <v>239</v>
      </c>
      <c r="F84" s="3" t="s">
        <v>219</v>
      </c>
      <c r="G84" s="3" t="s">
        <v>190</v>
      </c>
      <c r="J84" s="3" t="s">
        <v>173</v>
      </c>
      <c r="K84" s="3">
        <v>1</v>
      </c>
      <c r="L84" s="3">
        <v>1</v>
      </c>
      <c r="M84" s="3">
        <v>150</v>
      </c>
      <c r="O84" s="3">
        <v>0</v>
      </c>
      <c r="P84" s="3">
        <v>127</v>
      </c>
      <c r="Q84" s="3" t="s">
        <v>174</v>
      </c>
      <c r="R84" s="3">
        <v>3</v>
      </c>
      <c r="S84" s="3" t="s">
        <v>48</v>
      </c>
    </row>
    <row r="85" spans="2:19" x14ac:dyDescent="0.2">
      <c r="C85" s="13" t="s">
        <v>214</v>
      </c>
      <c r="D85" s="3" t="s">
        <v>174</v>
      </c>
      <c r="E85" s="3" t="s">
        <v>239</v>
      </c>
      <c r="F85" s="3" t="s">
        <v>219</v>
      </c>
      <c r="G85" s="3" t="s">
        <v>191</v>
      </c>
      <c r="J85" s="3" t="s">
        <v>175</v>
      </c>
      <c r="K85" s="3">
        <v>1</v>
      </c>
      <c r="L85" s="3">
        <v>2</v>
      </c>
      <c r="M85" s="3">
        <v>450</v>
      </c>
      <c r="O85" s="3">
        <v>0</v>
      </c>
      <c r="P85" s="3">
        <v>382</v>
      </c>
      <c r="Q85" s="3" t="s">
        <v>176</v>
      </c>
      <c r="R85" s="3">
        <v>3</v>
      </c>
      <c r="S85" s="3" t="s">
        <v>48</v>
      </c>
    </row>
    <row r="86" spans="2:19" x14ac:dyDescent="0.2">
      <c r="C86" s="13" t="s">
        <v>214</v>
      </c>
      <c r="D86" s="3" t="s">
        <v>176</v>
      </c>
      <c r="E86" s="3" t="s">
        <v>239</v>
      </c>
      <c r="F86" s="3" t="s">
        <v>219</v>
      </c>
      <c r="G86" s="3" t="s">
        <v>192</v>
      </c>
      <c r="J86" s="3" t="s">
        <v>177</v>
      </c>
      <c r="K86" s="3">
        <v>1</v>
      </c>
      <c r="L86" s="3">
        <v>3</v>
      </c>
      <c r="M86" s="3">
        <v>1350</v>
      </c>
      <c r="O86" s="3">
        <v>0</v>
      </c>
      <c r="P86" s="3">
        <v>1147</v>
      </c>
      <c r="S86" s="3" t="s">
        <v>48</v>
      </c>
    </row>
    <row r="87" spans="2:19" x14ac:dyDescent="0.2">
      <c r="D87" s="11"/>
    </row>
    <row r="88" spans="2:19" x14ac:dyDescent="0.2">
      <c r="B88" s="3" t="s">
        <v>178</v>
      </c>
      <c r="C88" s="3">
        <v>1</v>
      </c>
      <c r="D88" s="3" t="str">
        <f t="shared" ref="D88:D111" si="1">B88&amp;"_"&amp;C88</f>
        <v>TestTow1_1</v>
      </c>
      <c r="E88" s="3" t="s">
        <v>240</v>
      </c>
      <c r="F88" s="11" t="s">
        <v>46</v>
      </c>
      <c r="G88" s="11" t="s">
        <v>190</v>
      </c>
      <c r="H88" s="7"/>
      <c r="J88" s="3" t="str">
        <f t="shared" ref="J88:J111" si="2">"Unit_"&amp;D88</f>
        <v>Unit_TestTow1_1</v>
      </c>
      <c r="K88" s="3">
        <v>1</v>
      </c>
      <c r="L88" s="3">
        <v>1</v>
      </c>
      <c r="M88" s="3">
        <v>200</v>
      </c>
      <c r="O88" s="3">
        <v>0</v>
      </c>
      <c r="P88" s="3">
        <f>INT(M88*0.7)</f>
        <v>140</v>
      </c>
      <c r="Q88" s="3" t="str">
        <f>D89</f>
        <v>TestTow1_2</v>
      </c>
      <c r="R88" s="3">
        <v>3</v>
      </c>
      <c r="S88" s="3" t="s">
        <v>48</v>
      </c>
    </row>
    <row r="89" spans="2:19" x14ac:dyDescent="0.2">
      <c r="B89" s="3" t="s">
        <v>178</v>
      </c>
      <c r="C89" s="3">
        <v>2</v>
      </c>
      <c r="D89" s="3" t="str">
        <f t="shared" si="1"/>
        <v>TestTow1_2</v>
      </c>
      <c r="E89" s="3" t="s">
        <v>240</v>
      </c>
      <c r="F89" s="11" t="s">
        <v>46</v>
      </c>
      <c r="G89" s="11" t="s">
        <v>191</v>
      </c>
      <c r="J89" s="3" t="str">
        <f t="shared" si="2"/>
        <v>Unit_TestTow1_2</v>
      </c>
      <c r="K89" s="3">
        <v>1</v>
      </c>
      <c r="L89" s="3">
        <v>2</v>
      </c>
      <c r="M89" s="3">
        <v>200</v>
      </c>
      <c r="O89" s="3">
        <v>0</v>
      </c>
      <c r="P89" s="3">
        <f>INT(P88*3)</f>
        <v>420</v>
      </c>
      <c r="Q89" s="3" t="str">
        <f>D90</f>
        <v>TestTow1_3</v>
      </c>
      <c r="R89" s="3">
        <v>3</v>
      </c>
      <c r="S89" s="3" t="s">
        <v>48</v>
      </c>
    </row>
    <row r="90" spans="2:19" x14ac:dyDescent="0.2">
      <c r="B90" s="3" t="s">
        <v>178</v>
      </c>
      <c r="C90" s="3">
        <v>3</v>
      </c>
      <c r="D90" s="3" t="str">
        <f t="shared" si="1"/>
        <v>TestTow1_3</v>
      </c>
      <c r="E90" s="3" t="s">
        <v>240</v>
      </c>
      <c r="F90" s="11" t="s">
        <v>46</v>
      </c>
      <c r="G90" s="11" t="s">
        <v>192</v>
      </c>
      <c r="J90" s="3" t="str">
        <f t="shared" si="2"/>
        <v>Unit_TestTow1_3</v>
      </c>
      <c r="K90" s="3">
        <v>1</v>
      </c>
      <c r="L90" s="3">
        <v>3</v>
      </c>
      <c r="M90" s="3">
        <v>200</v>
      </c>
      <c r="O90" s="3">
        <v>0</v>
      </c>
      <c r="P90" s="3">
        <f>INT(P89*3)</f>
        <v>1260</v>
      </c>
      <c r="S90" s="3" t="s">
        <v>48</v>
      </c>
    </row>
    <row r="91" spans="2:19" x14ac:dyDescent="0.2">
      <c r="B91" s="3" t="s">
        <v>179</v>
      </c>
      <c r="C91" s="3">
        <v>1</v>
      </c>
      <c r="D91" s="3" t="str">
        <f t="shared" si="1"/>
        <v>TestTow2_1</v>
      </c>
      <c r="E91" s="3" t="s">
        <v>240</v>
      </c>
      <c r="F91" s="3" t="s">
        <v>51</v>
      </c>
      <c r="G91" s="3" t="s">
        <v>190</v>
      </c>
      <c r="J91" s="3" t="str">
        <f t="shared" si="2"/>
        <v>Unit_TestTow2_1</v>
      </c>
      <c r="K91" s="3">
        <v>1</v>
      </c>
      <c r="L91" s="3">
        <v>1</v>
      </c>
      <c r="M91" s="3">
        <v>180</v>
      </c>
      <c r="O91" s="3">
        <v>0</v>
      </c>
      <c r="P91" s="3">
        <f>INT(M91*0.7)</f>
        <v>126</v>
      </c>
      <c r="Q91" s="3" t="str">
        <f>D92</f>
        <v>TestTow2_2</v>
      </c>
      <c r="R91" s="3">
        <v>3</v>
      </c>
      <c r="S91" s="3" t="s">
        <v>48</v>
      </c>
    </row>
    <row r="92" spans="2:19" x14ac:dyDescent="0.2">
      <c r="B92" s="3" t="s">
        <v>179</v>
      </c>
      <c r="C92" s="3">
        <v>2</v>
      </c>
      <c r="D92" s="3" t="str">
        <f t="shared" si="1"/>
        <v>TestTow2_2</v>
      </c>
      <c r="E92" s="3" t="s">
        <v>240</v>
      </c>
      <c r="F92" s="3" t="s">
        <v>51</v>
      </c>
      <c r="G92" s="3" t="s">
        <v>191</v>
      </c>
      <c r="J92" s="3" t="str">
        <f t="shared" si="2"/>
        <v>Unit_TestTow2_2</v>
      </c>
      <c r="K92" s="3">
        <v>1</v>
      </c>
      <c r="L92" s="3">
        <v>2</v>
      </c>
      <c r="M92" s="3">
        <v>180</v>
      </c>
      <c r="O92" s="3">
        <v>0</v>
      </c>
      <c r="P92" s="3">
        <f>INT(P91*3)</f>
        <v>378</v>
      </c>
      <c r="Q92" s="3" t="str">
        <f>D93</f>
        <v>TestTow2_3</v>
      </c>
      <c r="R92" s="3">
        <v>3</v>
      </c>
      <c r="S92" s="3" t="s">
        <v>48</v>
      </c>
    </row>
    <row r="93" spans="2:19" x14ac:dyDescent="0.2">
      <c r="B93" s="3" t="s">
        <v>179</v>
      </c>
      <c r="C93" s="3">
        <v>3</v>
      </c>
      <c r="D93" s="3" t="str">
        <f t="shared" si="1"/>
        <v>TestTow2_3</v>
      </c>
      <c r="E93" s="3" t="s">
        <v>240</v>
      </c>
      <c r="F93" s="3" t="s">
        <v>51</v>
      </c>
      <c r="G93" s="3" t="s">
        <v>192</v>
      </c>
      <c r="J93" s="3" t="str">
        <f t="shared" si="2"/>
        <v>Unit_TestTow2_3</v>
      </c>
      <c r="K93" s="3">
        <v>1</v>
      </c>
      <c r="L93" s="3">
        <v>3</v>
      </c>
      <c r="M93" s="3">
        <v>180</v>
      </c>
      <c r="O93" s="3">
        <v>0</v>
      </c>
      <c r="P93" s="3">
        <f>INT(P92*3)</f>
        <v>1134</v>
      </c>
      <c r="S93" s="3" t="s">
        <v>48</v>
      </c>
    </row>
    <row r="94" spans="2:19" x14ac:dyDescent="0.2">
      <c r="B94" s="3" t="s">
        <v>180</v>
      </c>
      <c r="C94" s="3">
        <v>1</v>
      </c>
      <c r="D94" s="3" t="str">
        <f t="shared" si="1"/>
        <v>TestTow3_1</v>
      </c>
      <c r="E94" s="3" t="s">
        <v>240</v>
      </c>
      <c r="F94" s="11" t="s">
        <v>221</v>
      </c>
      <c r="G94" s="11" t="s">
        <v>190</v>
      </c>
      <c r="J94" s="3" t="str">
        <f t="shared" si="2"/>
        <v>Unit_TestTow3_1</v>
      </c>
      <c r="K94" s="3">
        <v>1</v>
      </c>
      <c r="L94" s="3">
        <v>1</v>
      </c>
      <c r="M94" s="3">
        <v>180</v>
      </c>
      <c r="O94" s="3">
        <v>0</v>
      </c>
      <c r="P94" s="3">
        <f>INT(M94*0.7)</f>
        <v>126</v>
      </c>
      <c r="Q94" s="3" t="str">
        <f>D95</f>
        <v>TestTow3_2</v>
      </c>
      <c r="R94" s="3">
        <v>3</v>
      </c>
      <c r="S94" s="3" t="s">
        <v>48</v>
      </c>
    </row>
    <row r="95" spans="2:19" x14ac:dyDescent="0.2">
      <c r="B95" s="3" t="s">
        <v>180</v>
      </c>
      <c r="C95" s="3">
        <v>2</v>
      </c>
      <c r="D95" s="3" t="str">
        <f t="shared" si="1"/>
        <v>TestTow3_2</v>
      </c>
      <c r="E95" s="3" t="s">
        <v>240</v>
      </c>
      <c r="F95" s="11" t="s">
        <v>221</v>
      </c>
      <c r="G95" s="11" t="s">
        <v>191</v>
      </c>
      <c r="J95" s="3" t="str">
        <f t="shared" si="2"/>
        <v>Unit_TestTow3_2</v>
      </c>
      <c r="K95" s="3">
        <v>1</v>
      </c>
      <c r="L95" s="3">
        <v>2</v>
      </c>
      <c r="M95" s="3">
        <v>180</v>
      </c>
      <c r="O95" s="3">
        <v>0</v>
      </c>
      <c r="P95" s="3">
        <f>INT(P94*3)</f>
        <v>378</v>
      </c>
      <c r="Q95" s="3" t="str">
        <f>D96</f>
        <v>TestTow3_3</v>
      </c>
      <c r="R95" s="3">
        <v>3</v>
      </c>
      <c r="S95" s="3" t="s">
        <v>48</v>
      </c>
    </row>
    <row r="96" spans="2:19" x14ac:dyDescent="0.2">
      <c r="B96" s="3" t="s">
        <v>180</v>
      </c>
      <c r="C96" s="3">
        <v>3</v>
      </c>
      <c r="D96" s="3" t="str">
        <f t="shared" si="1"/>
        <v>TestTow3_3</v>
      </c>
      <c r="E96" s="3" t="s">
        <v>240</v>
      </c>
      <c r="F96" s="11" t="s">
        <v>221</v>
      </c>
      <c r="G96" s="11" t="s">
        <v>192</v>
      </c>
      <c r="J96" s="3" t="str">
        <f t="shared" si="2"/>
        <v>Unit_TestTow3_3</v>
      </c>
      <c r="K96" s="3">
        <v>1</v>
      </c>
      <c r="L96" s="3">
        <v>3</v>
      </c>
      <c r="M96" s="3">
        <v>180</v>
      </c>
      <c r="O96" s="3">
        <v>0</v>
      </c>
      <c r="P96" s="3">
        <f>INT(P95*3)</f>
        <v>1134</v>
      </c>
      <c r="S96" s="3" t="s">
        <v>48</v>
      </c>
    </row>
    <row r="97" spans="2:19" x14ac:dyDescent="0.2">
      <c r="B97" s="3" t="s">
        <v>181</v>
      </c>
      <c r="C97" s="3">
        <v>1</v>
      </c>
      <c r="D97" s="3" t="str">
        <f t="shared" si="1"/>
        <v>TestTow4_1</v>
      </c>
      <c r="E97" s="3" t="s">
        <v>240</v>
      </c>
      <c r="F97" s="3" t="s">
        <v>51</v>
      </c>
      <c r="G97" s="3" t="s">
        <v>190</v>
      </c>
      <c r="J97" s="3" t="str">
        <f t="shared" si="2"/>
        <v>Unit_TestTow4_1</v>
      </c>
      <c r="K97" s="3">
        <v>1</v>
      </c>
      <c r="L97" s="3">
        <v>1</v>
      </c>
      <c r="M97" s="3">
        <v>180</v>
      </c>
      <c r="O97" s="3">
        <v>0</v>
      </c>
      <c r="P97" s="3">
        <f>INT(M97*0.7)</f>
        <v>126</v>
      </c>
      <c r="Q97" s="3" t="str">
        <f>D98</f>
        <v>TestTow4_2</v>
      </c>
      <c r="R97" s="3">
        <v>3</v>
      </c>
      <c r="S97" s="3" t="s">
        <v>48</v>
      </c>
    </row>
    <row r="98" spans="2:19" x14ac:dyDescent="0.2">
      <c r="B98" s="3" t="s">
        <v>181</v>
      </c>
      <c r="C98" s="3">
        <v>2</v>
      </c>
      <c r="D98" s="3" t="str">
        <f t="shared" si="1"/>
        <v>TestTow4_2</v>
      </c>
      <c r="E98" s="3" t="s">
        <v>240</v>
      </c>
      <c r="F98" s="3" t="s">
        <v>51</v>
      </c>
      <c r="G98" s="3" t="s">
        <v>191</v>
      </c>
      <c r="J98" s="3" t="str">
        <f t="shared" si="2"/>
        <v>Unit_TestTow4_2</v>
      </c>
      <c r="K98" s="3">
        <v>1</v>
      </c>
      <c r="L98" s="3">
        <v>2</v>
      </c>
      <c r="M98" s="3">
        <v>180</v>
      </c>
      <c r="O98" s="3">
        <v>0</v>
      </c>
      <c r="P98" s="3">
        <f>INT(P97*3)</f>
        <v>378</v>
      </c>
      <c r="Q98" s="3" t="str">
        <f>D99</f>
        <v>TestTow4_3</v>
      </c>
      <c r="R98" s="3">
        <v>3</v>
      </c>
      <c r="S98" s="3" t="s">
        <v>48</v>
      </c>
    </row>
    <row r="99" spans="2:19" x14ac:dyDescent="0.2">
      <c r="B99" s="3" t="s">
        <v>181</v>
      </c>
      <c r="C99" s="3">
        <v>3</v>
      </c>
      <c r="D99" s="3" t="str">
        <f t="shared" si="1"/>
        <v>TestTow4_3</v>
      </c>
      <c r="E99" s="3" t="s">
        <v>240</v>
      </c>
      <c r="F99" s="3" t="s">
        <v>51</v>
      </c>
      <c r="G99" s="3" t="s">
        <v>192</v>
      </c>
      <c r="J99" s="3" t="str">
        <f t="shared" si="2"/>
        <v>Unit_TestTow4_3</v>
      </c>
      <c r="K99" s="3">
        <v>1</v>
      </c>
      <c r="L99" s="3">
        <v>3</v>
      </c>
      <c r="M99" s="3">
        <v>180</v>
      </c>
      <c r="O99" s="3">
        <v>0</v>
      </c>
      <c r="P99" s="3">
        <f>INT(P98*3)</f>
        <v>1134</v>
      </c>
      <c r="S99" s="3" t="s">
        <v>48</v>
      </c>
    </row>
    <row r="100" spans="2:19" x14ac:dyDescent="0.2">
      <c r="B100" s="3" t="s">
        <v>182</v>
      </c>
      <c r="C100" s="3">
        <v>1</v>
      </c>
      <c r="D100" s="3" t="str">
        <f t="shared" si="1"/>
        <v>TestTow5_1</v>
      </c>
      <c r="E100" s="3" t="s">
        <v>240</v>
      </c>
      <c r="F100" s="11" t="s">
        <v>46</v>
      </c>
      <c r="G100" s="11" t="s">
        <v>190</v>
      </c>
      <c r="J100" s="3" t="str">
        <f t="shared" si="2"/>
        <v>Unit_TestTow5_1</v>
      </c>
      <c r="K100" s="3">
        <v>1</v>
      </c>
      <c r="L100" s="3">
        <v>1</v>
      </c>
      <c r="M100" s="3">
        <v>200</v>
      </c>
      <c r="O100" s="3">
        <v>0</v>
      </c>
      <c r="P100" s="3">
        <f>INT(M100*0.7)</f>
        <v>140</v>
      </c>
      <c r="Q100" s="3" t="str">
        <f>D101</f>
        <v>TestTow5_2</v>
      </c>
      <c r="R100" s="3">
        <v>3</v>
      </c>
      <c r="S100" s="3" t="s">
        <v>48</v>
      </c>
    </row>
    <row r="101" spans="2:19" x14ac:dyDescent="0.2">
      <c r="B101" s="3" t="s">
        <v>182</v>
      </c>
      <c r="C101" s="3">
        <v>2</v>
      </c>
      <c r="D101" s="3" t="str">
        <f t="shared" si="1"/>
        <v>TestTow5_2</v>
      </c>
      <c r="E101" s="3" t="s">
        <v>240</v>
      </c>
      <c r="F101" s="11" t="s">
        <v>46</v>
      </c>
      <c r="G101" s="11" t="s">
        <v>191</v>
      </c>
      <c r="J101" s="3" t="str">
        <f t="shared" si="2"/>
        <v>Unit_TestTow5_2</v>
      </c>
      <c r="K101" s="3">
        <v>1</v>
      </c>
      <c r="L101" s="3">
        <v>2</v>
      </c>
      <c r="M101" s="3">
        <v>200</v>
      </c>
      <c r="O101" s="3">
        <v>0</v>
      </c>
      <c r="P101" s="3">
        <f>INT(P100*3)</f>
        <v>420</v>
      </c>
      <c r="Q101" s="3" t="str">
        <f>D102</f>
        <v>TestTow5_3</v>
      </c>
      <c r="R101" s="3">
        <v>3</v>
      </c>
      <c r="S101" s="3" t="s">
        <v>48</v>
      </c>
    </row>
    <row r="102" spans="2:19" x14ac:dyDescent="0.2">
      <c r="B102" s="3" t="s">
        <v>182</v>
      </c>
      <c r="C102" s="3">
        <v>3</v>
      </c>
      <c r="D102" s="3" t="str">
        <f t="shared" si="1"/>
        <v>TestTow5_3</v>
      </c>
      <c r="E102" s="3" t="s">
        <v>240</v>
      </c>
      <c r="F102" s="11" t="s">
        <v>46</v>
      </c>
      <c r="G102" s="11" t="s">
        <v>192</v>
      </c>
      <c r="J102" s="3" t="str">
        <f t="shared" si="2"/>
        <v>Unit_TestTow5_3</v>
      </c>
      <c r="K102" s="3">
        <v>1</v>
      </c>
      <c r="L102" s="3">
        <v>3</v>
      </c>
      <c r="M102" s="3">
        <v>200</v>
      </c>
      <c r="O102" s="3">
        <v>0</v>
      </c>
      <c r="P102" s="3">
        <f>INT(P101*3)</f>
        <v>1260</v>
      </c>
      <c r="S102" s="3" t="s">
        <v>48</v>
      </c>
    </row>
    <row r="103" spans="2:19" x14ac:dyDescent="0.2">
      <c r="B103" s="3" t="s">
        <v>183</v>
      </c>
      <c r="C103" s="3">
        <v>1</v>
      </c>
      <c r="D103" s="3" t="str">
        <f t="shared" si="1"/>
        <v>TestTow6_1</v>
      </c>
      <c r="E103" s="3" t="s">
        <v>240</v>
      </c>
      <c r="F103" s="11" t="s">
        <v>46</v>
      </c>
      <c r="G103" s="11" t="s">
        <v>190</v>
      </c>
      <c r="J103" s="3" t="str">
        <f t="shared" si="2"/>
        <v>Unit_TestTow6_1</v>
      </c>
      <c r="K103" s="3">
        <v>1</v>
      </c>
      <c r="L103" s="3">
        <v>1</v>
      </c>
      <c r="M103" s="3">
        <v>250</v>
      </c>
      <c r="O103" s="3">
        <v>0</v>
      </c>
      <c r="P103" s="3">
        <f>INT(M103*0.7)</f>
        <v>175</v>
      </c>
      <c r="Q103" s="3" t="str">
        <f>D104</f>
        <v>TestTow6_2</v>
      </c>
      <c r="R103" s="3">
        <v>3</v>
      </c>
      <c r="S103" s="3" t="s">
        <v>48</v>
      </c>
    </row>
    <row r="104" spans="2:19" x14ac:dyDescent="0.2">
      <c r="B104" s="3" t="s">
        <v>183</v>
      </c>
      <c r="C104" s="3">
        <v>2</v>
      </c>
      <c r="D104" s="3" t="str">
        <f t="shared" si="1"/>
        <v>TestTow6_2</v>
      </c>
      <c r="E104" s="3" t="s">
        <v>240</v>
      </c>
      <c r="F104" s="11" t="s">
        <v>46</v>
      </c>
      <c r="G104" s="11" t="s">
        <v>191</v>
      </c>
      <c r="J104" s="3" t="str">
        <f t="shared" si="2"/>
        <v>Unit_TestTow6_2</v>
      </c>
      <c r="K104" s="3">
        <v>1</v>
      </c>
      <c r="L104" s="3">
        <v>2</v>
      </c>
      <c r="M104" s="3">
        <v>250</v>
      </c>
      <c r="O104" s="3">
        <v>0</v>
      </c>
      <c r="P104" s="3">
        <f>INT(P103*3)</f>
        <v>525</v>
      </c>
      <c r="Q104" s="3" t="str">
        <f>D105</f>
        <v>TestTow6_3</v>
      </c>
      <c r="R104" s="3">
        <v>3</v>
      </c>
      <c r="S104" s="3" t="s">
        <v>48</v>
      </c>
    </row>
    <row r="105" spans="2:19" x14ac:dyDescent="0.2">
      <c r="B105" s="3" t="s">
        <v>183</v>
      </c>
      <c r="C105" s="3">
        <v>3</v>
      </c>
      <c r="D105" s="3" t="str">
        <f t="shared" si="1"/>
        <v>TestTow6_3</v>
      </c>
      <c r="E105" s="3" t="s">
        <v>240</v>
      </c>
      <c r="F105" s="11" t="s">
        <v>46</v>
      </c>
      <c r="G105" s="11" t="s">
        <v>192</v>
      </c>
      <c r="J105" s="3" t="str">
        <f t="shared" si="2"/>
        <v>Unit_TestTow6_3</v>
      </c>
      <c r="K105" s="3">
        <v>1</v>
      </c>
      <c r="L105" s="3">
        <v>3</v>
      </c>
      <c r="M105" s="3">
        <v>250</v>
      </c>
      <c r="O105" s="3">
        <v>0</v>
      </c>
      <c r="P105" s="3">
        <f>INT(P104*3)</f>
        <v>1575</v>
      </c>
      <c r="S105" s="3" t="s">
        <v>48</v>
      </c>
    </row>
    <row r="106" spans="2:19" x14ac:dyDescent="0.2">
      <c r="B106" s="3" t="s">
        <v>184</v>
      </c>
      <c r="C106" s="3">
        <v>1</v>
      </c>
      <c r="D106" s="3" t="str">
        <f t="shared" si="1"/>
        <v>TestTow7_1</v>
      </c>
      <c r="E106" s="3" t="s">
        <v>240</v>
      </c>
      <c r="F106" s="11" t="s">
        <v>222</v>
      </c>
      <c r="G106" s="11" t="s">
        <v>190</v>
      </c>
      <c r="J106" s="3" t="str">
        <f t="shared" si="2"/>
        <v>Unit_TestTow7_1</v>
      </c>
      <c r="K106" s="3">
        <v>1</v>
      </c>
      <c r="L106" s="3">
        <v>1</v>
      </c>
      <c r="M106" s="3">
        <v>200</v>
      </c>
      <c r="O106" s="3">
        <v>0</v>
      </c>
      <c r="P106" s="3">
        <f>INT(M106*0.7)</f>
        <v>140</v>
      </c>
      <c r="Q106" s="3" t="str">
        <f>D107</f>
        <v>TestTow7_2</v>
      </c>
      <c r="R106" s="3">
        <v>3</v>
      </c>
      <c r="S106" s="3" t="s">
        <v>48</v>
      </c>
    </row>
    <row r="107" spans="2:19" x14ac:dyDescent="0.2">
      <c r="B107" s="3" t="s">
        <v>184</v>
      </c>
      <c r="C107" s="3">
        <v>2</v>
      </c>
      <c r="D107" s="3" t="str">
        <f t="shared" si="1"/>
        <v>TestTow7_2</v>
      </c>
      <c r="E107" s="3" t="s">
        <v>240</v>
      </c>
      <c r="F107" s="11" t="s">
        <v>222</v>
      </c>
      <c r="G107" s="11" t="s">
        <v>191</v>
      </c>
      <c r="J107" s="3" t="str">
        <f t="shared" si="2"/>
        <v>Unit_TestTow7_2</v>
      </c>
      <c r="K107" s="3">
        <v>1</v>
      </c>
      <c r="L107" s="3">
        <v>2</v>
      </c>
      <c r="M107" s="3">
        <v>200</v>
      </c>
      <c r="O107" s="3">
        <v>0</v>
      </c>
      <c r="P107" s="3">
        <f>INT(P106*3)</f>
        <v>420</v>
      </c>
      <c r="Q107" s="3" t="str">
        <f>D108</f>
        <v>TestTow7_3</v>
      </c>
      <c r="R107" s="3">
        <v>3</v>
      </c>
      <c r="S107" s="3" t="s">
        <v>48</v>
      </c>
    </row>
    <row r="108" spans="2:19" x14ac:dyDescent="0.2">
      <c r="B108" s="3" t="s">
        <v>184</v>
      </c>
      <c r="C108" s="3">
        <v>3</v>
      </c>
      <c r="D108" s="3" t="str">
        <f t="shared" si="1"/>
        <v>TestTow7_3</v>
      </c>
      <c r="E108" s="3" t="s">
        <v>240</v>
      </c>
      <c r="F108" s="11" t="s">
        <v>222</v>
      </c>
      <c r="G108" s="11" t="s">
        <v>192</v>
      </c>
      <c r="J108" s="3" t="str">
        <f t="shared" si="2"/>
        <v>Unit_TestTow7_3</v>
      </c>
      <c r="K108" s="3">
        <v>1</v>
      </c>
      <c r="L108" s="3">
        <v>3</v>
      </c>
      <c r="M108" s="3">
        <v>200</v>
      </c>
      <c r="O108" s="3">
        <v>0</v>
      </c>
      <c r="P108" s="3">
        <f>INT(P107*3)</f>
        <v>1260</v>
      </c>
      <c r="S108" s="3" t="s">
        <v>48</v>
      </c>
    </row>
    <row r="109" spans="2:19" x14ac:dyDescent="0.2">
      <c r="B109" s="3" t="s">
        <v>185</v>
      </c>
      <c r="C109" s="3">
        <v>1</v>
      </c>
      <c r="D109" s="3" t="str">
        <f t="shared" si="1"/>
        <v>TestTow8_1</v>
      </c>
      <c r="E109" s="3" t="s">
        <v>240</v>
      </c>
      <c r="F109" s="12" t="s">
        <v>79</v>
      </c>
      <c r="G109" s="12" t="s">
        <v>190</v>
      </c>
      <c r="J109" s="3" t="str">
        <f t="shared" si="2"/>
        <v>Unit_TestTow8_1</v>
      </c>
      <c r="K109" s="3">
        <v>1</v>
      </c>
      <c r="L109" s="3">
        <v>1</v>
      </c>
      <c r="M109" s="3">
        <v>200</v>
      </c>
      <c r="O109" s="3">
        <v>0</v>
      </c>
      <c r="P109" s="3">
        <f>INT(M109*0.7)</f>
        <v>140</v>
      </c>
      <c r="Q109" s="3" t="str">
        <f>D110</f>
        <v>TestTow8_2</v>
      </c>
      <c r="R109" s="3">
        <v>3</v>
      </c>
      <c r="S109" s="3" t="s">
        <v>48</v>
      </c>
    </row>
    <row r="110" spans="2:19" x14ac:dyDescent="0.2">
      <c r="B110" s="3" t="s">
        <v>185</v>
      </c>
      <c r="C110" s="3">
        <v>2</v>
      </c>
      <c r="D110" s="3" t="str">
        <f t="shared" si="1"/>
        <v>TestTow8_2</v>
      </c>
      <c r="E110" s="3" t="s">
        <v>240</v>
      </c>
      <c r="F110" s="12" t="s">
        <v>79</v>
      </c>
      <c r="G110" s="12" t="s">
        <v>191</v>
      </c>
      <c r="J110" s="3" t="str">
        <f t="shared" si="2"/>
        <v>Unit_TestTow8_2</v>
      </c>
      <c r="K110" s="3">
        <v>1</v>
      </c>
      <c r="L110" s="3">
        <v>2</v>
      </c>
      <c r="M110" s="3">
        <v>200</v>
      </c>
      <c r="O110" s="3">
        <v>0</v>
      </c>
      <c r="P110" s="3">
        <f>INT(P109*3)</f>
        <v>420</v>
      </c>
      <c r="Q110" s="3" t="str">
        <f>D111</f>
        <v>TestTow8_3</v>
      </c>
      <c r="R110" s="3">
        <v>3</v>
      </c>
      <c r="S110" s="3" t="s">
        <v>48</v>
      </c>
    </row>
    <row r="111" spans="2:19" x14ac:dyDescent="0.2">
      <c r="B111" s="3" t="s">
        <v>185</v>
      </c>
      <c r="C111" s="3">
        <v>3</v>
      </c>
      <c r="D111" s="3" t="str">
        <f t="shared" si="1"/>
        <v>TestTow8_3</v>
      </c>
      <c r="E111" s="3" t="s">
        <v>240</v>
      </c>
      <c r="F111" s="12" t="s">
        <v>79</v>
      </c>
      <c r="G111" s="12" t="s">
        <v>192</v>
      </c>
      <c r="J111" s="3" t="str">
        <f t="shared" si="2"/>
        <v>Unit_TestTow8_3</v>
      </c>
      <c r="K111" s="3">
        <v>1</v>
      </c>
      <c r="L111" s="3">
        <v>3</v>
      </c>
      <c r="M111" s="3">
        <v>200</v>
      </c>
      <c r="O111" s="3">
        <v>0</v>
      </c>
      <c r="P111" s="3">
        <f>INT(P110*3)</f>
        <v>1260</v>
      </c>
      <c r="S111" s="3" t="s">
        <v>48</v>
      </c>
    </row>
  </sheetData>
  <phoneticPr fontId="7" type="noConversion"/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cp:revision>1</cp:revision>
  <dcterms:created xsi:type="dcterms:W3CDTF">2015-06-05T18:19:00Z</dcterms:created>
  <dcterms:modified xsi:type="dcterms:W3CDTF">2024-08-16T09:11:25Z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15F1AB19A5D94B4583D24C78D53AB3A9</vt:lpwstr>
  </property>
  <property fmtid="{D5CDD505-2E9C-101B-9397-08002B2CF9AE}" pid="6" name="KSOProductBuildVer">
    <vt:lpwstr>2052-12.1.0.15990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