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UnitConfig\"/>
    </mc:Choice>
  </mc:AlternateContent>
  <xr:revisionPtr revIDLastSave="0" documentId="13_ncr:1_{7142C450-2858-45EA-9963-39F0A640704C}" xr6:coauthVersionLast="47" xr6:coauthVersionMax="47" xr10:uidLastSave="{00000000-0000-0000-0000-000000000000}"/>
  <bookViews>
    <workbookView xWindow="22932" yWindow="1200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" i="1" l="1"/>
  <c r="N13" i="1"/>
  <c r="N12" i="1"/>
  <c r="N17" i="1"/>
  <c r="N16" i="1"/>
  <c r="N15" i="1"/>
  <c r="J33" i="1"/>
  <c r="D33" i="1"/>
  <c r="G33" i="1" s="1"/>
  <c r="D34" i="1"/>
  <c r="G34" i="1" s="1"/>
  <c r="D35" i="1"/>
  <c r="E35" i="1" s="1"/>
  <c r="D36" i="1"/>
  <c r="G36" i="1" s="1"/>
  <c r="D37" i="1"/>
  <c r="G37" i="1" s="1"/>
  <c r="D38" i="1"/>
  <c r="G38" i="1" s="1"/>
  <c r="D39" i="1"/>
  <c r="E39" i="1" s="1"/>
  <c r="D40" i="1"/>
  <c r="E40" i="1" s="1"/>
  <c r="D41" i="1"/>
  <c r="E41" i="1" s="1"/>
  <c r="D42" i="1"/>
  <c r="E42" i="1" s="1"/>
  <c r="D43" i="1"/>
  <c r="G43" i="1" s="1"/>
  <c r="D44" i="1"/>
  <c r="E44" i="1" s="1"/>
  <c r="D45" i="1"/>
  <c r="E45" i="1" s="1"/>
  <c r="D8" i="1"/>
  <c r="E8" i="1" s="1"/>
  <c r="D22" i="1"/>
  <c r="G22" i="1" s="1"/>
  <c r="D23" i="1"/>
  <c r="G23" i="1" s="1"/>
  <c r="D20" i="1"/>
  <c r="E20" i="1" s="1"/>
  <c r="D19" i="1"/>
  <c r="E19" i="1" s="1"/>
  <c r="D17" i="1"/>
  <c r="G17" i="1" s="1"/>
  <c r="D16" i="1"/>
  <c r="G16" i="1" s="1"/>
  <c r="D14" i="1"/>
  <c r="G14" i="1" s="1"/>
  <c r="D13" i="1"/>
  <c r="G13" i="1" s="1"/>
  <c r="D24" i="1"/>
  <c r="E24" i="1" s="1"/>
  <c r="J24" i="1"/>
  <c r="D25" i="1"/>
  <c r="E25" i="1" s="1"/>
  <c r="J25" i="1"/>
  <c r="D26" i="1"/>
  <c r="E26" i="1" s="1"/>
  <c r="J26" i="1"/>
  <c r="D27" i="1"/>
  <c r="G27" i="1" s="1"/>
  <c r="J27" i="1"/>
  <c r="D28" i="1"/>
  <c r="E28" i="1" s="1"/>
  <c r="J28" i="1"/>
  <c r="D29" i="1"/>
  <c r="G29" i="1" s="1"/>
  <c r="J29" i="1"/>
  <c r="D30" i="1"/>
  <c r="G30" i="1" s="1"/>
  <c r="J30" i="1"/>
  <c r="D31" i="1"/>
  <c r="G31" i="1" s="1"/>
  <c r="J31" i="1"/>
  <c r="D32" i="1"/>
  <c r="G32" i="1" s="1"/>
  <c r="J32" i="1"/>
  <c r="E33" i="1" l="1"/>
  <c r="G35" i="1"/>
  <c r="E36" i="1"/>
  <c r="G44" i="1"/>
  <c r="E43" i="1"/>
  <c r="G42" i="1"/>
  <c r="E38" i="1"/>
  <c r="E37" i="1"/>
  <c r="G45" i="1"/>
  <c r="G40" i="1"/>
  <c r="G41" i="1"/>
  <c r="E34" i="1"/>
  <c r="G39" i="1"/>
  <c r="E22" i="1"/>
  <c r="E16" i="1"/>
  <c r="E14" i="1"/>
  <c r="G28" i="1"/>
  <c r="G26" i="1"/>
  <c r="G25" i="1"/>
  <c r="G24" i="1"/>
  <c r="G20" i="1"/>
  <c r="G8" i="1"/>
  <c r="E29" i="1"/>
  <c r="E23" i="1"/>
  <c r="E17" i="1"/>
  <c r="E13" i="1"/>
  <c r="E32" i="1"/>
  <c r="E31" i="1"/>
  <c r="E30" i="1"/>
  <c r="G19" i="1"/>
  <c r="E27" i="1"/>
  <c r="D10" i="1"/>
  <c r="D11" i="1"/>
  <c r="D12" i="1"/>
  <c r="D15" i="1"/>
  <c r="D18" i="1"/>
  <c r="D21" i="1"/>
  <c r="G12" i="1" l="1"/>
  <c r="E12" i="1"/>
  <c r="E18" i="1"/>
  <c r="G18" i="1"/>
  <c r="E21" i="1"/>
  <c r="G21" i="1"/>
  <c r="E11" i="1"/>
  <c r="G11" i="1"/>
  <c r="G15" i="1"/>
  <c r="E15" i="1"/>
  <c r="E10" i="1"/>
  <c r="G10" i="1"/>
  <c r="D9" i="1"/>
  <c r="D7" i="1"/>
  <c r="D6" i="1"/>
  <c r="E7" i="1" l="1"/>
  <c r="G7" i="1"/>
  <c r="E6" i="1"/>
  <c r="G6" i="1"/>
  <c r="E9" i="1"/>
  <c r="G9" i="1"/>
</calcChain>
</file>

<file path=xl/sharedStrings.xml><?xml version="1.0" encoding="utf-8"?>
<sst xmlns="http://schemas.openxmlformats.org/spreadsheetml/2006/main" count="470" uniqueCount="212">
  <si>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</si>
  <si>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</si>
  <si>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</si>
  <si>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</si>
  <si>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</si>
  <si>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</si>
  <si>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</si>
  <si>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</si>
  <si>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</si>
  <si>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</si>
  <si>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</si>
  <si>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</si>
  <si>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资源路径</t>
  </si>
  <si>
    <t>prefab1</t>
    <phoneticPr fontId="3" type="noConversion"/>
  </si>
  <si>
    <t>Unit</t>
    <phoneticPr fontId="3" type="noConversion"/>
  </si>
  <si>
    <t>对象1</t>
    <phoneticPr fontId="3" type="noConversion"/>
  </si>
  <si>
    <t>res_id</t>
    <phoneticPr fontId="3" type="noConversion"/>
  </si>
  <si>
    <t>string#ref=ResUnitCfgCategory</t>
    <phoneticPr fontId="3" type="noConversion"/>
  </si>
  <si>
    <t>Player1</t>
    <phoneticPr fontId="3" type="noConversion"/>
  </si>
  <si>
    <t>ResUnit_Player1</t>
    <phoneticPr fontId="3" type="noConversion"/>
  </si>
  <si>
    <t>Monster1</t>
    <phoneticPr fontId="3" type="noConversion"/>
  </si>
  <si>
    <t>ResUnit_SceneEffectNone</t>
    <phoneticPr fontId="3" type="noConversion"/>
  </si>
  <si>
    <t>SceneEffectNone</t>
    <phoneticPr fontId="3" type="noConversion"/>
  </si>
  <si>
    <t>场景特效空对象(不要删除这条记录)</t>
  </si>
  <si>
    <t>场景特效空对象(不要删除这条记录)</t>
    <phoneticPr fontId="3" type="noConversion"/>
  </si>
  <si>
    <t>ResUnit_HeadQuarter1</t>
    <phoneticPr fontId="3" type="noConversion"/>
  </si>
  <si>
    <t>icon</t>
    <phoneticPr fontId="3" type="noConversion"/>
  </si>
  <si>
    <t>string#ref=ResIconCfgCategory</t>
    <phoneticPr fontId="3" type="noConversion"/>
  </si>
  <si>
    <t>icon资源路径</t>
    <phoneticPr fontId="3" type="noConversion"/>
  </si>
  <si>
    <t>float</t>
    <phoneticPr fontId="3" type="noConversion"/>
  </si>
  <si>
    <t>resScale</t>
    <phoneticPr fontId="3" type="noConversion"/>
  </si>
  <si>
    <t>资源大小缩放</t>
    <phoneticPr fontId="3" type="noConversion"/>
  </si>
  <si>
    <t>ResIcon_Player1</t>
  </si>
  <si>
    <t>ResIcon_HeadQuarter1</t>
  </si>
  <si>
    <t>ResIcon_MachineGunTower_0</t>
  </si>
  <si>
    <t>ResIcon_EnergyPylon_2</t>
  </si>
  <si>
    <t>ResIcon_LaserTower_0</t>
  </si>
  <si>
    <t>ResIcon_RocketTower_1</t>
  </si>
  <si>
    <t>ResIcon_NULL</t>
    <phoneticPr fontId="3" type="noConversion"/>
  </si>
  <si>
    <t>ResIcon_Hovertank</t>
  </si>
  <si>
    <t>skillList</t>
    <phoneticPr fontId="3" type="noConversion"/>
  </si>
  <si>
    <t>拥有技能列表</t>
    <phoneticPr fontId="3" type="noConversion"/>
  </si>
  <si>
    <t>Skill_MachineGunTower1;Skill_RocketTower_1;Skill_LaserTower_0;Skill_EnergyPylon_2</t>
    <phoneticPr fontId="3" type="noConversion"/>
  </si>
  <si>
    <t>(list#sep=;),string#ref=SkillCfgCategory</t>
    <phoneticPr fontId="3" type="noConversion"/>
  </si>
  <si>
    <t>deathShow</t>
    <phoneticPr fontId="3" type="noConversion"/>
  </si>
  <si>
    <t>死亡表现</t>
    <phoneticPr fontId="3" type="noConversion"/>
  </si>
  <si>
    <t>DeathShow_1</t>
    <phoneticPr fontId="3" type="noConversion"/>
  </si>
  <si>
    <t>string#ref=ActionCfg_DeathShowCategory</t>
    <phoneticPr fontId="3" type="noConversion"/>
  </si>
  <si>
    <t>bodyRadius</t>
    <phoneticPr fontId="3" type="noConversion"/>
  </si>
  <si>
    <t>身体半径(判断伤害什么的)</t>
    <phoneticPr fontId="3" type="noConversion"/>
  </si>
  <si>
    <t>moveSpeed</t>
    <phoneticPr fontId="3" type="noConversion"/>
  </si>
  <si>
    <t>移动速度</t>
    <phoneticPr fontId="3" type="noConversion"/>
  </si>
  <si>
    <t>转身速度</t>
    <phoneticPr fontId="3" type="noConversion"/>
  </si>
  <si>
    <t>rotationSpeed</t>
    <phoneticPr fontId="3" type="noConversion"/>
  </si>
  <si>
    <t>propertyType</t>
    <phoneticPr fontId="3" type="noConversion"/>
  </si>
  <si>
    <t>属性类型</t>
    <phoneticPr fontId="3" type="noConversion"/>
  </si>
  <si>
    <t>Tower1</t>
  </si>
  <si>
    <t>Tower2</t>
    <phoneticPr fontId="3" type="noConversion"/>
  </si>
  <si>
    <t>Tower3</t>
    <phoneticPr fontId="3" type="noConversion"/>
  </si>
  <si>
    <t>Tower4</t>
    <phoneticPr fontId="3" type="noConversion"/>
  </si>
  <si>
    <t>Monster2</t>
  </si>
  <si>
    <t>Monster3</t>
  </si>
  <si>
    <t>Monster4</t>
  </si>
  <si>
    <t>string#ref=propertyType@UnitPropertyCfgCategory</t>
    <phoneticPr fontId="3" type="noConversion"/>
  </si>
  <si>
    <t>Tower1</t>
    <phoneticPr fontId="3" type="noConversion"/>
  </si>
  <si>
    <t>Skill_PlayerAoe1</t>
  </si>
  <si>
    <t>Skill_PlayerLine1</t>
  </si>
  <si>
    <t>Skill_PlayerCircle1</t>
  </si>
  <si>
    <t>射击</t>
    <phoneticPr fontId="3" type="noConversion"/>
  </si>
  <si>
    <t>炮击</t>
    <phoneticPr fontId="3" type="noConversion"/>
  </si>
  <si>
    <t>火柱</t>
    <phoneticPr fontId="3" type="noConversion"/>
  </si>
  <si>
    <t>毒雾</t>
    <phoneticPr fontId="3" type="noConversion"/>
  </si>
  <si>
    <t>Observer</t>
    <phoneticPr fontId="3" type="noConversion"/>
  </si>
  <si>
    <t>OB</t>
    <phoneticPr fontId="3" type="noConversion"/>
  </si>
  <si>
    <t>MonsterCall</t>
    <phoneticPr fontId="3" type="noConversion"/>
  </si>
  <si>
    <t>刷怪点</t>
    <phoneticPr fontId="3" type="noConversion"/>
  </si>
  <si>
    <t>HeadQuarter</t>
    <phoneticPr fontId="3" type="noConversion"/>
  </si>
  <si>
    <t>大本营</t>
    <phoneticPr fontId="3" type="noConversion"/>
  </si>
  <si>
    <t>Aoe1</t>
    <phoneticPr fontId="3" type="noConversion"/>
  </si>
  <si>
    <t>Line1</t>
    <phoneticPr fontId="3" type="noConversion"/>
  </si>
  <si>
    <t>Circle1</t>
    <phoneticPr fontId="3" type="noConversion"/>
  </si>
  <si>
    <t>Solo1</t>
    <phoneticPr fontId="3" type="noConversion"/>
  </si>
  <si>
    <t>ResIcon_MonsterCall</t>
    <phoneticPr fontId="3" type="noConversion"/>
  </si>
  <si>
    <t>ResUnit_MonsterCall</t>
    <phoneticPr fontId="3" type="noConversion"/>
  </si>
  <si>
    <t>bodyHeight</t>
    <phoneticPr fontId="3" type="noConversion"/>
  </si>
  <si>
    <t>身体高度(判断位置，判断伤害什么的)</t>
    <phoneticPr fontId="3" type="noConversion"/>
  </si>
  <si>
    <t>DeathShow_Null</t>
  </si>
  <si>
    <t>idle_timeline_id</t>
    <phoneticPr fontId="3" type="noConversion"/>
  </si>
  <si>
    <t>string#ref=TimelineCfgCategory?</t>
    <phoneticPr fontId="3" type="noConversion"/>
  </si>
  <si>
    <t>Timeline_Idle1</t>
  </si>
  <si>
    <t>Timeline_Move1</t>
  </si>
  <si>
    <t>move_timeline_id</t>
    <phoneticPr fontId="3" type="noConversion"/>
  </si>
  <si>
    <t>Idle行为</t>
    <phoneticPr fontId="3" type="noConversion"/>
  </si>
  <si>
    <t>Move行为</t>
    <phoneticPr fontId="3" type="noConversion"/>
  </si>
  <si>
    <t>Timeline_Idle1</t>
    <phoneticPr fontId="3" type="noConversion"/>
  </si>
  <si>
    <t>毒雾塔</t>
    <phoneticPr fontId="3" type="noConversion"/>
  </si>
  <si>
    <t>Skill_PlayerSolo1</t>
    <phoneticPr fontId="3" type="noConversion"/>
  </si>
  <si>
    <t>Monster5</t>
  </si>
  <si>
    <t>Monster6</t>
  </si>
  <si>
    <t>Monster7</t>
  </si>
  <si>
    <t>Monster8</t>
  </si>
  <si>
    <t>Monster9</t>
  </si>
  <si>
    <t>DeathShow_1</t>
  </si>
  <si>
    <t>Solo3</t>
  </si>
  <si>
    <t>弩箭塔</t>
    <phoneticPr fontId="3" type="noConversion"/>
  </si>
  <si>
    <t>ResUnit_Tower_ArrowSolo_1</t>
  </si>
  <si>
    <t>ResUnit_Tower_ArrowSolo_2</t>
  </si>
  <si>
    <t>ResUnit_Tower_ArrowSolo_3</t>
  </si>
  <si>
    <t>加农炮</t>
    <phoneticPr fontId="3" type="noConversion"/>
  </si>
  <si>
    <t>ResUnit_Tower_Canon_1</t>
  </si>
  <si>
    <t>ResUnit_Tower_Canon_2</t>
  </si>
  <si>
    <t>ResUnit_Tower_Canon_3</t>
  </si>
  <si>
    <t>Aoe2</t>
  </si>
  <si>
    <t>Aoe3</t>
  </si>
  <si>
    <t>Line2</t>
  </si>
  <si>
    <t>Line3</t>
  </si>
  <si>
    <t>火图腾</t>
    <phoneticPr fontId="3" type="noConversion"/>
  </si>
  <si>
    <t>ResUnit_Tower_FireLine_1</t>
  </si>
  <si>
    <t>ResUnit_Tower_FireLine_2</t>
  </si>
  <si>
    <t>ResUnit_Tower_FireLine_3</t>
  </si>
  <si>
    <t>Circle2</t>
  </si>
  <si>
    <t>Circle3</t>
  </si>
  <si>
    <t>ResUnit_Tower_DragCircle_1</t>
  </si>
  <si>
    <t>ResUnit_Tower_DragCircle_2</t>
  </si>
  <si>
    <t>ResUnit_Tower_DragCircle_3</t>
  </si>
  <si>
    <t>PlayerPK</t>
    <phoneticPr fontId="3" type="noConversion"/>
  </si>
  <si>
    <t>Skill_PlayerLine2</t>
  </si>
  <si>
    <t>Skill_PlayerLine3</t>
  </si>
  <si>
    <t>蝙蝠1</t>
    <phoneticPr fontId="3" type="noConversion"/>
  </si>
  <si>
    <t>蝙蝠2</t>
  </si>
  <si>
    <t>蝙蝠3</t>
  </si>
  <si>
    <t>暗影蛋1</t>
    <phoneticPr fontId="3" type="noConversion"/>
  </si>
  <si>
    <t>暗影蛋2</t>
  </si>
  <si>
    <t>暗影蛋3</t>
  </si>
  <si>
    <t>蜘蛛1</t>
    <phoneticPr fontId="3" type="noConversion"/>
  </si>
  <si>
    <t>蜘蛛2</t>
  </si>
  <si>
    <t>蜘蛛3</t>
  </si>
  <si>
    <t>Skill_PlayerSolo2</t>
  </si>
  <si>
    <t>Skill_PlayerSolo3</t>
  </si>
  <si>
    <t>Skill_PlayerAoe2</t>
  </si>
  <si>
    <t>Skill_PlayerAoe3</t>
  </si>
  <si>
    <t>text</t>
    <phoneticPr fontId="3" type="noConversion"/>
  </si>
  <si>
    <t>Solo2</t>
    <phoneticPr fontId="3" type="noConversion"/>
  </si>
  <si>
    <t>蝙蝠1</t>
  </si>
  <si>
    <t>蜘蛛1</t>
  </si>
  <si>
    <t>暗影蛋1</t>
  </si>
  <si>
    <t>attackPointHeight</t>
    <phoneticPr fontId="3" type="noConversion"/>
  </si>
  <si>
    <t>攻击点高度(判断连通时会不会被阻挡)</t>
    <phoneticPr fontId="3" type="noConversion"/>
  </si>
  <si>
    <t>isNeedChkMesh</t>
    <phoneticPr fontId="3" type="noConversion"/>
  </si>
  <si>
    <t>bool</t>
    <phoneticPr fontId="3" type="noConversion"/>
  </si>
  <si>
    <t>是否需要检测Mesh(判断攻击目标时)</t>
    <phoneticPr fontId="3" type="noConversion"/>
  </si>
  <si>
    <t>龙击炮1</t>
    <phoneticPr fontId="3" type="noConversion"/>
  </si>
  <si>
    <t>龙击炮2</t>
  </si>
  <si>
    <t>龙击炮3</t>
  </si>
  <si>
    <t>雷电塔1</t>
    <phoneticPr fontId="3" type="noConversion"/>
  </si>
  <si>
    <t>雷电塔2</t>
  </si>
  <si>
    <t>雷电塔3</t>
  </si>
  <si>
    <t>冰魔塔1</t>
    <phoneticPr fontId="3" type="noConversion"/>
  </si>
  <si>
    <t>冰魔塔2</t>
  </si>
  <si>
    <t>冰魔塔3</t>
  </si>
  <si>
    <t>加速塔1</t>
    <phoneticPr fontId="3" type="noConversion"/>
  </si>
  <si>
    <t>加速塔2</t>
  </si>
  <si>
    <t>加速塔3</t>
  </si>
  <si>
    <t>ResUnit_TowerDragon1</t>
  </si>
  <si>
    <t>ResUnit_TowerDragon2</t>
  </si>
  <si>
    <t>ResUnit_TowerDragon3</t>
  </si>
  <si>
    <t>ResUnit_TowerElec1</t>
  </si>
  <si>
    <t>ResUnit_TowerElec2</t>
  </si>
  <si>
    <t>ResUnit_TowerElec3</t>
  </si>
  <si>
    <t>ResUnit_TowerIce1</t>
  </si>
  <si>
    <t>ResUnit_TowerIce2</t>
  </si>
  <si>
    <t>ResUnit_TowerIce3</t>
  </si>
  <si>
    <t>ResUnit_TowerTime1</t>
  </si>
  <si>
    <t>ResUnit_TowerTime2</t>
  </si>
  <si>
    <t>ResUnit_TowerTime3</t>
  </si>
  <si>
    <t>TowerDragon1</t>
  </si>
  <si>
    <t>TowerDragon2</t>
  </si>
  <si>
    <t>TowerDragon3</t>
  </si>
  <si>
    <t>TowerElec1</t>
  </si>
  <si>
    <t>TowerElec2</t>
  </si>
  <si>
    <t>TowerElec3</t>
  </si>
  <si>
    <t>TowerIce1</t>
  </si>
  <si>
    <t>TowerIce2</t>
  </si>
  <si>
    <t>TowerIce3</t>
  </si>
  <si>
    <t>TowerTime1</t>
  </si>
  <si>
    <t>TowerTime2</t>
  </si>
  <si>
    <t>TowerTime3</t>
  </si>
  <si>
    <t>Tower5</t>
    <phoneticPr fontId="3" type="noConversion"/>
  </si>
  <si>
    <t>Tower6</t>
  </si>
  <si>
    <t>Tower7</t>
  </si>
  <si>
    <t>Tower8</t>
  </si>
  <si>
    <t>Skill_TowerDragon2</t>
  </si>
  <si>
    <t>Skill_TowerDragon3</t>
  </si>
  <si>
    <t>Skill_TowerElec1</t>
  </si>
  <si>
    <t>Skill_TowerElec2</t>
  </si>
  <si>
    <t>Skill_TowerElec3</t>
  </si>
  <si>
    <t>Skill_TowerIce1</t>
  </si>
  <si>
    <t>Skill_TowerIce2</t>
  </si>
  <si>
    <t>Skill_TowerIce3</t>
  </si>
  <si>
    <t>Skill_TowerTime1</t>
  </si>
  <si>
    <t>Skill_TowerTime2</t>
  </si>
  <si>
    <t>Skill_TowerTime3</t>
  </si>
  <si>
    <t>ResIcon_TowerDragon1</t>
  </si>
  <si>
    <t>ResIcon_TowerElec1</t>
  </si>
  <si>
    <t>ResIcon_TowerIce1</t>
  </si>
  <si>
    <t>ResIcon_TowerTime1</t>
  </si>
  <si>
    <t>ResUnit_Observer</t>
    <phoneticPr fontId="3" type="noConversion"/>
  </si>
  <si>
    <t>种子1</t>
    <phoneticPr fontId="3" type="noConversion"/>
  </si>
  <si>
    <t>Monster10</t>
    <phoneticPr fontId="3" type="noConversion"/>
  </si>
  <si>
    <t>Skill_SeedHeal1</t>
  </si>
  <si>
    <r>
      <t>Skill_TowerDragon</t>
    </r>
    <r>
      <rPr>
        <sz val="11"/>
        <color theme="1"/>
        <rFont val="等线"/>
        <family val="3"/>
        <charset val="134"/>
        <scheme val="minor"/>
      </rPr>
      <t>1</t>
    </r>
    <phoneticPr fontId="3" type="noConversion"/>
  </si>
  <si>
    <t>Skill_PlayerCircle3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</si>
</sst>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61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6" fillId="3" borderId="1" xfId="3" applyFill="1" applyBorder="1" applyAlignment="1"/>
    <xf numFmtId="0" fontId="5" fillId="0" borderId="0" xfId="0" applyFont="1" applyAlignment="1">
      <alignment vertical="center"/>
    </xf>
    <xf numFmtId="0" fontId="1" fillId="2" borderId="0" xfId="2" applyBorder="1" applyAlignment="1"/>
    <xf numFmtId="0" fontId="7" fillId="0" borderId="0" xfId="0" applyFont="1"/>
    <xf numFmtId="0" fontId="8" fillId="2" borderId="2" xfId="2" applyFont="1" applyBorder="1" applyAlignment="1"/>
    <xf numFmtId="0" fontId="8" fillId="2" borderId="0" xfId="2" applyFont="1" applyBorder="1" applyAlignment="1"/>
    <xf numFmtId="0" fontId="7" fillId="0" borderId="0" xfId="0" applyFont="1" applyAlignment="1">
      <alignment vertical="center"/>
    </xf>
    <xf numFmtId="0" fontId="2" fillId="3" borderId="3" xfId="1" applyBorder="1" applyAlignment="1">
      <alignment horizontal="center"/>
    </xf>
    <xf numFmtId="0" fontId="2" fillId="3" borderId="4" xfId="1" applyBorder="1" applyAlignment="1">
      <alignment horizontal="center"/>
    </xf>
    <xf numFmtId="0" fontId="1" fillId="2" borderId="3" xfId="2" applyBorder="1" applyAlignment="1">
      <alignment horizontal="center"/>
    </xf>
    <xf numFmtId="0" fontId="1" fillId="2" borderId="4" xfId="2" applyBorder="1" applyAlignment="1">
      <alignment horizontal="center"/>
    </xf>
  </cellXfs>
  <cellStyles count="4">
    <cellStyle name="差" xfId="1" builtinId="27"/>
    <cellStyle name="常规" xfId="0" builtinId="0"/>
    <cellStyle name="超链接" xfId="3" builtinId="8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tring#ref=propertyType@UnitPropertyCfgCateg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5"/>
  <sheetViews>
    <sheetView tabSelected="1" topLeftCell="G1" workbookViewId="0">
      <pane ySplit="5" topLeftCell="A6" activePane="bottomLeft" state="frozen"/>
      <selection pane="bottomLeft" activeCell="K7" sqref="K7"/>
    </sheetView>
  </sheetViews>
  <sheetFormatPr defaultColWidth="9" defaultRowHeight="13.8" x14ac:dyDescent="0.25"/>
  <cols>
    <col min="1" max="1" width="8.77734375" bestFit="1" customWidth="1"/>
    <col min="2" max="2" width="4.77734375" bestFit="1" customWidth="1"/>
    <col min="3" max="3" width="19.33203125" bestFit="1" customWidth="1"/>
    <col min="4" max="4" width="23.88671875" bestFit="1" customWidth="1"/>
    <col min="5" max="5" width="35.44140625" bestFit="1" customWidth="1"/>
    <col min="6" max="6" width="32.88671875" bestFit="1" customWidth="1"/>
    <col min="7" max="7" width="32.88671875" customWidth="1"/>
    <col min="8" max="8" width="32.88671875" bestFit="1" customWidth="1"/>
    <col min="9" max="9" width="29" bestFit="1" customWidth="1"/>
    <col min="10" max="10" width="28.77734375" bestFit="1" customWidth="1"/>
    <col min="11" max="11" width="11.44140625" bestFit="1" customWidth="1"/>
    <col min="12" max="12" width="13.6640625" bestFit="1" customWidth="1"/>
    <col min="13" max="13" width="13.6640625" customWidth="1"/>
    <col min="14" max="14" width="38.44140625" customWidth="1"/>
    <col min="15" max="16" width="24.44140625" bestFit="1" customWidth="1"/>
    <col min="17" max="17" width="13" bestFit="1" customWidth="1"/>
    <col min="18" max="18" width="47.6640625" bestFit="1" customWidth="1"/>
    <col min="19" max="19" width="39" bestFit="1" customWidth="1"/>
    <col min="20" max="21" width="39" customWidth="1"/>
    <col min="22" max="22" width="75.77734375" bestFit="1" customWidth="1"/>
  </cols>
  <sheetData>
    <row r="1" spans="1:39" s="1" customFormat="1" x14ac:dyDescent="0.25">
      <c r="A1" s="3" t="s">
        <v>0</v>
      </c>
      <c r="B1" s="3"/>
      <c r="C1" s="3"/>
      <c r="D1" s="3" t="s">
        <v>1</v>
      </c>
      <c r="E1" s="17" t="s">
        <v>2</v>
      </c>
      <c r="F1" s="18"/>
      <c r="G1" s="17" t="s">
        <v>3</v>
      </c>
      <c r="H1" s="18"/>
      <c r="I1" s="3" t="s">
        <v>26</v>
      </c>
      <c r="J1" s="3" t="s">
        <v>16</v>
      </c>
      <c r="K1" s="3" t="s">
        <v>50</v>
      </c>
      <c r="L1" s="3" t="s">
        <v>53</v>
      </c>
      <c r="M1" s="3" t="s">
        <v>148</v>
      </c>
      <c r="N1" s="3" t="s">
        <v>146</v>
      </c>
      <c r="O1" s="3" t="s">
        <v>84</v>
      </c>
      <c r="P1" s="3" t="s">
        <v>48</v>
      </c>
      <c r="Q1" s="3" t="s">
        <v>30</v>
      </c>
      <c r="R1" s="3" t="s">
        <v>54</v>
      </c>
      <c r="S1" s="3" t="s">
        <v>44</v>
      </c>
      <c r="T1" s="3" t="s">
        <v>87</v>
      </c>
      <c r="U1" s="3" t="s">
        <v>91</v>
      </c>
      <c r="V1" s="3" t="s">
        <v>40</v>
      </c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</row>
    <row r="2" spans="1:39" s="1" customFormat="1" x14ac:dyDescent="0.25">
      <c r="A2" s="3" t="s">
        <v>0</v>
      </c>
      <c r="B2" s="3"/>
      <c r="C2" s="3"/>
      <c r="D2" s="3"/>
      <c r="E2" s="17"/>
      <c r="F2" s="18"/>
      <c r="G2" s="17"/>
      <c r="H2" s="1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</row>
    <row r="3" spans="1:39" s="2" customFormat="1" x14ac:dyDescent="0.25">
      <c r="A3" s="4" t="s">
        <v>4</v>
      </c>
      <c r="B3" s="4"/>
      <c r="C3" s="4"/>
      <c r="D3" s="5" t="s">
        <v>11</v>
      </c>
      <c r="E3" s="15" t="s">
        <v>141</v>
      </c>
      <c r="F3" s="16"/>
      <c r="G3" s="15" t="s">
        <v>141</v>
      </c>
      <c r="H3" s="16"/>
      <c r="I3" s="4" t="s">
        <v>27</v>
      </c>
      <c r="J3" s="4" t="s">
        <v>17</v>
      </c>
      <c r="K3" s="4" t="s">
        <v>29</v>
      </c>
      <c r="L3" s="4" t="s">
        <v>29</v>
      </c>
      <c r="M3" s="4" t="s">
        <v>149</v>
      </c>
      <c r="N3" s="4" t="s">
        <v>29</v>
      </c>
      <c r="O3" s="4" t="s">
        <v>29</v>
      </c>
      <c r="P3" s="4" t="s">
        <v>29</v>
      </c>
      <c r="Q3" s="4" t="s">
        <v>29</v>
      </c>
      <c r="R3" s="8" t="s">
        <v>63</v>
      </c>
      <c r="S3" s="4" t="s">
        <v>47</v>
      </c>
      <c r="T3" s="4" t="s">
        <v>88</v>
      </c>
      <c r="U3" s="4" t="s">
        <v>88</v>
      </c>
      <c r="V3" s="4" t="s">
        <v>43</v>
      </c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39" s="2" customFormat="1" x14ac:dyDescent="0.25">
      <c r="A4" s="4" t="s">
        <v>5</v>
      </c>
      <c r="B4" s="4"/>
      <c r="C4" s="4"/>
      <c r="D4" s="4"/>
      <c r="E4" s="4"/>
      <c r="F4" s="4"/>
      <c r="G4" s="15" t="s">
        <v>6</v>
      </c>
      <c r="H4" s="16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39" s="1" customFormat="1" x14ac:dyDescent="0.25">
      <c r="A5" s="3" t="s">
        <v>7</v>
      </c>
      <c r="B5" s="3"/>
      <c r="C5" s="3"/>
      <c r="D5" s="3" t="s">
        <v>8</v>
      </c>
      <c r="E5" s="3"/>
      <c r="F5" s="3" t="s">
        <v>9</v>
      </c>
      <c r="G5" s="3"/>
      <c r="H5" s="3" t="s">
        <v>10</v>
      </c>
      <c r="I5" s="3" t="s">
        <v>28</v>
      </c>
      <c r="J5" s="3" t="s">
        <v>12</v>
      </c>
      <c r="K5" s="3" t="s">
        <v>51</v>
      </c>
      <c r="L5" s="3" t="s">
        <v>52</v>
      </c>
      <c r="M5" s="3" t="s">
        <v>150</v>
      </c>
      <c r="N5" s="3" t="s">
        <v>147</v>
      </c>
      <c r="O5" s="3" t="s">
        <v>85</v>
      </c>
      <c r="P5" s="3" t="s">
        <v>49</v>
      </c>
      <c r="Q5" s="3" t="s">
        <v>31</v>
      </c>
      <c r="R5" s="3" t="s">
        <v>55</v>
      </c>
      <c r="S5" s="3" t="s">
        <v>45</v>
      </c>
      <c r="T5" s="3" t="s">
        <v>92</v>
      </c>
      <c r="U5" s="3" t="s">
        <v>93</v>
      </c>
      <c r="V5" s="3" t="s">
        <v>41</v>
      </c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39" x14ac:dyDescent="0.25">
      <c r="B6" s="6" t="s">
        <v>14</v>
      </c>
      <c r="C6" s="6" t="s">
        <v>18</v>
      </c>
      <c r="D6" t="str">
        <f t="shared" ref="D6:D12" si="0">B6&amp;"_"&amp;C6</f>
        <v>Unit_Player1</v>
      </c>
      <c r="E6" s="6" t="str">
        <f>"Text_Key_Name_"&amp;D6</f>
        <v>Text_Key_Name_Unit_Player1</v>
      </c>
      <c r="F6" s="7" t="s">
        <v>15</v>
      </c>
      <c r="G6" s="10" t="str">
        <f>"Text_Key_Desc_"&amp;D6</f>
        <v>Text_Key_Desc_Unit_Player1</v>
      </c>
      <c r="H6" s="6" t="s">
        <v>13</v>
      </c>
      <c r="I6" s="6" t="s">
        <v>32</v>
      </c>
      <c r="J6" s="6" t="s">
        <v>19</v>
      </c>
      <c r="K6" s="6">
        <v>6</v>
      </c>
      <c r="L6" s="6">
        <v>400</v>
      </c>
      <c r="M6" s="6" t="b">
        <v>1</v>
      </c>
      <c r="N6" s="6">
        <v>1</v>
      </c>
      <c r="O6" s="6">
        <v>1</v>
      </c>
      <c r="P6" s="6">
        <v>0.5</v>
      </c>
      <c r="Q6" s="6">
        <v>1</v>
      </c>
      <c r="R6" s="6" t="s">
        <v>18</v>
      </c>
      <c r="S6" s="6" t="s">
        <v>46</v>
      </c>
      <c r="T6" s="6" t="s">
        <v>94</v>
      </c>
      <c r="U6" s="6" t="s">
        <v>90</v>
      </c>
      <c r="V6" s="6"/>
    </row>
    <row r="7" spans="1:39" x14ac:dyDescent="0.25">
      <c r="B7" s="6" t="s">
        <v>14</v>
      </c>
      <c r="C7" s="6" t="s">
        <v>22</v>
      </c>
      <c r="D7" t="str">
        <f t="shared" si="0"/>
        <v>Unit_SceneEffectNone</v>
      </c>
      <c r="E7" s="6" t="str">
        <f t="shared" ref="E7:E45" si="1">"Text_Key_Name_"&amp;D7</f>
        <v>Text_Key_Name_Unit_SceneEffectNone</v>
      </c>
      <c r="F7" s="7" t="s">
        <v>23</v>
      </c>
      <c r="G7" s="10" t="str">
        <f t="shared" ref="G7:G45" si="2">"Text_Key_Desc_"&amp;D7</f>
        <v>Text_Key_Desc_Unit_SceneEffectNone</v>
      </c>
      <c r="H7" s="6" t="s">
        <v>24</v>
      </c>
      <c r="I7" s="6" t="s">
        <v>38</v>
      </c>
      <c r="J7" s="6" t="s">
        <v>21</v>
      </c>
      <c r="K7" s="6">
        <v>0</v>
      </c>
      <c r="L7" s="6">
        <v>400</v>
      </c>
      <c r="M7" s="6" t="b">
        <v>1</v>
      </c>
      <c r="N7" s="6">
        <v>1</v>
      </c>
      <c r="O7" s="6">
        <v>1</v>
      </c>
      <c r="P7" s="6">
        <v>0.5</v>
      </c>
      <c r="Q7" s="6">
        <v>1</v>
      </c>
      <c r="R7" s="6" t="s">
        <v>56</v>
      </c>
      <c r="S7" s="6" t="s">
        <v>86</v>
      </c>
      <c r="T7" s="6" t="s">
        <v>89</v>
      </c>
      <c r="U7" s="6" t="s">
        <v>90</v>
      </c>
      <c r="V7" s="6"/>
    </row>
    <row r="8" spans="1:39" x14ac:dyDescent="0.25">
      <c r="B8" s="6" t="s">
        <v>14</v>
      </c>
      <c r="C8" s="6" t="s">
        <v>125</v>
      </c>
      <c r="D8" t="str">
        <f t="shared" ref="D8" si="3">B8&amp;"_"&amp;C8</f>
        <v>Unit_PlayerPK</v>
      </c>
      <c r="E8" s="6" t="str">
        <f t="shared" si="1"/>
        <v>Text_Key_Name_Unit_PlayerPK</v>
      </c>
      <c r="F8" s="7"/>
      <c r="G8" s="10" t="str">
        <f t="shared" si="2"/>
        <v>Text_Key_Desc_Unit_PlayerPK</v>
      </c>
      <c r="H8" s="6"/>
      <c r="I8" s="6" t="s">
        <v>32</v>
      </c>
      <c r="J8" s="6" t="s">
        <v>19</v>
      </c>
      <c r="K8" s="6">
        <v>10</v>
      </c>
      <c r="L8" s="6">
        <v>400</v>
      </c>
      <c r="M8" s="6" t="b">
        <v>1</v>
      </c>
      <c r="N8" s="6">
        <v>1</v>
      </c>
      <c r="O8" s="6">
        <v>1</v>
      </c>
      <c r="P8" s="6">
        <v>0.5</v>
      </c>
      <c r="Q8" s="6">
        <v>1</v>
      </c>
      <c r="R8" s="6" t="s">
        <v>18</v>
      </c>
      <c r="S8" s="6" t="s">
        <v>46</v>
      </c>
      <c r="T8" s="6" t="s">
        <v>89</v>
      </c>
      <c r="U8" s="6" t="s">
        <v>90</v>
      </c>
      <c r="V8" s="6" t="s">
        <v>42</v>
      </c>
    </row>
    <row r="9" spans="1:39" x14ac:dyDescent="0.25">
      <c r="B9" s="6" t="s">
        <v>14</v>
      </c>
      <c r="C9" s="6" t="s">
        <v>76</v>
      </c>
      <c r="D9" t="str">
        <f t="shared" si="0"/>
        <v>Unit_HeadQuarter</v>
      </c>
      <c r="E9" s="6" t="str">
        <f t="shared" si="1"/>
        <v>Text_Key_Name_Unit_HeadQuarter</v>
      </c>
      <c r="F9" s="7" t="s">
        <v>77</v>
      </c>
      <c r="G9" s="10" t="str">
        <f t="shared" si="2"/>
        <v>Text_Key_Desc_Unit_HeadQuarter</v>
      </c>
      <c r="H9" s="6"/>
      <c r="I9" s="6" t="s">
        <v>33</v>
      </c>
      <c r="J9" s="6" t="s">
        <v>25</v>
      </c>
      <c r="K9" s="6">
        <v>0</v>
      </c>
      <c r="L9" s="6">
        <v>400</v>
      </c>
      <c r="M9" s="6" t="b">
        <v>1</v>
      </c>
      <c r="N9" s="6">
        <v>3.8</v>
      </c>
      <c r="O9" s="6">
        <v>3.8</v>
      </c>
      <c r="P9" s="6">
        <v>2</v>
      </c>
      <c r="Q9" s="6">
        <v>1</v>
      </c>
      <c r="R9" s="6" t="s">
        <v>18</v>
      </c>
      <c r="S9" s="6" t="s">
        <v>46</v>
      </c>
      <c r="T9" s="6" t="s">
        <v>89</v>
      </c>
      <c r="U9" s="6" t="s">
        <v>90</v>
      </c>
      <c r="V9" s="6" t="s">
        <v>42</v>
      </c>
    </row>
    <row r="10" spans="1:39" x14ac:dyDescent="0.25">
      <c r="B10" s="6" t="s">
        <v>14</v>
      </c>
      <c r="C10" s="6" t="s">
        <v>74</v>
      </c>
      <c r="D10" t="str">
        <f t="shared" ref="D10" si="4">B10&amp;"_"&amp;C10</f>
        <v>Unit_MonsterCall</v>
      </c>
      <c r="E10" s="6" t="str">
        <f t="shared" si="1"/>
        <v>Text_Key_Name_Unit_MonsterCall</v>
      </c>
      <c r="F10" s="7" t="s">
        <v>75</v>
      </c>
      <c r="G10" s="10" t="str">
        <f t="shared" si="2"/>
        <v>Text_Key_Desc_Unit_MonsterCall</v>
      </c>
      <c r="H10" s="6"/>
      <c r="I10" s="6" t="s">
        <v>82</v>
      </c>
      <c r="J10" s="6" t="s">
        <v>83</v>
      </c>
      <c r="K10" s="6">
        <v>0</v>
      </c>
      <c r="L10" s="6">
        <v>400</v>
      </c>
      <c r="M10" s="6" t="b">
        <v>1</v>
      </c>
      <c r="N10" s="6">
        <v>1</v>
      </c>
      <c r="O10" s="6">
        <v>1</v>
      </c>
      <c r="P10" s="6">
        <v>0.5</v>
      </c>
      <c r="Q10" s="6">
        <v>1</v>
      </c>
      <c r="R10" s="6" t="s">
        <v>64</v>
      </c>
      <c r="S10" s="6" t="s">
        <v>46</v>
      </c>
      <c r="T10" s="6" t="s">
        <v>89</v>
      </c>
      <c r="U10" s="6" t="s">
        <v>90</v>
      </c>
      <c r="V10" s="6"/>
    </row>
    <row r="11" spans="1:39" x14ac:dyDescent="0.25">
      <c r="B11" s="6" t="s">
        <v>14</v>
      </c>
      <c r="C11" s="6" t="s">
        <v>72</v>
      </c>
      <c r="D11" t="str">
        <f t="shared" ref="D11" si="5">B11&amp;"_"&amp;C11</f>
        <v>Unit_Observer</v>
      </c>
      <c r="E11" s="6" t="str">
        <f t="shared" si="1"/>
        <v>Text_Key_Name_Unit_Observer</v>
      </c>
      <c r="F11" s="7" t="s">
        <v>73</v>
      </c>
      <c r="G11" s="10" t="str">
        <f t="shared" si="2"/>
        <v>Text_Key_Desc_Unit_Observer</v>
      </c>
      <c r="H11" s="6"/>
      <c r="I11" s="6" t="s">
        <v>32</v>
      </c>
      <c r="J11" s="6" t="s">
        <v>206</v>
      </c>
      <c r="K11" s="6">
        <v>10</v>
      </c>
      <c r="L11" s="6">
        <v>400</v>
      </c>
      <c r="M11" s="6" t="b">
        <v>1</v>
      </c>
      <c r="N11" s="6">
        <v>1</v>
      </c>
      <c r="O11" s="6">
        <v>1</v>
      </c>
      <c r="P11" s="6">
        <v>0.01</v>
      </c>
      <c r="Q11" s="6">
        <v>1</v>
      </c>
      <c r="R11" s="6" t="s">
        <v>18</v>
      </c>
      <c r="S11" s="6" t="s">
        <v>46</v>
      </c>
      <c r="T11" s="6" t="s">
        <v>89</v>
      </c>
      <c r="U11" s="6" t="s">
        <v>90</v>
      </c>
      <c r="V11" s="6" t="s">
        <v>42</v>
      </c>
    </row>
    <row r="12" spans="1:39" x14ac:dyDescent="0.25">
      <c r="B12" s="6" t="s">
        <v>14</v>
      </c>
      <c r="C12" s="6" t="s">
        <v>81</v>
      </c>
      <c r="D12" t="str">
        <f t="shared" si="0"/>
        <v>Unit_Solo1</v>
      </c>
      <c r="E12" s="6" t="str">
        <f t="shared" si="1"/>
        <v>Text_Key_Name_Unit_Solo1</v>
      </c>
      <c r="F12" s="7" t="s">
        <v>104</v>
      </c>
      <c r="G12" s="10" t="str">
        <f t="shared" si="2"/>
        <v>Text_Key_Desc_Unit_Solo1</v>
      </c>
      <c r="H12" s="9" t="s">
        <v>68</v>
      </c>
      <c r="I12" s="6" t="s">
        <v>34</v>
      </c>
      <c r="J12" s="6" t="s">
        <v>105</v>
      </c>
      <c r="K12" s="6">
        <v>0</v>
      </c>
      <c r="L12" s="6">
        <v>400</v>
      </c>
      <c r="M12" s="6" t="b">
        <v>1</v>
      </c>
      <c r="N12" s="6">
        <f>1.631+0.699</f>
        <v>2.33</v>
      </c>
      <c r="O12" s="6">
        <v>2</v>
      </c>
      <c r="P12" s="6">
        <v>0.5</v>
      </c>
      <c r="Q12" s="6">
        <v>1</v>
      </c>
      <c r="R12" s="6" t="s">
        <v>56</v>
      </c>
      <c r="S12" s="6" t="s">
        <v>46</v>
      </c>
      <c r="T12" s="6" t="s">
        <v>89</v>
      </c>
      <c r="U12" s="6" t="s">
        <v>90</v>
      </c>
      <c r="V12" s="6" t="s">
        <v>96</v>
      </c>
    </row>
    <row r="13" spans="1:39" x14ac:dyDescent="0.25">
      <c r="B13" s="6" t="s">
        <v>14</v>
      </c>
      <c r="C13" s="6" t="s">
        <v>142</v>
      </c>
      <c r="D13" t="str">
        <f t="shared" ref="D13" si="6">B13&amp;"_"&amp;C13</f>
        <v>Unit_Solo2</v>
      </c>
      <c r="E13" s="6" t="str">
        <f t="shared" si="1"/>
        <v>Text_Key_Name_Unit_Solo2</v>
      </c>
      <c r="F13" s="7" t="s">
        <v>104</v>
      </c>
      <c r="G13" s="10" t="str">
        <f t="shared" si="2"/>
        <v>Text_Key_Desc_Unit_Solo2</v>
      </c>
      <c r="H13" s="9" t="s">
        <v>68</v>
      </c>
      <c r="I13" s="6" t="s">
        <v>34</v>
      </c>
      <c r="J13" s="6" t="s">
        <v>106</v>
      </c>
      <c r="K13" s="6">
        <v>0</v>
      </c>
      <c r="L13" s="6">
        <v>400</v>
      </c>
      <c r="M13" s="6" t="b">
        <v>1</v>
      </c>
      <c r="N13" s="6">
        <f>2.297+0.378</f>
        <v>2.6750000000000003</v>
      </c>
      <c r="O13" s="6">
        <v>2</v>
      </c>
      <c r="P13" s="6">
        <v>0.5</v>
      </c>
      <c r="Q13" s="6">
        <v>1</v>
      </c>
      <c r="R13" s="6" t="s">
        <v>56</v>
      </c>
      <c r="S13" s="6" t="s">
        <v>46</v>
      </c>
      <c r="T13" s="6" t="s">
        <v>89</v>
      </c>
      <c r="U13" s="6" t="s">
        <v>90</v>
      </c>
      <c r="V13" s="6" t="s">
        <v>137</v>
      </c>
    </row>
    <row r="14" spans="1:39" x14ac:dyDescent="0.25">
      <c r="B14" s="6" t="s">
        <v>14</v>
      </c>
      <c r="C14" s="6" t="s">
        <v>103</v>
      </c>
      <c r="D14" t="str">
        <f t="shared" ref="D14" si="7">B14&amp;"_"&amp;C14</f>
        <v>Unit_Solo3</v>
      </c>
      <c r="E14" s="6" t="str">
        <f t="shared" si="1"/>
        <v>Text_Key_Name_Unit_Solo3</v>
      </c>
      <c r="F14" s="7" t="s">
        <v>104</v>
      </c>
      <c r="G14" s="10" t="str">
        <f t="shared" si="2"/>
        <v>Text_Key_Desc_Unit_Solo3</v>
      </c>
      <c r="H14" s="9" t="s">
        <v>68</v>
      </c>
      <c r="I14" s="6" t="s">
        <v>34</v>
      </c>
      <c r="J14" s="6" t="s">
        <v>107</v>
      </c>
      <c r="K14" s="6">
        <v>0</v>
      </c>
      <c r="L14" s="6">
        <v>400</v>
      </c>
      <c r="M14" s="6" t="b">
        <v>1</v>
      </c>
      <c r="N14" s="6">
        <f>2.735+0.456</f>
        <v>3.1909999999999998</v>
      </c>
      <c r="O14" s="6">
        <v>2</v>
      </c>
      <c r="P14" s="6">
        <v>0.5</v>
      </c>
      <c r="Q14" s="6">
        <v>1</v>
      </c>
      <c r="R14" s="6" t="s">
        <v>56</v>
      </c>
      <c r="S14" s="6" t="s">
        <v>46</v>
      </c>
      <c r="T14" s="6" t="s">
        <v>89</v>
      </c>
      <c r="U14" s="6" t="s">
        <v>90</v>
      </c>
      <c r="V14" s="6" t="s">
        <v>138</v>
      </c>
    </row>
    <row r="15" spans="1:39" x14ac:dyDescent="0.25">
      <c r="B15" s="6" t="s">
        <v>14</v>
      </c>
      <c r="C15" s="6" t="s">
        <v>78</v>
      </c>
      <c r="D15" t="str">
        <f t="shared" ref="D15:D18" si="8">B15&amp;"_"&amp;C15</f>
        <v>Unit_Aoe1</v>
      </c>
      <c r="E15" s="6" t="str">
        <f t="shared" si="1"/>
        <v>Text_Key_Name_Unit_Aoe1</v>
      </c>
      <c r="F15" s="7" t="s">
        <v>108</v>
      </c>
      <c r="G15" s="10" t="str">
        <f t="shared" si="2"/>
        <v>Text_Key_Desc_Unit_Aoe1</v>
      </c>
      <c r="H15" s="9" t="s">
        <v>69</v>
      </c>
      <c r="I15" s="6" t="s">
        <v>35</v>
      </c>
      <c r="J15" s="6" t="s">
        <v>109</v>
      </c>
      <c r="K15" s="6">
        <v>0</v>
      </c>
      <c r="L15" s="6">
        <v>400</v>
      </c>
      <c r="M15" s="6" t="b">
        <v>1</v>
      </c>
      <c r="N15" s="6">
        <f>1.714+0.539</f>
        <v>2.2530000000000001</v>
      </c>
      <c r="O15" s="6">
        <v>2</v>
      </c>
      <c r="P15" s="6">
        <v>0.5</v>
      </c>
      <c r="Q15" s="6">
        <v>1</v>
      </c>
      <c r="R15" s="6" t="s">
        <v>57</v>
      </c>
      <c r="S15" s="6" t="s">
        <v>46</v>
      </c>
      <c r="T15" s="6" t="s">
        <v>89</v>
      </c>
      <c r="U15" s="6" t="s">
        <v>90</v>
      </c>
      <c r="V15" s="6" t="s">
        <v>65</v>
      </c>
    </row>
    <row r="16" spans="1:39" x14ac:dyDescent="0.25">
      <c r="B16" s="6" t="s">
        <v>14</v>
      </c>
      <c r="C16" s="6" t="s">
        <v>112</v>
      </c>
      <c r="D16" t="str">
        <f t="shared" ref="D16" si="9">B16&amp;"_"&amp;C16</f>
        <v>Unit_Aoe2</v>
      </c>
      <c r="E16" s="6" t="str">
        <f t="shared" si="1"/>
        <v>Text_Key_Name_Unit_Aoe2</v>
      </c>
      <c r="F16" s="7" t="s">
        <v>108</v>
      </c>
      <c r="G16" s="10" t="str">
        <f t="shared" si="2"/>
        <v>Text_Key_Desc_Unit_Aoe2</v>
      </c>
      <c r="H16" s="9" t="s">
        <v>69</v>
      </c>
      <c r="I16" s="6" t="s">
        <v>35</v>
      </c>
      <c r="J16" s="6" t="s">
        <v>110</v>
      </c>
      <c r="K16" s="6">
        <v>0</v>
      </c>
      <c r="L16" s="6">
        <v>400</v>
      </c>
      <c r="M16" s="6" t="b">
        <v>1</v>
      </c>
      <c r="N16" s="6">
        <f>1.818+0.662</f>
        <v>2.48</v>
      </c>
      <c r="O16" s="6">
        <v>2</v>
      </c>
      <c r="P16" s="6">
        <v>0.5</v>
      </c>
      <c r="Q16" s="6">
        <v>1</v>
      </c>
      <c r="R16" s="6" t="s">
        <v>57</v>
      </c>
      <c r="S16" s="6" t="s">
        <v>46</v>
      </c>
      <c r="T16" s="6" t="s">
        <v>89</v>
      </c>
      <c r="U16" s="6" t="s">
        <v>90</v>
      </c>
      <c r="V16" s="6" t="s">
        <v>139</v>
      </c>
    </row>
    <row r="17" spans="2:22" x14ac:dyDescent="0.25">
      <c r="B17" s="6" t="s">
        <v>14</v>
      </c>
      <c r="C17" s="6" t="s">
        <v>113</v>
      </c>
      <c r="D17" t="str">
        <f t="shared" ref="D17" si="10">B17&amp;"_"&amp;C17</f>
        <v>Unit_Aoe3</v>
      </c>
      <c r="E17" s="6" t="str">
        <f t="shared" si="1"/>
        <v>Text_Key_Name_Unit_Aoe3</v>
      </c>
      <c r="F17" s="7" t="s">
        <v>108</v>
      </c>
      <c r="G17" s="10" t="str">
        <f t="shared" si="2"/>
        <v>Text_Key_Desc_Unit_Aoe3</v>
      </c>
      <c r="H17" s="9" t="s">
        <v>69</v>
      </c>
      <c r="I17" s="6" t="s">
        <v>35</v>
      </c>
      <c r="J17" s="6" t="s">
        <v>111</v>
      </c>
      <c r="K17" s="6">
        <v>0</v>
      </c>
      <c r="L17" s="6">
        <v>400</v>
      </c>
      <c r="M17" s="6" t="b">
        <v>1</v>
      </c>
      <c r="N17" s="6">
        <f>2.16+0.74</f>
        <v>2.9000000000000004</v>
      </c>
      <c r="O17" s="6">
        <v>2</v>
      </c>
      <c r="P17" s="6">
        <v>0.5</v>
      </c>
      <c r="Q17" s="6">
        <v>1</v>
      </c>
      <c r="R17" s="6" t="s">
        <v>57</v>
      </c>
      <c r="S17" s="6" t="s">
        <v>46</v>
      </c>
      <c r="T17" s="6" t="s">
        <v>89</v>
      </c>
      <c r="U17" s="6" t="s">
        <v>90</v>
      </c>
      <c r="V17" s="6" t="s">
        <v>140</v>
      </c>
    </row>
    <row r="18" spans="2:22" x14ac:dyDescent="0.25">
      <c r="B18" s="6" t="s">
        <v>14</v>
      </c>
      <c r="C18" s="6" t="s">
        <v>79</v>
      </c>
      <c r="D18" t="str">
        <f t="shared" si="8"/>
        <v>Unit_Line1</v>
      </c>
      <c r="E18" s="6" t="str">
        <f t="shared" si="1"/>
        <v>Text_Key_Name_Unit_Line1</v>
      </c>
      <c r="F18" s="7" t="s">
        <v>116</v>
      </c>
      <c r="G18" s="10" t="str">
        <f t="shared" si="2"/>
        <v>Text_Key_Desc_Unit_Line1</v>
      </c>
      <c r="H18" s="9" t="s">
        <v>70</v>
      </c>
      <c r="I18" s="6" t="s">
        <v>36</v>
      </c>
      <c r="J18" s="6" t="s">
        <v>117</v>
      </c>
      <c r="K18" s="6">
        <v>0</v>
      </c>
      <c r="L18" s="6">
        <v>400</v>
      </c>
      <c r="M18" s="6" t="b">
        <v>1</v>
      </c>
      <c r="N18" s="6">
        <v>1.0109999999999999</v>
      </c>
      <c r="O18" s="6">
        <v>2</v>
      </c>
      <c r="P18" s="6">
        <v>0.5</v>
      </c>
      <c r="Q18" s="6">
        <v>1</v>
      </c>
      <c r="R18" s="6" t="s">
        <v>58</v>
      </c>
      <c r="S18" s="6" t="s">
        <v>46</v>
      </c>
      <c r="T18" s="6" t="s">
        <v>89</v>
      </c>
      <c r="U18" s="6" t="s">
        <v>90</v>
      </c>
      <c r="V18" s="6" t="s">
        <v>66</v>
      </c>
    </row>
    <row r="19" spans="2:22" x14ac:dyDescent="0.25">
      <c r="B19" s="6" t="s">
        <v>14</v>
      </c>
      <c r="C19" s="6" t="s">
        <v>114</v>
      </c>
      <c r="D19" t="str">
        <f t="shared" ref="D19" si="11">B19&amp;"_"&amp;C19</f>
        <v>Unit_Line2</v>
      </c>
      <c r="E19" s="6" t="str">
        <f t="shared" si="1"/>
        <v>Text_Key_Name_Unit_Line2</v>
      </c>
      <c r="F19" s="7" t="s">
        <v>116</v>
      </c>
      <c r="G19" s="10" t="str">
        <f t="shared" si="2"/>
        <v>Text_Key_Desc_Unit_Line2</v>
      </c>
      <c r="H19" s="9" t="s">
        <v>70</v>
      </c>
      <c r="I19" s="6" t="s">
        <v>36</v>
      </c>
      <c r="J19" s="6" t="s">
        <v>118</v>
      </c>
      <c r="K19" s="6">
        <v>0</v>
      </c>
      <c r="L19" s="6">
        <v>400</v>
      </c>
      <c r="M19" s="6" t="b">
        <v>1</v>
      </c>
      <c r="N19" s="6">
        <v>1.3</v>
      </c>
      <c r="O19" s="6">
        <v>2</v>
      </c>
      <c r="P19" s="6">
        <v>0.5</v>
      </c>
      <c r="Q19" s="6">
        <v>1</v>
      </c>
      <c r="R19" s="6" t="s">
        <v>58</v>
      </c>
      <c r="S19" s="6" t="s">
        <v>46</v>
      </c>
      <c r="T19" s="6" t="s">
        <v>89</v>
      </c>
      <c r="U19" s="6" t="s">
        <v>90</v>
      </c>
      <c r="V19" s="6" t="s">
        <v>126</v>
      </c>
    </row>
    <row r="20" spans="2:22" x14ac:dyDescent="0.25">
      <c r="B20" s="6" t="s">
        <v>14</v>
      </c>
      <c r="C20" s="6" t="s">
        <v>115</v>
      </c>
      <c r="D20" t="str">
        <f t="shared" ref="D20" si="12">B20&amp;"_"&amp;C20</f>
        <v>Unit_Line3</v>
      </c>
      <c r="E20" s="6" t="str">
        <f t="shared" si="1"/>
        <v>Text_Key_Name_Unit_Line3</v>
      </c>
      <c r="F20" s="7" t="s">
        <v>116</v>
      </c>
      <c r="G20" s="10" t="str">
        <f t="shared" si="2"/>
        <v>Text_Key_Desc_Unit_Line3</v>
      </c>
      <c r="H20" s="9" t="s">
        <v>70</v>
      </c>
      <c r="I20" s="6" t="s">
        <v>36</v>
      </c>
      <c r="J20" s="6" t="s">
        <v>119</v>
      </c>
      <c r="K20" s="6">
        <v>0</v>
      </c>
      <c r="L20" s="6">
        <v>400</v>
      </c>
      <c r="M20" s="6" t="b">
        <v>1</v>
      </c>
      <c r="N20" s="6">
        <v>1.401</v>
      </c>
      <c r="O20" s="6">
        <v>2</v>
      </c>
      <c r="P20" s="6">
        <v>0.5</v>
      </c>
      <c r="Q20" s="6">
        <v>1</v>
      </c>
      <c r="R20" s="6" t="s">
        <v>58</v>
      </c>
      <c r="S20" s="6" t="s">
        <v>46</v>
      </c>
      <c r="T20" s="6" t="s">
        <v>89</v>
      </c>
      <c r="U20" s="6" t="s">
        <v>90</v>
      </c>
      <c r="V20" s="6" t="s">
        <v>127</v>
      </c>
    </row>
    <row r="21" spans="2:22" x14ac:dyDescent="0.25">
      <c r="B21" s="6" t="s">
        <v>14</v>
      </c>
      <c r="C21" s="6" t="s">
        <v>80</v>
      </c>
      <c r="D21" t="str">
        <f t="shared" ref="D21:D22" si="13">B21&amp;"_"&amp;C21</f>
        <v>Unit_Circle1</v>
      </c>
      <c r="E21" s="6" t="str">
        <f t="shared" si="1"/>
        <v>Text_Key_Name_Unit_Circle1</v>
      </c>
      <c r="F21" s="7" t="s">
        <v>95</v>
      </c>
      <c r="G21" s="10" t="str">
        <f t="shared" si="2"/>
        <v>Text_Key_Desc_Unit_Circle1</v>
      </c>
      <c r="H21" s="9" t="s">
        <v>71</v>
      </c>
      <c r="I21" s="6" t="s">
        <v>37</v>
      </c>
      <c r="J21" s="6" t="s">
        <v>122</v>
      </c>
      <c r="K21" s="6">
        <v>0</v>
      </c>
      <c r="L21" s="6">
        <v>400</v>
      </c>
      <c r="M21" s="6" t="b">
        <v>0</v>
      </c>
      <c r="N21" s="6">
        <v>2</v>
      </c>
      <c r="O21" s="6">
        <v>2</v>
      </c>
      <c r="P21" s="6">
        <v>0.5</v>
      </c>
      <c r="Q21" s="6">
        <v>1</v>
      </c>
      <c r="R21" s="6" t="s">
        <v>59</v>
      </c>
      <c r="S21" s="6" t="s">
        <v>46</v>
      </c>
      <c r="T21" s="6" t="s">
        <v>89</v>
      </c>
      <c r="U21" s="6" t="s">
        <v>90</v>
      </c>
      <c r="V21" s="6" t="s">
        <v>67</v>
      </c>
    </row>
    <row r="22" spans="2:22" x14ac:dyDescent="0.25">
      <c r="B22" s="6" t="s">
        <v>14</v>
      </c>
      <c r="C22" s="6" t="s">
        <v>120</v>
      </c>
      <c r="D22" t="str">
        <f t="shared" si="13"/>
        <v>Unit_Circle2</v>
      </c>
      <c r="E22" s="6" t="str">
        <f t="shared" si="1"/>
        <v>Text_Key_Name_Unit_Circle2</v>
      </c>
      <c r="F22" s="7" t="s">
        <v>95</v>
      </c>
      <c r="G22" s="10" t="str">
        <f t="shared" si="2"/>
        <v>Text_Key_Desc_Unit_Circle2</v>
      </c>
      <c r="H22" s="9" t="s">
        <v>71</v>
      </c>
      <c r="I22" s="6" t="s">
        <v>37</v>
      </c>
      <c r="J22" s="6" t="s">
        <v>123</v>
      </c>
      <c r="K22" s="6">
        <v>0</v>
      </c>
      <c r="L22" s="6">
        <v>400</v>
      </c>
      <c r="M22" s="6" t="b">
        <v>0</v>
      </c>
      <c r="N22" s="6">
        <v>2</v>
      </c>
      <c r="O22" s="6">
        <v>2</v>
      </c>
      <c r="P22" s="6">
        <v>0.5</v>
      </c>
      <c r="Q22" s="6">
        <v>1</v>
      </c>
      <c r="R22" s="6" t="s">
        <v>59</v>
      </c>
      <c r="S22" s="6" t="s">
        <v>46</v>
      </c>
      <c r="T22" s="6" t="s">
        <v>89</v>
      </c>
      <c r="U22" s="6" t="s">
        <v>90</v>
      </c>
      <c r="V22" s="6" t="s">
        <v>67</v>
      </c>
    </row>
    <row r="23" spans="2:22" x14ac:dyDescent="0.25">
      <c r="B23" s="6" t="s">
        <v>14</v>
      </c>
      <c r="C23" s="6" t="s">
        <v>121</v>
      </c>
      <c r="D23" t="str">
        <f t="shared" ref="D23" si="14">B23&amp;"_"&amp;C23</f>
        <v>Unit_Circle3</v>
      </c>
      <c r="E23" s="6" t="str">
        <f t="shared" si="1"/>
        <v>Text_Key_Name_Unit_Circle3</v>
      </c>
      <c r="F23" s="7" t="s">
        <v>95</v>
      </c>
      <c r="G23" s="10" t="str">
        <f t="shared" si="2"/>
        <v>Text_Key_Desc_Unit_Circle3</v>
      </c>
      <c r="H23" s="9" t="s">
        <v>71</v>
      </c>
      <c r="I23" s="6" t="s">
        <v>37</v>
      </c>
      <c r="J23" s="6" t="s">
        <v>124</v>
      </c>
      <c r="K23" s="6">
        <v>0</v>
      </c>
      <c r="L23" s="6">
        <v>400</v>
      </c>
      <c r="M23" s="6" t="b">
        <v>0</v>
      </c>
      <c r="N23" s="6">
        <v>2</v>
      </c>
      <c r="O23" s="6">
        <v>2</v>
      </c>
      <c r="P23" s="6">
        <v>0.5</v>
      </c>
      <c r="Q23" s="6">
        <v>1</v>
      </c>
      <c r="R23" s="6" t="s">
        <v>59</v>
      </c>
      <c r="S23" s="6" t="s">
        <v>46</v>
      </c>
      <c r="T23" s="6" t="s">
        <v>89</v>
      </c>
      <c r="U23" s="6" t="s">
        <v>90</v>
      </c>
      <c r="V23" s="6" t="s">
        <v>211</v>
      </c>
    </row>
    <row r="24" spans="2:22" s="11" customFormat="1" x14ac:dyDescent="0.25">
      <c r="B24" s="11" t="s">
        <v>14</v>
      </c>
      <c r="C24" s="11" t="s">
        <v>20</v>
      </c>
      <c r="D24" s="11" t="str">
        <f t="shared" ref="D24" si="15">B24&amp;"_"&amp;C24</f>
        <v>Unit_Monster1</v>
      </c>
      <c r="E24" s="11" t="str">
        <f t="shared" si="1"/>
        <v>Text_Key_Name_Unit_Monster1</v>
      </c>
      <c r="F24" s="12" t="s">
        <v>143</v>
      </c>
      <c r="G24" s="13" t="str">
        <f t="shared" si="2"/>
        <v>Text_Key_Desc_Unit_Monster1</v>
      </c>
      <c r="H24" s="14" t="s">
        <v>128</v>
      </c>
      <c r="I24" s="11" t="s">
        <v>39</v>
      </c>
      <c r="J24" s="11" t="str">
        <f t="shared" ref="J24" si="16">"ResUnit_"&amp;C24</f>
        <v>ResUnit_Monster1</v>
      </c>
      <c r="K24" s="11">
        <v>3</v>
      </c>
      <c r="L24" s="11">
        <v>400</v>
      </c>
      <c r="M24" s="11" t="b">
        <v>1</v>
      </c>
      <c r="N24" s="11">
        <v>0.2</v>
      </c>
      <c r="O24" s="11">
        <v>0.2</v>
      </c>
      <c r="P24" s="11">
        <v>0.2</v>
      </c>
      <c r="Q24" s="11">
        <v>1</v>
      </c>
      <c r="R24" s="11" t="s">
        <v>20</v>
      </c>
      <c r="S24" s="11" t="s">
        <v>46</v>
      </c>
      <c r="T24" s="11" t="s">
        <v>89</v>
      </c>
      <c r="U24" s="11" t="s">
        <v>90</v>
      </c>
    </row>
    <row r="25" spans="2:22" s="11" customFormat="1" x14ac:dyDescent="0.25">
      <c r="B25" s="11" t="s">
        <v>14</v>
      </c>
      <c r="C25" s="11" t="s">
        <v>60</v>
      </c>
      <c r="D25" s="11" t="str">
        <f t="shared" ref="D25:D45" si="17">B25&amp;"_"&amp;C25</f>
        <v>Unit_Monster2</v>
      </c>
      <c r="E25" s="11" t="str">
        <f t="shared" si="1"/>
        <v>Text_Key_Name_Unit_Monster2</v>
      </c>
      <c r="F25" s="12" t="s">
        <v>129</v>
      </c>
      <c r="G25" s="13" t="str">
        <f t="shared" si="2"/>
        <v>Text_Key_Desc_Unit_Monster2</v>
      </c>
      <c r="H25" s="14" t="s">
        <v>129</v>
      </c>
      <c r="I25" s="11" t="s">
        <v>39</v>
      </c>
      <c r="J25" s="11" t="str">
        <f t="shared" ref="J25:J32" si="18">"ResUnit_"&amp;C25</f>
        <v>ResUnit_Monster2</v>
      </c>
      <c r="K25" s="11">
        <v>3</v>
      </c>
      <c r="L25" s="11">
        <v>400</v>
      </c>
      <c r="M25" s="11" t="b">
        <v>1</v>
      </c>
      <c r="N25" s="11">
        <v>0.7</v>
      </c>
      <c r="O25" s="11">
        <v>0.7</v>
      </c>
      <c r="P25" s="11">
        <v>0.2</v>
      </c>
      <c r="Q25" s="11">
        <v>1</v>
      </c>
      <c r="R25" s="11" t="s">
        <v>60</v>
      </c>
      <c r="S25" s="11" t="s">
        <v>102</v>
      </c>
      <c r="T25" s="11" t="s">
        <v>89</v>
      </c>
      <c r="U25" s="11" t="s">
        <v>90</v>
      </c>
    </row>
    <row r="26" spans="2:22" s="11" customFormat="1" x14ac:dyDescent="0.25">
      <c r="B26" s="11" t="s">
        <v>14</v>
      </c>
      <c r="C26" s="11" t="s">
        <v>61</v>
      </c>
      <c r="D26" s="11" t="str">
        <f t="shared" si="17"/>
        <v>Unit_Monster3</v>
      </c>
      <c r="E26" s="11" t="str">
        <f t="shared" si="1"/>
        <v>Text_Key_Name_Unit_Monster3</v>
      </c>
      <c r="F26" s="12" t="s">
        <v>130</v>
      </c>
      <c r="G26" s="13" t="str">
        <f t="shared" si="2"/>
        <v>Text_Key_Desc_Unit_Monster3</v>
      </c>
      <c r="H26" s="14" t="s">
        <v>130</v>
      </c>
      <c r="I26" s="11" t="s">
        <v>39</v>
      </c>
      <c r="J26" s="11" t="str">
        <f t="shared" si="18"/>
        <v>ResUnit_Monster3</v>
      </c>
      <c r="K26" s="11">
        <v>3</v>
      </c>
      <c r="L26" s="11">
        <v>400</v>
      </c>
      <c r="M26" s="11" t="b">
        <v>1</v>
      </c>
      <c r="N26" s="11">
        <v>3</v>
      </c>
      <c r="O26" s="11">
        <v>3</v>
      </c>
      <c r="P26" s="11">
        <v>0.2</v>
      </c>
      <c r="Q26" s="11">
        <v>1</v>
      </c>
      <c r="R26" s="11" t="s">
        <v>61</v>
      </c>
      <c r="S26" s="11" t="s">
        <v>102</v>
      </c>
      <c r="T26" s="11" t="s">
        <v>89</v>
      </c>
      <c r="U26" s="11" t="s">
        <v>90</v>
      </c>
    </row>
    <row r="27" spans="2:22" s="11" customFormat="1" x14ac:dyDescent="0.25">
      <c r="B27" s="11" t="s">
        <v>14</v>
      </c>
      <c r="C27" s="11" t="s">
        <v>62</v>
      </c>
      <c r="D27" s="11" t="str">
        <f t="shared" si="17"/>
        <v>Unit_Monster4</v>
      </c>
      <c r="E27" s="11" t="str">
        <f t="shared" si="1"/>
        <v>Text_Key_Name_Unit_Monster4</v>
      </c>
      <c r="F27" s="12" t="s">
        <v>144</v>
      </c>
      <c r="G27" s="13" t="str">
        <f t="shared" si="2"/>
        <v>Text_Key_Desc_Unit_Monster4</v>
      </c>
      <c r="H27" s="14" t="s">
        <v>134</v>
      </c>
      <c r="I27" s="11" t="s">
        <v>39</v>
      </c>
      <c r="J27" s="11" t="str">
        <f t="shared" si="18"/>
        <v>ResUnit_Monster4</v>
      </c>
      <c r="K27" s="11">
        <v>9</v>
      </c>
      <c r="L27" s="11">
        <v>400</v>
      </c>
      <c r="M27" s="11" t="b">
        <v>1</v>
      </c>
      <c r="N27" s="11">
        <v>0.4</v>
      </c>
      <c r="O27" s="11">
        <v>0.4</v>
      </c>
      <c r="P27" s="11">
        <v>0.5</v>
      </c>
      <c r="Q27" s="11">
        <v>1</v>
      </c>
      <c r="R27" s="11" t="s">
        <v>62</v>
      </c>
      <c r="S27" s="11" t="s">
        <v>102</v>
      </c>
      <c r="T27" s="11" t="s">
        <v>89</v>
      </c>
      <c r="U27" s="11" t="s">
        <v>90</v>
      </c>
    </row>
    <row r="28" spans="2:22" s="11" customFormat="1" x14ac:dyDescent="0.25">
      <c r="B28" s="11" t="s">
        <v>14</v>
      </c>
      <c r="C28" s="11" t="s">
        <v>97</v>
      </c>
      <c r="D28" s="11" t="str">
        <f t="shared" si="17"/>
        <v>Unit_Monster5</v>
      </c>
      <c r="E28" s="11" t="str">
        <f t="shared" si="1"/>
        <v>Text_Key_Name_Unit_Monster5</v>
      </c>
      <c r="F28" s="12" t="s">
        <v>135</v>
      </c>
      <c r="G28" s="13" t="str">
        <f t="shared" si="2"/>
        <v>Text_Key_Desc_Unit_Monster5</v>
      </c>
      <c r="H28" s="14" t="s">
        <v>135</v>
      </c>
      <c r="I28" s="11" t="s">
        <v>39</v>
      </c>
      <c r="J28" s="11" t="str">
        <f t="shared" si="18"/>
        <v>ResUnit_Monster5</v>
      </c>
      <c r="K28" s="11">
        <v>9</v>
      </c>
      <c r="L28" s="11">
        <v>400</v>
      </c>
      <c r="M28" s="11" t="b">
        <v>1</v>
      </c>
      <c r="N28" s="11">
        <v>1</v>
      </c>
      <c r="O28" s="11">
        <v>1</v>
      </c>
      <c r="P28" s="11">
        <v>0.5</v>
      </c>
      <c r="Q28" s="11">
        <v>1</v>
      </c>
      <c r="R28" s="11" t="s">
        <v>97</v>
      </c>
      <c r="S28" s="11" t="s">
        <v>102</v>
      </c>
      <c r="T28" s="11" t="s">
        <v>89</v>
      </c>
      <c r="U28" s="11" t="s">
        <v>90</v>
      </c>
    </row>
    <row r="29" spans="2:22" s="11" customFormat="1" x14ac:dyDescent="0.25">
      <c r="B29" s="11" t="s">
        <v>14</v>
      </c>
      <c r="C29" s="11" t="s">
        <v>98</v>
      </c>
      <c r="D29" s="11" t="str">
        <f t="shared" si="17"/>
        <v>Unit_Monster6</v>
      </c>
      <c r="E29" s="11" t="str">
        <f t="shared" si="1"/>
        <v>Text_Key_Name_Unit_Monster6</v>
      </c>
      <c r="F29" s="12" t="s">
        <v>136</v>
      </c>
      <c r="G29" s="13" t="str">
        <f t="shared" si="2"/>
        <v>Text_Key_Desc_Unit_Monster6</v>
      </c>
      <c r="H29" s="14" t="s">
        <v>136</v>
      </c>
      <c r="I29" s="11" t="s">
        <v>39</v>
      </c>
      <c r="J29" s="11" t="str">
        <f t="shared" si="18"/>
        <v>ResUnit_Monster6</v>
      </c>
      <c r="K29" s="11">
        <v>2.5</v>
      </c>
      <c r="L29" s="11">
        <v>400</v>
      </c>
      <c r="M29" s="11" t="b">
        <v>1</v>
      </c>
      <c r="N29" s="11">
        <v>2.2000000000000002</v>
      </c>
      <c r="O29" s="11">
        <v>2.2000000000000002</v>
      </c>
      <c r="P29" s="11">
        <v>0.5</v>
      </c>
      <c r="Q29" s="11">
        <v>1</v>
      </c>
      <c r="R29" s="11" t="s">
        <v>98</v>
      </c>
      <c r="S29" s="11" t="s">
        <v>102</v>
      </c>
      <c r="T29" s="11" t="s">
        <v>89</v>
      </c>
      <c r="U29" s="11" t="s">
        <v>90</v>
      </c>
    </row>
    <row r="30" spans="2:22" s="11" customFormat="1" x14ac:dyDescent="0.25">
      <c r="B30" s="11" t="s">
        <v>14</v>
      </c>
      <c r="C30" s="11" t="s">
        <v>99</v>
      </c>
      <c r="D30" s="11" t="str">
        <f t="shared" si="17"/>
        <v>Unit_Monster7</v>
      </c>
      <c r="E30" s="11" t="str">
        <f t="shared" si="1"/>
        <v>Text_Key_Name_Unit_Monster7</v>
      </c>
      <c r="F30" s="12" t="s">
        <v>145</v>
      </c>
      <c r="G30" s="13" t="str">
        <f t="shared" si="2"/>
        <v>Text_Key_Desc_Unit_Monster7</v>
      </c>
      <c r="H30" s="14" t="s">
        <v>131</v>
      </c>
      <c r="I30" s="11" t="s">
        <v>39</v>
      </c>
      <c r="J30" s="11" t="str">
        <f t="shared" si="18"/>
        <v>ResUnit_Monster7</v>
      </c>
      <c r="K30" s="11">
        <v>3</v>
      </c>
      <c r="L30" s="11">
        <v>400</v>
      </c>
      <c r="M30" s="11" t="b">
        <v>1</v>
      </c>
      <c r="N30" s="11">
        <v>0.9</v>
      </c>
      <c r="O30" s="11">
        <v>0.9</v>
      </c>
      <c r="P30" s="11">
        <v>0.5</v>
      </c>
      <c r="Q30" s="11">
        <v>1</v>
      </c>
      <c r="R30" s="11" t="s">
        <v>99</v>
      </c>
      <c r="S30" s="11" t="s">
        <v>102</v>
      </c>
      <c r="T30" s="11" t="s">
        <v>89</v>
      </c>
      <c r="U30" s="11" t="s">
        <v>90</v>
      </c>
    </row>
    <row r="31" spans="2:22" s="11" customFormat="1" x14ac:dyDescent="0.25">
      <c r="B31" s="11" t="s">
        <v>14</v>
      </c>
      <c r="C31" s="11" t="s">
        <v>100</v>
      </c>
      <c r="D31" s="11" t="str">
        <f t="shared" si="17"/>
        <v>Unit_Monster8</v>
      </c>
      <c r="E31" s="11" t="str">
        <f t="shared" si="1"/>
        <v>Text_Key_Name_Unit_Monster8</v>
      </c>
      <c r="F31" s="12" t="s">
        <v>132</v>
      </c>
      <c r="G31" s="13" t="str">
        <f t="shared" si="2"/>
        <v>Text_Key_Desc_Unit_Monster8</v>
      </c>
      <c r="H31" s="14" t="s">
        <v>132</v>
      </c>
      <c r="I31" s="11" t="s">
        <v>39</v>
      </c>
      <c r="J31" s="11" t="str">
        <f t="shared" si="18"/>
        <v>ResUnit_Monster8</v>
      </c>
      <c r="K31" s="11">
        <v>3</v>
      </c>
      <c r="L31" s="11">
        <v>400</v>
      </c>
      <c r="M31" s="11" t="b">
        <v>1</v>
      </c>
      <c r="N31" s="11">
        <v>1.2</v>
      </c>
      <c r="O31" s="11">
        <v>1.2</v>
      </c>
      <c r="P31" s="11">
        <v>0.5</v>
      </c>
      <c r="Q31" s="11">
        <v>1</v>
      </c>
      <c r="R31" s="11" t="s">
        <v>100</v>
      </c>
      <c r="S31" s="11" t="s">
        <v>102</v>
      </c>
      <c r="T31" s="11" t="s">
        <v>89</v>
      </c>
      <c r="U31" s="11" t="s">
        <v>90</v>
      </c>
    </row>
    <row r="32" spans="2:22" s="11" customFormat="1" x14ac:dyDescent="0.25">
      <c r="B32" s="11" t="s">
        <v>14</v>
      </c>
      <c r="C32" s="11" t="s">
        <v>101</v>
      </c>
      <c r="D32" s="11" t="str">
        <f t="shared" si="17"/>
        <v>Unit_Monster9</v>
      </c>
      <c r="E32" s="11" t="str">
        <f t="shared" si="1"/>
        <v>Text_Key_Name_Unit_Monster9</v>
      </c>
      <c r="F32" s="12" t="s">
        <v>133</v>
      </c>
      <c r="G32" s="13" t="str">
        <f t="shared" si="2"/>
        <v>Text_Key_Desc_Unit_Monster9</v>
      </c>
      <c r="H32" s="14" t="s">
        <v>133</v>
      </c>
      <c r="I32" s="11" t="s">
        <v>39</v>
      </c>
      <c r="J32" s="11" t="str">
        <f t="shared" si="18"/>
        <v>ResUnit_Monster9</v>
      </c>
      <c r="K32" s="11">
        <v>2</v>
      </c>
      <c r="L32" s="11">
        <v>400</v>
      </c>
      <c r="M32" s="11" t="b">
        <v>1</v>
      </c>
      <c r="N32" s="11">
        <v>3.3</v>
      </c>
      <c r="O32" s="11">
        <v>3.3</v>
      </c>
      <c r="P32" s="11">
        <v>0.5</v>
      </c>
      <c r="Q32" s="11">
        <v>1</v>
      </c>
      <c r="R32" s="11" t="s">
        <v>101</v>
      </c>
      <c r="S32" s="11" t="s">
        <v>102</v>
      </c>
      <c r="T32" s="11" t="s">
        <v>89</v>
      </c>
      <c r="U32" s="11" t="s">
        <v>90</v>
      </c>
    </row>
    <row r="33" spans="2:22" s="11" customFormat="1" x14ac:dyDescent="0.25">
      <c r="B33" s="11" t="s">
        <v>14</v>
      </c>
      <c r="C33" s="11" t="s">
        <v>208</v>
      </c>
      <c r="D33" s="11" t="str">
        <f>B33&amp;"_"&amp;C33</f>
        <v>Unit_Monster10</v>
      </c>
      <c r="E33" s="11" t="str">
        <f t="shared" ref="E33" si="19">"Text_Key_Name_"&amp;D33</f>
        <v>Text_Key_Name_Unit_Monster10</v>
      </c>
      <c r="F33" s="12" t="s">
        <v>207</v>
      </c>
      <c r="G33" s="13" t="str">
        <f t="shared" ref="G33" si="20">"Text_Key_Desc_"&amp;D33</f>
        <v>Text_Key_Desc_Unit_Monster10</v>
      </c>
      <c r="H33" s="14" t="s">
        <v>207</v>
      </c>
      <c r="I33" s="11" t="s">
        <v>39</v>
      </c>
      <c r="J33" s="11" t="str">
        <f t="shared" ref="J33" si="21">"ResUnit_"&amp;C33</f>
        <v>ResUnit_Monster10</v>
      </c>
      <c r="K33" s="11">
        <v>3</v>
      </c>
      <c r="L33" s="11">
        <v>400</v>
      </c>
      <c r="M33" s="11" t="b">
        <v>1</v>
      </c>
      <c r="N33" s="11">
        <v>1.2</v>
      </c>
      <c r="O33" s="11">
        <v>1.2</v>
      </c>
      <c r="P33" s="11">
        <v>0.5</v>
      </c>
      <c r="Q33" s="11">
        <v>1</v>
      </c>
      <c r="R33" s="11" t="s">
        <v>208</v>
      </c>
      <c r="S33" s="11" t="s">
        <v>46</v>
      </c>
      <c r="T33" s="11" t="s">
        <v>89</v>
      </c>
      <c r="U33" s="11" t="s">
        <v>90</v>
      </c>
      <c r="V33" s="11" t="s">
        <v>209</v>
      </c>
    </row>
    <row r="34" spans="2:22" x14ac:dyDescent="0.25">
      <c r="B34" s="6" t="s">
        <v>14</v>
      </c>
      <c r="C34" t="s">
        <v>175</v>
      </c>
      <c r="D34" t="str">
        <f t="shared" si="17"/>
        <v>Unit_TowerDragon1</v>
      </c>
      <c r="E34" s="6" t="str">
        <f t="shared" si="1"/>
        <v>Text_Key_Name_Unit_TowerDragon1</v>
      </c>
      <c r="F34" s="6" t="s">
        <v>151</v>
      </c>
      <c r="G34" s="10" t="str">
        <f t="shared" si="2"/>
        <v>Text_Key_Desc_Unit_TowerDragon1</v>
      </c>
      <c r="H34" s="6" t="s">
        <v>151</v>
      </c>
      <c r="I34" t="s">
        <v>202</v>
      </c>
      <c r="J34" t="s">
        <v>163</v>
      </c>
      <c r="K34" s="6">
        <v>0</v>
      </c>
      <c r="L34" s="6">
        <v>400</v>
      </c>
      <c r="M34" s="6" t="b">
        <v>1</v>
      </c>
      <c r="N34" s="6">
        <v>1.244</v>
      </c>
      <c r="O34" s="6">
        <v>2</v>
      </c>
      <c r="P34" s="6">
        <v>0.5</v>
      </c>
      <c r="Q34" s="6">
        <v>1</v>
      </c>
      <c r="R34" s="6" t="s">
        <v>187</v>
      </c>
      <c r="S34" s="6" t="s">
        <v>102</v>
      </c>
      <c r="T34" s="6" t="s">
        <v>89</v>
      </c>
      <c r="U34" s="6" t="s">
        <v>90</v>
      </c>
      <c r="V34" s="6" t="s">
        <v>210</v>
      </c>
    </row>
    <row r="35" spans="2:22" x14ac:dyDescent="0.25">
      <c r="B35" s="6" t="s">
        <v>14</v>
      </c>
      <c r="C35" t="s">
        <v>176</v>
      </c>
      <c r="D35" t="str">
        <f t="shared" si="17"/>
        <v>Unit_TowerDragon2</v>
      </c>
      <c r="E35" s="6" t="str">
        <f t="shared" si="1"/>
        <v>Text_Key_Name_Unit_TowerDragon2</v>
      </c>
      <c r="F35" s="6" t="s">
        <v>152</v>
      </c>
      <c r="G35" s="10" t="str">
        <f t="shared" si="2"/>
        <v>Text_Key_Desc_Unit_TowerDragon2</v>
      </c>
      <c r="H35" s="6" t="s">
        <v>152</v>
      </c>
      <c r="I35" t="s">
        <v>202</v>
      </c>
      <c r="J35" t="s">
        <v>164</v>
      </c>
      <c r="K35" s="6">
        <v>0</v>
      </c>
      <c r="L35" s="6">
        <v>400</v>
      </c>
      <c r="M35" s="6" t="b">
        <v>1</v>
      </c>
      <c r="N35" s="6">
        <v>1.845</v>
      </c>
      <c r="O35" s="6">
        <v>2</v>
      </c>
      <c r="P35" s="6">
        <v>0.5</v>
      </c>
      <c r="Q35" s="6">
        <v>1</v>
      </c>
      <c r="R35" s="6" t="s">
        <v>187</v>
      </c>
      <c r="S35" s="6" t="s">
        <v>102</v>
      </c>
      <c r="T35" s="6" t="s">
        <v>89</v>
      </c>
      <c r="U35" s="6" t="s">
        <v>90</v>
      </c>
      <c r="V35" t="s">
        <v>191</v>
      </c>
    </row>
    <row r="36" spans="2:22" x14ac:dyDescent="0.25">
      <c r="B36" s="6" t="s">
        <v>14</v>
      </c>
      <c r="C36" t="s">
        <v>177</v>
      </c>
      <c r="D36" t="str">
        <f t="shared" si="17"/>
        <v>Unit_TowerDragon3</v>
      </c>
      <c r="E36" s="6" t="str">
        <f t="shared" si="1"/>
        <v>Text_Key_Name_Unit_TowerDragon3</v>
      </c>
      <c r="F36" s="6" t="s">
        <v>153</v>
      </c>
      <c r="G36" s="10" t="str">
        <f t="shared" si="2"/>
        <v>Text_Key_Desc_Unit_TowerDragon3</v>
      </c>
      <c r="H36" s="6" t="s">
        <v>153</v>
      </c>
      <c r="I36" t="s">
        <v>202</v>
      </c>
      <c r="J36" t="s">
        <v>165</v>
      </c>
      <c r="K36" s="6">
        <v>0</v>
      </c>
      <c r="L36" s="6">
        <v>400</v>
      </c>
      <c r="M36" s="6" t="b">
        <v>1</v>
      </c>
      <c r="N36" s="6">
        <v>2.2719999999999998</v>
      </c>
      <c r="O36" s="6">
        <v>2</v>
      </c>
      <c r="P36" s="6">
        <v>0.5</v>
      </c>
      <c r="Q36" s="6">
        <v>1</v>
      </c>
      <c r="R36" s="6" t="s">
        <v>187</v>
      </c>
      <c r="S36" s="6" t="s">
        <v>102</v>
      </c>
      <c r="T36" s="6" t="s">
        <v>89</v>
      </c>
      <c r="U36" s="6" t="s">
        <v>90</v>
      </c>
      <c r="V36" t="s">
        <v>192</v>
      </c>
    </row>
    <row r="37" spans="2:22" x14ac:dyDescent="0.25">
      <c r="B37" s="6" t="s">
        <v>14</v>
      </c>
      <c r="C37" t="s">
        <v>178</v>
      </c>
      <c r="D37" t="str">
        <f t="shared" si="17"/>
        <v>Unit_TowerElec1</v>
      </c>
      <c r="E37" s="6" t="str">
        <f t="shared" si="1"/>
        <v>Text_Key_Name_Unit_TowerElec1</v>
      </c>
      <c r="F37" s="6" t="s">
        <v>154</v>
      </c>
      <c r="G37" s="10" t="str">
        <f t="shared" si="2"/>
        <v>Text_Key_Desc_Unit_TowerElec1</v>
      </c>
      <c r="H37" s="6" t="s">
        <v>154</v>
      </c>
      <c r="I37" s="6" t="s">
        <v>203</v>
      </c>
      <c r="J37" t="s">
        <v>166</v>
      </c>
      <c r="K37" s="6">
        <v>0</v>
      </c>
      <c r="L37" s="6">
        <v>400</v>
      </c>
      <c r="M37" s="6" t="b">
        <v>0</v>
      </c>
      <c r="N37" s="6">
        <v>2</v>
      </c>
      <c r="O37" s="6">
        <v>2</v>
      </c>
      <c r="P37" s="6">
        <v>0.5</v>
      </c>
      <c r="Q37" s="6">
        <v>1</v>
      </c>
      <c r="R37" s="6" t="s">
        <v>188</v>
      </c>
      <c r="S37" s="6" t="s">
        <v>102</v>
      </c>
      <c r="T37" s="6" t="s">
        <v>89</v>
      </c>
      <c r="U37" s="6" t="s">
        <v>90</v>
      </c>
      <c r="V37" t="s">
        <v>193</v>
      </c>
    </row>
    <row r="38" spans="2:22" x14ac:dyDescent="0.25">
      <c r="B38" s="6" t="s">
        <v>14</v>
      </c>
      <c r="C38" t="s">
        <v>179</v>
      </c>
      <c r="D38" t="str">
        <f t="shared" si="17"/>
        <v>Unit_TowerElec2</v>
      </c>
      <c r="E38" s="6" t="str">
        <f t="shared" si="1"/>
        <v>Text_Key_Name_Unit_TowerElec2</v>
      </c>
      <c r="F38" s="6" t="s">
        <v>155</v>
      </c>
      <c r="G38" s="10" t="str">
        <f t="shared" si="2"/>
        <v>Text_Key_Desc_Unit_TowerElec2</v>
      </c>
      <c r="H38" s="6" t="s">
        <v>155</v>
      </c>
      <c r="I38" s="6" t="s">
        <v>203</v>
      </c>
      <c r="J38" t="s">
        <v>167</v>
      </c>
      <c r="K38" s="6">
        <v>0</v>
      </c>
      <c r="L38" s="6">
        <v>400</v>
      </c>
      <c r="M38" s="6" t="b">
        <v>0</v>
      </c>
      <c r="N38" s="6">
        <v>2</v>
      </c>
      <c r="O38" s="6">
        <v>2</v>
      </c>
      <c r="P38" s="6">
        <v>0.5</v>
      </c>
      <c r="Q38" s="6">
        <v>1</v>
      </c>
      <c r="R38" s="6" t="s">
        <v>188</v>
      </c>
      <c r="S38" s="6" t="s">
        <v>102</v>
      </c>
      <c r="T38" s="6" t="s">
        <v>89</v>
      </c>
      <c r="U38" s="6" t="s">
        <v>90</v>
      </c>
      <c r="V38" t="s">
        <v>194</v>
      </c>
    </row>
    <row r="39" spans="2:22" x14ac:dyDescent="0.25">
      <c r="B39" s="6" t="s">
        <v>14</v>
      </c>
      <c r="C39" t="s">
        <v>180</v>
      </c>
      <c r="D39" t="str">
        <f t="shared" si="17"/>
        <v>Unit_TowerElec3</v>
      </c>
      <c r="E39" s="6" t="str">
        <f t="shared" si="1"/>
        <v>Text_Key_Name_Unit_TowerElec3</v>
      </c>
      <c r="F39" s="6" t="s">
        <v>156</v>
      </c>
      <c r="G39" s="10" t="str">
        <f t="shared" si="2"/>
        <v>Text_Key_Desc_Unit_TowerElec3</v>
      </c>
      <c r="H39" s="6" t="s">
        <v>156</v>
      </c>
      <c r="I39" s="6" t="s">
        <v>203</v>
      </c>
      <c r="J39" t="s">
        <v>168</v>
      </c>
      <c r="K39" s="6">
        <v>0</v>
      </c>
      <c r="L39" s="6">
        <v>400</v>
      </c>
      <c r="M39" s="6" t="b">
        <v>0</v>
      </c>
      <c r="N39" s="6">
        <v>2</v>
      </c>
      <c r="O39" s="6">
        <v>2</v>
      </c>
      <c r="P39" s="6">
        <v>0.5</v>
      </c>
      <c r="Q39" s="6">
        <v>1</v>
      </c>
      <c r="R39" s="6" t="s">
        <v>188</v>
      </c>
      <c r="S39" s="6" t="s">
        <v>102</v>
      </c>
      <c r="T39" s="6" t="s">
        <v>89</v>
      </c>
      <c r="U39" s="6" t="s">
        <v>90</v>
      </c>
      <c r="V39" t="s">
        <v>195</v>
      </c>
    </row>
    <row r="40" spans="2:22" x14ac:dyDescent="0.25">
      <c r="B40" s="6" t="s">
        <v>14</v>
      </c>
      <c r="C40" t="s">
        <v>181</v>
      </c>
      <c r="D40" t="str">
        <f t="shared" si="17"/>
        <v>Unit_TowerIce1</v>
      </c>
      <c r="E40" s="6" t="str">
        <f t="shared" si="1"/>
        <v>Text_Key_Name_Unit_TowerIce1</v>
      </c>
      <c r="F40" s="6" t="s">
        <v>157</v>
      </c>
      <c r="G40" s="10" t="str">
        <f t="shared" si="2"/>
        <v>Text_Key_Desc_Unit_TowerIce1</v>
      </c>
      <c r="H40" s="6" t="s">
        <v>157</v>
      </c>
      <c r="I40" s="6" t="s">
        <v>204</v>
      </c>
      <c r="J40" t="s">
        <v>169</v>
      </c>
      <c r="K40" s="6">
        <v>0</v>
      </c>
      <c r="L40" s="6">
        <v>400</v>
      </c>
      <c r="M40" s="6" t="b">
        <v>1</v>
      </c>
      <c r="N40" s="6">
        <v>2.6520000000000001</v>
      </c>
      <c r="O40" s="6">
        <v>2</v>
      </c>
      <c r="P40" s="6">
        <v>0.5</v>
      </c>
      <c r="Q40" s="6">
        <v>1</v>
      </c>
      <c r="R40" s="6" t="s">
        <v>189</v>
      </c>
      <c r="S40" s="6" t="s">
        <v>102</v>
      </c>
      <c r="T40" s="6" t="s">
        <v>89</v>
      </c>
      <c r="U40" s="6" t="s">
        <v>90</v>
      </c>
      <c r="V40" t="s">
        <v>196</v>
      </c>
    </row>
    <row r="41" spans="2:22" x14ac:dyDescent="0.25">
      <c r="B41" s="6" t="s">
        <v>14</v>
      </c>
      <c r="C41" t="s">
        <v>182</v>
      </c>
      <c r="D41" t="str">
        <f t="shared" si="17"/>
        <v>Unit_TowerIce2</v>
      </c>
      <c r="E41" s="6" t="str">
        <f t="shared" si="1"/>
        <v>Text_Key_Name_Unit_TowerIce2</v>
      </c>
      <c r="F41" s="6" t="s">
        <v>158</v>
      </c>
      <c r="G41" s="10" t="str">
        <f t="shared" si="2"/>
        <v>Text_Key_Desc_Unit_TowerIce2</v>
      </c>
      <c r="H41" s="6" t="s">
        <v>158</v>
      </c>
      <c r="I41" s="6" t="s">
        <v>204</v>
      </c>
      <c r="J41" t="s">
        <v>170</v>
      </c>
      <c r="K41" s="6">
        <v>0</v>
      </c>
      <c r="L41" s="6">
        <v>400</v>
      </c>
      <c r="M41" s="6" t="b">
        <v>1</v>
      </c>
      <c r="N41" s="6">
        <v>3.1930000000000001</v>
      </c>
      <c r="O41" s="6">
        <v>2</v>
      </c>
      <c r="P41" s="6">
        <v>0.5</v>
      </c>
      <c r="Q41" s="6">
        <v>1</v>
      </c>
      <c r="R41" s="6" t="s">
        <v>189</v>
      </c>
      <c r="S41" s="6" t="s">
        <v>102</v>
      </c>
      <c r="T41" s="6" t="s">
        <v>89</v>
      </c>
      <c r="U41" s="6" t="s">
        <v>90</v>
      </c>
      <c r="V41" t="s">
        <v>197</v>
      </c>
    </row>
    <row r="42" spans="2:22" x14ac:dyDescent="0.25">
      <c r="B42" s="6" t="s">
        <v>14</v>
      </c>
      <c r="C42" t="s">
        <v>183</v>
      </c>
      <c r="D42" t="str">
        <f t="shared" si="17"/>
        <v>Unit_TowerIce3</v>
      </c>
      <c r="E42" s="6" t="str">
        <f t="shared" si="1"/>
        <v>Text_Key_Name_Unit_TowerIce3</v>
      </c>
      <c r="F42" s="6" t="s">
        <v>159</v>
      </c>
      <c r="G42" s="10" t="str">
        <f t="shared" si="2"/>
        <v>Text_Key_Desc_Unit_TowerIce3</v>
      </c>
      <c r="H42" s="6" t="s">
        <v>159</v>
      </c>
      <c r="I42" s="6" t="s">
        <v>204</v>
      </c>
      <c r="J42" t="s">
        <v>171</v>
      </c>
      <c r="K42" s="6">
        <v>0</v>
      </c>
      <c r="L42" s="6">
        <v>400</v>
      </c>
      <c r="M42" s="6" t="b">
        <v>1</v>
      </c>
      <c r="N42" s="6">
        <v>3.4510000000000001</v>
      </c>
      <c r="O42" s="6">
        <v>2</v>
      </c>
      <c r="P42" s="6">
        <v>0.5</v>
      </c>
      <c r="Q42" s="6">
        <v>1</v>
      </c>
      <c r="R42" s="6" t="s">
        <v>189</v>
      </c>
      <c r="S42" s="6" t="s">
        <v>102</v>
      </c>
      <c r="T42" s="6" t="s">
        <v>89</v>
      </c>
      <c r="U42" s="6" t="s">
        <v>90</v>
      </c>
      <c r="V42" t="s">
        <v>198</v>
      </c>
    </row>
    <row r="43" spans="2:22" x14ac:dyDescent="0.25">
      <c r="B43" s="6" t="s">
        <v>14</v>
      </c>
      <c r="C43" t="s">
        <v>184</v>
      </c>
      <c r="D43" t="str">
        <f t="shared" si="17"/>
        <v>Unit_TowerTime1</v>
      </c>
      <c r="E43" s="6" t="str">
        <f t="shared" si="1"/>
        <v>Text_Key_Name_Unit_TowerTime1</v>
      </c>
      <c r="F43" s="6" t="s">
        <v>160</v>
      </c>
      <c r="G43" s="10" t="str">
        <f t="shared" si="2"/>
        <v>Text_Key_Desc_Unit_TowerTime1</v>
      </c>
      <c r="H43" s="6" t="s">
        <v>160</v>
      </c>
      <c r="I43" s="6" t="s">
        <v>205</v>
      </c>
      <c r="J43" t="s">
        <v>172</v>
      </c>
      <c r="K43" s="6">
        <v>0</v>
      </c>
      <c r="L43" s="6">
        <v>400</v>
      </c>
      <c r="M43" s="6" t="b">
        <v>0</v>
      </c>
      <c r="N43" s="6">
        <v>2</v>
      </c>
      <c r="O43" s="6">
        <v>2</v>
      </c>
      <c r="P43" s="6">
        <v>0.5</v>
      </c>
      <c r="Q43" s="6">
        <v>1</v>
      </c>
      <c r="R43" s="6" t="s">
        <v>190</v>
      </c>
      <c r="S43" s="6" t="s">
        <v>102</v>
      </c>
      <c r="T43" s="6" t="s">
        <v>89</v>
      </c>
      <c r="U43" s="6" t="s">
        <v>90</v>
      </c>
      <c r="V43" t="s">
        <v>199</v>
      </c>
    </row>
    <row r="44" spans="2:22" x14ac:dyDescent="0.25">
      <c r="B44" s="6" t="s">
        <v>14</v>
      </c>
      <c r="C44" t="s">
        <v>185</v>
      </c>
      <c r="D44" t="str">
        <f t="shared" si="17"/>
        <v>Unit_TowerTime2</v>
      </c>
      <c r="E44" s="6" t="str">
        <f t="shared" si="1"/>
        <v>Text_Key_Name_Unit_TowerTime2</v>
      </c>
      <c r="F44" s="6" t="s">
        <v>161</v>
      </c>
      <c r="G44" s="10" t="str">
        <f t="shared" si="2"/>
        <v>Text_Key_Desc_Unit_TowerTime2</v>
      </c>
      <c r="H44" s="6" t="s">
        <v>161</v>
      </c>
      <c r="I44" s="6" t="s">
        <v>205</v>
      </c>
      <c r="J44" t="s">
        <v>173</v>
      </c>
      <c r="K44" s="6">
        <v>0</v>
      </c>
      <c r="L44" s="6">
        <v>400</v>
      </c>
      <c r="M44" s="6" t="b">
        <v>0</v>
      </c>
      <c r="N44" s="6">
        <v>2</v>
      </c>
      <c r="O44" s="6">
        <v>2</v>
      </c>
      <c r="P44" s="6">
        <v>0.5</v>
      </c>
      <c r="Q44" s="6">
        <v>1</v>
      </c>
      <c r="R44" s="6" t="s">
        <v>190</v>
      </c>
      <c r="S44" s="6" t="s">
        <v>102</v>
      </c>
      <c r="T44" s="6" t="s">
        <v>89</v>
      </c>
      <c r="U44" s="6" t="s">
        <v>90</v>
      </c>
      <c r="V44" t="s">
        <v>200</v>
      </c>
    </row>
    <row r="45" spans="2:22" x14ac:dyDescent="0.25">
      <c r="B45" s="6" t="s">
        <v>14</v>
      </c>
      <c r="C45" t="s">
        <v>186</v>
      </c>
      <c r="D45" t="str">
        <f t="shared" si="17"/>
        <v>Unit_TowerTime3</v>
      </c>
      <c r="E45" s="6" t="str">
        <f t="shared" si="1"/>
        <v>Text_Key_Name_Unit_TowerTime3</v>
      </c>
      <c r="F45" s="6" t="s">
        <v>162</v>
      </c>
      <c r="G45" s="10" t="str">
        <f t="shared" si="2"/>
        <v>Text_Key_Desc_Unit_TowerTime3</v>
      </c>
      <c r="H45" s="6" t="s">
        <v>162</v>
      </c>
      <c r="I45" s="6" t="s">
        <v>205</v>
      </c>
      <c r="J45" t="s">
        <v>174</v>
      </c>
      <c r="K45" s="6">
        <v>0</v>
      </c>
      <c r="L45" s="6">
        <v>400</v>
      </c>
      <c r="M45" s="6" t="b">
        <v>0</v>
      </c>
      <c r="N45" s="6">
        <v>2</v>
      </c>
      <c r="O45" s="6">
        <v>2</v>
      </c>
      <c r="P45" s="6">
        <v>0.5</v>
      </c>
      <c r="Q45" s="6">
        <v>1</v>
      </c>
      <c r="R45" s="6" t="s">
        <v>190</v>
      </c>
      <c r="S45" s="6" t="s">
        <v>102</v>
      </c>
      <c r="T45" s="6" t="s">
        <v>89</v>
      </c>
      <c r="U45" s="6" t="s">
        <v>90</v>
      </c>
      <c r="V45" t="s">
        <v>201</v>
      </c>
    </row>
  </sheetData>
  <mergeCells count="7">
    <mergeCell ref="G4:H4"/>
    <mergeCell ref="E1:F1"/>
    <mergeCell ref="E2:F2"/>
    <mergeCell ref="E3:F3"/>
    <mergeCell ref="G1:H1"/>
    <mergeCell ref="G3:H3"/>
    <mergeCell ref="G2:H2"/>
  </mergeCells>
  <phoneticPr fontId="3" type="noConversion"/>
  <hyperlinks>
    <hyperlink ref="R3" r:id="rId1" xr:uid="{8DCEDECD-3BB4-4B38-B1FF-D089D43E2F2F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2023-11-16T09:55:25Z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