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5-Judiciary_Drug\"/>
    </mc:Choice>
  </mc:AlternateContent>
  <xr:revisionPtr revIDLastSave="0" documentId="13_ncr:1_{590D95ED-9F58-4648-B37D-2893D2836409}" xr6:coauthVersionLast="47" xr6:coauthVersionMax="47" xr10:uidLastSave="{00000000-0000-0000-0000-000000000000}"/>
  <bookViews>
    <workbookView xWindow="-98" yWindow="-98" windowWidth="22695" windowHeight="14595" tabRatio="815" activeTab="3" xr2:uid="{00000000-000D-0000-FFFF-FFFF00000000}"/>
  </bookViews>
  <sheets>
    <sheet name="Drug-Total" sheetId="50" r:id="rId1"/>
    <sheet name="Drug" sheetId="51" r:id="rId2"/>
    <sheet name="Dru_Pivot" sheetId="52" r:id="rId3"/>
    <sheet name="Drug_seperated" sheetId="53" r:id="rId4"/>
    <sheet name="Drug_seperated-calculation" sheetId="5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4" l="1"/>
  <c r="C4" i="54"/>
  <c r="C5" i="54"/>
  <c r="C6" i="54"/>
  <c r="C7" i="54"/>
  <c r="C2" i="54"/>
  <c r="B8" i="54"/>
  <c r="V32" i="52"/>
  <c r="T32" i="52"/>
  <c r="R32" i="52"/>
  <c r="P32" i="52"/>
  <c r="N32" i="52"/>
  <c r="K32" i="52"/>
  <c r="L32" i="52" s="1"/>
  <c r="I32" i="52"/>
  <c r="J32" i="52" s="1"/>
  <c r="V31" i="52"/>
  <c r="T31" i="52"/>
  <c r="R31" i="52"/>
  <c r="P31" i="52"/>
  <c r="N31" i="52"/>
  <c r="K31" i="52"/>
  <c r="L31" i="52" s="1"/>
  <c r="I31" i="52"/>
  <c r="J31" i="52" s="1"/>
  <c r="V30" i="52"/>
  <c r="T30" i="52"/>
  <c r="R30" i="52"/>
  <c r="P30" i="52"/>
  <c r="N30" i="52"/>
  <c r="K30" i="52"/>
  <c r="L30" i="52" s="1"/>
  <c r="I30" i="52"/>
  <c r="J30" i="52" s="1"/>
  <c r="V29" i="52"/>
  <c r="T29" i="52"/>
  <c r="R29" i="52"/>
  <c r="P29" i="52"/>
  <c r="N29" i="52"/>
  <c r="K29" i="52"/>
  <c r="L29" i="52" s="1"/>
  <c r="I29" i="52"/>
  <c r="J29" i="52" s="1"/>
  <c r="V28" i="52"/>
  <c r="T28" i="52"/>
  <c r="R28" i="52"/>
  <c r="P28" i="52"/>
  <c r="N28" i="52"/>
  <c r="K28" i="52"/>
  <c r="L28" i="52" s="1"/>
  <c r="I28" i="52"/>
  <c r="J28" i="52" s="1"/>
  <c r="V27" i="52"/>
  <c r="T27" i="52"/>
  <c r="R27" i="52"/>
  <c r="P27" i="52"/>
  <c r="N27" i="52"/>
  <c r="K27" i="52"/>
  <c r="L27" i="52" s="1"/>
  <c r="I27" i="52"/>
  <c r="J27" i="52" s="1"/>
  <c r="V26" i="52"/>
  <c r="T26" i="52"/>
  <c r="R26" i="52"/>
  <c r="P26" i="52"/>
  <c r="N26" i="52"/>
  <c r="K26" i="52"/>
  <c r="L26" i="52" s="1"/>
  <c r="I26" i="52"/>
  <c r="J26" i="52" s="1"/>
  <c r="V25" i="52"/>
  <c r="T25" i="52"/>
  <c r="R25" i="52"/>
  <c r="P25" i="52"/>
  <c r="N25" i="52"/>
  <c r="K25" i="52"/>
  <c r="L25" i="52" s="1"/>
  <c r="I25" i="52"/>
  <c r="J25" i="52" s="1"/>
  <c r="V24" i="52"/>
  <c r="T24" i="52"/>
  <c r="R24" i="52"/>
  <c r="P24" i="52"/>
  <c r="N24" i="52"/>
  <c r="K24" i="52"/>
  <c r="L24" i="52" s="1"/>
  <c r="I24" i="52"/>
  <c r="J24" i="52" s="1"/>
  <c r="V23" i="52"/>
  <c r="T23" i="52"/>
  <c r="R23" i="52"/>
  <c r="P23" i="52"/>
  <c r="N23" i="52"/>
  <c r="K23" i="52"/>
  <c r="L23" i="52" s="1"/>
  <c r="I23" i="52"/>
  <c r="J23" i="52" s="1"/>
  <c r="V22" i="52"/>
  <c r="T22" i="52"/>
  <c r="R22" i="52"/>
  <c r="P22" i="52"/>
  <c r="N22" i="52"/>
  <c r="K22" i="52"/>
  <c r="L22" i="52" s="1"/>
  <c r="I22" i="52"/>
  <c r="J22" i="52" s="1"/>
  <c r="V21" i="52"/>
  <c r="T21" i="52"/>
  <c r="R21" i="52"/>
  <c r="P21" i="52"/>
  <c r="N21" i="52"/>
  <c r="K21" i="52"/>
  <c r="L21" i="52" s="1"/>
  <c r="I21" i="52"/>
  <c r="J21" i="52" s="1"/>
  <c r="V20" i="52"/>
  <c r="T20" i="52"/>
  <c r="R20" i="52"/>
  <c r="P20" i="52"/>
  <c r="N20" i="52"/>
  <c r="K20" i="52"/>
  <c r="L20" i="52" s="1"/>
  <c r="I20" i="52"/>
  <c r="J20" i="52" s="1"/>
  <c r="V19" i="52"/>
  <c r="T19" i="52"/>
  <c r="R19" i="52"/>
  <c r="P19" i="52"/>
  <c r="N19" i="52"/>
  <c r="K19" i="52"/>
  <c r="L19" i="52" s="1"/>
  <c r="I19" i="52"/>
  <c r="J19" i="52" s="1"/>
  <c r="V18" i="52"/>
  <c r="T18" i="52"/>
  <c r="R18" i="52"/>
  <c r="P18" i="52"/>
  <c r="N18" i="52"/>
  <c r="K18" i="52"/>
  <c r="L18" i="52" s="1"/>
  <c r="I18" i="52"/>
  <c r="J18" i="52" s="1"/>
  <c r="V17" i="52"/>
  <c r="T17" i="52"/>
  <c r="R17" i="52"/>
  <c r="P17" i="52"/>
  <c r="N17" i="52"/>
  <c r="K17" i="52"/>
  <c r="L17" i="52" s="1"/>
  <c r="I17" i="52"/>
  <c r="J17" i="52" s="1"/>
  <c r="V16" i="52"/>
  <c r="T16" i="52"/>
  <c r="R16" i="52"/>
  <c r="P16" i="52"/>
  <c r="N16" i="52"/>
  <c r="K16" i="52"/>
  <c r="L16" i="52" s="1"/>
  <c r="I16" i="52"/>
  <c r="J16" i="52" s="1"/>
  <c r="V15" i="52"/>
  <c r="T15" i="52"/>
  <c r="R15" i="52"/>
  <c r="P15" i="52"/>
  <c r="N15" i="52"/>
  <c r="K15" i="52"/>
  <c r="L15" i="52" s="1"/>
  <c r="I15" i="52"/>
  <c r="J15" i="52" s="1"/>
  <c r="V14" i="52"/>
  <c r="T14" i="52"/>
  <c r="R14" i="52"/>
  <c r="P14" i="52"/>
  <c r="N14" i="52"/>
  <c r="K14" i="52"/>
  <c r="L14" i="52" s="1"/>
  <c r="I14" i="52"/>
  <c r="J14" i="52" s="1"/>
  <c r="V13" i="52"/>
  <c r="T13" i="52"/>
  <c r="R13" i="52"/>
  <c r="P13" i="52"/>
  <c r="N13" i="52"/>
  <c r="K13" i="52"/>
  <c r="L13" i="52" s="1"/>
  <c r="I13" i="52"/>
  <c r="J13" i="52" s="1"/>
  <c r="V12" i="52"/>
  <c r="T12" i="52"/>
  <c r="R12" i="52"/>
  <c r="P12" i="52"/>
  <c r="N12" i="52"/>
  <c r="K12" i="52"/>
  <c r="L12" i="52" s="1"/>
  <c r="I12" i="52"/>
  <c r="J12" i="52" s="1"/>
  <c r="V11" i="52"/>
  <c r="T11" i="52"/>
  <c r="R11" i="52"/>
  <c r="P11" i="52"/>
  <c r="N11" i="52"/>
  <c r="K11" i="52"/>
  <c r="L11" i="52" s="1"/>
  <c r="I11" i="52"/>
  <c r="J11" i="52" s="1"/>
  <c r="V10" i="52"/>
  <c r="T10" i="52"/>
  <c r="R10" i="52"/>
  <c r="P10" i="52"/>
  <c r="N10" i="52"/>
  <c r="K10" i="52"/>
  <c r="L10" i="52" s="1"/>
  <c r="I10" i="52"/>
  <c r="J10" i="52" s="1"/>
  <c r="V9" i="52"/>
  <c r="T9" i="52"/>
  <c r="R9" i="52"/>
  <c r="P9" i="52"/>
  <c r="N9" i="52"/>
  <c r="K9" i="52"/>
  <c r="L9" i="52" s="1"/>
  <c r="I9" i="52"/>
  <c r="J9" i="52" s="1"/>
  <c r="V8" i="52"/>
  <c r="T8" i="52"/>
  <c r="R8" i="52"/>
  <c r="P8" i="52"/>
  <c r="N8" i="52"/>
  <c r="K8" i="52"/>
  <c r="L8" i="52" s="1"/>
  <c r="I8" i="52"/>
  <c r="J8" i="52" s="1"/>
  <c r="V7" i="52"/>
  <c r="T7" i="52"/>
  <c r="R7" i="52"/>
  <c r="P7" i="52"/>
  <c r="N7" i="52"/>
  <c r="K7" i="52"/>
  <c r="L7" i="52" s="1"/>
  <c r="I7" i="52"/>
  <c r="J7" i="52" s="1"/>
  <c r="V6" i="52"/>
  <c r="T6" i="52"/>
  <c r="R6" i="52"/>
  <c r="P6" i="52"/>
  <c r="N6" i="52"/>
  <c r="K6" i="52"/>
  <c r="L6" i="52" s="1"/>
  <c r="I6" i="52"/>
  <c r="J6" i="52" s="1"/>
  <c r="V5" i="52"/>
  <c r="T5" i="52"/>
  <c r="R5" i="52"/>
  <c r="P5" i="52"/>
  <c r="N5" i="52"/>
  <c r="K5" i="52"/>
  <c r="L5" i="52" s="1"/>
  <c r="I5" i="52"/>
  <c r="J5" i="52" s="1"/>
  <c r="V4" i="52"/>
  <c r="T4" i="52"/>
  <c r="R4" i="52"/>
  <c r="P4" i="52"/>
  <c r="N4" i="52"/>
  <c r="K4" i="52"/>
  <c r="L4" i="52" s="1"/>
  <c r="I4" i="52"/>
  <c r="J4" i="52" s="1"/>
  <c r="V3" i="52"/>
  <c r="T3" i="52"/>
  <c r="R3" i="52"/>
  <c r="P3" i="52"/>
  <c r="N3" i="52"/>
  <c r="K3" i="52"/>
  <c r="L3" i="52" s="1"/>
  <c r="I3" i="52"/>
  <c r="J3" i="52" s="1"/>
  <c r="V2" i="52"/>
  <c r="T2" i="52"/>
  <c r="R2" i="52"/>
  <c r="P2" i="52"/>
  <c r="N2" i="52"/>
  <c r="K2" i="52"/>
  <c r="I2" i="52"/>
  <c r="J2" i="52" s="1"/>
  <c r="V32" i="51"/>
  <c r="T32" i="51"/>
  <c r="R32" i="51"/>
  <c r="P32" i="51"/>
  <c r="N32" i="51"/>
  <c r="K32" i="51"/>
  <c r="L32" i="51" s="1"/>
  <c r="I32" i="51"/>
  <c r="J32" i="51" s="1"/>
  <c r="V31" i="51"/>
  <c r="T31" i="51"/>
  <c r="R31" i="51"/>
  <c r="P31" i="51"/>
  <c r="N31" i="51"/>
  <c r="K31" i="51"/>
  <c r="L31" i="51" s="1"/>
  <c r="J31" i="51"/>
  <c r="I31" i="51"/>
  <c r="V30" i="51"/>
  <c r="T30" i="51"/>
  <c r="R30" i="51"/>
  <c r="P30" i="51"/>
  <c r="N30" i="51"/>
  <c r="K30" i="51"/>
  <c r="L30" i="51" s="1"/>
  <c r="I30" i="51"/>
  <c r="J30" i="51" s="1"/>
  <c r="V29" i="51"/>
  <c r="T29" i="51"/>
  <c r="R29" i="51"/>
  <c r="P29" i="51"/>
  <c r="N29" i="51"/>
  <c r="K29" i="51"/>
  <c r="L29" i="51" s="1"/>
  <c r="J29" i="51"/>
  <c r="I29" i="51"/>
  <c r="V28" i="51"/>
  <c r="T28" i="51"/>
  <c r="R28" i="51"/>
  <c r="P28" i="51"/>
  <c r="N28" i="51"/>
  <c r="K28" i="51"/>
  <c r="L28" i="51" s="1"/>
  <c r="I28" i="51"/>
  <c r="J28" i="51" s="1"/>
  <c r="V27" i="51"/>
  <c r="T27" i="51"/>
  <c r="R27" i="51"/>
  <c r="P27" i="51"/>
  <c r="N27" i="51"/>
  <c r="K27" i="51"/>
  <c r="L27" i="51" s="1"/>
  <c r="J27" i="51"/>
  <c r="I27" i="51"/>
  <c r="V26" i="51"/>
  <c r="T26" i="51"/>
  <c r="R26" i="51"/>
  <c r="P26" i="51"/>
  <c r="N26" i="51"/>
  <c r="K26" i="51"/>
  <c r="L26" i="51" s="1"/>
  <c r="I26" i="51"/>
  <c r="J26" i="51" s="1"/>
  <c r="V25" i="51"/>
  <c r="T25" i="51"/>
  <c r="R25" i="51"/>
  <c r="P25" i="51"/>
  <c r="N25" i="51"/>
  <c r="K25" i="51"/>
  <c r="L25" i="51" s="1"/>
  <c r="J25" i="51"/>
  <c r="I25" i="51"/>
  <c r="V24" i="51"/>
  <c r="T24" i="51"/>
  <c r="R24" i="51"/>
  <c r="P24" i="51"/>
  <c r="N24" i="51"/>
  <c r="K24" i="51"/>
  <c r="L24" i="51" s="1"/>
  <c r="I24" i="51"/>
  <c r="J24" i="51" s="1"/>
  <c r="V23" i="51"/>
  <c r="T23" i="51"/>
  <c r="R23" i="51"/>
  <c r="P23" i="51"/>
  <c r="N23" i="51"/>
  <c r="K23" i="51"/>
  <c r="L23" i="51" s="1"/>
  <c r="J23" i="51"/>
  <c r="I23" i="51"/>
  <c r="V22" i="51"/>
  <c r="T22" i="51"/>
  <c r="R22" i="51"/>
  <c r="P22" i="51"/>
  <c r="N22" i="51"/>
  <c r="K22" i="51"/>
  <c r="L22" i="51" s="1"/>
  <c r="I22" i="51"/>
  <c r="J22" i="51" s="1"/>
  <c r="V21" i="51"/>
  <c r="T21" i="51"/>
  <c r="R21" i="51"/>
  <c r="P21" i="51"/>
  <c r="N21" i="51"/>
  <c r="K21" i="51"/>
  <c r="L21" i="51" s="1"/>
  <c r="J21" i="51"/>
  <c r="I21" i="51"/>
  <c r="V20" i="51"/>
  <c r="T20" i="51"/>
  <c r="R20" i="51"/>
  <c r="P20" i="51"/>
  <c r="N20" i="51"/>
  <c r="K20" i="51"/>
  <c r="L20" i="51" s="1"/>
  <c r="I20" i="51"/>
  <c r="J20" i="51" s="1"/>
  <c r="V19" i="51"/>
  <c r="T19" i="51"/>
  <c r="R19" i="51"/>
  <c r="P19" i="51"/>
  <c r="N19" i="51"/>
  <c r="K19" i="51"/>
  <c r="L19" i="51" s="1"/>
  <c r="J19" i="51"/>
  <c r="I19" i="51"/>
  <c r="V18" i="51"/>
  <c r="T18" i="51"/>
  <c r="R18" i="51"/>
  <c r="P18" i="51"/>
  <c r="N18" i="51"/>
  <c r="K18" i="51"/>
  <c r="L18" i="51" s="1"/>
  <c r="I18" i="51"/>
  <c r="J18" i="51" s="1"/>
  <c r="V17" i="51"/>
  <c r="T17" i="51"/>
  <c r="R17" i="51"/>
  <c r="P17" i="51"/>
  <c r="N17" i="51"/>
  <c r="K17" i="51"/>
  <c r="L17" i="51" s="1"/>
  <c r="J17" i="51"/>
  <c r="I17" i="51"/>
  <c r="V16" i="51"/>
  <c r="T16" i="51"/>
  <c r="R16" i="51"/>
  <c r="P16" i="51"/>
  <c r="N16" i="51"/>
  <c r="K16" i="51"/>
  <c r="L16" i="51" s="1"/>
  <c r="I16" i="51"/>
  <c r="J16" i="51" s="1"/>
  <c r="V15" i="51"/>
  <c r="T15" i="51"/>
  <c r="R15" i="51"/>
  <c r="P15" i="51"/>
  <c r="N15" i="51"/>
  <c r="K15" i="51"/>
  <c r="L15" i="51" s="1"/>
  <c r="J15" i="51"/>
  <c r="I15" i="51"/>
  <c r="V14" i="51"/>
  <c r="T14" i="51"/>
  <c r="R14" i="51"/>
  <c r="P14" i="51"/>
  <c r="N14" i="51"/>
  <c r="K14" i="51"/>
  <c r="L14" i="51" s="1"/>
  <c r="I14" i="51"/>
  <c r="J14" i="51" s="1"/>
  <c r="V13" i="51"/>
  <c r="T13" i="51"/>
  <c r="R13" i="51"/>
  <c r="P13" i="51"/>
  <c r="N13" i="51"/>
  <c r="K13" i="51"/>
  <c r="L13" i="51" s="1"/>
  <c r="J13" i="51"/>
  <c r="I13" i="51"/>
  <c r="V12" i="51"/>
  <c r="T12" i="51"/>
  <c r="R12" i="51"/>
  <c r="P12" i="51"/>
  <c r="N12" i="51"/>
  <c r="K12" i="51"/>
  <c r="L12" i="51" s="1"/>
  <c r="I12" i="51"/>
  <c r="J12" i="51" s="1"/>
  <c r="V11" i="51"/>
  <c r="T11" i="51"/>
  <c r="R11" i="51"/>
  <c r="P11" i="51"/>
  <c r="N11" i="51"/>
  <c r="K11" i="51"/>
  <c r="L11" i="51" s="1"/>
  <c r="J11" i="51"/>
  <c r="I11" i="51"/>
  <c r="V10" i="51"/>
  <c r="T10" i="51"/>
  <c r="R10" i="51"/>
  <c r="P10" i="51"/>
  <c r="N10" i="51"/>
  <c r="K10" i="51"/>
  <c r="L10" i="51" s="1"/>
  <c r="I10" i="51"/>
  <c r="J10" i="51" s="1"/>
  <c r="V9" i="51"/>
  <c r="T9" i="51"/>
  <c r="R9" i="51"/>
  <c r="P9" i="51"/>
  <c r="N9" i="51"/>
  <c r="K9" i="51"/>
  <c r="L9" i="51" s="1"/>
  <c r="J9" i="51"/>
  <c r="I9" i="51"/>
  <c r="V8" i="51"/>
  <c r="T8" i="51"/>
  <c r="R8" i="51"/>
  <c r="P8" i="51"/>
  <c r="N8" i="51"/>
  <c r="K8" i="51"/>
  <c r="L8" i="51" s="1"/>
  <c r="I8" i="51"/>
  <c r="J8" i="51" s="1"/>
  <c r="V7" i="51"/>
  <c r="T7" i="51"/>
  <c r="R7" i="51"/>
  <c r="P7" i="51"/>
  <c r="N7" i="51"/>
  <c r="K7" i="51"/>
  <c r="L7" i="51" s="1"/>
  <c r="J7" i="51"/>
  <c r="I7" i="51"/>
  <c r="V6" i="51"/>
  <c r="T6" i="51"/>
  <c r="R6" i="51"/>
  <c r="P6" i="51"/>
  <c r="N6" i="51"/>
  <c r="K6" i="51"/>
  <c r="L6" i="51" s="1"/>
  <c r="I6" i="51"/>
  <c r="J6" i="51" s="1"/>
  <c r="V5" i="51"/>
  <c r="T5" i="51"/>
  <c r="R5" i="51"/>
  <c r="P5" i="51"/>
  <c r="N5" i="51"/>
  <c r="K5" i="51"/>
  <c r="L5" i="51" s="1"/>
  <c r="J5" i="51"/>
  <c r="I5" i="51"/>
  <c r="V4" i="51"/>
  <c r="T4" i="51"/>
  <c r="R4" i="51"/>
  <c r="P4" i="51"/>
  <c r="N4" i="51"/>
  <c r="K4" i="51"/>
  <c r="L4" i="51" s="1"/>
  <c r="I4" i="51"/>
  <c r="J4" i="51" s="1"/>
  <c r="V3" i="51"/>
  <c r="T3" i="51"/>
  <c r="R3" i="51"/>
  <c r="P3" i="51"/>
  <c r="N3" i="51"/>
  <c r="K3" i="51"/>
  <c r="L3" i="51" s="1"/>
  <c r="J3" i="51"/>
  <c r="I3" i="51"/>
  <c r="V2" i="51"/>
  <c r="T2" i="51"/>
  <c r="R2" i="51"/>
  <c r="P2" i="51"/>
  <c r="N2" i="51"/>
  <c r="K2" i="51"/>
  <c r="I2" i="51"/>
  <c r="K2" i="50"/>
  <c r="I2" i="50"/>
  <c r="R3" i="50"/>
  <c r="R4" i="50"/>
  <c r="R5" i="50"/>
  <c r="R6" i="50"/>
  <c r="R7" i="50"/>
  <c r="R8" i="50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22" i="50"/>
  <c r="R23" i="50"/>
  <c r="R24" i="50"/>
  <c r="R25" i="50"/>
  <c r="R26" i="50"/>
  <c r="R27" i="50"/>
  <c r="R28" i="50"/>
  <c r="R29" i="50"/>
  <c r="R30" i="50"/>
  <c r="R31" i="50"/>
  <c r="R32" i="50"/>
  <c r="R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P32" i="50"/>
  <c r="P2" i="50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2" i="50"/>
  <c r="V3" i="50"/>
  <c r="V4" i="50"/>
  <c r="V5" i="50"/>
  <c r="V6" i="50"/>
  <c r="V7" i="50"/>
  <c r="V8" i="50"/>
  <c r="V9" i="50"/>
  <c r="V10" i="50"/>
  <c r="V11" i="50"/>
  <c r="V12" i="50"/>
  <c r="V13" i="50"/>
  <c r="V14" i="50"/>
  <c r="V15" i="50"/>
  <c r="V16" i="50"/>
  <c r="V17" i="50"/>
  <c r="V18" i="50"/>
  <c r="V19" i="50"/>
  <c r="V20" i="50"/>
  <c r="V21" i="50"/>
  <c r="V22" i="50"/>
  <c r="V23" i="50"/>
  <c r="V24" i="50"/>
  <c r="V25" i="50"/>
  <c r="V26" i="50"/>
  <c r="V27" i="50"/>
  <c r="V28" i="50"/>
  <c r="V29" i="50"/>
  <c r="V30" i="50"/>
  <c r="V31" i="50"/>
  <c r="V32" i="50"/>
  <c r="V2" i="50"/>
  <c r="T3" i="50"/>
  <c r="T4" i="50"/>
  <c r="T5" i="50"/>
  <c r="T6" i="50"/>
  <c r="T7" i="50"/>
  <c r="T8" i="50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T22" i="50"/>
  <c r="T23" i="50"/>
  <c r="T24" i="50"/>
  <c r="T25" i="50"/>
  <c r="T26" i="50"/>
  <c r="T27" i="50"/>
  <c r="T28" i="50"/>
  <c r="T29" i="50"/>
  <c r="T30" i="50"/>
  <c r="T31" i="50"/>
  <c r="T32" i="50"/>
  <c r="T2" i="50"/>
  <c r="I3" i="50"/>
  <c r="J3" i="50" s="1"/>
  <c r="I4" i="50"/>
  <c r="J4" i="50" s="1"/>
  <c r="I5" i="50"/>
  <c r="J5" i="50" s="1"/>
  <c r="I6" i="50"/>
  <c r="J6" i="50" s="1"/>
  <c r="I7" i="50"/>
  <c r="J7" i="50" s="1"/>
  <c r="I8" i="50"/>
  <c r="J8" i="50" s="1"/>
  <c r="I9" i="50"/>
  <c r="J9" i="50" s="1"/>
  <c r="I10" i="50"/>
  <c r="J10" i="50" s="1"/>
  <c r="I11" i="50"/>
  <c r="J11" i="50" s="1"/>
  <c r="I12" i="50"/>
  <c r="J12" i="50" s="1"/>
  <c r="I13" i="50"/>
  <c r="J13" i="50" s="1"/>
  <c r="I14" i="50"/>
  <c r="J14" i="50" s="1"/>
  <c r="I15" i="50"/>
  <c r="J15" i="50" s="1"/>
  <c r="I16" i="50"/>
  <c r="J16" i="50" s="1"/>
  <c r="I17" i="50"/>
  <c r="J17" i="50" s="1"/>
  <c r="I18" i="50"/>
  <c r="J18" i="50" s="1"/>
  <c r="I19" i="50"/>
  <c r="J19" i="50" s="1"/>
  <c r="I20" i="50"/>
  <c r="J20" i="50" s="1"/>
  <c r="I21" i="50"/>
  <c r="J21" i="50" s="1"/>
  <c r="I22" i="50"/>
  <c r="J22" i="50" s="1"/>
  <c r="I23" i="50"/>
  <c r="J23" i="50" s="1"/>
  <c r="I24" i="50"/>
  <c r="J24" i="50" s="1"/>
  <c r="I25" i="50"/>
  <c r="J25" i="50" s="1"/>
  <c r="I26" i="50"/>
  <c r="J26" i="50" s="1"/>
  <c r="I27" i="50"/>
  <c r="J27" i="50" s="1"/>
  <c r="I28" i="50"/>
  <c r="J28" i="50" s="1"/>
  <c r="I29" i="50"/>
  <c r="J29" i="50" s="1"/>
  <c r="I30" i="50"/>
  <c r="J30" i="50" s="1"/>
  <c r="I31" i="50"/>
  <c r="J31" i="50" s="1"/>
  <c r="I32" i="50"/>
  <c r="J32" i="50" s="1"/>
  <c r="J2" i="50"/>
  <c r="K3" i="50"/>
  <c r="L3" i="50" s="1"/>
  <c r="K4" i="50"/>
  <c r="L4" i="50" s="1"/>
  <c r="K5" i="50"/>
  <c r="L5" i="50" s="1"/>
  <c r="K6" i="50"/>
  <c r="L6" i="50" s="1"/>
  <c r="K7" i="50"/>
  <c r="L7" i="50" s="1"/>
  <c r="K8" i="50"/>
  <c r="L8" i="50" s="1"/>
  <c r="K9" i="50"/>
  <c r="L9" i="50" s="1"/>
  <c r="K10" i="50"/>
  <c r="L10" i="50" s="1"/>
  <c r="K11" i="50"/>
  <c r="L11" i="50" s="1"/>
  <c r="K12" i="50"/>
  <c r="L12" i="50" s="1"/>
  <c r="K13" i="50"/>
  <c r="L13" i="50" s="1"/>
  <c r="K14" i="50"/>
  <c r="L14" i="50" s="1"/>
  <c r="K15" i="50"/>
  <c r="L15" i="50" s="1"/>
  <c r="K16" i="50"/>
  <c r="L16" i="50" s="1"/>
  <c r="K17" i="50"/>
  <c r="L17" i="50" s="1"/>
  <c r="K18" i="50"/>
  <c r="L18" i="50" s="1"/>
  <c r="K19" i="50"/>
  <c r="L19" i="50" s="1"/>
  <c r="K20" i="50"/>
  <c r="L20" i="50" s="1"/>
  <c r="K21" i="50"/>
  <c r="L21" i="50" s="1"/>
  <c r="K22" i="50"/>
  <c r="L22" i="50" s="1"/>
  <c r="K23" i="50"/>
  <c r="L23" i="50" s="1"/>
  <c r="K24" i="50"/>
  <c r="L24" i="50" s="1"/>
  <c r="K25" i="50"/>
  <c r="L25" i="50" s="1"/>
  <c r="K26" i="50"/>
  <c r="L26" i="50" s="1"/>
  <c r="K27" i="50"/>
  <c r="L27" i="50" s="1"/>
  <c r="K28" i="50"/>
  <c r="L28" i="50" s="1"/>
  <c r="K29" i="50"/>
  <c r="L29" i="50" s="1"/>
  <c r="K30" i="50"/>
  <c r="L30" i="50" s="1"/>
  <c r="K31" i="50"/>
  <c r="L31" i="50" s="1"/>
  <c r="K32" i="50"/>
  <c r="L32" i="50" s="1"/>
  <c r="L2" i="50"/>
  <c r="W33" i="50"/>
  <c r="U33" i="50"/>
  <c r="S33" i="50"/>
  <c r="Q33" i="50"/>
  <c r="O33" i="50"/>
  <c r="M33" i="50"/>
  <c r="L2" i="52" l="1"/>
  <c r="J2" i="51"/>
  <c r="L2" i="51"/>
  <c r="I33" i="50"/>
  <c r="K33" i="50"/>
  <c r="F33" i="50" l="1"/>
  <c r="E33" i="50"/>
  <c r="R33" i="50" s="1"/>
  <c r="N33" i="50" l="1"/>
  <c r="P33" i="50"/>
  <c r="T33" i="50"/>
  <c r="V33" i="50"/>
  <c r="L33" i="50"/>
  <c r="J33" i="50"/>
</calcChain>
</file>

<file path=xl/sharedStrings.xml><?xml version="1.0" encoding="utf-8"?>
<sst xmlns="http://schemas.openxmlformats.org/spreadsheetml/2006/main" count="271" uniqueCount="93">
  <si>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</si>
  <si>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</si>
  <si>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</si>
  <si>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</si>
  <si>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</si>
  <si>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</si>
  <si>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</si>
  <si>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</si>
  <si>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</si>
  <si>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</si>
  <si>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</si>
  <si>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</si>
  <si>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</si>
  <si>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</si>
  <si>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</si>
  <si>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</si>
  <si>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</si>
  <si>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</si>
  <si>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</si>
  <si>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</si>
  <si>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</si>
  <si>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</si>
  <si>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</si>
  <si>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</si>
  <si>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</si>
  <si>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</si>
  <si>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</si>
  <si>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</si>
  <si>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</si>
  <si>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</si>
  <si>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</si>
  <si>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</si>
  <si>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</si>
  <si>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</si>
  <si>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</si>
  <si>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</si>
  <si>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</si>
  <si>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</si>
  <si>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</si>
  <si>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</si>
  <si>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</si>
  <si>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</si>
  <si>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</si>
  <si>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</si>
  <si>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</si>
  <si>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</si>
  <si>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</si>
  <si>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</si>
  <si>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</si>
  <si>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</si>
  <si>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</si>
  <si>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</si>
  <si>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</si>
  <si>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</si>
  <si>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</si>
  <si>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</si>
  <si>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</si>
  <si>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</si>
  <si>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</si>
  <si>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</si>
  <si>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</si>
  <si>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</si>
  <si>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</si>
  <si>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</si>
  <si>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</si>
  <si>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</si>
  <si>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</si>
  <si>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</si>
  <si>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</si>
  <si>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</si>
  <si>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Drug-Morphin</t>
  </si>
  <si>
    <t>Drug-Heroin</t>
  </si>
  <si>
    <t>Drug-Opium</t>
  </si>
  <si>
    <t>Drug-OpiumHeroinMorphin</t>
  </si>
  <si>
    <t>Drug-Hash_and_Weed</t>
  </si>
  <si>
    <t>Drug-MetAnfetamin</t>
  </si>
  <si>
    <t>Drug-Others</t>
  </si>
  <si>
    <t>Drug-Total</t>
  </si>
  <si>
    <t>Drug-Total_per 1000</t>
  </si>
  <si>
    <t>Drug-OpiumHeroinMorphin_per 1000</t>
  </si>
  <si>
    <t>Drug-Hash_and_Weed_per 10K</t>
  </si>
  <si>
    <t>Drug-MetAnfetamin_per 100K</t>
  </si>
  <si>
    <t>Drug-Opium_per 10K</t>
  </si>
  <si>
    <t>Drug-Heroin_per 10K</t>
  </si>
  <si>
    <t>Drug-Morphin_per 100K</t>
  </si>
  <si>
    <t>Opium</t>
  </si>
  <si>
    <t>Heroin</t>
  </si>
  <si>
    <t>Morphin</t>
  </si>
  <si>
    <t>Hash and Weed</t>
  </si>
  <si>
    <t>MetAnfetamin</t>
  </si>
  <si>
    <t>Others</t>
  </si>
  <si>
    <t>Drug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</si>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</sst>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31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5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/>
    </xf>
    <xf numFmtId="165" fontId="20" fillId="0" borderId="11" xfId="0" applyNumberFormat="1" applyFont="1" applyBorder="1" applyAlignment="1">
      <alignment horizontal="center" vertical="center"/>
    </xf>
    <xf numFmtId="3" fontId="20" fillId="0" borderId="18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165" fontId="20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0" fillId="0" borderId="22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3" fontId="0" fillId="0" borderId="23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0" xfId="0" applyNumberFormat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W33"/>
  <sheetViews>
    <sheetView workbookViewId="0">
      <pane xSplit="2" topLeftCell="I1" activePane="topRight" state="frozen"/>
      <selection pane="topRight" activeCell="I1" sqref="I1"/>
    </sheetView>
  </sheetViews>
  <sheetFormatPr defaultColWidth="10.6640625" defaultRowHeight="13.15" x14ac:dyDescent="0.35"/>
  <cols>
    <col min="1" max="8" width="13.19921875" style="8" customWidth="1"/>
    <col min="9" max="16384" width="10.6640625" style="8"/>
  </cols>
  <sheetData>
    <row r="1" spans="1:23" s="4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77</v>
      </c>
      <c r="J1" s="3" t="s">
        <v>78</v>
      </c>
      <c r="K1" s="2" t="s">
        <v>73</v>
      </c>
      <c r="L1" s="3" t="s">
        <v>79</v>
      </c>
      <c r="M1" s="2" t="s">
        <v>72</v>
      </c>
      <c r="N1" s="3" t="s">
        <v>82</v>
      </c>
      <c r="O1" s="2" t="s">
        <v>71</v>
      </c>
      <c r="P1" s="3" t="s">
        <v>83</v>
      </c>
      <c r="Q1" s="2" t="s">
        <v>70</v>
      </c>
      <c r="R1" s="3" t="s">
        <v>84</v>
      </c>
      <c r="S1" s="2" t="s">
        <v>74</v>
      </c>
      <c r="T1" s="3" t="s">
        <v>80</v>
      </c>
      <c r="U1" s="2" t="s">
        <v>75</v>
      </c>
      <c r="V1" s="3" t="s">
        <v>81</v>
      </c>
      <c r="W1" s="17" t="s">
        <v>76</v>
      </c>
    </row>
    <row r="2" spans="1:23" x14ac:dyDescent="0.35">
      <c r="A2" s="5" t="s">
        <v>31</v>
      </c>
      <c r="B2" s="6" t="s">
        <v>0</v>
      </c>
      <c r="C2" s="12">
        <v>37.903573299999998</v>
      </c>
      <c r="D2" s="12">
        <v>46.2682109</v>
      </c>
      <c r="E2" s="7">
        <v>4051000</v>
      </c>
      <c r="F2" s="7">
        <v>1087000</v>
      </c>
      <c r="G2" s="13">
        <v>0.76100000000000001</v>
      </c>
      <c r="H2" s="7">
        <v>13</v>
      </c>
      <c r="I2" s="7">
        <f>M2+O2+Q2+S2+U2+W2</f>
        <v>5536</v>
      </c>
      <c r="J2" s="16">
        <f>(I2/$E2)*1000</f>
        <v>1.3665761540360404</v>
      </c>
      <c r="K2" s="7">
        <f>M2+O2+Q2</f>
        <v>4520</v>
      </c>
      <c r="L2" s="16">
        <f>(K2/$E2)*1000</f>
        <v>1.115773882991854</v>
      </c>
      <c r="M2" s="7">
        <v>3795</v>
      </c>
      <c r="N2" s="16">
        <f>(M2/$E2)*10000</f>
        <v>9.3680572698099223</v>
      </c>
      <c r="O2" s="7">
        <v>650</v>
      </c>
      <c r="P2" s="16">
        <f>(O2/$E2)*10000</f>
        <v>1.6045420883732413</v>
      </c>
      <c r="Q2" s="7">
        <v>75</v>
      </c>
      <c r="R2" s="16">
        <f>(Q2/$E2)*100000</f>
        <v>1.8513947173537397</v>
      </c>
      <c r="S2" s="7">
        <v>885</v>
      </c>
      <c r="T2" s="16">
        <f>(S2/$E2)*10000</f>
        <v>2.1846457664774128</v>
      </c>
      <c r="U2" s="7">
        <v>74</v>
      </c>
      <c r="V2" s="16">
        <f>(U2/$E2)*100000</f>
        <v>1.8267094544556899</v>
      </c>
      <c r="W2" s="18">
        <v>57</v>
      </c>
    </row>
    <row r="3" spans="1:23" x14ac:dyDescent="0.35">
      <c r="A3" s="5" t="s">
        <v>32</v>
      </c>
      <c r="B3" s="6" t="s">
        <v>1</v>
      </c>
      <c r="C3" s="12">
        <v>37.4550062</v>
      </c>
      <c r="D3" s="12">
        <v>45</v>
      </c>
      <c r="E3" s="7">
        <v>3439000</v>
      </c>
      <c r="F3" s="7">
        <v>1146000</v>
      </c>
      <c r="G3" s="13">
        <v>0.73599999999999999</v>
      </c>
      <c r="H3" s="7">
        <v>21</v>
      </c>
      <c r="I3" s="7">
        <f t="shared" ref="I3:I32" si="0">M3+O3+Q3+S3+U3+W3</f>
        <v>9695</v>
      </c>
      <c r="J3" s="16">
        <f t="shared" ref="J3:J33" si="1">(I3/$E3)*1000</f>
        <v>2.8191334690316951</v>
      </c>
      <c r="K3" s="7">
        <f t="shared" ref="K3:K32" si="2">M3+O3+Q3</f>
        <v>8393</v>
      </c>
      <c r="L3" s="16">
        <f t="shared" ref="L3:L33" si="3">(K3/$E3)*1000</f>
        <v>2.4405350392555976</v>
      </c>
      <c r="M3" s="7">
        <v>3602</v>
      </c>
      <c r="N3" s="16">
        <f t="shared" ref="N3:N33" si="4">(M3/$E3)*10000</f>
        <v>10.473974992730444</v>
      </c>
      <c r="O3" s="7">
        <v>3987</v>
      </c>
      <c r="P3" s="16">
        <f t="shared" ref="P3:P33" si="5">(O3/$E3)*10000</f>
        <v>11.593486478627508</v>
      </c>
      <c r="Q3" s="7">
        <v>804</v>
      </c>
      <c r="R3" s="16">
        <f t="shared" ref="R3:R33" si="6">(Q3/$E3)*100000</f>
        <v>23.378889211980226</v>
      </c>
      <c r="S3" s="7">
        <v>921</v>
      </c>
      <c r="T3" s="16">
        <f t="shared" ref="T3:T33" si="7">(S3/$E3)*10000</f>
        <v>2.6781041000290782</v>
      </c>
      <c r="U3" s="7">
        <v>270</v>
      </c>
      <c r="V3" s="16">
        <f t="shared" ref="V3:V33" si="8">(U3/$E3)*100000</f>
        <v>7.8511195114858969</v>
      </c>
      <c r="W3" s="18">
        <v>111</v>
      </c>
    </row>
    <row r="4" spans="1:23" x14ac:dyDescent="0.35">
      <c r="A4" s="5" t="s">
        <v>33</v>
      </c>
      <c r="B4" s="6" t="s">
        <v>2</v>
      </c>
      <c r="C4" s="12">
        <v>38.2537363</v>
      </c>
      <c r="D4" s="12">
        <v>48.299990100000002</v>
      </c>
      <c r="E4" s="7">
        <v>1306000</v>
      </c>
      <c r="F4" s="7">
        <v>387000</v>
      </c>
      <c r="G4" s="13">
        <v>0.73699999999999999</v>
      </c>
      <c r="H4" s="7">
        <v>20</v>
      </c>
      <c r="I4" s="7">
        <f t="shared" si="0"/>
        <v>2272</v>
      </c>
      <c r="J4" s="16">
        <f t="shared" si="1"/>
        <v>1.7396630934150077</v>
      </c>
      <c r="K4" s="7">
        <f t="shared" si="2"/>
        <v>1438</v>
      </c>
      <c r="L4" s="16">
        <f t="shared" si="3"/>
        <v>1.101071975497703</v>
      </c>
      <c r="M4" s="7">
        <v>1366</v>
      </c>
      <c r="N4" s="16">
        <f t="shared" si="4"/>
        <v>10.459418070444103</v>
      </c>
      <c r="O4" s="7">
        <v>72</v>
      </c>
      <c r="P4" s="16">
        <f t="shared" si="5"/>
        <v>0.55130168453292494</v>
      </c>
      <c r="Q4" s="7">
        <v>0</v>
      </c>
      <c r="R4" s="16">
        <f t="shared" si="6"/>
        <v>0</v>
      </c>
      <c r="S4" s="7">
        <v>617</v>
      </c>
      <c r="T4" s="16">
        <f t="shared" si="7"/>
        <v>4.7243491577335375</v>
      </c>
      <c r="U4" s="7">
        <v>146</v>
      </c>
      <c r="V4" s="16">
        <f t="shared" si="8"/>
        <v>11.179173047473199</v>
      </c>
      <c r="W4" s="18">
        <v>71</v>
      </c>
    </row>
    <row r="5" spans="1:23" x14ac:dyDescent="0.35">
      <c r="A5" s="5" t="s">
        <v>34</v>
      </c>
      <c r="B5" s="6" t="s">
        <v>3</v>
      </c>
      <c r="C5" s="12">
        <v>32.654627499999997</v>
      </c>
      <c r="D5" s="12">
        <v>51.667982599999903</v>
      </c>
      <c r="E5" s="7">
        <v>5342000</v>
      </c>
      <c r="F5" s="7">
        <v>594000</v>
      </c>
      <c r="G5" s="13">
        <v>0.80500000000000005</v>
      </c>
      <c r="H5" s="7">
        <v>2</v>
      </c>
      <c r="I5" s="7">
        <f t="shared" si="0"/>
        <v>54309</v>
      </c>
      <c r="J5" s="16">
        <f t="shared" si="1"/>
        <v>10.16641707225758</v>
      </c>
      <c r="K5" s="7">
        <f t="shared" si="2"/>
        <v>44337</v>
      </c>
      <c r="L5" s="16">
        <f t="shared" si="3"/>
        <v>8.2997004867090993</v>
      </c>
      <c r="M5" s="7">
        <v>41183</v>
      </c>
      <c r="N5" s="16">
        <f t="shared" si="4"/>
        <v>77.092849120179707</v>
      </c>
      <c r="O5" s="7">
        <v>2000</v>
      </c>
      <c r="P5" s="16">
        <f t="shared" si="5"/>
        <v>3.7439161362785476</v>
      </c>
      <c r="Q5" s="7">
        <v>1154</v>
      </c>
      <c r="R5" s="16">
        <f t="shared" si="6"/>
        <v>21.60239610632722</v>
      </c>
      <c r="S5" s="7">
        <v>5552</v>
      </c>
      <c r="T5" s="16">
        <f t="shared" si="7"/>
        <v>10.393111194309247</v>
      </c>
      <c r="U5" s="7">
        <v>1914</v>
      </c>
      <c r="V5" s="16">
        <f t="shared" si="8"/>
        <v>35.829277424185697</v>
      </c>
      <c r="W5" s="18">
        <v>2506</v>
      </c>
    </row>
    <row r="6" spans="1:23" x14ac:dyDescent="0.35">
      <c r="A6" s="5" t="s">
        <v>35</v>
      </c>
      <c r="B6" s="6" t="s">
        <v>4</v>
      </c>
      <c r="C6" s="12">
        <v>36.075833000000003</v>
      </c>
      <c r="D6" s="12">
        <v>51.796111000000003</v>
      </c>
      <c r="E6" s="7">
        <v>2914000</v>
      </c>
      <c r="F6" s="7">
        <v>202000</v>
      </c>
      <c r="G6" s="13">
        <v>0.81</v>
      </c>
      <c r="H6" s="7">
        <v>1</v>
      </c>
      <c r="I6" s="7">
        <f t="shared" si="0"/>
        <v>12112</v>
      </c>
      <c r="J6" s="16">
        <f t="shared" si="1"/>
        <v>4.1564859299931367</v>
      </c>
      <c r="K6" s="7">
        <f t="shared" si="2"/>
        <v>10955</v>
      </c>
      <c r="L6" s="16">
        <f t="shared" si="3"/>
        <v>3.759437199725463</v>
      </c>
      <c r="M6" s="7">
        <v>9447</v>
      </c>
      <c r="N6" s="16">
        <f t="shared" si="4"/>
        <v>32.41935483870968</v>
      </c>
      <c r="O6" s="7">
        <v>1369</v>
      </c>
      <c r="P6" s="16">
        <f t="shared" si="5"/>
        <v>4.698009608785175</v>
      </c>
      <c r="Q6" s="7">
        <v>139</v>
      </c>
      <c r="R6" s="16">
        <f t="shared" si="6"/>
        <v>4.7700754975978032</v>
      </c>
      <c r="S6" s="7">
        <v>895</v>
      </c>
      <c r="T6" s="16">
        <f t="shared" si="7"/>
        <v>3.0713795470144132</v>
      </c>
      <c r="U6" s="7">
        <v>193</v>
      </c>
      <c r="V6" s="16">
        <f t="shared" si="8"/>
        <v>6.6231983527796841</v>
      </c>
      <c r="W6" s="18">
        <v>69</v>
      </c>
    </row>
    <row r="7" spans="1:23" x14ac:dyDescent="0.35">
      <c r="A7" s="5" t="s">
        <v>36</v>
      </c>
      <c r="B7" s="6" t="s">
        <v>5</v>
      </c>
      <c r="C7" s="12">
        <v>33.634973600000002</v>
      </c>
      <c r="D7" s="12">
        <v>46.415281</v>
      </c>
      <c r="E7" s="7">
        <v>602000</v>
      </c>
      <c r="F7" s="7">
        <v>179000</v>
      </c>
      <c r="G7" s="13">
        <v>0.79</v>
      </c>
      <c r="H7" s="7">
        <v>5</v>
      </c>
      <c r="I7" s="7">
        <f t="shared" si="0"/>
        <v>490</v>
      </c>
      <c r="J7" s="16">
        <f t="shared" si="1"/>
        <v>0.81395348837209303</v>
      </c>
      <c r="K7" s="7">
        <f t="shared" si="2"/>
        <v>250</v>
      </c>
      <c r="L7" s="16">
        <f t="shared" si="3"/>
        <v>0.41528239202657807</v>
      </c>
      <c r="M7" s="7">
        <v>242</v>
      </c>
      <c r="N7" s="16">
        <f t="shared" si="4"/>
        <v>4.0199335548172757</v>
      </c>
      <c r="O7" s="7">
        <v>8</v>
      </c>
      <c r="P7" s="16">
        <f t="shared" si="5"/>
        <v>0.13289036544850499</v>
      </c>
      <c r="Q7" s="7">
        <v>0</v>
      </c>
      <c r="R7" s="16">
        <f t="shared" si="6"/>
        <v>0</v>
      </c>
      <c r="S7" s="7">
        <v>44</v>
      </c>
      <c r="T7" s="16">
        <f t="shared" si="7"/>
        <v>0.73089700996677742</v>
      </c>
      <c r="U7" s="7">
        <v>3</v>
      </c>
      <c r="V7" s="16">
        <f t="shared" si="8"/>
        <v>0.49833887043189368</v>
      </c>
      <c r="W7" s="18">
        <v>193</v>
      </c>
    </row>
    <row r="8" spans="1:23" x14ac:dyDescent="0.35">
      <c r="A8" s="5" t="s">
        <v>37</v>
      </c>
      <c r="B8" s="6" t="s">
        <v>6</v>
      </c>
      <c r="C8" s="12">
        <v>28.923383699999999</v>
      </c>
      <c r="D8" s="12">
        <v>50.820314000000003</v>
      </c>
      <c r="E8" s="7">
        <v>1250000</v>
      </c>
      <c r="F8" s="7">
        <v>334000</v>
      </c>
      <c r="G8" s="13">
        <v>0.78700000000000003</v>
      </c>
      <c r="H8" s="7">
        <v>6</v>
      </c>
      <c r="I8" s="7">
        <f t="shared" si="0"/>
        <v>17849</v>
      </c>
      <c r="J8" s="16">
        <f t="shared" si="1"/>
        <v>14.279200000000001</v>
      </c>
      <c r="K8" s="7">
        <f t="shared" si="2"/>
        <v>16399</v>
      </c>
      <c r="L8" s="16">
        <f t="shared" si="3"/>
        <v>13.119199999999999</v>
      </c>
      <c r="M8" s="7">
        <v>16383</v>
      </c>
      <c r="N8" s="16">
        <f t="shared" si="4"/>
        <v>131.06399999999999</v>
      </c>
      <c r="O8" s="7">
        <v>16</v>
      </c>
      <c r="P8" s="16">
        <f t="shared" si="5"/>
        <v>0.128</v>
      </c>
      <c r="Q8" s="7">
        <v>0</v>
      </c>
      <c r="R8" s="16">
        <f t="shared" si="6"/>
        <v>0</v>
      </c>
      <c r="S8" s="7">
        <v>1386</v>
      </c>
      <c r="T8" s="16">
        <f t="shared" si="7"/>
        <v>11.088000000000001</v>
      </c>
      <c r="U8" s="7">
        <v>31</v>
      </c>
      <c r="V8" s="16">
        <f t="shared" si="8"/>
        <v>2.48</v>
      </c>
      <c r="W8" s="18">
        <v>33</v>
      </c>
    </row>
    <row r="9" spans="1:23" x14ac:dyDescent="0.35">
      <c r="A9" s="5" t="s">
        <v>38</v>
      </c>
      <c r="B9" s="6" t="s">
        <v>7</v>
      </c>
      <c r="C9" s="12">
        <v>35.689197499999999</v>
      </c>
      <c r="D9" s="12">
        <v>51.3889736</v>
      </c>
      <c r="E9" s="7">
        <v>13974000</v>
      </c>
      <c r="F9" s="7">
        <v>796000</v>
      </c>
      <c r="G9" s="13">
        <v>0.81</v>
      </c>
      <c r="H9" s="7">
        <v>1</v>
      </c>
      <c r="I9" s="7">
        <f t="shared" si="0"/>
        <v>55251</v>
      </c>
      <c r="J9" s="16">
        <f t="shared" si="1"/>
        <v>3.9538428510090169</v>
      </c>
      <c r="K9" s="7">
        <f t="shared" si="2"/>
        <v>41921</v>
      </c>
      <c r="L9" s="16">
        <f t="shared" si="3"/>
        <v>2.9999284385286962</v>
      </c>
      <c r="M9" s="7">
        <v>35912</v>
      </c>
      <c r="N9" s="16">
        <f t="shared" si="4"/>
        <v>25.699155574638613</v>
      </c>
      <c r="O9" s="7">
        <v>1867</v>
      </c>
      <c r="P9" s="16">
        <f t="shared" si="5"/>
        <v>1.3360526692428798</v>
      </c>
      <c r="Q9" s="7">
        <v>4142</v>
      </c>
      <c r="R9" s="16">
        <f t="shared" si="6"/>
        <v>29.640761414054673</v>
      </c>
      <c r="S9" s="7">
        <v>8037</v>
      </c>
      <c r="T9" s="16">
        <f t="shared" si="7"/>
        <v>5.7513954486904248</v>
      </c>
      <c r="U9" s="7">
        <v>2138</v>
      </c>
      <c r="V9" s="16">
        <f t="shared" si="8"/>
        <v>15.299842564763132</v>
      </c>
      <c r="W9" s="18">
        <v>3155</v>
      </c>
    </row>
    <row r="10" spans="1:23" x14ac:dyDescent="0.35">
      <c r="A10" s="5" t="s">
        <v>39</v>
      </c>
      <c r="B10" s="6" t="s">
        <v>8</v>
      </c>
      <c r="C10" s="12">
        <v>31.997041899999999</v>
      </c>
      <c r="D10" s="12">
        <v>50.661384899999902</v>
      </c>
      <c r="E10" s="7">
        <v>989000</v>
      </c>
      <c r="F10" s="7">
        <v>339000</v>
      </c>
      <c r="G10" s="13">
        <v>0.77100000000000002</v>
      </c>
      <c r="H10" s="7">
        <v>11</v>
      </c>
      <c r="I10" s="7">
        <f t="shared" si="0"/>
        <v>3326</v>
      </c>
      <c r="J10" s="16">
        <f t="shared" si="1"/>
        <v>3.3629929221435795</v>
      </c>
      <c r="K10" s="7">
        <f t="shared" si="2"/>
        <v>3136</v>
      </c>
      <c r="L10" s="16">
        <f t="shared" si="3"/>
        <v>3.1708796764408493</v>
      </c>
      <c r="M10" s="7">
        <v>3122</v>
      </c>
      <c r="N10" s="16">
        <f t="shared" si="4"/>
        <v>31.567239635995957</v>
      </c>
      <c r="O10" s="7">
        <v>14</v>
      </c>
      <c r="P10" s="16">
        <f t="shared" si="5"/>
        <v>0.14155712841253792</v>
      </c>
      <c r="Q10" s="7">
        <v>0</v>
      </c>
      <c r="R10" s="16">
        <f t="shared" si="6"/>
        <v>0</v>
      </c>
      <c r="S10" s="7">
        <v>148</v>
      </c>
      <c r="T10" s="16">
        <f t="shared" si="7"/>
        <v>1.4964610717896867</v>
      </c>
      <c r="U10" s="7">
        <v>5</v>
      </c>
      <c r="V10" s="16">
        <f t="shared" si="8"/>
        <v>0.50556117290192115</v>
      </c>
      <c r="W10" s="18">
        <v>37</v>
      </c>
    </row>
    <row r="11" spans="1:23" x14ac:dyDescent="0.35">
      <c r="A11" s="5" t="s">
        <v>40</v>
      </c>
      <c r="B11" s="6" t="s">
        <v>9</v>
      </c>
      <c r="C11" s="12">
        <v>32.517564299999997</v>
      </c>
      <c r="D11" s="12">
        <v>59.1041758</v>
      </c>
      <c r="E11" s="7">
        <v>822000</v>
      </c>
      <c r="F11" s="7">
        <v>324000</v>
      </c>
      <c r="G11" s="13">
        <v>0.73299999999999998</v>
      </c>
      <c r="H11" s="7">
        <v>22</v>
      </c>
      <c r="I11" s="7">
        <f t="shared" si="0"/>
        <v>143932</v>
      </c>
      <c r="J11" s="16">
        <f t="shared" si="1"/>
        <v>175.09975669099757</v>
      </c>
      <c r="K11" s="7">
        <f t="shared" si="2"/>
        <v>130867</v>
      </c>
      <c r="L11" s="16">
        <f t="shared" si="3"/>
        <v>159.20559610705595</v>
      </c>
      <c r="M11" s="7">
        <v>121476</v>
      </c>
      <c r="N11" s="16">
        <f t="shared" si="4"/>
        <v>1477.8102189781023</v>
      </c>
      <c r="O11" s="7">
        <v>2845</v>
      </c>
      <c r="P11" s="16">
        <f t="shared" si="5"/>
        <v>34.610705596107053</v>
      </c>
      <c r="Q11" s="7">
        <v>6546</v>
      </c>
      <c r="R11" s="16">
        <f t="shared" si="6"/>
        <v>796.35036496350369</v>
      </c>
      <c r="S11" s="7">
        <v>9596</v>
      </c>
      <c r="T11" s="16">
        <f t="shared" si="7"/>
        <v>116.7396593673966</v>
      </c>
      <c r="U11" s="7">
        <v>3165</v>
      </c>
      <c r="V11" s="16">
        <f t="shared" si="8"/>
        <v>385.03649635036493</v>
      </c>
      <c r="W11" s="18">
        <v>304</v>
      </c>
    </row>
    <row r="12" spans="1:23" x14ac:dyDescent="0.35">
      <c r="A12" s="5" t="s">
        <v>41</v>
      </c>
      <c r="B12" s="6" t="s">
        <v>10</v>
      </c>
      <c r="C12" s="12">
        <v>35.102025300000001</v>
      </c>
      <c r="D12" s="12">
        <v>59.1041758</v>
      </c>
      <c r="E12" s="7">
        <v>6871000</v>
      </c>
      <c r="F12" s="7">
        <v>1771000</v>
      </c>
      <c r="G12" s="13">
        <v>0.75700000000000001</v>
      </c>
      <c r="H12" s="7">
        <v>14</v>
      </c>
      <c r="I12" s="7">
        <f t="shared" si="0"/>
        <v>39264</v>
      </c>
      <c r="J12" s="16">
        <f t="shared" si="1"/>
        <v>5.7144520448260803</v>
      </c>
      <c r="K12" s="7">
        <f t="shared" si="2"/>
        <v>33641</v>
      </c>
      <c r="L12" s="16">
        <f t="shared" si="3"/>
        <v>4.8960849949061274</v>
      </c>
      <c r="M12" s="7">
        <v>27437</v>
      </c>
      <c r="N12" s="16">
        <f t="shared" si="4"/>
        <v>39.931596565274347</v>
      </c>
      <c r="O12" s="7">
        <v>2745</v>
      </c>
      <c r="P12" s="16">
        <f t="shared" si="5"/>
        <v>3.9950516664241014</v>
      </c>
      <c r="Q12" s="7">
        <v>3459</v>
      </c>
      <c r="R12" s="16">
        <f t="shared" si="6"/>
        <v>50.342017173628292</v>
      </c>
      <c r="S12" s="7">
        <v>3734</v>
      </c>
      <c r="T12" s="16">
        <f t="shared" si="7"/>
        <v>5.4344345801193423</v>
      </c>
      <c r="U12" s="7">
        <v>1650</v>
      </c>
      <c r="V12" s="16">
        <f t="shared" si="8"/>
        <v>24.013971765390774</v>
      </c>
      <c r="W12" s="18">
        <v>239</v>
      </c>
    </row>
    <row r="13" spans="1:23" x14ac:dyDescent="0.35">
      <c r="A13" s="5" t="s">
        <v>42</v>
      </c>
      <c r="B13" s="6" t="s">
        <v>11</v>
      </c>
      <c r="C13" s="12">
        <v>37.471035299999997</v>
      </c>
      <c r="D13" s="12">
        <v>57.101318799999902</v>
      </c>
      <c r="E13" s="7">
        <v>900000</v>
      </c>
      <c r="F13" s="7">
        <v>374000</v>
      </c>
      <c r="G13" s="13">
        <v>0.72299999999999998</v>
      </c>
      <c r="H13" s="7">
        <v>23</v>
      </c>
      <c r="I13" s="7">
        <f t="shared" si="0"/>
        <v>2607</v>
      </c>
      <c r="J13" s="16">
        <f t="shared" si="1"/>
        <v>2.8966666666666669</v>
      </c>
      <c r="K13" s="7">
        <f t="shared" si="2"/>
        <v>2245</v>
      </c>
      <c r="L13" s="16">
        <f t="shared" si="3"/>
        <v>2.4944444444444445</v>
      </c>
      <c r="M13" s="7">
        <v>2200</v>
      </c>
      <c r="N13" s="16">
        <f t="shared" si="4"/>
        <v>24.444444444444443</v>
      </c>
      <c r="O13" s="7">
        <v>20</v>
      </c>
      <c r="P13" s="16">
        <f t="shared" si="5"/>
        <v>0.22222222222222224</v>
      </c>
      <c r="Q13" s="7">
        <v>25</v>
      </c>
      <c r="R13" s="16">
        <f t="shared" si="6"/>
        <v>2.7777777777777781</v>
      </c>
      <c r="S13" s="7">
        <v>296</v>
      </c>
      <c r="T13" s="16">
        <f t="shared" si="7"/>
        <v>3.2888888888888888</v>
      </c>
      <c r="U13" s="7">
        <v>27</v>
      </c>
      <c r="V13" s="16">
        <f t="shared" si="8"/>
        <v>3</v>
      </c>
      <c r="W13" s="18">
        <v>39</v>
      </c>
    </row>
    <row r="14" spans="1:23" x14ac:dyDescent="0.35">
      <c r="A14" s="5" t="s">
        <v>43</v>
      </c>
      <c r="B14" s="6" t="s">
        <v>12</v>
      </c>
      <c r="C14" s="12">
        <v>31.4360149</v>
      </c>
      <c r="D14" s="12">
        <v>49.041311999999998</v>
      </c>
      <c r="E14" s="7">
        <v>4936000</v>
      </c>
      <c r="F14" s="7">
        <v>1125000</v>
      </c>
      <c r="G14" s="13">
        <v>0.77700000000000002</v>
      </c>
      <c r="H14" s="7">
        <v>9</v>
      </c>
      <c r="I14" s="7">
        <f t="shared" si="0"/>
        <v>12123</v>
      </c>
      <c r="J14" s="16">
        <f t="shared" si="1"/>
        <v>2.4560372771474879</v>
      </c>
      <c r="K14" s="7">
        <f t="shared" si="2"/>
        <v>9748</v>
      </c>
      <c r="L14" s="16">
        <f t="shared" si="3"/>
        <v>1.9748784440842786</v>
      </c>
      <c r="M14" s="7">
        <v>9504</v>
      </c>
      <c r="N14" s="16">
        <f t="shared" si="4"/>
        <v>19.254457050243111</v>
      </c>
      <c r="O14" s="7">
        <v>244</v>
      </c>
      <c r="P14" s="16">
        <f t="shared" si="5"/>
        <v>0.49432739059967584</v>
      </c>
      <c r="Q14" s="7">
        <v>0</v>
      </c>
      <c r="R14" s="16">
        <f t="shared" si="6"/>
        <v>0</v>
      </c>
      <c r="S14" s="7">
        <v>1628</v>
      </c>
      <c r="T14" s="16">
        <f t="shared" si="7"/>
        <v>3.2982171799027551</v>
      </c>
      <c r="U14" s="7">
        <v>500</v>
      </c>
      <c r="V14" s="16">
        <f t="shared" si="8"/>
        <v>10.12965964343598</v>
      </c>
      <c r="W14" s="18">
        <v>247</v>
      </c>
    </row>
    <row r="15" spans="1:23" x14ac:dyDescent="0.35">
      <c r="A15" s="5" t="s">
        <v>44</v>
      </c>
      <c r="B15" s="6" t="s">
        <v>13</v>
      </c>
      <c r="C15" s="12">
        <v>36.683004500000003</v>
      </c>
      <c r="D15" s="12">
        <v>48.5087209</v>
      </c>
      <c r="E15" s="7">
        <v>1107000</v>
      </c>
      <c r="F15" s="7">
        <v>348000</v>
      </c>
      <c r="G15" s="13">
        <v>0.748</v>
      </c>
      <c r="H15" s="7">
        <v>18</v>
      </c>
      <c r="I15" s="7">
        <f t="shared" si="0"/>
        <v>1645</v>
      </c>
      <c r="J15" s="16">
        <f t="shared" si="1"/>
        <v>1.4859981933152664</v>
      </c>
      <c r="K15" s="7">
        <f t="shared" si="2"/>
        <v>1207</v>
      </c>
      <c r="L15" s="16">
        <f t="shared" si="3"/>
        <v>1.0903342366757003</v>
      </c>
      <c r="M15" s="7">
        <v>1170</v>
      </c>
      <c r="N15" s="16">
        <f t="shared" si="4"/>
        <v>10.56910569105691</v>
      </c>
      <c r="O15" s="7">
        <v>37</v>
      </c>
      <c r="P15" s="16">
        <f t="shared" si="5"/>
        <v>0.3342366757000903</v>
      </c>
      <c r="Q15" s="7">
        <v>0</v>
      </c>
      <c r="R15" s="16">
        <f t="shared" si="6"/>
        <v>0</v>
      </c>
      <c r="S15" s="7">
        <v>191</v>
      </c>
      <c r="T15" s="16">
        <f t="shared" si="7"/>
        <v>1.7253839205058716</v>
      </c>
      <c r="U15" s="7">
        <v>114</v>
      </c>
      <c r="V15" s="16">
        <f t="shared" si="8"/>
        <v>10.29810298102981</v>
      </c>
      <c r="W15" s="18">
        <v>133</v>
      </c>
    </row>
    <row r="16" spans="1:23" x14ac:dyDescent="0.35">
      <c r="A16" s="5" t="s">
        <v>45</v>
      </c>
      <c r="B16" s="6" t="s">
        <v>14</v>
      </c>
      <c r="C16" s="12">
        <v>35.225558499999998</v>
      </c>
      <c r="D16" s="12">
        <v>54.434213800000002</v>
      </c>
      <c r="E16" s="7">
        <v>764000</v>
      </c>
      <c r="F16" s="7">
        <v>144000</v>
      </c>
      <c r="G16" s="13">
        <v>0.79800000000000004</v>
      </c>
      <c r="H16" s="7">
        <v>4</v>
      </c>
      <c r="I16" s="7">
        <f t="shared" si="0"/>
        <v>14106</v>
      </c>
      <c r="J16" s="16">
        <f t="shared" si="1"/>
        <v>18.463350785340314</v>
      </c>
      <c r="K16" s="7">
        <f t="shared" si="2"/>
        <v>11210</v>
      </c>
      <c r="L16" s="16">
        <f t="shared" si="3"/>
        <v>14.672774869109949</v>
      </c>
      <c r="M16" s="7">
        <v>10107</v>
      </c>
      <c r="N16" s="16">
        <f t="shared" si="4"/>
        <v>132.29057591623035</v>
      </c>
      <c r="O16" s="7">
        <v>392</v>
      </c>
      <c r="P16" s="16">
        <f t="shared" si="5"/>
        <v>5.1308900523560208</v>
      </c>
      <c r="Q16" s="7">
        <v>711</v>
      </c>
      <c r="R16" s="16">
        <f t="shared" si="6"/>
        <v>93.062827225130889</v>
      </c>
      <c r="S16" s="7">
        <v>1478</v>
      </c>
      <c r="T16" s="16">
        <f t="shared" si="7"/>
        <v>19.345549738219898</v>
      </c>
      <c r="U16" s="7">
        <v>438</v>
      </c>
      <c r="V16" s="16">
        <f t="shared" si="8"/>
        <v>57.329842931937172</v>
      </c>
      <c r="W16" s="18">
        <v>980</v>
      </c>
    </row>
    <row r="17" spans="1:23" x14ac:dyDescent="0.35">
      <c r="A17" s="5" t="s">
        <v>46</v>
      </c>
      <c r="B17" s="6" t="s">
        <v>15</v>
      </c>
      <c r="C17" s="12">
        <v>27.529990600000001</v>
      </c>
      <c r="D17" s="12">
        <v>60.582067599999903</v>
      </c>
      <c r="E17" s="7">
        <v>3045000</v>
      </c>
      <c r="F17" s="7">
        <v>1471000</v>
      </c>
      <c r="G17" s="13">
        <v>0.66500000000000004</v>
      </c>
      <c r="H17" s="7">
        <v>24</v>
      </c>
      <c r="I17" s="7">
        <f t="shared" si="0"/>
        <v>311136</v>
      </c>
      <c r="J17" s="16">
        <f t="shared" si="1"/>
        <v>102.1793103448276</v>
      </c>
      <c r="K17" s="7">
        <f t="shared" si="2"/>
        <v>267327</v>
      </c>
      <c r="L17" s="16">
        <f t="shared" si="3"/>
        <v>87.792118226600991</v>
      </c>
      <c r="M17" s="7">
        <v>258502</v>
      </c>
      <c r="N17" s="16">
        <f t="shared" si="4"/>
        <v>848.93924466338251</v>
      </c>
      <c r="O17" s="7">
        <v>4229</v>
      </c>
      <c r="P17" s="16">
        <f t="shared" si="5"/>
        <v>13.888341543513956</v>
      </c>
      <c r="Q17" s="7">
        <v>4596</v>
      </c>
      <c r="R17" s="16">
        <f t="shared" si="6"/>
        <v>150.93596059113301</v>
      </c>
      <c r="S17" s="7">
        <v>27804</v>
      </c>
      <c r="T17" s="16">
        <f t="shared" si="7"/>
        <v>91.310344827586206</v>
      </c>
      <c r="U17" s="7">
        <v>5341</v>
      </c>
      <c r="V17" s="16">
        <f t="shared" si="8"/>
        <v>175.40229885057471</v>
      </c>
      <c r="W17" s="18">
        <v>10664</v>
      </c>
    </row>
    <row r="18" spans="1:23" x14ac:dyDescent="0.35">
      <c r="A18" s="5" t="s">
        <v>47</v>
      </c>
      <c r="B18" s="6" t="s">
        <v>16</v>
      </c>
      <c r="C18" s="12">
        <v>29.1043813</v>
      </c>
      <c r="D18" s="12">
        <v>53.045893</v>
      </c>
      <c r="E18" s="7">
        <v>5052000</v>
      </c>
      <c r="F18" s="7">
        <v>1434000</v>
      </c>
      <c r="G18" s="13">
        <v>0.78300000000000003</v>
      </c>
      <c r="H18" s="7">
        <v>7</v>
      </c>
      <c r="I18" s="7">
        <f t="shared" si="0"/>
        <v>56565</v>
      </c>
      <c r="J18" s="16">
        <f t="shared" si="1"/>
        <v>11.196555819477434</v>
      </c>
      <c r="K18" s="7">
        <f t="shared" si="2"/>
        <v>45416</v>
      </c>
      <c r="L18" s="16">
        <f t="shared" si="3"/>
        <v>8.9897070467141713</v>
      </c>
      <c r="M18" s="7">
        <v>43134</v>
      </c>
      <c r="N18" s="16">
        <f t="shared" si="4"/>
        <v>85.380047505938251</v>
      </c>
      <c r="O18" s="7">
        <v>378</v>
      </c>
      <c r="P18" s="16">
        <f t="shared" si="5"/>
        <v>0.74821852731591454</v>
      </c>
      <c r="Q18" s="7">
        <v>1904</v>
      </c>
      <c r="R18" s="16">
        <f t="shared" si="6"/>
        <v>37.688044338875692</v>
      </c>
      <c r="S18" s="7">
        <v>10236</v>
      </c>
      <c r="T18" s="16">
        <f t="shared" si="7"/>
        <v>20.261282660332544</v>
      </c>
      <c r="U18" s="7">
        <v>708</v>
      </c>
      <c r="V18" s="16">
        <f t="shared" si="8"/>
        <v>14.014251781472684</v>
      </c>
      <c r="W18" s="18">
        <v>205</v>
      </c>
    </row>
    <row r="19" spans="1:23" x14ac:dyDescent="0.35">
      <c r="A19" s="5" t="s">
        <v>48</v>
      </c>
      <c r="B19" s="6" t="s">
        <v>17</v>
      </c>
      <c r="C19" s="12">
        <v>36.273658900000001</v>
      </c>
      <c r="D19" s="12">
        <v>49.998235999999999</v>
      </c>
      <c r="E19" s="7">
        <v>1336000</v>
      </c>
      <c r="F19" s="7">
        <v>302000</v>
      </c>
      <c r="G19" s="13">
        <v>0.77100000000000002</v>
      </c>
      <c r="H19" s="7">
        <v>11</v>
      </c>
      <c r="I19" s="7">
        <f t="shared" si="0"/>
        <v>5452</v>
      </c>
      <c r="J19" s="16">
        <f t="shared" si="1"/>
        <v>4.0808383233532934</v>
      </c>
      <c r="K19" s="7">
        <f t="shared" si="2"/>
        <v>4285</v>
      </c>
      <c r="L19" s="16">
        <f t="shared" si="3"/>
        <v>3.2073353293413174</v>
      </c>
      <c r="M19" s="7">
        <v>3305</v>
      </c>
      <c r="N19" s="16">
        <f t="shared" si="4"/>
        <v>24.738023952095809</v>
      </c>
      <c r="O19" s="7">
        <v>710</v>
      </c>
      <c r="P19" s="16">
        <f t="shared" si="5"/>
        <v>5.3143712574850301</v>
      </c>
      <c r="Q19" s="7">
        <v>270</v>
      </c>
      <c r="R19" s="16">
        <f t="shared" si="6"/>
        <v>20.209580838323355</v>
      </c>
      <c r="S19" s="7">
        <v>983</v>
      </c>
      <c r="T19" s="16">
        <f t="shared" si="7"/>
        <v>7.3577844311377243</v>
      </c>
      <c r="U19" s="7">
        <v>136</v>
      </c>
      <c r="V19" s="16">
        <f t="shared" si="8"/>
        <v>10.179640718562874</v>
      </c>
      <c r="W19" s="18">
        <v>48</v>
      </c>
    </row>
    <row r="20" spans="1:23" x14ac:dyDescent="0.35">
      <c r="A20" s="5" t="s">
        <v>49</v>
      </c>
      <c r="B20" s="6" t="s">
        <v>18</v>
      </c>
      <c r="C20" s="12">
        <v>34.639944300000003</v>
      </c>
      <c r="D20" s="12">
        <v>50.875941900000001</v>
      </c>
      <c r="E20" s="7">
        <v>1397000</v>
      </c>
      <c r="F20" s="7">
        <v>64000</v>
      </c>
      <c r="G20" s="13">
        <v>0.79</v>
      </c>
      <c r="H20" s="7">
        <v>5</v>
      </c>
      <c r="I20" s="7">
        <f t="shared" si="0"/>
        <v>7944</v>
      </c>
      <c r="J20" s="16">
        <f t="shared" si="1"/>
        <v>5.686471009305655</v>
      </c>
      <c r="K20" s="7">
        <f t="shared" si="2"/>
        <v>7251</v>
      </c>
      <c r="L20" s="16">
        <f t="shared" si="3"/>
        <v>5.1904080171796707</v>
      </c>
      <c r="M20" s="7">
        <v>6607</v>
      </c>
      <c r="N20" s="16">
        <f t="shared" si="4"/>
        <v>47.294201861130993</v>
      </c>
      <c r="O20" s="7">
        <v>349</v>
      </c>
      <c r="P20" s="16">
        <f t="shared" si="5"/>
        <v>2.4982104509663565</v>
      </c>
      <c r="Q20" s="7">
        <v>295</v>
      </c>
      <c r="R20" s="16">
        <f t="shared" si="6"/>
        <v>21.116678596993559</v>
      </c>
      <c r="S20" s="7">
        <v>514</v>
      </c>
      <c r="T20" s="16">
        <f t="shared" si="7"/>
        <v>3.6793128131710811</v>
      </c>
      <c r="U20" s="7">
        <v>136</v>
      </c>
      <c r="V20" s="16">
        <f t="shared" si="8"/>
        <v>9.7351467430207581</v>
      </c>
      <c r="W20" s="18">
        <v>43</v>
      </c>
    </row>
    <row r="21" spans="1:23" x14ac:dyDescent="0.35">
      <c r="A21" s="5" t="s">
        <v>50</v>
      </c>
      <c r="B21" s="6" t="s">
        <v>19</v>
      </c>
      <c r="C21" s="12">
        <v>35.955357900000003</v>
      </c>
      <c r="D21" s="12">
        <v>47.136212499999999</v>
      </c>
      <c r="E21" s="7">
        <v>1675000</v>
      </c>
      <c r="F21" s="7">
        <v>459000</v>
      </c>
      <c r="G21" s="13">
        <v>0.72299999999999998</v>
      </c>
      <c r="H21" s="7">
        <v>23</v>
      </c>
      <c r="I21" s="7">
        <f t="shared" si="0"/>
        <v>1163</v>
      </c>
      <c r="J21" s="16">
        <f t="shared" si="1"/>
        <v>0.69432835820895522</v>
      </c>
      <c r="K21" s="7">
        <f t="shared" si="2"/>
        <v>947</v>
      </c>
      <c r="L21" s="16">
        <f t="shared" si="3"/>
        <v>0.56537313432835823</v>
      </c>
      <c r="M21" s="7">
        <v>940</v>
      </c>
      <c r="N21" s="16">
        <f t="shared" si="4"/>
        <v>5.611940298507462</v>
      </c>
      <c r="O21" s="7">
        <v>7</v>
      </c>
      <c r="P21" s="16">
        <f t="shared" si="5"/>
        <v>4.1791044776119404E-2</v>
      </c>
      <c r="Q21" s="7">
        <v>0</v>
      </c>
      <c r="R21" s="16">
        <f t="shared" si="6"/>
        <v>0</v>
      </c>
      <c r="S21" s="7">
        <v>90</v>
      </c>
      <c r="T21" s="16">
        <f t="shared" si="7"/>
        <v>0.53731343283582089</v>
      </c>
      <c r="U21" s="7">
        <v>9</v>
      </c>
      <c r="V21" s="16">
        <f t="shared" si="8"/>
        <v>0.53731343283582089</v>
      </c>
      <c r="W21" s="18">
        <v>117</v>
      </c>
    </row>
    <row r="22" spans="1:23" x14ac:dyDescent="0.35">
      <c r="A22" s="5" t="s">
        <v>51</v>
      </c>
      <c r="B22" s="6" t="s">
        <v>20</v>
      </c>
      <c r="C22" s="12">
        <v>30.283937900000002</v>
      </c>
      <c r="D22" s="12">
        <v>57.083362800000003</v>
      </c>
      <c r="E22" s="7">
        <v>3341000</v>
      </c>
      <c r="F22" s="7">
        <v>1294000</v>
      </c>
      <c r="G22" s="13">
        <v>0.755</v>
      </c>
      <c r="H22" s="7">
        <v>15</v>
      </c>
      <c r="I22" s="7">
        <f t="shared" si="0"/>
        <v>207203</v>
      </c>
      <c r="J22" s="16">
        <f t="shared" si="1"/>
        <v>62.018258006584858</v>
      </c>
      <c r="K22" s="7">
        <f t="shared" si="2"/>
        <v>179584</v>
      </c>
      <c r="L22" s="16">
        <f t="shared" si="3"/>
        <v>53.751571385812632</v>
      </c>
      <c r="M22" s="7">
        <v>174205</v>
      </c>
      <c r="N22" s="16">
        <f t="shared" si="4"/>
        <v>521.41574378928465</v>
      </c>
      <c r="O22" s="7">
        <v>2104</v>
      </c>
      <c r="P22" s="16">
        <f t="shared" si="5"/>
        <v>6.2975157138581261</v>
      </c>
      <c r="Q22" s="7">
        <v>3275</v>
      </c>
      <c r="R22" s="16">
        <f t="shared" si="6"/>
        <v>98.024543549835371</v>
      </c>
      <c r="S22" s="7">
        <v>24631</v>
      </c>
      <c r="T22" s="16">
        <f t="shared" si="7"/>
        <v>73.723436096976954</v>
      </c>
      <c r="U22" s="7">
        <v>2521</v>
      </c>
      <c r="V22" s="16">
        <f t="shared" si="8"/>
        <v>75.456450164621373</v>
      </c>
      <c r="W22" s="18">
        <v>467</v>
      </c>
    </row>
    <row r="23" spans="1:23" x14ac:dyDescent="0.35">
      <c r="A23" s="5" t="s">
        <v>52</v>
      </c>
      <c r="B23" s="6" t="s">
        <v>21</v>
      </c>
      <c r="C23" s="12">
        <v>34.327692399999997</v>
      </c>
      <c r="D23" s="12">
        <v>47.077768499999998</v>
      </c>
      <c r="E23" s="7">
        <v>1999000</v>
      </c>
      <c r="F23" s="7">
        <v>457000</v>
      </c>
      <c r="G23" s="13">
        <v>0.77200000000000002</v>
      </c>
      <c r="H23" s="7">
        <v>10</v>
      </c>
      <c r="I23" s="7">
        <f t="shared" si="0"/>
        <v>3663</v>
      </c>
      <c r="J23" s="16">
        <f t="shared" si="1"/>
        <v>1.832416208104052</v>
      </c>
      <c r="K23" s="7">
        <f t="shared" si="2"/>
        <v>2722</v>
      </c>
      <c r="L23" s="16">
        <f t="shared" si="3"/>
        <v>1.3616808404202101</v>
      </c>
      <c r="M23" s="7">
        <v>2594</v>
      </c>
      <c r="N23" s="16">
        <f t="shared" si="4"/>
        <v>12.976488244122061</v>
      </c>
      <c r="O23" s="7">
        <v>117</v>
      </c>
      <c r="P23" s="16">
        <f t="shared" si="5"/>
        <v>0.58529264632316158</v>
      </c>
      <c r="Q23" s="7">
        <v>11</v>
      </c>
      <c r="R23" s="16">
        <f t="shared" si="6"/>
        <v>0.55027513756878432</v>
      </c>
      <c r="S23" s="7">
        <v>663</v>
      </c>
      <c r="T23" s="16">
        <f t="shared" si="7"/>
        <v>3.3166583291645821</v>
      </c>
      <c r="U23" s="7">
        <v>46</v>
      </c>
      <c r="V23" s="16">
        <f t="shared" si="8"/>
        <v>2.301150575287644</v>
      </c>
      <c r="W23" s="18">
        <v>232</v>
      </c>
    </row>
    <row r="24" spans="1:23" x14ac:dyDescent="0.35">
      <c r="A24" s="5" t="s">
        <v>53</v>
      </c>
      <c r="B24" s="6" t="s">
        <v>22</v>
      </c>
      <c r="C24" s="12">
        <v>30.724585999999999</v>
      </c>
      <c r="D24" s="12">
        <v>50.845632299999998</v>
      </c>
      <c r="E24" s="7">
        <v>753000</v>
      </c>
      <c r="F24" s="7">
        <v>327000</v>
      </c>
      <c r="G24" s="13">
        <v>0.76700000000000002</v>
      </c>
      <c r="H24" s="7">
        <v>12</v>
      </c>
      <c r="I24" s="7">
        <f t="shared" si="0"/>
        <v>9274</v>
      </c>
      <c r="J24" s="16">
        <f t="shared" si="1"/>
        <v>12.316069057104913</v>
      </c>
      <c r="K24" s="7">
        <f t="shared" si="2"/>
        <v>8604</v>
      </c>
      <c r="L24" s="16">
        <f t="shared" si="3"/>
        <v>11.426294820717132</v>
      </c>
      <c r="M24" s="7">
        <v>8549</v>
      </c>
      <c r="N24" s="16">
        <f t="shared" si="4"/>
        <v>113.53253652058432</v>
      </c>
      <c r="O24" s="7">
        <v>55</v>
      </c>
      <c r="P24" s="16">
        <f t="shared" si="5"/>
        <v>0.7304116865869853</v>
      </c>
      <c r="Q24" s="7">
        <v>0</v>
      </c>
      <c r="R24" s="16">
        <f t="shared" si="6"/>
        <v>0</v>
      </c>
      <c r="S24" s="7">
        <v>459</v>
      </c>
      <c r="T24" s="16">
        <f t="shared" si="7"/>
        <v>6.095617529880478</v>
      </c>
      <c r="U24" s="7">
        <v>178</v>
      </c>
      <c r="V24" s="16">
        <f t="shared" si="8"/>
        <v>23.638778220451528</v>
      </c>
      <c r="W24" s="18">
        <v>33</v>
      </c>
    </row>
    <row r="25" spans="1:23" x14ac:dyDescent="0.35">
      <c r="A25" s="5" t="s">
        <v>54</v>
      </c>
      <c r="B25" s="6" t="s">
        <v>23</v>
      </c>
      <c r="C25" s="12">
        <v>37.289812300000001</v>
      </c>
      <c r="D25" s="12">
        <v>55.137583399999997</v>
      </c>
      <c r="E25" s="7">
        <v>1975000</v>
      </c>
      <c r="F25" s="7">
        <v>870000</v>
      </c>
      <c r="G25" s="13">
        <v>0.752</v>
      </c>
      <c r="H25" s="7">
        <v>16</v>
      </c>
      <c r="I25" s="7">
        <f t="shared" si="0"/>
        <v>11384</v>
      </c>
      <c r="J25" s="16">
        <f t="shared" si="1"/>
        <v>5.7640506329113919</v>
      </c>
      <c r="K25" s="7">
        <f t="shared" si="2"/>
        <v>8453</v>
      </c>
      <c r="L25" s="16">
        <f t="shared" si="3"/>
        <v>4.28</v>
      </c>
      <c r="M25" s="7">
        <v>7688</v>
      </c>
      <c r="N25" s="16">
        <f t="shared" si="4"/>
        <v>38.926582278481014</v>
      </c>
      <c r="O25" s="7">
        <v>92</v>
      </c>
      <c r="P25" s="16">
        <f t="shared" si="5"/>
        <v>0.46582278481012662</v>
      </c>
      <c r="Q25" s="7">
        <v>673</v>
      </c>
      <c r="R25" s="16">
        <f t="shared" si="6"/>
        <v>34.075949367088604</v>
      </c>
      <c r="S25" s="7">
        <v>2705</v>
      </c>
      <c r="T25" s="16">
        <f t="shared" si="7"/>
        <v>13.69620253164557</v>
      </c>
      <c r="U25" s="7">
        <v>175</v>
      </c>
      <c r="V25" s="16">
        <f t="shared" si="8"/>
        <v>8.8607594936708871</v>
      </c>
      <c r="W25" s="18">
        <v>51</v>
      </c>
    </row>
    <row r="26" spans="1:23" x14ac:dyDescent="0.35">
      <c r="A26" s="5" t="s">
        <v>55</v>
      </c>
      <c r="B26" s="6" t="s">
        <v>24</v>
      </c>
      <c r="C26" s="12">
        <v>37.280945500000001</v>
      </c>
      <c r="D26" s="12">
        <v>49.592413399999998</v>
      </c>
      <c r="E26" s="7">
        <v>2571000</v>
      </c>
      <c r="F26" s="7">
        <v>892000</v>
      </c>
      <c r="G26" s="13">
        <v>0.77900000000000003</v>
      </c>
      <c r="H26" s="7">
        <v>8</v>
      </c>
      <c r="I26" s="7">
        <f t="shared" si="0"/>
        <v>5425</v>
      </c>
      <c r="J26" s="16">
        <f t="shared" si="1"/>
        <v>2.1100739012057566</v>
      </c>
      <c r="K26" s="7">
        <f t="shared" si="2"/>
        <v>4199</v>
      </c>
      <c r="L26" s="16">
        <f t="shared" si="3"/>
        <v>1.6332166472189809</v>
      </c>
      <c r="M26" s="7">
        <v>3325</v>
      </c>
      <c r="N26" s="16">
        <f t="shared" si="4"/>
        <v>12.932711007390122</v>
      </c>
      <c r="O26" s="7">
        <v>869</v>
      </c>
      <c r="P26" s="16">
        <f t="shared" si="5"/>
        <v>3.3800077790742904</v>
      </c>
      <c r="Q26" s="7">
        <v>5</v>
      </c>
      <c r="R26" s="16">
        <f t="shared" si="6"/>
        <v>0.19447685725398678</v>
      </c>
      <c r="S26" s="7">
        <v>775</v>
      </c>
      <c r="T26" s="16">
        <f t="shared" si="7"/>
        <v>3.0143912874367946</v>
      </c>
      <c r="U26" s="7">
        <v>209</v>
      </c>
      <c r="V26" s="16">
        <f t="shared" si="8"/>
        <v>8.1291326332166474</v>
      </c>
      <c r="W26" s="18">
        <v>242</v>
      </c>
    </row>
    <row r="27" spans="1:23" x14ac:dyDescent="0.35">
      <c r="A27" s="5" t="s">
        <v>56</v>
      </c>
      <c r="B27" s="6" t="s">
        <v>25</v>
      </c>
      <c r="C27" s="12">
        <v>33.5818394</v>
      </c>
      <c r="D27" s="12">
        <v>48.398818599999998</v>
      </c>
      <c r="E27" s="7">
        <v>1801000</v>
      </c>
      <c r="F27" s="7">
        <v>611000</v>
      </c>
      <c r="G27" s="13">
        <v>0.75700000000000001</v>
      </c>
      <c r="H27" s="7">
        <v>14</v>
      </c>
      <c r="I27" s="7">
        <f t="shared" si="0"/>
        <v>7043</v>
      </c>
      <c r="J27" s="16">
        <f t="shared" si="1"/>
        <v>3.9106052193225986</v>
      </c>
      <c r="K27" s="7">
        <f t="shared" si="2"/>
        <v>6376</v>
      </c>
      <c r="L27" s="16">
        <f t="shared" si="3"/>
        <v>3.5402554136590783</v>
      </c>
      <c r="M27" s="7">
        <v>5876</v>
      </c>
      <c r="N27" s="16">
        <f t="shared" si="4"/>
        <v>32.626318711826762</v>
      </c>
      <c r="O27" s="7">
        <v>462</v>
      </c>
      <c r="P27" s="16">
        <f t="shared" si="5"/>
        <v>2.5652415324819544</v>
      </c>
      <c r="Q27" s="7">
        <v>38</v>
      </c>
      <c r="R27" s="16">
        <f t="shared" si="6"/>
        <v>2.1099389228206551</v>
      </c>
      <c r="S27" s="7">
        <v>406</v>
      </c>
      <c r="T27" s="16">
        <f t="shared" si="7"/>
        <v>2.2543031649083844</v>
      </c>
      <c r="U27" s="7">
        <v>42</v>
      </c>
      <c r="V27" s="16">
        <f t="shared" si="8"/>
        <v>2.3320377568017769</v>
      </c>
      <c r="W27" s="18">
        <v>219</v>
      </c>
    </row>
    <row r="28" spans="1:23" x14ac:dyDescent="0.35">
      <c r="A28" s="5" t="s">
        <v>57</v>
      </c>
      <c r="B28" s="6" t="s">
        <v>26</v>
      </c>
      <c r="C28" s="12">
        <v>36.226239300000003</v>
      </c>
      <c r="D28" s="12">
        <v>52.531860399999999</v>
      </c>
      <c r="E28" s="7">
        <v>3391000</v>
      </c>
      <c r="F28" s="7">
        <v>1371000</v>
      </c>
      <c r="G28" s="13">
        <v>0.79800000000000004</v>
      </c>
      <c r="H28" s="7">
        <v>4</v>
      </c>
      <c r="I28" s="7">
        <f t="shared" si="0"/>
        <v>6675</v>
      </c>
      <c r="J28" s="16">
        <f t="shared" si="1"/>
        <v>1.9684458861692717</v>
      </c>
      <c r="K28" s="7">
        <f t="shared" si="2"/>
        <v>4142</v>
      </c>
      <c r="L28" s="16">
        <f t="shared" si="3"/>
        <v>1.2214685933352993</v>
      </c>
      <c r="M28" s="7">
        <v>3979</v>
      </c>
      <c r="N28" s="16">
        <f t="shared" si="4"/>
        <v>11.734001769389561</v>
      </c>
      <c r="O28" s="7">
        <v>163</v>
      </c>
      <c r="P28" s="16">
        <f t="shared" si="5"/>
        <v>0.48068416396343261</v>
      </c>
      <c r="Q28" s="7">
        <v>0</v>
      </c>
      <c r="R28" s="16">
        <f t="shared" si="6"/>
        <v>0</v>
      </c>
      <c r="S28" s="7">
        <v>2298</v>
      </c>
      <c r="T28" s="16">
        <f t="shared" si="7"/>
        <v>6.7767620171040983</v>
      </c>
      <c r="U28" s="7">
        <v>139</v>
      </c>
      <c r="V28" s="16">
        <f t="shared" si="8"/>
        <v>4.0990858153936891</v>
      </c>
      <c r="W28" s="18">
        <v>96</v>
      </c>
    </row>
    <row r="29" spans="1:23" x14ac:dyDescent="0.35">
      <c r="A29" s="5" t="s">
        <v>58</v>
      </c>
      <c r="B29" s="6" t="s">
        <v>27</v>
      </c>
      <c r="C29" s="12">
        <v>34.612304999999999</v>
      </c>
      <c r="D29" s="12">
        <v>49.854726599999999</v>
      </c>
      <c r="E29" s="7">
        <v>1478000</v>
      </c>
      <c r="F29" s="7">
        <v>316000</v>
      </c>
      <c r="G29" s="13">
        <v>0.76700000000000002</v>
      </c>
      <c r="H29" s="7">
        <v>12</v>
      </c>
      <c r="I29" s="7">
        <f t="shared" si="0"/>
        <v>7564</v>
      </c>
      <c r="J29" s="16">
        <f t="shared" si="1"/>
        <v>5.1177266576454672</v>
      </c>
      <c r="K29" s="7">
        <f t="shared" si="2"/>
        <v>3601</v>
      </c>
      <c r="L29" s="16">
        <f t="shared" si="3"/>
        <v>2.4364005412719889</v>
      </c>
      <c r="M29" s="7">
        <v>3396</v>
      </c>
      <c r="N29" s="16">
        <f t="shared" si="4"/>
        <v>22.976995940460078</v>
      </c>
      <c r="O29" s="7">
        <v>195</v>
      </c>
      <c r="P29" s="16">
        <f t="shared" si="5"/>
        <v>1.3193504736129906</v>
      </c>
      <c r="Q29" s="7">
        <v>10</v>
      </c>
      <c r="R29" s="16">
        <f t="shared" si="6"/>
        <v>0.67658998646820023</v>
      </c>
      <c r="S29" s="7">
        <v>3793</v>
      </c>
      <c r="T29" s="16">
        <f t="shared" si="7"/>
        <v>25.663058186738834</v>
      </c>
      <c r="U29" s="7">
        <v>44</v>
      </c>
      <c r="V29" s="16">
        <f t="shared" si="8"/>
        <v>2.976995940460081</v>
      </c>
      <c r="W29" s="18">
        <v>126</v>
      </c>
    </row>
    <row r="30" spans="1:23" x14ac:dyDescent="0.35">
      <c r="A30" s="5" t="s">
        <v>59</v>
      </c>
      <c r="B30" s="6" t="s">
        <v>28</v>
      </c>
      <c r="C30" s="12">
        <v>27.138722999999999</v>
      </c>
      <c r="D30" s="12">
        <v>55.137583399999997</v>
      </c>
      <c r="E30" s="7">
        <v>1942000</v>
      </c>
      <c r="F30" s="7">
        <v>838000</v>
      </c>
      <c r="G30" s="13">
        <v>0.745</v>
      </c>
      <c r="H30" s="7">
        <v>19</v>
      </c>
      <c r="I30" s="7">
        <f t="shared" si="0"/>
        <v>100130</v>
      </c>
      <c r="J30" s="16">
        <f t="shared" si="1"/>
        <v>51.560247167868177</v>
      </c>
      <c r="K30" s="7">
        <f t="shared" si="2"/>
        <v>89889</v>
      </c>
      <c r="L30" s="16">
        <f t="shared" si="3"/>
        <v>46.286817713697218</v>
      </c>
      <c r="M30" s="7">
        <v>89048</v>
      </c>
      <c r="N30" s="16">
        <f t="shared" si="4"/>
        <v>458.53759011328532</v>
      </c>
      <c r="O30" s="7">
        <v>841</v>
      </c>
      <c r="P30" s="16">
        <f t="shared" si="5"/>
        <v>4.3305870236869204</v>
      </c>
      <c r="Q30" s="7">
        <v>0</v>
      </c>
      <c r="R30" s="16">
        <f t="shared" si="6"/>
        <v>0</v>
      </c>
      <c r="S30" s="7">
        <v>8860</v>
      </c>
      <c r="T30" s="16">
        <f t="shared" si="7"/>
        <v>45.623069001029862</v>
      </c>
      <c r="U30" s="7">
        <v>1152</v>
      </c>
      <c r="V30" s="16">
        <f t="shared" si="8"/>
        <v>59.320288362512869</v>
      </c>
      <c r="W30" s="18">
        <v>229</v>
      </c>
    </row>
    <row r="31" spans="1:23" x14ac:dyDescent="0.35">
      <c r="A31" s="5" t="s">
        <v>60</v>
      </c>
      <c r="B31" s="6" t="s">
        <v>29</v>
      </c>
      <c r="C31" s="12">
        <v>34.798857499999997</v>
      </c>
      <c r="D31" s="12">
        <v>48.515022500000001</v>
      </c>
      <c r="E31" s="7">
        <v>1778000</v>
      </c>
      <c r="F31" s="7">
        <v>620000</v>
      </c>
      <c r="G31" s="13">
        <v>0.75</v>
      </c>
      <c r="H31" s="7">
        <v>17</v>
      </c>
      <c r="I31" s="7">
        <f t="shared" si="0"/>
        <v>5805</v>
      </c>
      <c r="J31" s="16">
        <f t="shared" si="1"/>
        <v>3.2649043869516312</v>
      </c>
      <c r="K31" s="7">
        <f t="shared" si="2"/>
        <v>2752</v>
      </c>
      <c r="L31" s="16">
        <f t="shared" si="3"/>
        <v>1.547806524184477</v>
      </c>
      <c r="M31" s="7">
        <v>2513</v>
      </c>
      <c r="N31" s="16">
        <f t="shared" si="4"/>
        <v>14.133858267716535</v>
      </c>
      <c r="O31" s="7">
        <v>239</v>
      </c>
      <c r="P31" s="16">
        <f t="shared" si="5"/>
        <v>1.3442069741282341</v>
      </c>
      <c r="Q31" s="7">
        <v>0</v>
      </c>
      <c r="R31" s="16">
        <f t="shared" si="6"/>
        <v>0</v>
      </c>
      <c r="S31" s="7">
        <v>1375</v>
      </c>
      <c r="T31" s="16">
        <f t="shared" si="7"/>
        <v>7.7334083239595053</v>
      </c>
      <c r="U31" s="7">
        <v>102</v>
      </c>
      <c r="V31" s="16">
        <f t="shared" si="8"/>
        <v>5.7367829021372332</v>
      </c>
      <c r="W31" s="18">
        <v>1576</v>
      </c>
    </row>
    <row r="32" spans="1:23" ht="13.5" thickBot="1" x14ac:dyDescent="0.4">
      <c r="A32" s="9" t="s">
        <v>61</v>
      </c>
      <c r="B32" s="10" t="s">
        <v>30</v>
      </c>
      <c r="C32" s="14">
        <v>31.897423199999999</v>
      </c>
      <c r="D32" s="14">
        <v>54.356856200000003</v>
      </c>
      <c r="E32" s="11">
        <v>1237000</v>
      </c>
      <c r="F32" s="11">
        <v>172000</v>
      </c>
      <c r="G32" s="15">
        <v>0.79900000000000004</v>
      </c>
      <c r="H32" s="11">
        <v>3</v>
      </c>
      <c r="I32" s="11">
        <f t="shared" si="0"/>
        <v>56859</v>
      </c>
      <c r="J32" s="19">
        <f t="shared" si="1"/>
        <v>45.965238480194017</v>
      </c>
      <c r="K32" s="11">
        <f t="shared" si="2"/>
        <v>47439</v>
      </c>
      <c r="L32" s="19">
        <f t="shared" si="3"/>
        <v>38.350040420371862</v>
      </c>
      <c r="M32" s="11">
        <v>46477</v>
      </c>
      <c r="N32" s="19">
        <f t="shared" si="4"/>
        <v>375.72352465642683</v>
      </c>
      <c r="O32" s="11">
        <v>952</v>
      </c>
      <c r="P32" s="19">
        <f t="shared" si="5"/>
        <v>7.6960388035569922</v>
      </c>
      <c r="Q32" s="11">
        <v>10</v>
      </c>
      <c r="R32" s="19">
        <f t="shared" si="6"/>
        <v>0.80840743734842369</v>
      </c>
      <c r="S32" s="11">
        <v>8665</v>
      </c>
      <c r="T32" s="19">
        <f t="shared" si="7"/>
        <v>70.048504446240898</v>
      </c>
      <c r="U32" s="11">
        <v>655</v>
      </c>
      <c r="V32" s="19">
        <f t="shared" si="8"/>
        <v>52.950687146321748</v>
      </c>
      <c r="W32" s="20">
        <v>100</v>
      </c>
    </row>
    <row r="33" spans="1:23" x14ac:dyDescent="0.35">
      <c r="A33" s="21"/>
      <c r="B33" s="21"/>
      <c r="C33" s="21"/>
      <c r="D33" s="21"/>
      <c r="E33" s="22">
        <f>SUM(E2:E32)</f>
        <v>84038000</v>
      </c>
      <c r="F33" s="22">
        <f>SUM(F2:F32)</f>
        <v>20648000</v>
      </c>
      <c r="G33" s="21"/>
      <c r="H33" s="21"/>
      <c r="I33" s="22">
        <f t="shared" ref="I33" si="9">SUM(I2:I32)</f>
        <v>1177802</v>
      </c>
      <c r="J33" s="23">
        <f t="shared" si="1"/>
        <v>14.015112211142579</v>
      </c>
      <c r="K33" s="22">
        <f t="shared" ref="K33" si="10">SUM(K2:K32)</f>
        <v>1003254</v>
      </c>
      <c r="L33" s="23">
        <f t="shared" si="3"/>
        <v>11.93809943120969</v>
      </c>
      <c r="M33" s="22">
        <f t="shared" ref="M33" si="11">SUM(M2:M32)</f>
        <v>947084</v>
      </c>
      <c r="N33" s="23">
        <f t="shared" si="4"/>
        <v>112.69711321069039</v>
      </c>
      <c r="O33" s="22">
        <f t="shared" ref="O33" si="12">SUM(O2:O32)</f>
        <v>28028</v>
      </c>
      <c r="P33" s="23">
        <f t="shared" si="5"/>
        <v>3.3351579047573714</v>
      </c>
      <c r="Q33" s="22">
        <f t="shared" ref="Q33" si="13">SUM(Q2:Q32)</f>
        <v>28142</v>
      </c>
      <c r="R33" s="23">
        <f t="shared" si="6"/>
        <v>33.487231966491343</v>
      </c>
      <c r="S33" s="22">
        <f t="shared" ref="S33" si="14">SUM(S2:S32)</f>
        <v>129665</v>
      </c>
      <c r="T33" s="23">
        <f t="shared" si="7"/>
        <v>15.429329588995454</v>
      </c>
      <c r="U33" s="22">
        <f t="shared" ref="U33" si="15">SUM(U2:U32)</f>
        <v>22261</v>
      </c>
      <c r="V33" s="23">
        <f t="shared" si="8"/>
        <v>26.489207263380848</v>
      </c>
      <c r="W33" s="22">
        <f t="shared" ref="W33" si="16">SUM(W2:W32)</f>
        <v>22622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E9F5-55C2-47D4-97B0-7711E7C8BD10}">
  <dimension ref="A1:W32"/>
  <sheetViews>
    <sheetView workbookViewId="0">
      <pane xSplit="2" topLeftCell="H1" activePane="topRight" state="frozen"/>
      <selection pane="topRight" activeCell="V1" sqref="V1"/>
    </sheetView>
  </sheetViews>
  <sheetFormatPr defaultColWidth="10.6640625" defaultRowHeight="13.15" x14ac:dyDescent="0.35"/>
  <cols>
    <col min="1" max="8" width="13.19921875" style="8" customWidth="1"/>
    <col min="9" max="16384" width="10.6640625" style="8"/>
  </cols>
  <sheetData>
    <row r="1" spans="1:23" s="4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77</v>
      </c>
      <c r="J1" s="3" t="s">
        <v>78</v>
      </c>
      <c r="K1" s="2" t="s">
        <v>73</v>
      </c>
      <c r="L1" s="3" t="s">
        <v>79</v>
      </c>
      <c r="M1" s="2" t="s">
        <v>72</v>
      </c>
      <c r="N1" s="3" t="s">
        <v>82</v>
      </c>
      <c r="O1" s="2" t="s">
        <v>71</v>
      </c>
      <c r="P1" s="3" t="s">
        <v>83</v>
      </c>
      <c r="Q1" s="2" t="s">
        <v>70</v>
      </c>
      <c r="R1" s="3" t="s">
        <v>84</v>
      </c>
      <c r="S1" s="2" t="s">
        <v>74</v>
      </c>
      <c r="T1" s="3" t="s">
        <v>80</v>
      </c>
      <c r="U1" s="2" t="s">
        <v>75</v>
      </c>
      <c r="V1" s="3" t="s">
        <v>81</v>
      </c>
      <c r="W1" s="17" t="s">
        <v>76</v>
      </c>
    </row>
    <row r="2" spans="1:23" x14ac:dyDescent="0.35">
      <c r="A2" s="5" t="s">
        <v>31</v>
      </c>
      <c r="B2" s="6" t="s">
        <v>0</v>
      </c>
      <c r="C2" s="12">
        <v>37.903573299999998</v>
      </c>
      <c r="D2" s="12">
        <v>46.2682109</v>
      </c>
      <c r="E2" s="7">
        <v>4051000</v>
      </c>
      <c r="F2" s="7">
        <v>1087000</v>
      </c>
      <c r="G2" s="13">
        <v>0.76100000000000001</v>
      </c>
      <c r="H2" s="7">
        <v>13</v>
      </c>
      <c r="I2" s="7">
        <f>M2+O2+Q2+S2+U2+W2</f>
        <v>5536</v>
      </c>
      <c r="J2" s="16">
        <f>(I2/$E2)*1000</f>
        <v>1.3665761540360404</v>
      </c>
      <c r="K2" s="7">
        <f>M2+O2+Q2</f>
        <v>4520</v>
      </c>
      <c r="L2" s="16">
        <f>(K2/$E2)*1000</f>
        <v>1.115773882991854</v>
      </c>
      <c r="M2" s="7">
        <v>3795</v>
      </c>
      <c r="N2" s="16">
        <f>(M2/$E2)*10000</f>
        <v>9.3680572698099223</v>
      </c>
      <c r="O2" s="7">
        <v>650</v>
      </c>
      <c r="P2" s="16">
        <f>(O2/$E2)*10000</f>
        <v>1.6045420883732413</v>
      </c>
      <c r="Q2" s="7">
        <v>75</v>
      </c>
      <c r="R2" s="16">
        <f>(Q2/$E2)*100000</f>
        <v>1.8513947173537397</v>
      </c>
      <c r="S2" s="7">
        <v>885</v>
      </c>
      <c r="T2" s="16">
        <f>(S2/$E2)*10000</f>
        <v>2.1846457664774128</v>
      </c>
      <c r="U2" s="7">
        <v>74</v>
      </c>
      <c r="V2" s="16">
        <f>(U2/$E2)*100000</f>
        <v>1.8267094544556899</v>
      </c>
      <c r="W2" s="18">
        <v>57</v>
      </c>
    </row>
    <row r="3" spans="1:23" x14ac:dyDescent="0.35">
      <c r="A3" s="5" t="s">
        <v>32</v>
      </c>
      <c r="B3" s="6" t="s">
        <v>1</v>
      </c>
      <c r="C3" s="12">
        <v>37.4550062</v>
      </c>
      <c r="D3" s="12">
        <v>45</v>
      </c>
      <c r="E3" s="7">
        <v>3439000</v>
      </c>
      <c r="F3" s="7">
        <v>1146000</v>
      </c>
      <c r="G3" s="13">
        <v>0.73599999999999999</v>
      </c>
      <c r="H3" s="7">
        <v>21</v>
      </c>
      <c r="I3" s="7">
        <f t="shared" ref="I3:I32" si="0">M3+O3+Q3+S3+U3+W3</f>
        <v>9695</v>
      </c>
      <c r="J3" s="16">
        <f t="shared" ref="J3:J32" si="1">(I3/$E3)*1000</f>
        <v>2.8191334690316951</v>
      </c>
      <c r="K3" s="7">
        <f t="shared" ref="K3:K32" si="2">M3+O3+Q3</f>
        <v>8393</v>
      </c>
      <c r="L3" s="16">
        <f t="shared" ref="L3:L32" si="3">(K3/$E3)*1000</f>
        <v>2.4405350392555976</v>
      </c>
      <c r="M3" s="7">
        <v>3602</v>
      </c>
      <c r="N3" s="16">
        <f t="shared" ref="N3:N32" si="4">(M3/$E3)*10000</f>
        <v>10.473974992730444</v>
      </c>
      <c r="O3" s="7">
        <v>3987</v>
      </c>
      <c r="P3" s="16">
        <f t="shared" ref="P3:P32" si="5">(O3/$E3)*10000</f>
        <v>11.593486478627508</v>
      </c>
      <c r="Q3" s="7">
        <v>804</v>
      </c>
      <c r="R3" s="16">
        <f t="shared" ref="R3:R32" si="6">(Q3/$E3)*100000</f>
        <v>23.378889211980226</v>
      </c>
      <c r="S3" s="7">
        <v>921</v>
      </c>
      <c r="T3" s="16">
        <f t="shared" ref="T3:T32" si="7">(S3/$E3)*10000</f>
        <v>2.6781041000290782</v>
      </c>
      <c r="U3" s="7">
        <v>270</v>
      </c>
      <c r="V3" s="16">
        <f t="shared" ref="V3:V32" si="8">(U3/$E3)*100000</f>
        <v>7.8511195114858969</v>
      </c>
      <c r="W3" s="18">
        <v>111</v>
      </c>
    </row>
    <row r="4" spans="1:23" x14ac:dyDescent="0.35">
      <c r="A4" s="5" t="s">
        <v>33</v>
      </c>
      <c r="B4" s="6" t="s">
        <v>2</v>
      </c>
      <c r="C4" s="12">
        <v>38.2537363</v>
      </c>
      <c r="D4" s="12">
        <v>48.299990100000002</v>
      </c>
      <c r="E4" s="7">
        <v>1306000</v>
      </c>
      <c r="F4" s="7">
        <v>387000</v>
      </c>
      <c r="G4" s="13">
        <v>0.73699999999999999</v>
      </c>
      <c r="H4" s="7">
        <v>20</v>
      </c>
      <c r="I4" s="7">
        <f t="shared" si="0"/>
        <v>2272</v>
      </c>
      <c r="J4" s="16">
        <f t="shared" si="1"/>
        <v>1.7396630934150077</v>
      </c>
      <c r="K4" s="7">
        <f t="shared" si="2"/>
        <v>1438</v>
      </c>
      <c r="L4" s="16">
        <f t="shared" si="3"/>
        <v>1.101071975497703</v>
      </c>
      <c r="M4" s="7">
        <v>1366</v>
      </c>
      <c r="N4" s="16">
        <f t="shared" si="4"/>
        <v>10.459418070444103</v>
      </c>
      <c r="O4" s="7">
        <v>72</v>
      </c>
      <c r="P4" s="16">
        <f t="shared" si="5"/>
        <v>0.55130168453292494</v>
      </c>
      <c r="Q4" s="7">
        <v>0</v>
      </c>
      <c r="R4" s="16">
        <f t="shared" si="6"/>
        <v>0</v>
      </c>
      <c r="S4" s="7">
        <v>617</v>
      </c>
      <c r="T4" s="16">
        <f t="shared" si="7"/>
        <v>4.7243491577335375</v>
      </c>
      <c r="U4" s="7">
        <v>146</v>
      </c>
      <c r="V4" s="16">
        <f t="shared" si="8"/>
        <v>11.179173047473199</v>
      </c>
      <c r="W4" s="18">
        <v>71</v>
      </c>
    </row>
    <row r="5" spans="1:23" x14ac:dyDescent="0.35">
      <c r="A5" s="5" t="s">
        <v>34</v>
      </c>
      <c r="B5" s="6" t="s">
        <v>3</v>
      </c>
      <c r="C5" s="12">
        <v>32.654627499999997</v>
      </c>
      <c r="D5" s="12">
        <v>51.667982599999903</v>
      </c>
      <c r="E5" s="7">
        <v>5342000</v>
      </c>
      <c r="F5" s="7">
        <v>594000</v>
      </c>
      <c r="G5" s="13">
        <v>0.80500000000000005</v>
      </c>
      <c r="H5" s="7">
        <v>2</v>
      </c>
      <c r="I5" s="7">
        <f t="shared" si="0"/>
        <v>54309</v>
      </c>
      <c r="J5" s="16">
        <f t="shared" si="1"/>
        <v>10.16641707225758</v>
      </c>
      <c r="K5" s="7">
        <f t="shared" si="2"/>
        <v>44337</v>
      </c>
      <c r="L5" s="16">
        <f t="shared" si="3"/>
        <v>8.2997004867090993</v>
      </c>
      <c r="M5" s="7">
        <v>41183</v>
      </c>
      <c r="N5" s="16">
        <f t="shared" si="4"/>
        <v>77.092849120179707</v>
      </c>
      <c r="O5" s="7">
        <v>2000</v>
      </c>
      <c r="P5" s="16">
        <f t="shared" si="5"/>
        <v>3.7439161362785476</v>
      </c>
      <c r="Q5" s="7">
        <v>1154</v>
      </c>
      <c r="R5" s="16">
        <f t="shared" si="6"/>
        <v>21.60239610632722</v>
      </c>
      <c r="S5" s="7">
        <v>5552</v>
      </c>
      <c r="T5" s="16">
        <f t="shared" si="7"/>
        <v>10.393111194309247</v>
      </c>
      <c r="U5" s="7">
        <v>1914</v>
      </c>
      <c r="V5" s="16">
        <f t="shared" si="8"/>
        <v>35.829277424185697</v>
      </c>
      <c r="W5" s="18">
        <v>2506</v>
      </c>
    </row>
    <row r="6" spans="1:23" x14ac:dyDescent="0.35">
      <c r="A6" s="5" t="s">
        <v>35</v>
      </c>
      <c r="B6" s="6" t="s">
        <v>4</v>
      </c>
      <c r="C6" s="12">
        <v>36.075833000000003</v>
      </c>
      <c r="D6" s="12">
        <v>51.796111000000003</v>
      </c>
      <c r="E6" s="7">
        <v>2914000</v>
      </c>
      <c r="F6" s="7">
        <v>202000</v>
      </c>
      <c r="G6" s="13">
        <v>0.81</v>
      </c>
      <c r="H6" s="7">
        <v>1</v>
      </c>
      <c r="I6" s="7">
        <f t="shared" si="0"/>
        <v>12112</v>
      </c>
      <c r="J6" s="16">
        <f t="shared" si="1"/>
        <v>4.1564859299931367</v>
      </c>
      <c r="K6" s="7">
        <f t="shared" si="2"/>
        <v>10955</v>
      </c>
      <c r="L6" s="16">
        <f t="shared" si="3"/>
        <v>3.759437199725463</v>
      </c>
      <c r="M6" s="7">
        <v>9447</v>
      </c>
      <c r="N6" s="16">
        <f t="shared" si="4"/>
        <v>32.41935483870968</v>
      </c>
      <c r="O6" s="7">
        <v>1369</v>
      </c>
      <c r="P6" s="16">
        <f t="shared" si="5"/>
        <v>4.698009608785175</v>
      </c>
      <c r="Q6" s="7">
        <v>139</v>
      </c>
      <c r="R6" s="16">
        <f t="shared" si="6"/>
        <v>4.7700754975978032</v>
      </c>
      <c r="S6" s="7">
        <v>895</v>
      </c>
      <c r="T6" s="16">
        <f t="shared" si="7"/>
        <v>3.0713795470144132</v>
      </c>
      <c r="U6" s="7">
        <v>193</v>
      </c>
      <c r="V6" s="16">
        <f t="shared" si="8"/>
        <v>6.6231983527796841</v>
      </c>
      <c r="W6" s="18">
        <v>69</v>
      </c>
    </row>
    <row r="7" spans="1:23" x14ac:dyDescent="0.35">
      <c r="A7" s="5" t="s">
        <v>36</v>
      </c>
      <c r="B7" s="6" t="s">
        <v>5</v>
      </c>
      <c r="C7" s="12">
        <v>33.634973600000002</v>
      </c>
      <c r="D7" s="12">
        <v>46.415281</v>
      </c>
      <c r="E7" s="7">
        <v>602000</v>
      </c>
      <c r="F7" s="7">
        <v>179000</v>
      </c>
      <c r="G7" s="13">
        <v>0.79</v>
      </c>
      <c r="H7" s="7">
        <v>5</v>
      </c>
      <c r="I7" s="7">
        <f t="shared" si="0"/>
        <v>490</v>
      </c>
      <c r="J7" s="16">
        <f t="shared" si="1"/>
        <v>0.81395348837209303</v>
      </c>
      <c r="K7" s="7">
        <f t="shared" si="2"/>
        <v>250</v>
      </c>
      <c r="L7" s="16">
        <f t="shared" si="3"/>
        <v>0.41528239202657807</v>
      </c>
      <c r="M7" s="7">
        <v>242</v>
      </c>
      <c r="N7" s="16">
        <f t="shared" si="4"/>
        <v>4.0199335548172757</v>
      </c>
      <c r="O7" s="7">
        <v>8</v>
      </c>
      <c r="P7" s="16">
        <f t="shared" si="5"/>
        <v>0.13289036544850499</v>
      </c>
      <c r="Q7" s="7">
        <v>0</v>
      </c>
      <c r="R7" s="16">
        <f t="shared" si="6"/>
        <v>0</v>
      </c>
      <c r="S7" s="7">
        <v>44</v>
      </c>
      <c r="T7" s="16">
        <f t="shared" si="7"/>
        <v>0.73089700996677742</v>
      </c>
      <c r="U7" s="7">
        <v>3</v>
      </c>
      <c r="V7" s="16">
        <f t="shared" si="8"/>
        <v>0.49833887043189368</v>
      </c>
      <c r="W7" s="18">
        <v>193</v>
      </c>
    </row>
    <row r="8" spans="1:23" x14ac:dyDescent="0.35">
      <c r="A8" s="5" t="s">
        <v>37</v>
      </c>
      <c r="B8" s="6" t="s">
        <v>6</v>
      </c>
      <c r="C8" s="12">
        <v>28.923383699999999</v>
      </c>
      <c r="D8" s="12">
        <v>50.820314000000003</v>
      </c>
      <c r="E8" s="7">
        <v>1250000</v>
      </c>
      <c r="F8" s="7">
        <v>334000</v>
      </c>
      <c r="G8" s="13">
        <v>0.78700000000000003</v>
      </c>
      <c r="H8" s="7">
        <v>6</v>
      </c>
      <c r="I8" s="7">
        <f t="shared" si="0"/>
        <v>17849</v>
      </c>
      <c r="J8" s="16">
        <f t="shared" si="1"/>
        <v>14.279200000000001</v>
      </c>
      <c r="K8" s="7">
        <f t="shared" si="2"/>
        <v>16399</v>
      </c>
      <c r="L8" s="16">
        <f t="shared" si="3"/>
        <v>13.119199999999999</v>
      </c>
      <c r="M8" s="7">
        <v>16383</v>
      </c>
      <c r="N8" s="16">
        <f t="shared" si="4"/>
        <v>131.06399999999999</v>
      </c>
      <c r="O8" s="7">
        <v>16</v>
      </c>
      <c r="P8" s="16">
        <f t="shared" si="5"/>
        <v>0.128</v>
      </c>
      <c r="Q8" s="7">
        <v>0</v>
      </c>
      <c r="R8" s="16">
        <f t="shared" si="6"/>
        <v>0</v>
      </c>
      <c r="S8" s="7">
        <v>1386</v>
      </c>
      <c r="T8" s="16">
        <f t="shared" si="7"/>
        <v>11.088000000000001</v>
      </c>
      <c r="U8" s="7">
        <v>31</v>
      </c>
      <c r="V8" s="16">
        <f t="shared" si="8"/>
        <v>2.48</v>
      </c>
      <c r="W8" s="18">
        <v>33</v>
      </c>
    </row>
    <row r="9" spans="1:23" x14ac:dyDescent="0.35">
      <c r="A9" s="5" t="s">
        <v>38</v>
      </c>
      <c r="B9" s="6" t="s">
        <v>7</v>
      </c>
      <c r="C9" s="12">
        <v>35.689197499999999</v>
      </c>
      <c r="D9" s="12">
        <v>51.3889736</v>
      </c>
      <c r="E9" s="7">
        <v>13974000</v>
      </c>
      <c r="F9" s="7">
        <v>796000</v>
      </c>
      <c r="G9" s="13">
        <v>0.81</v>
      </c>
      <c r="H9" s="7">
        <v>1</v>
      </c>
      <c r="I9" s="7">
        <f t="shared" si="0"/>
        <v>55251</v>
      </c>
      <c r="J9" s="16">
        <f t="shared" si="1"/>
        <v>3.9538428510090169</v>
      </c>
      <c r="K9" s="7">
        <f t="shared" si="2"/>
        <v>41921</v>
      </c>
      <c r="L9" s="16">
        <f t="shared" si="3"/>
        <v>2.9999284385286962</v>
      </c>
      <c r="M9" s="7">
        <v>35912</v>
      </c>
      <c r="N9" s="16">
        <f t="shared" si="4"/>
        <v>25.699155574638613</v>
      </c>
      <c r="O9" s="7">
        <v>1867</v>
      </c>
      <c r="P9" s="16">
        <f t="shared" si="5"/>
        <v>1.3360526692428798</v>
      </c>
      <c r="Q9" s="7">
        <v>4142</v>
      </c>
      <c r="R9" s="16">
        <f t="shared" si="6"/>
        <v>29.640761414054673</v>
      </c>
      <c r="S9" s="7">
        <v>8037</v>
      </c>
      <c r="T9" s="16">
        <f t="shared" si="7"/>
        <v>5.7513954486904248</v>
      </c>
      <c r="U9" s="7">
        <v>2138</v>
      </c>
      <c r="V9" s="16">
        <f t="shared" si="8"/>
        <v>15.299842564763132</v>
      </c>
      <c r="W9" s="18">
        <v>3155</v>
      </c>
    </row>
    <row r="10" spans="1:23" x14ac:dyDescent="0.35">
      <c r="A10" s="5" t="s">
        <v>39</v>
      </c>
      <c r="B10" s="6" t="s">
        <v>8</v>
      </c>
      <c r="C10" s="12">
        <v>31.997041899999999</v>
      </c>
      <c r="D10" s="12">
        <v>50.661384899999902</v>
      </c>
      <c r="E10" s="7">
        <v>989000</v>
      </c>
      <c r="F10" s="7">
        <v>339000</v>
      </c>
      <c r="G10" s="13">
        <v>0.77100000000000002</v>
      </c>
      <c r="H10" s="7">
        <v>11</v>
      </c>
      <c r="I10" s="7">
        <f t="shared" si="0"/>
        <v>3326</v>
      </c>
      <c r="J10" s="16">
        <f t="shared" si="1"/>
        <v>3.3629929221435795</v>
      </c>
      <c r="K10" s="7">
        <f t="shared" si="2"/>
        <v>3136</v>
      </c>
      <c r="L10" s="16">
        <f t="shared" si="3"/>
        <v>3.1708796764408493</v>
      </c>
      <c r="M10" s="7">
        <v>3122</v>
      </c>
      <c r="N10" s="16">
        <f t="shared" si="4"/>
        <v>31.567239635995957</v>
      </c>
      <c r="O10" s="7">
        <v>14</v>
      </c>
      <c r="P10" s="16">
        <f t="shared" si="5"/>
        <v>0.14155712841253792</v>
      </c>
      <c r="Q10" s="7">
        <v>0</v>
      </c>
      <c r="R10" s="16">
        <f t="shared" si="6"/>
        <v>0</v>
      </c>
      <c r="S10" s="7">
        <v>148</v>
      </c>
      <c r="T10" s="16">
        <f t="shared" si="7"/>
        <v>1.4964610717896867</v>
      </c>
      <c r="U10" s="7">
        <v>5</v>
      </c>
      <c r="V10" s="16">
        <f t="shared" si="8"/>
        <v>0.50556117290192115</v>
      </c>
      <c r="W10" s="18">
        <v>37</v>
      </c>
    </row>
    <row r="11" spans="1:23" x14ac:dyDescent="0.35">
      <c r="A11" s="5" t="s">
        <v>40</v>
      </c>
      <c r="B11" s="6" t="s">
        <v>9</v>
      </c>
      <c r="C11" s="12">
        <v>32.517564299999997</v>
      </c>
      <c r="D11" s="12">
        <v>59.1041758</v>
      </c>
      <c r="E11" s="7">
        <v>822000</v>
      </c>
      <c r="F11" s="7">
        <v>324000</v>
      </c>
      <c r="G11" s="13">
        <v>0.73299999999999998</v>
      </c>
      <c r="H11" s="7">
        <v>22</v>
      </c>
      <c r="I11" s="7">
        <f t="shared" si="0"/>
        <v>143932</v>
      </c>
      <c r="J11" s="16">
        <f t="shared" si="1"/>
        <v>175.09975669099757</v>
      </c>
      <c r="K11" s="7">
        <f t="shared" si="2"/>
        <v>130867</v>
      </c>
      <c r="L11" s="16">
        <f t="shared" si="3"/>
        <v>159.20559610705595</v>
      </c>
      <c r="M11" s="7">
        <v>121476</v>
      </c>
      <c r="N11" s="16">
        <f t="shared" si="4"/>
        <v>1477.8102189781023</v>
      </c>
      <c r="O11" s="7">
        <v>2845</v>
      </c>
      <c r="P11" s="16">
        <f t="shared" si="5"/>
        <v>34.610705596107053</v>
      </c>
      <c r="Q11" s="7">
        <v>6546</v>
      </c>
      <c r="R11" s="16">
        <f t="shared" si="6"/>
        <v>796.35036496350369</v>
      </c>
      <c r="S11" s="7">
        <v>9596</v>
      </c>
      <c r="T11" s="16">
        <f t="shared" si="7"/>
        <v>116.7396593673966</v>
      </c>
      <c r="U11" s="7">
        <v>3165</v>
      </c>
      <c r="V11" s="16">
        <f t="shared" si="8"/>
        <v>385.03649635036493</v>
      </c>
      <c r="W11" s="18">
        <v>304</v>
      </c>
    </row>
    <row r="12" spans="1:23" x14ac:dyDescent="0.35">
      <c r="A12" s="5" t="s">
        <v>41</v>
      </c>
      <c r="B12" s="6" t="s">
        <v>10</v>
      </c>
      <c r="C12" s="12">
        <v>35.102025300000001</v>
      </c>
      <c r="D12" s="12">
        <v>59.1041758</v>
      </c>
      <c r="E12" s="7">
        <v>6871000</v>
      </c>
      <c r="F12" s="7">
        <v>1771000</v>
      </c>
      <c r="G12" s="13">
        <v>0.75700000000000001</v>
      </c>
      <c r="H12" s="7">
        <v>14</v>
      </c>
      <c r="I12" s="7">
        <f t="shared" si="0"/>
        <v>39264</v>
      </c>
      <c r="J12" s="16">
        <f t="shared" si="1"/>
        <v>5.7144520448260803</v>
      </c>
      <c r="K12" s="7">
        <f t="shared" si="2"/>
        <v>33641</v>
      </c>
      <c r="L12" s="16">
        <f t="shared" si="3"/>
        <v>4.8960849949061274</v>
      </c>
      <c r="M12" s="7">
        <v>27437</v>
      </c>
      <c r="N12" s="16">
        <f t="shared" si="4"/>
        <v>39.931596565274347</v>
      </c>
      <c r="O12" s="7">
        <v>2745</v>
      </c>
      <c r="P12" s="16">
        <f t="shared" si="5"/>
        <v>3.9950516664241014</v>
      </c>
      <c r="Q12" s="7">
        <v>3459</v>
      </c>
      <c r="R12" s="16">
        <f t="shared" si="6"/>
        <v>50.342017173628292</v>
      </c>
      <c r="S12" s="7">
        <v>3734</v>
      </c>
      <c r="T12" s="16">
        <f t="shared" si="7"/>
        <v>5.4344345801193423</v>
      </c>
      <c r="U12" s="7">
        <v>1650</v>
      </c>
      <c r="V12" s="16">
        <f t="shared" si="8"/>
        <v>24.013971765390774</v>
      </c>
      <c r="W12" s="18">
        <v>239</v>
      </c>
    </row>
    <row r="13" spans="1:23" x14ac:dyDescent="0.35">
      <c r="A13" s="5" t="s">
        <v>42</v>
      </c>
      <c r="B13" s="6" t="s">
        <v>11</v>
      </c>
      <c r="C13" s="12">
        <v>37.471035299999997</v>
      </c>
      <c r="D13" s="12">
        <v>57.101318799999902</v>
      </c>
      <c r="E13" s="7">
        <v>900000</v>
      </c>
      <c r="F13" s="7">
        <v>374000</v>
      </c>
      <c r="G13" s="13">
        <v>0.72299999999999998</v>
      </c>
      <c r="H13" s="7">
        <v>23</v>
      </c>
      <c r="I13" s="7">
        <f t="shared" si="0"/>
        <v>2607</v>
      </c>
      <c r="J13" s="16">
        <f t="shared" si="1"/>
        <v>2.8966666666666669</v>
      </c>
      <c r="K13" s="7">
        <f t="shared" si="2"/>
        <v>2245</v>
      </c>
      <c r="L13" s="16">
        <f t="shared" si="3"/>
        <v>2.4944444444444445</v>
      </c>
      <c r="M13" s="7">
        <v>2200</v>
      </c>
      <c r="N13" s="16">
        <f t="shared" si="4"/>
        <v>24.444444444444443</v>
      </c>
      <c r="O13" s="7">
        <v>20</v>
      </c>
      <c r="P13" s="16">
        <f t="shared" si="5"/>
        <v>0.22222222222222224</v>
      </c>
      <c r="Q13" s="7">
        <v>25</v>
      </c>
      <c r="R13" s="16">
        <f t="shared" si="6"/>
        <v>2.7777777777777781</v>
      </c>
      <c r="S13" s="7">
        <v>296</v>
      </c>
      <c r="T13" s="16">
        <f t="shared" si="7"/>
        <v>3.2888888888888888</v>
      </c>
      <c r="U13" s="7">
        <v>27</v>
      </c>
      <c r="V13" s="16">
        <f t="shared" si="8"/>
        <v>3</v>
      </c>
      <c r="W13" s="18">
        <v>39</v>
      </c>
    </row>
    <row r="14" spans="1:23" x14ac:dyDescent="0.35">
      <c r="A14" s="5" t="s">
        <v>43</v>
      </c>
      <c r="B14" s="6" t="s">
        <v>12</v>
      </c>
      <c r="C14" s="12">
        <v>31.4360149</v>
      </c>
      <c r="D14" s="12">
        <v>49.041311999999998</v>
      </c>
      <c r="E14" s="7">
        <v>4936000</v>
      </c>
      <c r="F14" s="7">
        <v>1125000</v>
      </c>
      <c r="G14" s="13">
        <v>0.77700000000000002</v>
      </c>
      <c r="H14" s="7">
        <v>9</v>
      </c>
      <c r="I14" s="7">
        <f t="shared" si="0"/>
        <v>12123</v>
      </c>
      <c r="J14" s="16">
        <f t="shared" si="1"/>
        <v>2.4560372771474879</v>
      </c>
      <c r="K14" s="7">
        <f t="shared" si="2"/>
        <v>9748</v>
      </c>
      <c r="L14" s="16">
        <f t="shared" si="3"/>
        <v>1.9748784440842786</v>
      </c>
      <c r="M14" s="7">
        <v>9504</v>
      </c>
      <c r="N14" s="16">
        <f t="shared" si="4"/>
        <v>19.254457050243111</v>
      </c>
      <c r="O14" s="7">
        <v>244</v>
      </c>
      <c r="P14" s="16">
        <f t="shared" si="5"/>
        <v>0.49432739059967584</v>
      </c>
      <c r="Q14" s="7">
        <v>0</v>
      </c>
      <c r="R14" s="16">
        <f t="shared" si="6"/>
        <v>0</v>
      </c>
      <c r="S14" s="7">
        <v>1628</v>
      </c>
      <c r="T14" s="16">
        <f t="shared" si="7"/>
        <v>3.2982171799027551</v>
      </c>
      <c r="U14" s="7">
        <v>500</v>
      </c>
      <c r="V14" s="16">
        <f t="shared" si="8"/>
        <v>10.12965964343598</v>
      </c>
      <c r="W14" s="18">
        <v>247</v>
      </c>
    </row>
    <row r="15" spans="1:23" x14ac:dyDescent="0.35">
      <c r="A15" s="5" t="s">
        <v>44</v>
      </c>
      <c r="B15" s="6" t="s">
        <v>13</v>
      </c>
      <c r="C15" s="12">
        <v>36.683004500000003</v>
      </c>
      <c r="D15" s="12">
        <v>48.5087209</v>
      </c>
      <c r="E15" s="7">
        <v>1107000</v>
      </c>
      <c r="F15" s="7">
        <v>348000</v>
      </c>
      <c r="G15" s="13">
        <v>0.748</v>
      </c>
      <c r="H15" s="7">
        <v>18</v>
      </c>
      <c r="I15" s="7">
        <f t="shared" si="0"/>
        <v>1645</v>
      </c>
      <c r="J15" s="16">
        <f t="shared" si="1"/>
        <v>1.4859981933152664</v>
      </c>
      <c r="K15" s="7">
        <f t="shared" si="2"/>
        <v>1207</v>
      </c>
      <c r="L15" s="16">
        <f t="shared" si="3"/>
        <v>1.0903342366757003</v>
      </c>
      <c r="M15" s="7">
        <v>1170</v>
      </c>
      <c r="N15" s="16">
        <f t="shared" si="4"/>
        <v>10.56910569105691</v>
      </c>
      <c r="O15" s="7">
        <v>37</v>
      </c>
      <c r="P15" s="16">
        <f t="shared" si="5"/>
        <v>0.3342366757000903</v>
      </c>
      <c r="Q15" s="7">
        <v>0</v>
      </c>
      <c r="R15" s="16">
        <f t="shared" si="6"/>
        <v>0</v>
      </c>
      <c r="S15" s="7">
        <v>191</v>
      </c>
      <c r="T15" s="16">
        <f t="shared" si="7"/>
        <v>1.7253839205058716</v>
      </c>
      <c r="U15" s="7">
        <v>114</v>
      </c>
      <c r="V15" s="16">
        <f t="shared" si="8"/>
        <v>10.29810298102981</v>
      </c>
      <c r="W15" s="18">
        <v>133</v>
      </c>
    </row>
    <row r="16" spans="1:23" x14ac:dyDescent="0.35">
      <c r="A16" s="5" t="s">
        <v>45</v>
      </c>
      <c r="B16" s="6" t="s">
        <v>14</v>
      </c>
      <c r="C16" s="12">
        <v>35.225558499999998</v>
      </c>
      <c r="D16" s="12">
        <v>54.434213800000002</v>
      </c>
      <c r="E16" s="7">
        <v>764000</v>
      </c>
      <c r="F16" s="7">
        <v>144000</v>
      </c>
      <c r="G16" s="13">
        <v>0.79800000000000004</v>
      </c>
      <c r="H16" s="7">
        <v>4</v>
      </c>
      <c r="I16" s="7">
        <f t="shared" si="0"/>
        <v>14106</v>
      </c>
      <c r="J16" s="16">
        <f t="shared" si="1"/>
        <v>18.463350785340314</v>
      </c>
      <c r="K16" s="7">
        <f t="shared" si="2"/>
        <v>11210</v>
      </c>
      <c r="L16" s="16">
        <f t="shared" si="3"/>
        <v>14.672774869109949</v>
      </c>
      <c r="M16" s="7">
        <v>10107</v>
      </c>
      <c r="N16" s="16">
        <f t="shared" si="4"/>
        <v>132.29057591623035</v>
      </c>
      <c r="O16" s="7">
        <v>392</v>
      </c>
      <c r="P16" s="16">
        <f t="shared" si="5"/>
        <v>5.1308900523560208</v>
      </c>
      <c r="Q16" s="7">
        <v>711</v>
      </c>
      <c r="R16" s="16">
        <f t="shared" si="6"/>
        <v>93.062827225130889</v>
      </c>
      <c r="S16" s="7">
        <v>1478</v>
      </c>
      <c r="T16" s="16">
        <f t="shared" si="7"/>
        <v>19.345549738219898</v>
      </c>
      <c r="U16" s="7">
        <v>438</v>
      </c>
      <c r="V16" s="16">
        <f t="shared" si="8"/>
        <v>57.329842931937172</v>
      </c>
      <c r="W16" s="18">
        <v>980</v>
      </c>
    </row>
    <row r="17" spans="1:23" x14ac:dyDescent="0.35">
      <c r="A17" s="5" t="s">
        <v>46</v>
      </c>
      <c r="B17" s="6" t="s">
        <v>15</v>
      </c>
      <c r="C17" s="12">
        <v>27.529990600000001</v>
      </c>
      <c r="D17" s="12">
        <v>60.582067599999903</v>
      </c>
      <c r="E17" s="7">
        <v>3045000</v>
      </c>
      <c r="F17" s="7">
        <v>1471000</v>
      </c>
      <c r="G17" s="13">
        <v>0.66500000000000004</v>
      </c>
      <c r="H17" s="7">
        <v>24</v>
      </c>
      <c r="I17" s="7">
        <f t="shared" si="0"/>
        <v>311136</v>
      </c>
      <c r="J17" s="16">
        <f t="shared" si="1"/>
        <v>102.1793103448276</v>
      </c>
      <c r="K17" s="7">
        <f t="shared" si="2"/>
        <v>267327</v>
      </c>
      <c r="L17" s="16">
        <f t="shared" si="3"/>
        <v>87.792118226600991</v>
      </c>
      <c r="M17" s="7">
        <v>258502</v>
      </c>
      <c r="N17" s="16">
        <f t="shared" si="4"/>
        <v>848.93924466338251</v>
      </c>
      <c r="O17" s="7">
        <v>4229</v>
      </c>
      <c r="P17" s="16">
        <f t="shared" si="5"/>
        <v>13.888341543513956</v>
      </c>
      <c r="Q17" s="7">
        <v>4596</v>
      </c>
      <c r="R17" s="16">
        <f t="shared" si="6"/>
        <v>150.93596059113301</v>
      </c>
      <c r="S17" s="7">
        <v>27804</v>
      </c>
      <c r="T17" s="16">
        <f t="shared" si="7"/>
        <v>91.310344827586206</v>
      </c>
      <c r="U17" s="7">
        <v>5341</v>
      </c>
      <c r="V17" s="16">
        <f t="shared" si="8"/>
        <v>175.40229885057471</v>
      </c>
      <c r="W17" s="18">
        <v>10664</v>
      </c>
    </row>
    <row r="18" spans="1:23" x14ac:dyDescent="0.35">
      <c r="A18" s="5" t="s">
        <v>47</v>
      </c>
      <c r="B18" s="6" t="s">
        <v>16</v>
      </c>
      <c r="C18" s="12">
        <v>29.1043813</v>
      </c>
      <c r="D18" s="12">
        <v>53.045893</v>
      </c>
      <c r="E18" s="7">
        <v>5052000</v>
      </c>
      <c r="F18" s="7">
        <v>1434000</v>
      </c>
      <c r="G18" s="13">
        <v>0.78300000000000003</v>
      </c>
      <c r="H18" s="7">
        <v>7</v>
      </c>
      <c r="I18" s="7">
        <f t="shared" si="0"/>
        <v>56565</v>
      </c>
      <c r="J18" s="16">
        <f t="shared" si="1"/>
        <v>11.196555819477434</v>
      </c>
      <c r="K18" s="7">
        <f t="shared" si="2"/>
        <v>45416</v>
      </c>
      <c r="L18" s="16">
        <f t="shared" si="3"/>
        <v>8.9897070467141713</v>
      </c>
      <c r="M18" s="7">
        <v>43134</v>
      </c>
      <c r="N18" s="16">
        <f t="shared" si="4"/>
        <v>85.380047505938251</v>
      </c>
      <c r="O18" s="7">
        <v>378</v>
      </c>
      <c r="P18" s="16">
        <f t="shared" si="5"/>
        <v>0.74821852731591454</v>
      </c>
      <c r="Q18" s="7">
        <v>1904</v>
      </c>
      <c r="R18" s="16">
        <f t="shared" si="6"/>
        <v>37.688044338875692</v>
      </c>
      <c r="S18" s="7">
        <v>10236</v>
      </c>
      <c r="T18" s="16">
        <f t="shared" si="7"/>
        <v>20.261282660332544</v>
      </c>
      <c r="U18" s="7">
        <v>708</v>
      </c>
      <c r="V18" s="16">
        <f t="shared" si="8"/>
        <v>14.014251781472684</v>
      </c>
      <c r="W18" s="18">
        <v>205</v>
      </c>
    </row>
    <row r="19" spans="1:23" x14ac:dyDescent="0.35">
      <c r="A19" s="5" t="s">
        <v>48</v>
      </c>
      <c r="B19" s="6" t="s">
        <v>17</v>
      </c>
      <c r="C19" s="12">
        <v>36.273658900000001</v>
      </c>
      <c r="D19" s="12">
        <v>49.998235999999999</v>
      </c>
      <c r="E19" s="7">
        <v>1336000</v>
      </c>
      <c r="F19" s="7">
        <v>302000</v>
      </c>
      <c r="G19" s="13">
        <v>0.77100000000000002</v>
      </c>
      <c r="H19" s="7">
        <v>11</v>
      </c>
      <c r="I19" s="7">
        <f t="shared" si="0"/>
        <v>5452</v>
      </c>
      <c r="J19" s="16">
        <f t="shared" si="1"/>
        <v>4.0808383233532934</v>
      </c>
      <c r="K19" s="7">
        <f t="shared" si="2"/>
        <v>4285</v>
      </c>
      <c r="L19" s="16">
        <f t="shared" si="3"/>
        <v>3.2073353293413174</v>
      </c>
      <c r="M19" s="7">
        <v>3305</v>
      </c>
      <c r="N19" s="16">
        <f t="shared" si="4"/>
        <v>24.738023952095809</v>
      </c>
      <c r="O19" s="7">
        <v>710</v>
      </c>
      <c r="P19" s="16">
        <f t="shared" si="5"/>
        <v>5.3143712574850301</v>
      </c>
      <c r="Q19" s="7">
        <v>270</v>
      </c>
      <c r="R19" s="16">
        <f t="shared" si="6"/>
        <v>20.209580838323355</v>
      </c>
      <c r="S19" s="7">
        <v>983</v>
      </c>
      <c r="T19" s="16">
        <f t="shared" si="7"/>
        <v>7.3577844311377243</v>
      </c>
      <c r="U19" s="7">
        <v>136</v>
      </c>
      <c r="V19" s="16">
        <f t="shared" si="8"/>
        <v>10.179640718562874</v>
      </c>
      <c r="W19" s="18">
        <v>48</v>
      </c>
    </row>
    <row r="20" spans="1:23" x14ac:dyDescent="0.35">
      <c r="A20" s="5" t="s">
        <v>49</v>
      </c>
      <c r="B20" s="6" t="s">
        <v>18</v>
      </c>
      <c r="C20" s="12">
        <v>34.639944300000003</v>
      </c>
      <c r="D20" s="12">
        <v>50.875941900000001</v>
      </c>
      <c r="E20" s="7">
        <v>1397000</v>
      </c>
      <c r="F20" s="7">
        <v>64000</v>
      </c>
      <c r="G20" s="13">
        <v>0.79</v>
      </c>
      <c r="H20" s="7">
        <v>5</v>
      </c>
      <c r="I20" s="7">
        <f t="shared" si="0"/>
        <v>7944</v>
      </c>
      <c r="J20" s="16">
        <f t="shared" si="1"/>
        <v>5.686471009305655</v>
      </c>
      <c r="K20" s="7">
        <f t="shared" si="2"/>
        <v>7251</v>
      </c>
      <c r="L20" s="16">
        <f t="shared" si="3"/>
        <v>5.1904080171796707</v>
      </c>
      <c r="M20" s="7">
        <v>6607</v>
      </c>
      <c r="N20" s="16">
        <f t="shared" si="4"/>
        <v>47.294201861130993</v>
      </c>
      <c r="O20" s="7">
        <v>349</v>
      </c>
      <c r="P20" s="16">
        <f t="shared" si="5"/>
        <v>2.4982104509663565</v>
      </c>
      <c r="Q20" s="7">
        <v>295</v>
      </c>
      <c r="R20" s="16">
        <f t="shared" si="6"/>
        <v>21.116678596993559</v>
      </c>
      <c r="S20" s="7">
        <v>514</v>
      </c>
      <c r="T20" s="16">
        <f t="shared" si="7"/>
        <v>3.6793128131710811</v>
      </c>
      <c r="U20" s="7">
        <v>136</v>
      </c>
      <c r="V20" s="16">
        <f t="shared" si="8"/>
        <v>9.7351467430207581</v>
      </c>
      <c r="W20" s="18">
        <v>43</v>
      </c>
    </row>
    <row r="21" spans="1:23" x14ac:dyDescent="0.35">
      <c r="A21" s="5" t="s">
        <v>50</v>
      </c>
      <c r="B21" s="6" t="s">
        <v>19</v>
      </c>
      <c r="C21" s="12">
        <v>35.955357900000003</v>
      </c>
      <c r="D21" s="12">
        <v>47.136212499999999</v>
      </c>
      <c r="E21" s="7">
        <v>1675000</v>
      </c>
      <c r="F21" s="7">
        <v>459000</v>
      </c>
      <c r="G21" s="13">
        <v>0.72299999999999998</v>
      </c>
      <c r="H21" s="7">
        <v>23</v>
      </c>
      <c r="I21" s="7">
        <f t="shared" si="0"/>
        <v>1163</v>
      </c>
      <c r="J21" s="16">
        <f t="shared" si="1"/>
        <v>0.69432835820895522</v>
      </c>
      <c r="K21" s="7">
        <f t="shared" si="2"/>
        <v>947</v>
      </c>
      <c r="L21" s="16">
        <f t="shared" si="3"/>
        <v>0.56537313432835823</v>
      </c>
      <c r="M21" s="7">
        <v>940</v>
      </c>
      <c r="N21" s="16">
        <f t="shared" si="4"/>
        <v>5.611940298507462</v>
      </c>
      <c r="O21" s="7">
        <v>7</v>
      </c>
      <c r="P21" s="16">
        <f t="shared" si="5"/>
        <v>4.1791044776119404E-2</v>
      </c>
      <c r="Q21" s="7">
        <v>0</v>
      </c>
      <c r="R21" s="16">
        <f t="shared" si="6"/>
        <v>0</v>
      </c>
      <c r="S21" s="7">
        <v>90</v>
      </c>
      <c r="T21" s="16">
        <f t="shared" si="7"/>
        <v>0.53731343283582089</v>
      </c>
      <c r="U21" s="7">
        <v>9</v>
      </c>
      <c r="V21" s="16">
        <f t="shared" si="8"/>
        <v>0.53731343283582089</v>
      </c>
      <c r="W21" s="18">
        <v>117</v>
      </c>
    </row>
    <row r="22" spans="1:23" x14ac:dyDescent="0.35">
      <c r="A22" s="5" t="s">
        <v>51</v>
      </c>
      <c r="B22" s="6" t="s">
        <v>20</v>
      </c>
      <c r="C22" s="12">
        <v>30.283937900000002</v>
      </c>
      <c r="D22" s="12">
        <v>57.083362800000003</v>
      </c>
      <c r="E22" s="7">
        <v>3341000</v>
      </c>
      <c r="F22" s="7">
        <v>1294000</v>
      </c>
      <c r="G22" s="13">
        <v>0.755</v>
      </c>
      <c r="H22" s="7">
        <v>15</v>
      </c>
      <c r="I22" s="7">
        <f t="shared" si="0"/>
        <v>207203</v>
      </c>
      <c r="J22" s="16">
        <f t="shared" si="1"/>
        <v>62.018258006584858</v>
      </c>
      <c r="K22" s="7">
        <f t="shared" si="2"/>
        <v>179584</v>
      </c>
      <c r="L22" s="16">
        <f t="shared" si="3"/>
        <v>53.751571385812632</v>
      </c>
      <c r="M22" s="7">
        <v>174205</v>
      </c>
      <c r="N22" s="16">
        <f t="shared" si="4"/>
        <v>521.41574378928465</v>
      </c>
      <c r="O22" s="7">
        <v>2104</v>
      </c>
      <c r="P22" s="16">
        <f t="shared" si="5"/>
        <v>6.2975157138581261</v>
      </c>
      <c r="Q22" s="7">
        <v>3275</v>
      </c>
      <c r="R22" s="16">
        <f t="shared" si="6"/>
        <v>98.024543549835371</v>
      </c>
      <c r="S22" s="7">
        <v>24631</v>
      </c>
      <c r="T22" s="16">
        <f t="shared" si="7"/>
        <v>73.723436096976954</v>
      </c>
      <c r="U22" s="7">
        <v>2521</v>
      </c>
      <c r="V22" s="16">
        <f t="shared" si="8"/>
        <v>75.456450164621373</v>
      </c>
      <c r="W22" s="18">
        <v>467</v>
      </c>
    </row>
    <row r="23" spans="1:23" x14ac:dyDescent="0.35">
      <c r="A23" s="5" t="s">
        <v>52</v>
      </c>
      <c r="B23" s="6" t="s">
        <v>21</v>
      </c>
      <c r="C23" s="12">
        <v>34.327692399999997</v>
      </c>
      <c r="D23" s="12">
        <v>47.077768499999998</v>
      </c>
      <c r="E23" s="7">
        <v>1999000</v>
      </c>
      <c r="F23" s="7">
        <v>457000</v>
      </c>
      <c r="G23" s="13">
        <v>0.77200000000000002</v>
      </c>
      <c r="H23" s="7">
        <v>10</v>
      </c>
      <c r="I23" s="7">
        <f t="shared" si="0"/>
        <v>3663</v>
      </c>
      <c r="J23" s="16">
        <f t="shared" si="1"/>
        <v>1.832416208104052</v>
      </c>
      <c r="K23" s="7">
        <f t="shared" si="2"/>
        <v>2722</v>
      </c>
      <c r="L23" s="16">
        <f t="shared" si="3"/>
        <v>1.3616808404202101</v>
      </c>
      <c r="M23" s="7">
        <v>2594</v>
      </c>
      <c r="N23" s="16">
        <f t="shared" si="4"/>
        <v>12.976488244122061</v>
      </c>
      <c r="O23" s="7">
        <v>117</v>
      </c>
      <c r="P23" s="16">
        <f t="shared" si="5"/>
        <v>0.58529264632316158</v>
      </c>
      <c r="Q23" s="7">
        <v>11</v>
      </c>
      <c r="R23" s="16">
        <f t="shared" si="6"/>
        <v>0.55027513756878432</v>
      </c>
      <c r="S23" s="7">
        <v>663</v>
      </c>
      <c r="T23" s="16">
        <f t="shared" si="7"/>
        <v>3.3166583291645821</v>
      </c>
      <c r="U23" s="7">
        <v>46</v>
      </c>
      <c r="V23" s="16">
        <f t="shared" si="8"/>
        <v>2.301150575287644</v>
      </c>
      <c r="W23" s="18">
        <v>232</v>
      </c>
    </row>
    <row r="24" spans="1:23" x14ac:dyDescent="0.35">
      <c r="A24" s="5" t="s">
        <v>53</v>
      </c>
      <c r="B24" s="6" t="s">
        <v>22</v>
      </c>
      <c r="C24" s="12">
        <v>30.724585999999999</v>
      </c>
      <c r="D24" s="12">
        <v>50.845632299999998</v>
      </c>
      <c r="E24" s="7">
        <v>753000</v>
      </c>
      <c r="F24" s="7">
        <v>327000</v>
      </c>
      <c r="G24" s="13">
        <v>0.76700000000000002</v>
      </c>
      <c r="H24" s="7">
        <v>12</v>
      </c>
      <c r="I24" s="7">
        <f t="shared" si="0"/>
        <v>9274</v>
      </c>
      <c r="J24" s="16">
        <f t="shared" si="1"/>
        <v>12.316069057104913</v>
      </c>
      <c r="K24" s="7">
        <f t="shared" si="2"/>
        <v>8604</v>
      </c>
      <c r="L24" s="16">
        <f t="shared" si="3"/>
        <v>11.426294820717132</v>
      </c>
      <c r="M24" s="7">
        <v>8549</v>
      </c>
      <c r="N24" s="16">
        <f t="shared" si="4"/>
        <v>113.53253652058432</v>
      </c>
      <c r="O24" s="7">
        <v>55</v>
      </c>
      <c r="P24" s="16">
        <f t="shared" si="5"/>
        <v>0.7304116865869853</v>
      </c>
      <c r="Q24" s="7">
        <v>0</v>
      </c>
      <c r="R24" s="16">
        <f t="shared" si="6"/>
        <v>0</v>
      </c>
      <c r="S24" s="7">
        <v>459</v>
      </c>
      <c r="T24" s="16">
        <f t="shared" si="7"/>
        <v>6.095617529880478</v>
      </c>
      <c r="U24" s="7">
        <v>178</v>
      </c>
      <c r="V24" s="16">
        <f t="shared" si="8"/>
        <v>23.638778220451528</v>
      </c>
      <c r="W24" s="18">
        <v>33</v>
      </c>
    </row>
    <row r="25" spans="1:23" x14ac:dyDescent="0.35">
      <c r="A25" s="5" t="s">
        <v>54</v>
      </c>
      <c r="B25" s="6" t="s">
        <v>23</v>
      </c>
      <c r="C25" s="12">
        <v>37.289812300000001</v>
      </c>
      <c r="D25" s="12">
        <v>55.137583399999997</v>
      </c>
      <c r="E25" s="7">
        <v>1975000</v>
      </c>
      <c r="F25" s="7">
        <v>870000</v>
      </c>
      <c r="G25" s="13">
        <v>0.752</v>
      </c>
      <c r="H25" s="7">
        <v>16</v>
      </c>
      <c r="I25" s="7">
        <f t="shared" si="0"/>
        <v>11384</v>
      </c>
      <c r="J25" s="16">
        <f t="shared" si="1"/>
        <v>5.7640506329113919</v>
      </c>
      <c r="K25" s="7">
        <f t="shared" si="2"/>
        <v>8453</v>
      </c>
      <c r="L25" s="16">
        <f t="shared" si="3"/>
        <v>4.28</v>
      </c>
      <c r="M25" s="7">
        <v>7688</v>
      </c>
      <c r="N25" s="16">
        <f t="shared" si="4"/>
        <v>38.926582278481014</v>
      </c>
      <c r="O25" s="7">
        <v>92</v>
      </c>
      <c r="P25" s="16">
        <f t="shared" si="5"/>
        <v>0.46582278481012662</v>
      </c>
      <c r="Q25" s="7">
        <v>673</v>
      </c>
      <c r="R25" s="16">
        <f t="shared" si="6"/>
        <v>34.075949367088604</v>
      </c>
      <c r="S25" s="7">
        <v>2705</v>
      </c>
      <c r="T25" s="16">
        <f t="shared" si="7"/>
        <v>13.69620253164557</v>
      </c>
      <c r="U25" s="7">
        <v>175</v>
      </c>
      <c r="V25" s="16">
        <f t="shared" si="8"/>
        <v>8.8607594936708871</v>
      </c>
      <c r="W25" s="18">
        <v>51</v>
      </c>
    </row>
    <row r="26" spans="1:23" x14ac:dyDescent="0.35">
      <c r="A26" s="5" t="s">
        <v>55</v>
      </c>
      <c r="B26" s="6" t="s">
        <v>24</v>
      </c>
      <c r="C26" s="12">
        <v>37.280945500000001</v>
      </c>
      <c r="D26" s="12">
        <v>49.592413399999998</v>
      </c>
      <c r="E26" s="7">
        <v>2571000</v>
      </c>
      <c r="F26" s="7">
        <v>892000</v>
      </c>
      <c r="G26" s="13">
        <v>0.77900000000000003</v>
      </c>
      <c r="H26" s="7">
        <v>8</v>
      </c>
      <c r="I26" s="7">
        <f t="shared" si="0"/>
        <v>5425</v>
      </c>
      <c r="J26" s="16">
        <f t="shared" si="1"/>
        <v>2.1100739012057566</v>
      </c>
      <c r="K26" s="7">
        <f t="shared" si="2"/>
        <v>4199</v>
      </c>
      <c r="L26" s="16">
        <f t="shared" si="3"/>
        <v>1.6332166472189809</v>
      </c>
      <c r="M26" s="7">
        <v>3325</v>
      </c>
      <c r="N26" s="16">
        <f t="shared" si="4"/>
        <v>12.932711007390122</v>
      </c>
      <c r="O26" s="7">
        <v>869</v>
      </c>
      <c r="P26" s="16">
        <f t="shared" si="5"/>
        <v>3.3800077790742904</v>
      </c>
      <c r="Q26" s="7">
        <v>5</v>
      </c>
      <c r="R26" s="16">
        <f t="shared" si="6"/>
        <v>0.19447685725398678</v>
      </c>
      <c r="S26" s="7">
        <v>775</v>
      </c>
      <c r="T26" s="16">
        <f t="shared" si="7"/>
        <v>3.0143912874367946</v>
      </c>
      <c r="U26" s="7">
        <v>209</v>
      </c>
      <c r="V26" s="16">
        <f t="shared" si="8"/>
        <v>8.1291326332166474</v>
      </c>
      <c r="W26" s="18">
        <v>242</v>
      </c>
    </row>
    <row r="27" spans="1:23" x14ac:dyDescent="0.35">
      <c r="A27" s="5" t="s">
        <v>56</v>
      </c>
      <c r="B27" s="6" t="s">
        <v>25</v>
      </c>
      <c r="C27" s="12">
        <v>33.5818394</v>
      </c>
      <c r="D27" s="12">
        <v>48.398818599999998</v>
      </c>
      <c r="E27" s="7">
        <v>1801000</v>
      </c>
      <c r="F27" s="7">
        <v>611000</v>
      </c>
      <c r="G27" s="13">
        <v>0.75700000000000001</v>
      </c>
      <c r="H27" s="7">
        <v>14</v>
      </c>
      <c r="I27" s="7">
        <f t="shared" si="0"/>
        <v>7043</v>
      </c>
      <c r="J27" s="16">
        <f t="shared" si="1"/>
        <v>3.9106052193225986</v>
      </c>
      <c r="K27" s="7">
        <f t="shared" si="2"/>
        <v>6376</v>
      </c>
      <c r="L27" s="16">
        <f t="shared" si="3"/>
        <v>3.5402554136590783</v>
      </c>
      <c r="M27" s="7">
        <v>5876</v>
      </c>
      <c r="N27" s="16">
        <f t="shared" si="4"/>
        <v>32.626318711826762</v>
      </c>
      <c r="O27" s="7">
        <v>462</v>
      </c>
      <c r="P27" s="16">
        <f t="shared" si="5"/>
        <v>2.5652415324819544</v>
      </c>
      <c r="Q27" s="7">
        <v>38</v>
      </c>
      <c r="R27" s="16">
        <f t="shared" si="6"/>
        <v>2.1099389228206551</v>
      </c>
      <c r="S27" s="7">
        <v>406</v>
      </c>
      <c r="T27" s="16">
        <f t="shared" si="7"/>
        <v>2.2543031649083844</v>
      </c>
      <c r="U27" s="7">
        <v>42</v>
      </c>
      <c r="V27" s="16">
        <f t="shared" si="8"/>
        <v>2.3320377568017769</v>
      </c>
      <c r="W27" s="18">
        <v>219</v>
      </c>
    </row>
    <row r="28" spans="1:23" x14ac:dyDescent="0.35">
      <c r="A28" s="5" t="s">
        <v>57</v>
      </c>
      <c r="B28" s="6" t="s">
        <v>26</v>
      </c>
      <c r="C28" s="12">
        <v>36.226239300000003</v>
      </c>
      <c r="D28" s="12">
        <v>52.531860399999999</v>
      </c>
      <c r="E28" s="7">
        <v>3391000</v>
      </c>
      <c r="F28" s="7">
        <v>1371000</v>
      </c>
      <c r="G28" s="13">
        <v>0.79800000000000004</v>
      </c>
      <c r="H28" s="7">
        <v>4</v>
      </c>
      <c r="I28" s="7">
        <f t="shared" si="0"/>
        <v>6675</v>
      </c>
      <c r="J28" s="16">
        <f t="shared" si="1"/>
        <v>1.9684458861692717</v>
      </c>
      <c r="K28" s="7">
        <f t="shared" si="2"/>
        <v>4142</v>
      </c>
      <c r="L28" s="16">
        <f t="shared" si="3"/>
        <v>1.2214685933352993</v>
      </c>
      <c r="M28" s="7">
        <v>3979</v>
      </c>
      <c r="N28" s="16">
        <f t="shared" si="4"/>
        <v>11.734001769389561</v>
      </c>
      <c r="O28" s="7">
        <v>163</v>
      </c>
      <c r="P28" s="16">
        <f t="shared" si="5"/>
        <v>0.48068416396343261</v>
      </c>
      <c r="Q28" s="7">
        <v>0</v>
      </c>
      <c r="R28" s="16">
        <f t="shared" si="6"/>
        <v>0</v>
      </c>
      <c r="S28" s="7">
        <v>2298</v>
      </c>
      <c r="T28" s="16">
        <f t="shared" si="7"/>
        <v>6.7767620171040983</v>
      </c>
      <c r="U28" s="7">
        <v>139</v>
      </c>
      <c r="V28" s="16">
        <f t="shared" si="8"/>
        <v>4.0990858153936891</v>
      </c>
      <c r="W28" s="18">
        <v>96</v>
      </c>
    </row>
    <row r="29" spans="1:23" x14ac:dyDescent="0.35">
      <c r="A29" s="5" t="s">
        <v>58</v>
      </c>
      <c r="B29" s="6" t="s">
        <v>27</v>
      </c>
      <c r="C29" s="12">
        <v>34.612304999999999</v>
      </c>
      <c r="D29" s="12">
        <v>49.854726599999999</v>
      </c>
      <c r="E29" s="7">
        <v>1478000</v>
      </c>
      <c r="F29" s="7">
        <v>316000</v>
      </c>
      <c r="G29" s="13">
        <v>0.76700000000000002</v>
      </c>
      <c r="H29" s="7">
        <v>12</v>
      </c>
      <c r="I29" s="7">
        <f t="shared" si="0"/>
        <v>7564</v>
      </c>
      <c r="J29" s="16">
        <f t="shared" si="1"/>
        <v>5.1177266576454672</v>
      </c>
      <c r="K29" s="7">
        <f t="shared" si="2"/>
        <v>3601</v>
      </c>
      <c r="L29" s="16">
        <f t="shared" si="3"/>
        <v>2.4364005412719889</v>
      </c>
      <c r="M29" s="7">
        <v>3396</v>
      </c>
      <c r="N29" s="16">
        <f t="shared" si="4"/>
        <v>22.976995940460078</v>
      </c>
      <c r="O29" s="7">
        <v>195</v>
      </c>
      <c r="P29" s="16">
        <f t="shared" si="5"/>
        <v>1.3193504736129906</v>
      </c>
      <c r="Q29" s="7">
        <v>10</v>
      </c>
      <c r="R29" s="16">
        <f t="shared" si="6"/>
        <v>0.67658998646820023</v>
      </c>
      <c r="S29" s="7">
        <v>3793</v>
      </c>
      <c r="T29" s="16">
        <f t="shared" si="7"/>
        <v>25.663058186738834</v>
      </c>
      <c r="U29" s="7">
        <v>44</v>
      </c>
      <c r="V29" s="16">
        <f t="shared" si="8"/>
        <v>2.976995940460081</v>
      </c>
      <c r="W29" s="18">
        <v>126</v>
      </c>
    </row>
    <row r="30" spans="1:23" x14ac:dyDescent="0.35">
      <c r="A30" s="5" t="s">
        <v>59</v>
      </c>
      <c r="B30" s="6" t="s">
        <v>28</v>
      </c>
      <c r="C30" s="12">
        <v>27.138722999999999</v>
      </c>
      <c r="D30" s="12">
        <v>55.137583399999997</v>
      </c>
      <c r="E30" s="7">
        <v>1942000</v>
      </c>
      <c r="F30" s="7">
        <v>838000</v>
      </c>
      <c r="G30" s="13">
        <v>0.745</v>
      </c>
      <c r="H30" s="7">
        <v>19</v>
      </c>
      <c r="I30" s="7">
        <f t="shared" si="0"/>
        <v>100130</v>
      </c>
      <c r="J30" s="16">
        <f t="shared" si="1"/>
        <v>51.560247167868177</v>
      </c>
      <c r="K30" s="7">
        <f t="shared" si="2"/>
        <v>89889</v>
      </c>
      <c r="L30" s="16">
        <f t="shared" si="3"/>
        <v>46.286817713697218</v>
      </c>
      <c r="M30" s="7">
        <v>89048</v>
      </c>
      <c r="N30" s="16">
        <f t="shared" si="4"/>
        <v>458.53759011328532</v>
      </c>
      <c r="O30" s="7">
        <v>841</v>
      </c>
      <c r="P30" s="16">
        <f t="shared" si="5"/>
        <v>4.3305870236869204</v>
      </c>
      <c r="Q30" s="7">
        <v>0</v>
      </c>
      <c r="R30" s="16">
        <f t="shared" si="6"/>
        <v>0</v>
      </c>
      <c r="S30" s="7">
        <v>8860</v>
      </c>
      <c r="T30" s="16">
        <f t="shared" si="7"/>
        <v>45.623069001029862</v>
      </c>
      <c r="U30" s="7">
        <v>1152</v>
      </c>
      <c r="V30" s="16">
        <f t="shared" si="8"/>
        <v>59.320288362512869</v>
      </c>
      <c r="W30" s="18">
        <v>229</v>
      </c>
    </row>
    <row r="31" spans="1:23" x14ac:dyDescent="0.35">
      <c r="A31" s="5" t="s">
        <v>60</v>
      </c>
      <c r="B31" s="6" t="s">
        <v>29</v>
      </c>
      <c r="C31" s="12">
        <v>34.798857499999997</v>
      </c>
      <c r="D31" s="12">
        <v>48.515022500000001</v>
      </c>
      <c r="E31" s="7">
        <v>1778000</v>
      </c>
      <c r="F31" s="7">
        <v>620000</v>
      </c>
      <c r="G31" s="13">
        <v>0.75</v>
      </c>
      <c r="H31" s="7">
        <v>17</v>
      </c>
      <c r="I31" s="7">
        <f t="shared" si="0"/>
        <v>5805</v>
      </c>
      <c r="J31" s="16">
        <f t="shared" si="1"/>
        <v>3.2649043869516312</v>
      </c>
      <c r="K31" s="7">
        <f t="shared" si="2"/>
        <v>2752</v>
      </c>
      <c r="L31" s="16">
        <f t="shared" si="3"/>
        <v>1.547806524184477</v>
      </c>
      <c r="M31" s="7">
        <v>2513</v>
      </c>
      <c r="N31" s="16">
        <f t="shared" si="4"/>
        <v>14.133858267716535</v>
      </c>
      <c r="O31" s="7">
        <v>239</v>
      </c>
      <c r="P31" s="16">
        <f t="shared" si="5"/>
        <v>1.3442069741282341</v>
      </c>
      <c r="Q31" s="7">
        <v>0</v>
      </c>
      <c r="R31" s="16">
        <f t="shared" si="6"/>
        <v>0</v>
      </c>
      <c r="S31" s="7">
        <v>1375</v>
      </c>
      <c r="T31" s="16">
        <f t="shared" si="7"/>
        <v>7.7334083239595053</v>
      </c>
      <c r="U31" s="7">
        <v>102</v>
      </c>
      <c r="V31" s="16">
        <f t="shared" si="8"/>
        <v>5.7367829021372332</v>
      </c>
      <c r="W31" s="18">
        <v>1576</v>
      </c>
    </row>
    <row r="32" spans="1:23" ht="13.5" thickBot="1" x14ac:dyDescent="0.4">
      <c r="A32" s="9" t="s">
        <v>61</v>
      </c>
      <c r="B32" s="10" t="s">
        <v>30</v>
      </c>
      <c r="C32" s="14">
        <v>31.897423199999999</v>
      </c>
      <c r="D32" s="14">
        <v>54.356856200000003</v>
      </c>
      <c r="E32" s="11">
        <v>1237000</v>
      </c>
      <c r="F32" s="11">
        <v>172000</v>
      </c>
      <c r="G32" s="15">
        <v>0.79900000000000004</v>
      </c>
      <c r="H32" s="11">
        <v>3</v>
      </c>
      <c r="I32" s="11">
        <f t="shared" si="0"/>
        <v>56859</v>
      </c>
      <c r="J32" s="19">
        <f t="shared" si="1"/>
        <v>45.965238480194017</v>
      </c>
      <c r="K32" s="11">
        <f t="shared" si="2"/>
        <v>47439</v>
      </c>
      <c r="L32" s="19">
        <f t="shared" si="3"/>
        <v>38.350040420371862</v>
      </c>
      <c r="M32" s="11">
        <v>46477</v>
      </c>
      <c r="N32" s="19">
        <f t="shared" si="4"/>
        <v>375.72352465642683</v>
      </c>
      <c r="O32" s="11">
        <v>952</v>
      </c>
      <c r="P32" s="19">
        <f t="shared" si="5"/>
        <v>7.6960388035569922</v>
      </c>
      <c r="Q32" s="11">
        <v>10</v>
      </c>
      <c r="R32" s="19">
        <f t="shared" si="6"/>
        <v>0.80840743734842369</v>
      </c>
      <c r="S32" s="11">
        <v>8665</v>
      </c>
      <c r="T32" s="19">
        <f t="shared" si="7"/>
        <v>70.048504446240898</v>
      </c>
      <c r="U32" s="11">
        <v>655</v>
      </c>
      <c r="V32" s="19">
        <f t="shared" si="8"/>
        <v>52.950687146321748</v>
      </c>
      <c r="W32" s="20"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0A57-8F85-4E3C-84E3-2743D30F019C}">
  <dimension ref="A1:W32"/>
  <sheetViews>
    <sheetView workbookViewId="0">
      <pane xSplit="2" topLeftCell="I1" activePane="topRight" state="frozen"/>
      <selection pane="topRight" activeCell="M1" sqref="M1:W1"/>
    </sheetView>
  </sheetViews>
  <sheetFormatPr defaultColWidth="10.6640625" defaultRowHeight="13.15" x14ac:dyDescent="0.35"/>
  <cols>
    <col min="1" max="8" width="13.19921875" style="8" customWidth="1"/>
    <col min="9" max="16384" width="10.6640625" style="8"/>
  </cols>
  <sheetData>
    <row r="1" spans="1:23" s="4" customFormat="1" ht="73.900000000000006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2" t="s">
        <v>77</v>
      </c>
      <c r="J1" s="3" t="s">
        <v>78</v>
      </c>
      <c r="K1" s="2" t="s">
        <v>73</v>
      </c>
      <c r="L1" s="3" t="s">
        <v>79</v>
      </c>
      <c r="M1" s="2" t="s">
        <v>72</v>
      </c>
      <c r="N1" s="3" t="s">
        <v>82</v>
      </c>
      <c r="O1" s="2" t="s">
        <v>71</v>
      </c>
      <c r="P1" s="3" t="s">
        <v>83</v>
      </c>
      <c r="Q1" s="2" t="s">
        <v>70</v>
      </c>
      <c r="R1" s="3" t="s">
        <v>84</v>
      </c>
      <c r="S1" s="2" t="s">
        <v>74</v>
      </c>
      <c r="T1" s="3" t="s">
        <v>80</v>
      </c>
      <c r="U1" s="2" t="s">
        <v>75</v>
      </c>
      <c r="V1" s="3" t="s">
        <v>81</v>
      </c>
      <c r="W1" s="17" t="s">
        <v>76</v>
      </c>
    </row>
    <row r="2" spans="1:23" x14ac:dyDescent="0.35">
      <c r="A2" s="5" t="s">
        <v>31</v>
      </c>
      <c r="B2" s="6" t="s">
        <v>0</v>
      </c>
      <c r="C2" s="12">
        <v>37.903573299999998</v>
      </c>
      <c r="D2" s="12">
        <v>46.2682109</v>
      </c>
      <c r="E2" s="7">
        <v>4051000</v>
      </c>
      <c r="F2" s="7">
        <v>1087000</v>
      </c>
      <c r="G2" s="13">
        <v>0.76100000000000001</v>
      </c>
      <c r="H2" s="7">
        <v>13</v>
      </c>
      <c r="I2" s="7">
        <f>M2+O2+Q2+S2+U2+W2</f>
        <v>5536</v>
      </c>
      <c r="J2" s="16">
        <f>(I2/$E2)*1000</f>
        <v>1.3665761540360404</v>
      </c>
      <c r="K2" s="7">
        <f>M2+O2+Q2</f>
        <v>4520</v>
      </c>
      <c r="L2" s="16">
        <f>(K2/$E2)*1000</f>
        <v>1.115773882991854</v>
      </c>
      <c r="M2" s="7">
        <v>3795</v>
      </c>
      <c r="N2" s="16">
        <f>(M2/$E2)*10000</f>
        <v>9.3680572698099223</v>
      </c>
      <c r="O2" s="7">
        <v>650</v>
      </c>
      <c r="P2" s="16">
        <f>(O2/$E2)*10000</f>
        <v>1.6045420883732413</v>
      </c>
      <c r="Q2" s="7">
        <v>75</v>
      </c>
      <c r="R2" s="16">
        <f>(Q2/$E2)*100000</f>
        <v>1.8513947173537397</v>
      </c>
      <c r="S2" s="7">
        <v>885</v>
      </c>
      <c r="T2" s="16">
        <f>(S2/$E2)*10000</f>
        <v>2.1846457664774128</v>
      </c>
      <c r="U2" s="7">
        <v>74</v>
      </c>
      <c r="V2" s="16">
        <f>(U2/$E2)*100000</f>
        <v>1.8267094544556899</v>
      </c>
      <c r="W2" s="18">
        <v>57</v>
      </c>
    </row>
    <row r="3" spans="1:23" x14ac:dyDescent="0.35">
      <c r="A3" s="5" t="s">
        <v>32</v>
      </c>
      <c r="B3" s="6" t="s">
        <v>1</v>
      </c>
      <c r="C3" s="12">
        <v>37.4550062</v>
      </c>
      <c r="D3" s="12">
        <v>45</v>
      </c>
      <c r="E3" s="7">
        <v>3439000</v>
      </c>
      <c r="F3" s="7">
        <v>1146000</v>
      </c>
      <c r="G3" s="13">
        <v>0.73599999999999999</v>
      </c>
      <c r="H3" s="7">
        <v>21</v>
      </c>
      <c r="I3" s="7">
        <f t="shared" ref="I3:I32" si="0">M3+O3+Q3+S3+U3+W3</f>
        <v>9695</v>
      </c>
      <c r="J3" s="16">
        <f t="shared" ref="J3:J32" si="1">(I3/$E3)*1000</f>
        <v>2.8191334690316951</v>
      </c>
      <c r="K3" s="7">
        <f t="shared" ref="K3:K32" si="2">M3+O3+Q3</f>
        <v>8393</v>
      </c>
      <c r="L3" s="16">
        <f t="shared" ref="L3:L32" si="3">(K3/$E3)*1000</f>
        <v>2.4405350392555976</v>
      </c>
      <c r="M3" s="7">
        <v>3602</v>
      </c>
      <c r="N3" s="16">
        <f t="shared" ref="N3:N32" si="4">(M3/$E3)*10000</f>
        <v>10.473974992730444</v>
      </c>
      <c r="O3" s="7">
        <v>3987</v>
      </c>
      <c r="P3" s="16">
        <f t="shared" ref="P3:P32" si="5">(O3/$E3)*10000</f>
        <v>11.593486478627508</v>
      </c>
      <c r="Q3" s="7">
        <v>804</v>
      </c>
      <c r="R3" s="16">
        <f t="shared" ref="R3:R32" si="6">(Q3/$E3)*100000</f>
        <v>23.378889211980226</v>
      </c>
      <c r="S3" s="7">
        <v>921</v>
      </c>
      <c r="T3" s="16">
        <f t="shared" ref="T3:T32" si="7">(S3/$E3)*10000</f>
        <v>2.6781041000290782</v>
      </c>
      <c r="U3" s="7">
        <v>270</v>
      </c>
      <c r="V3" s="16">
        <f t="shared" ref="V3:V32" si="8">(U3/$E3)*100000</f>
        <v>7.8511195114858969</v>
      </c>
      <c r="W3" s="18">
        <v>111</v>
      </c>
    </row>
    <row r="4" spans="1:23" x14ac:dyDescent="0.35">
      <c r="A4" s="5" t="s">
        <v>33</v>
      </c>
      <c r="B4" s="6" t="s">
        <v>2</v>
      </c>
      <c r="C4" s="12">
        <v>38.2537363</v>
      </c>
      <c r="D4" s="12">
        <v>48.299990100000002</v>
      </c>
      <c r="E4" s="7">
        <v>1306000</v>
      </c>
      <c r="F4" s="7">
        <v>387000</v>
      </c>
      <c r="G4" s="13">
        <v>0.73699999999999999</v>
      </c>
      <c r="H4" s="7">
        <v>20</v>
      </c>
      <c r="I4" s="7">
        <f t="shared" si="0"/>
        <v>2272</v>
      </c>
      <c r="J4" s="16">
        <f t="shared" si="1"/>
        <v>1.7396630934150077</v>
      </c>
      <c r="K4" s="7">
        <f t="shared" si="2"/>
        <v>1438</v>
      </c>
      <c r="L4" s="16">
        <f t="shared" si="3"/>
        <v>1.101071975497703</v>
      </c>
      <c r="M4" s="7">
        <v>1366</v>
      </c>
      <c r="N4" s="16">
        <f t="shared" si="4"/>
        <v>10.459418070444103</v>
      </c>
      <c r="O4" s="7">
        <v>72</v>
      </c>
      <c r="P4" s="16">
        <f t="shared" si="5"/>
        <v>0.55130168453292494</v>
      </c>
      <c r="Q4" s="7">
        <v>0</v>
      </c>
      <c r="R4" s="16">
        <f t="shared" si="6"/>
        <v>0</v>
      </c>
      <c r="S4" s="7">
        <v>617</v>
      </c>
      <c r="T4" s="16">
        <f t="shared" si="7"/>
        <v>4.7243491577335375</v>
      </c>
      <c r="U4" s="7">
        <v>146</v>
      </c>
      <c r="V4" s="16">
        <f t="shared" si="8"/>
        <v>11.179173047473199</v>
      </c>
      <c r="W4" s="18">
        <v>71</v>
      </c>
    </row>
    <row r="5" spans="1:23" x14ac:dyDescent="0.35">
      <c r="A5" s="5" t="s">
        <v>34</v>
      </c>
      <c r="B5" s="6" t="s">
        <v>3</v>
      </c>
      <c r="C5" s="12">
        <v>32.654627499999997</v>
      </c>
      <c r="D5" s="12">
        <v>51.667982599999903</v>
      </c>
      <c r="E5" s="7">
        <v>5342000</v>
      </c>
      <c r="F5" s="7">
        <v>594000</v>
      </c>
      <c r="G5" s="13">
        <v>0.80500000000000005</v>
      </c>
      <c r="H5" s="7">
        <v>2</v>
      </c>
      <c r="I5" s="7">
        <f t="shared" si="0"/>
        <v>54309</v>
      </c>
      <c r="J5" s="16">
        <f t="shared" si="1"/>
        <v>10.16641707225758</v>
      </c>
      <c r="K5" s="7">
        <f t="shared" si="2"/>
        <v>44337</v>
      </c>
      <c r="L5" s="16">
        <f t="shared" si="3"/>
        <v>8.2997004867090993</v>
      </c>
      <c r="M5" s="7">
        <v>41183</v>
      </c>
      <c r="N5" s="16">
        <f t="shared" si="4"/>
        <v>77.092849120179707</v>
      </c>
      <c r="O5" s="7">
        <v>2000</v>
      </c>
      <c r="P5" s="16">
        <f t="shared" si="5"/>
        <v>3.7439161362785476</v>
      </c>
      <c r="Q5" s="7">
        <v>1154</v>
      </c>
      <c r="R5" s="16">
        <f t="shared" si="6"/>
        <v>21.60239610632722</v>
      </c>
      <c r="S5" s="7">
        <v>5552</v>
      </c>
      <c r="T5" s="16">
        <f t="shared" si="7"/>
        <v>10.393111194309247</v>
      </c>
      <c r="U5" s="7">
        <v>1914</v>
      </c>
      <c r="V5" s="16">
        <f t="shared" si="8"/>
        <v>35.829277424185697</v>
      </c>
      <c r="W5" s="18">
        <v>2506</v>
      </c>
    </row>
    <row r="6" spans="1:23" x14ac:dyDescent="0.35">
      <c r="A6" s="5" t="s">
        <v>35</v>
      </c>
      <c r="B6" s="6" t="s">
        <v>4</v>
      </c>
      <c r="C6" s="12">
        <v>36.075833000000003</v>
      </c>
      <c r="D6" s="12">
        <v>51.796111000000003</v>
      </c>
      <c r="E6" s="7">
        <v>2914000</v>
      </c>
      <c r="F6" s="7">
        <v>202000</v>
      </c>
      <c r="G6" s="13">
        <v>0.81</v>
      </c>
      <c r="H6" s="7">
        <v>1</v>
      </c>
      <c r="I6" s="7">
        <f t="shared" si="0"/>
        <v>12112</v>
      </c>
      <c r="J6" s="16">
        <f t="shared" si="1"/>
        <v>4.1564859299931367</v>
      </c>
      <c r="K6" s="7">
        <f t="shared" si="2"/>
        <v>10955</v>
      </c>
      <c r="L6" s="16">
        <f t="shared" si="3"/>
        <v>3.759437199725463</v>
      </c>
      <c r="M6" s="7">
        <v>9447</v>
      </c>
      <c r="N6" s="16">
        <f t="shared" si="4"/>
        <v>32.41935483870968</v>
      </c>
      <c r="O6" s="7">
        <v>1369</v>
      </c>
      <c r="P6" s="16">
        <f t="shared" si="5"/>
        <v>4.698009608785175</v>
      </c>
      <c r="Q6" s="7">
        <v>139</v>
      </c>
      <c r="R6" s="16">
        <f t="shared" si="6"/>
        <v>4.7700754975978032</v>
      </c>
      <c r="S6" s="7">
        <v>895</v>
      </c>
      <c r="T6" s="16">
        <f t="shared" si="7"/>
        <v>3.0713795470144132</v>
      </c>
      <c r="U6" s="7">
        <v>193</v>
      </c>
      <c r="V6" s="16">
        <f t="shared" si="8"/>
        <v>6.6231983527796841</v>
      </c>
      <c r="W6" s="18">
        <v>69</v>
      </c>
    </row>
    <row r="7" spans="1:23" x14ac:dyDescent="0.35">
      <c r="A7" s="5" t="s">
        <v>36</v>
      </c>
      <c r="B7" s="6" t="s">
        <v>5</v>
      </c>
      <c r="C7" s="12">
        <v>33.634973600000002</v>
      </c>
      <c r="D7" s="12">
        <v>46.415281</v>
      </c>
      <c r="E7" s="7">
        <v>602000</v>
      </c>
      <c r="F7" s="7">
        <v>179000</v>
      </c>
      <c r="G7" s="13">
        <v>0.79</v>
      </c>
      <c r="H7" s="7">
        <v>5</v>
      </c>
      <c r="I7" s="7">
        <f t="shared" si="0"/>
        <v>490</v>
      </c>
      <c r="J7" s="16">
        <f t="shared" si="1"/>
        <v>0.81395348837209303</v>
      </c>
      <c r="K7" s="7">
        <f t="shared" si="2"/>
        <v>250</v>
      </c>
      <c r="L7" s="16">
        <f t="shared" si="3"/>
        <v>0.41528239202657807</v>
      </c>
      <c r="M7" s="7">
        <v>242</v>
      </c>
      <c r="N7" s="16">
        <f t="shared" si="4"/>
        <v>4.0199335548172757</v>
      </c>
      <c r="O7" s="7">
        <v>8</v>
      </c>
      <c r="P7" s="16">
        <f t="shared" si="5"/>
        <v>0.13289036544850499</v>
      </c>
      <c r="Q7" s="7">
        <v>0</v>
      </c>
      <c r="R7" s="16">
        <f t="shared" si="6"/>
        <v>0</v>
      </c>
      <c r="S7" s="7">
        <v>44</v>
      </c>
      <c r="T7" s="16">
        <f t="shared" si="7"/>
        <v>0.73089700996677742</v>
      </c>
      <c r="U7" s="7">
        <v>3</v>
      </c>
      <c r="V7" s="16">
        <f t="shared" si="8"/>
        <v>0.49833887043189368</v>
      </c>
      <c r="W7" s="18">
        <v>193</v>
      </c>
    </row>
    <row r="8" spans="1:23" x14ac:dyDescent="0.35">
      <c r="A8" s="5" t="s">
        <v>37</v>
      </c>
      <c r="B8" s="6" t="s">
        <v>6</v>
      </c>
      <c r="C8" s="12">
        <v>28.923383699999999</v>
      </c>
      <c r="D8" s="12">
        <v>50.820314000000003</v>
      </c>
      <c r="E8" s="7">
        <v>1250000</v>
      </c>
      <c r="F8" s="7">
        <v>334000</v>
      </c>
      <c r="G8" s="13">
        <v>0.78700000000000003</v>
      </c>
      <c r="H8" s="7">
        <v>6</v>
      </c>
      <c r="I8" s="7">
        <f t="shared" si="0"/>
        <v>17849</v>
      </c>
      <c r="J8" s="16">
        <f t="shared" si="1"/>
        <v>14.279200000000001</v>
      </c>
      <c r="K8" s="7">
        <f t="shared" si="2"/>
        <v>16399</v>
      </c>
      <c r="L8" s="16">
        <f t="shared" si="3"/>
        <v>13.119199999999999</v>
      </c>
      <c r="M8" s="7">
        <v>16383</v>
      </c>
      <c r="N8" s="16">
        <f t="shared" si="4"/>
        <v>131.06399999999999</v>
      </c>
      <c r="O8" s="7">
        <v>16</v>
      </c>
      <c r="P8" s="16">
        <f t="shared" si="5"/>
        <v>0.128</v>
      </c>
      <c r="Q8" s="7">
        <v>0</v>
      </c>
      <c r="R8" s="16">
        <f t="shared" si="6"/>
        <v>0</v>
      </c>
      <c r="S8" s="7">
        <v>1386</v>
      </c>
      <c r="T8" s="16">
        <f t="shared" si="7"/>
        <v>11.088000000000001</v>
      </c>
      <c r="U8" s="7">
        <v>31</v>
      </c>
      <c r="V8" s="16">
        <f t="shared" si="8"/>
        <v>2.48</v>
      </c>
      <c r="W8" s="18">
        <v>33</v>
      </c>
    </row>
    <row r="9" spans="1:23" x14ac:dyDescent="0.35">
      <c r="A9" s="5" t="s">
        <v>38</v>
      </c>
      <c r="B9" s="6" t="s">
        <v>7</v>
      </c>
      <c r="C9" s="12">
        <v>35.689197499999999</v>
      </c>
      <c r="D9" s="12">
        <v>51.3889736</v>
      </c>
      <c r="E9" s="7">
        <v>13974000</v>
      </c>
      <c r="F9" s="7">
        <v>796000</v>
      </c>
      <c r="G9" s="13">
        <v>0.81</v>
      </c>
      <c r="H9" s="7">
        <v>1</v>
      </c>
      <c r="I9" s="7">
        <f t="shared" si="0"/>
        <v>55251</v>
      </c>
      <c r="J9" s="16">
        <f t="shared" si="1"/>
        <v>3.9538428510090169</v>
      </c>
      <c r="K9" s="7">
        <f t="shared" si="2"/>
        <v>41921</v>
      </c>
      <c r="L9" s="16">
        <f t="shared" si="3"/>
        <v>2.9999284385286962</v>
      </c>
      <c r="M9" s="7">
        <v>35912</v>
      </c>
      <c r="N9" s="16">
        <f t="shared" si="4"/>
        <v>25.699155574638613</v>
      </c>
      <c r="O9" s="7">
        <v>1867</v>
      </c>
      <c r="P9" s="16">
        <f t="shared" si="5"/>
        <v>1.3360526692428798</v>
      </c>
      <c r="Q9" s="7">
        <v>4142</v>
      </c>
      <c r="R9" s="16">
        <f t="shared" si="6"/>
        <v>29.640761414054673</v>
      </c>
      <c r="S9" s="7">
        <v>8037</v>
      </c>
      <c r="T9" s="16">
        <f t="shared" si="7"/>
        <v>5.7513954486904248</v>
      </c>
      <c r="U9" s="7">
        <v>2138</v>
      </c>
      <c r="V9" s="16">
        <f t="shared" si="8"/>
        <v>15.299842564763132</v>
      </c>
      <c r="W9" s="18">
        <v>3155</v>
      </c>
    </row>
    <row r="10" spans="1:23" x14ac:dyDescent="0.35">
      <c r="A10" s="5" t="s">
        <v>39</v>
      </c>
      <c r="B10" s="6" t="s">
        <v>8</v>
      </c>
      <c r="C10" s="12">
        <v>31.997041899999999</v>
      </c>
      <c r="D10" s="12">
        <v>50.661384899999902</v>
      </c>
      <c r="E10" s="7">
        <v>989000</v>
      </c>
      <c r="F10" s="7">
        <v>339000</v>
      </c>
      <c r="G10" s="13">
        <v>0.77100000000000002</v>
      </c>
      <c r="H10" s="7">
        <v>11</v>
      </c>
      <c r="I10" s="7">
        <f t="shared" si="0"/>
        <v>3326</v>
      </c>
      <c r="J10" s="16">
        <f t="shared" si="1"/>
        <v>3.3629929221435795</v>
      </c>
      <c r="K10" s="7">
        <f t="shared" si="2"/>
        <v>3136</v>
      </c>
      <c r="L10" s="16">
        <f t="shared" si="3"/>
        <v>3.1708796764408493</v>
      </c>
      <c r="M10" s="7">
        <v>3122</v>
      </c>
      <c r="N10" s="16">
        <f t="shared" si="4"/>
        <v>31.567239635995957</v>
      </c>
      <c r="O10" s="7">
        <v>14</v>
      </c>
      <c r="P10" s="16">
        <f t="shared" si="5"/>
        <v>0.14155712841253792</v>
      </c>
      <c r="Q10" s="7">
        <v>0</v>
      </c>
      <c r="R10" s="16">
        <f t="shared" si="6"/>
        <v>0</v>
      </c>
      <c r="S10" s="7">
        <v>148</v>
      </c>
      <c r="T10" s="16">
        <f t="shared" si="7"/>
        <v>1.4964610717896867</v>
      </c>
      <c r="U10" s="7">
        <v>5</v>
      </c>
      <c r="V10" s="16">
        <f t="shared" si="8"/>
        <v>0.50556117290192115</v>
      </c>
      <c r="W10" s="18">
        <v>37</v>
      </c>
    </row>
    <row r="11" spans="1:23" x14ac:dyDescent="0.35">
      <c r="A11" s="5" t="s">
        <v>40</v>
      </c>
      <c r="B11" s="6" t="s">
        <v>9</v>
      </c>
      <c r="C11" s="12">
        <v>32.517564299999997</v>
      </c>
      <c r="D11" s="12">
        <v>59.1041758</v>
      </c>
      <c r="E11" s="7">
        <v>822000</v>
      </c>
      <c r="F11" s="7">
        <v>324000</v>
      </c>
      <c r="G11" s="13">
        <v>0.73299999999999998</v>
      </c>
      <c r="H11" s="7">
        <v>22</v>
      </c>
      <c r="I11" s="7">
        <f t="shared" si="0"/>
        <v>143932</v>
      </c>
      <c r="J11" s="16">
        <f t="shared" si="1"/>
        <v>175.09975669099757</v>
      </c>
      <c r="K11" s="7">
        <f t="shared" si="2"/>
        <v>130867</v>
      </c>
      <c r="L11" s="16">
        <f t="shared" si="3"/>
        <v>159.20559610705595</v>
      </c>
      <c r="M11" s="7">
        <v>121476</v>
      </c>
      <c r="N11" s="16">
        <f t="shared" si="4"/>
        <v>1477.8102189781023</v>
      </c>
      <c r="O11" s="7">
        <v>2845</v>
      </c>
      <c r="P11" s="16">
        <f t="shared" si="5"/>
        <v>34.610705596107053</v>
      </c>
      <c r="Q11" s="7">
        <v>6546</v>
      </c>
      <c r="R11" s="16">
        <f t="shared" si="6"/>
        <v>796.35036496350369</v>
      </c>
      <c r="S11" s="7">
        <v>9596</v>
      </c>
      <c r="T11" s="16">
        <f t="shared" si="7"/>
        <v>116.7396593673966</v>
      </c>
      <c r="U11" s="7">
        <v>3165</v>
      </c>
      <c r="V11" s="16">
        <f t="shared" si="8"/>
        <v>385.03649635036493</v>
      </c>
      <c r="W11" s="18">
        <v>304</v>
      </c>
    </row>
    <row r="12" spans="1:23" x14ac:dyDescent="0.35">
      <c r="A12" s="5" t="s">
        <v>41</v>
      </c>
      <c r="B12" s="6" t="s">
        <v>10</v>
      </c>
      <c r="C12" s="12">
        <v>35.102025300000001</v>
      </c>
      <c r="D12" s="12">
        <v>59.1041758</v>
      </c>
      <c r="E12" s="7">
        <v>6871000</v>
      </c>
      <c r="F12" s="7">
        <v>1771000</v>
      </c>
      <c r="G12" s="13">
        <v>0.75700000000000001</v>
      </c>
      <c r="H12" s="7">
        <v>14</v>
      </c>
      <c r="I12" s="7">
        <f t="shared" si="0"/>
        <v>39264</v>
      </c>
      <c r="J12" s="16">
        <f t="shared" si="1"/>
        <v>5.7144520448260803</v>
      </c>
      <c r="K12" s="7">
        <f t="shared" si="2"/>
        <v>33641</v>
      </c>
      <c r="L12" s="16">
        <f t="shared" si="3"/>
        <v>4.8960849949061274</v>
      </c>
      <c r="M12" s="7">
        <v>27437</v>
      </c>
      <c r="N12" s="16">
        <f t="shared" si="4"/>
        <v>39.931596565274347</v>
      </c>
      <c r="O12" s="7">
        <v>2745</v>
      </c>
      <c r="P12" s="16">
        <f t="shared" si="5"/>
        <v>3.9950516664241014</v>
      </c>
      <c r="Q12" s="7">
        <v>3459</v>
      </c>
      <c r="R12" s="16">
        <f t="shared" si="6"/>
        <v>50.342017173628292</v>
      </c>
      <c r="S12" s="7">
        <v>3734</v>
      </c>
      <c r="T12" s="16">
        <f t="shared" si="7"/>
        <v>5.4344345801193423</v>
      </c>
      <c r="U12" s="7">
        <v>1650</v>
      </c>
      <c r="V12" s="16">
        <f t="shared" si="8"/>
        <v>24.013971765390774</v>
      </c>
      <c r="W12" s="18">
        <v>239</v>
      </c>
    </row>
    <row r="13" spans="1:23" x14ac:dyDescent="0.35">
      <c r="A13" s="5" t="s">
        <v>42</v>
      </c>
      <c r="B13" s="6" t="s">
        <v>11</v>
      </c>
      <c r="C13" s="12">
        <v>37.471035299999997</v>
      </c>
      <c r="D13" s="12">
        <v>57.101318799999902</v>
      </c>
      <c r="E13" s="7">
        <v>900000</v>
      </c>
      <c r="F13" s="7">
        <v>374000</v>
      </c>
      <c r="G13" s="13">
        <v>0.72299999999999998</v>
      </c>
      <c r="H13" s="7">
        <v>23</v>
      </c>
      <c r="I13" s="7">
        <f t="shared" si="0"/>
        <v>2607</v>
      </c>
      <c r="J13" s="16">
        <f t="shared" si="1"/>
        <v>2.8966666666666669</v>
      </c>
      <c r="K13" s="7">
        <f t="shared" si="2"/>
        <v>2245</v>
      </c>
      <c r="L13" s="16">
        <f t="shared" si="3"/>
        <v>2.4944444444444445</v>
      </c>
      <c r="M13" s="7">
        <v>2200</v>
      </c>
      <c r="N13" s="16">
        <f t="shared" si="4"/>
        <v>24.444444444444443</v>
      </c>
      <c r="O13" s="7">
        <v>20</v>
      </c>
      <c r="P13" s="16">
        <f t="shared" si="5"/>
        <v>0.22222222222222224</v>
      </c>
      <c r="Q13" s="7">
        <v>25</v>
      </c>
      <c r="R13" s="16">
        <f t="shared" si="6"/>
        <v>2.7777777777777781</v>
      </c>
      <c r="S13" s="7">
        <v>296</v>
      </c>
      <c r="T13" s="16">
        <f t="shared" si="7"/>
        <v>3.2888888888888888</v>
      </c>
      <c r="U13" s="7">
        <v>27</v>
      </c>
      <c r="V13" s="16">
        <f t="shared" si="8"/>
        <v>3</v>
      </c>
      <c r="W13" s="18">
        <v>39</v>
      </c>
    </row>
    <row r="14" spans="1:23" x14ac:dyDescent="0.35">
      <c r="A14" s="5" t="s">
        <v>43</v>
      </c>
      <c r="B14" s="6" t="s">
        <v>12</v>
      </c>
      <c r="C14" s="12">
        <v>31.4360149</v>
      </c>
      <c r="D14" s="12">
        <v>49.041311999999998</v>
      </c>
      <c r="E14" s="7">
        <v>4936000</v>
      </c>
      <c r="F14" s="7">
        <v>1125000</v>
      </c>
      <c r="G14" s="13">
        <v>0.77700000000000002</v>
      </c>
      <c r="H14" s="7">
        <v>9</v>
      </c>
      <c r="I14" s="7">
        <f t="shared" si="0"/>
        <v>12123</v>
      </c>
      <c r="J14" s="16">
        <f t="shared" si="1"/>
        <v>2.4560372771474879</v>
      </c>
      <c r="K14" s="7">
        <f t="shared" si="2"/>
        <v>9748</v>
      </c>
      <c r="L14" s="16">
        <f t="shared" si="3"/>
        <v>1.9748784440842786</v>
      </c>
      <c r="M14" s="7">
        <v>9504</v>
      </c>
      <c r="N14" s="16">
        <f t="shared" si="4"/>
        <v>19.254457050243111</v>
      </c>
      <c r="O14" s="7">
        <v>244</v>
      </c>
      <c r="P14" s="16">
        <f t="shared" si="5"/>
        <v>0.49432739059967584</v>
      </c>
      <c r="Q14" s="7">
        <v>0</v>
      </c>
      <c r="R14" s="16">
        <f t="shared" si="6"/>
        <v>0</v>
      </c>
      <c r="S14" s="7">
        <v>1628</v>
      </c>
      <c r="T14" s="16">
        <f t="shared" si="7"/>
        <v>3.2982171799027551</v>
      </c>
      <c r="U14" s="7">
        <v>500</v>
      </c>
      <c r="V14" s="16">
        <f t="shared" si="8"/>
        <v>10.12965964343598</v>
      </c>
      <c r="W14" s="18">
        <v>247</v>
      </c>
    </row>
    <row r="15" spans="1:23" x14ac:dyDescent="0.35">
      <c r="A15" s="5" t="s">
        <v>44</v>
      </c>
      <c r="B15" s="6" t="s">
        <v>13</v>
      </c>
      <c r="C15" s="12">
        <v>36.683004500000003</v>
      </c>
      <c r="D15" s="12">
        <v>48.5087209</v>
      </c>
      <c r="E15" s="7">
        <v>1107000</v>
      </c>
      <c r="F15" s="7">
        <v>348000</v>
      </c>
      <c r="G15" s="13">
        <v>0.748</v>
      </c>
      <c r="H15" s="7">
        <v>18</v>
      </c>
      <c r="I15" s="7">
        <f t="shared" si="0"/>
        <v>1645</v>
      </c>
      <c r="J15" s="16">
        <f t="shared" si="1"/>
        <v>1.4859981933152664</v>
      </c>
      <c r="K15" s="7">
        <f t="shared" si="2"/>
        <v>1207</v>
      </c>
      <c r="L15" s="16">
        <f t="shared" si="3"/>
        <v>1.0903342366757003</v>
      </c>
      <c r="M15" s="7">
        <v>1170</v>
      </c>
      <c r="N15" s="16">
        <f t="shared" si="4"/>
        <v>10.56910569105691</v>
      </c>
      <c r="O15" s="7">
        <v>37</v>
      </c>
      <c r="P15" s="16">
        <f t="shared" si="5"/>
        <v>0.3342366757000903</v>
      </c>
      <c r="Q15" s="7">
        <v>0</v>
      </c>
      <c r="R15" s="16">
        <f t="shared" si="6"/>
        <v>0</v>
      </c>
      <c r="S15" s="7">
        <v>191</v>
      </c>
      <c r="T15" s="16">
        <f t="shared" si="7"/>
        <v>1.7253839205058716</v>
      </c>
      <c r="U15" s="7">
        <v>114</v>
      </c>
      <c r="V15" s="16">
        <f t="shared" si="8"/>
        <v>10.29810298102981</v>
      </c>
      <c r="W15" s="18">
        <v>133</v>
      </c>
    </row>
    <row r="16" spans="1:23" x14ac:dyDescent="0.35">
      <c r="A16" s="5" t="s">
        <v>45</v>
      </c>
      <c r="B16" s="6" t="s">
        <v>14</v>
      </c>
      <c r="C16" s="12">
        <v>35.225558499999998</v>
      </c>
      <c r="D16" s="12">
        <v>54.434213800000002</v>
      </c>
      <c r="E16" s="7">
        <v>764000</v>
      </c>
      <c r="F16" s="7">
        <v>144000</v>
      </c>
      <c r="G16" s="13">
        <v>0.79800000000000004</v>
      </c>
      <c r="H16" s="7">
        <v>4</v>
      </c>
      <c r="I16" s="7">
        <f t="shared" si="0"/>
        <v>14106</v>
      </c>
      <c r="J16" s="16">
        <f t="shared" si="1"/>
        <v>18.463350785340314</v>
      </c>
      <c r="K16" s="7">
        <f t="shared" si="2"/>
        <v>11210</v>
      </c>
      <c r="L16" s="16">
        <f t="shared" si="3"/>
        <v>14.672774869109949</v>
      </c>
      <c r="M16" s="7">
        <v>10107</v>
      </c>
      <c r="N16" s="16">
        <f t="shared" si="4"/>
        <v>132.29057591623035</v>
      </c>
      <c r="O16" s="7">
        <v>392</v>
      </c>
      <c r="P16" s="16">
        <f t="shared" si="5"/>
        <v>5.1308900523560208</v>
      </c>
      <c r="Q16" s="7">
        <v>711</v>
      </c>
      <c r="R16" s="16">
        <f t="shared" si="6"/>
        <v>93.062827225130889</v>
      </c>
      <c r="S16" s="7">
        <v>1478</v>
      </c>
      <c r="T16" s="16">
        <f t="shared" si="7"/>
        <v>19.345549738219898</v>
      </c>
      <c r="U16" s="7">
        <v>438</v>
      </c>
      <c r="V16" s="16">
        <f t="shared" si="8"/>
        <v>57.329842931937172</v>
      </c>
      <c r="W16" s="18">
        <v>980</v>
      </c>
    </row>
    <row r="17" spans="1:23" x14ac:dyDescent="0.35">
      <c r="A17" s="5" t="s">
        <v>46</v>
      </c>
      <c r="B17" s="6" t="s">
        <v>15</v>
      </c>
      <c r="C17" s="12">
        <v>27.529990600000001</v>
      </c>
      <c r="D17" s="12">
        <v>60.582067599999903</v>
      </c>
      <c r="E17" s="7">
        <v>3045000</v>
      </c>
      <c r="F17" s="7">
        <v>1471000</v>
      </c>
      <c r="G17" s="13">
        <v>0.66500000000000004</v>
      </c>
      <c r="H17" s="7">
        <v>24</v>
      </c>
      <c r="I17" s="7">
        <f t="shared" si="0"/>
        <v>311136</v>
      </c>
      <c r="J17" s="16">
        <f t="shared" si="1"/>
        <v>102.1793103448276</v>
      </c>
      <c r="K17" s="7">
        <f t="shared" si="2"/>
        <v>267327</v>
      </c>
      <c r="L17" s="16">
        <f t="shared" si="3"/>
        <v>87.792118226600991</v>
      </c>
      <c r="M17" s="7">
        <v>258502</v>
      </c>
      <c r="N17" s="16">
        <f t="shared" si="4"/>
        <v>848.93924466338251</v>
      </c>
      <c r="O17" s="7">
        <v>4229</v>
      </c>
      <c r="P17" s="16">
        <f t="shared" si="5"/>
        <v>13.888341543513956</v>
      </c>
      <c r="Q17" s="7">
        <v>4596</v>
      </c>
      <c r="R17" s="16">
        <f t="shared" si="6"/>
        <v>150.93596059113301</v>
      </c>
      <c r="S17" s="7">
        <v>27804</v>
      </c>
      <c r="T17" s="16">
        <f t="shared" si="7"/>
        <v>91.310344827586206</v>
      </c>
      <c r="U17" s="7">
        <v>5341</v>
      </c>
      <c r="V17" s="16">
        <f t="shared" si="8"/>
        <v>175.40229885057471</v>
      </c>
      <c r="W17" s="18">
        <v>10664</v>
      </c>
    </row>
    <row r="18" spans="1:23" x14ac:dyDescent="0.35">
      <c r="A18" s="5" t="s">
        <v>47</v>
      </c>
      <c r="B18" s="6" t="s">
        <v>16</v>
      </c>
      <c r="C18" s="12">
        <v>29.1043813</v>
      </c>
      <c r="D18" s="12">
        <v>53.045893</v>
      </c>
      <c r="E18" s="7">
        <v>5052000</v>
      </c>
      <c r="F18" s="7">
        <v>1434000</v>
      </c>
      <c r="G18" s="13">
        <v>0.78300000000000003</v>
      </c>
      <c r="H18" s="7">
        <v>7</v>
      </c>
      <c r="I18" s="7">
        <f t="shared" si="0"/>
        <v>56565</v>
      </c>
      <c r="J18" s="16">
        <f t="shared" si="1"/>
        <v>11.196555819477434</v>
      </c>
      <c r="K18" s="7">
        <f t="shared" si="2"/>
        <v>45416</v>
      </c>
      <c r="L18" s="16">
        <f t="shared" si="3"/>
        <v>8.9897070467141713</v>
      </c>
      <c r="M18" s="7">
        <v>43134</v>
      </c>
      <c r="N18" s="16">
        <f t="shared" si="4"/>
        <v>85.380047505938251</v>
      </c>
      <c r="O18" s="7">
        <v>378</v>
      </c>
      <c r="P18" s="16">
        <f t="shared" si="5"/>
        <v>0.74821852731591454</v>
      </c>
      <c r="Q18" s="7">
        <v>1904</v>
      </c>
      <c r="R18" s="16">
        <f t="shared" si="6"/>
        <v>37.688044338875692</v>
      </c>
      <c r="S18" s="7">
        <v>10236</v>
      </c>
      <c r="T18" s="16">
        <f t="shared" si="7"/>
        <v>20.261282660332544</v>
      </c>
      <c r="U18" s="7">
        <v>708</v>
      </c>
      <c r="V18" s="16">
        <f t="shared" si="8"/>
        <v>14.014251781472684</v>
      </c>
      <c r="W18" s="18">
        <v>205</v>
      </c>
    </row>
    <row r="19" spans="1:23" x14ac:dyDescent="0.35">
      <c r="A19" s="5" t="s">
        <v>48</v>
      </c>
      <c r="B19" s="6" t="s">
        <v>17</v>
      </c>
      <c r="C19" s="12">
        <v>36.273658900000001</v>
      </c>
      <c r="D19" s="12">
        <v>49.998235999999999</v>
      </c>
      <c r="E19" s="7">
        <v>1336000</v>
      </c>
      <c r="F19" s="7">
        <v>302000</v>
      </c>
      <c r="G19" s="13">
        <v>0.77100000000000002</v>
      </c>
      <c r="H19" s="7">
        <v>11</v>
      </c>
      <c r="I19" s="7">
        <f t="shared" si="0"/>
        <v>5452</v>
      </c>
      <c r="J19" s="16">
        <f t="shared" si="1"/>
        <v>4.0808383233532934</v>
      </c>
      <c r="K19" s="7">
        <f t="shared" si="2"/>
        <v>4285</v>
      </c>
      <c r="L19" s="16">
        <f t="shared" si="3"/>
        <v>3.2073353293413174</v>
      </c>
      <c r="M19" s="7">
        <v>3305</v>
      </c>
      <c r="N19" s="16">
        <f t="shared" si="4"/>
        <v>24.738023952095809</v>
      </c>
      <c r="O19" s="7">
        <v>710</v>
      </c>
      <c r="P19" s="16">
        <f t="shared" si="5"/>
        <v>5.3143712574850301</v>
      </c>
      <c r="Q19" s="7">
        <v>270</v>
      </c>
      <c r="R19" s="16">
        <f t="shared" si="6"/>
        <v>20.209580838323355</v>
      </c>
      <c r="S19" s="7">
        <v>983</v>
      </c>
      <c r="T19" s="16">
        <f t="shared" si="7"/>
        <v>7.3577844311377243</v>
      </c>
      <c r="U19" s="7">
        <v>136</v>
      </c>
      <c r="V19" s="16">
        <f t="shared" si="8"/>
        <v>10.179640718562874</v>
      </c>
      <c r="W19" s="18">
        <v>48</v>
      </c>
    </row>
    <row r="20" spans="1:23" x14ac:dyDescent="0.35">
      <c r="A20" s="5" t="s">
        <v>49</v>
      </c>
      <c r="B20" s="6" t="s">
        <v>18</v>
      </c>
      <c r="C20" s="12">
        <v>34.639944300000003</v>
      </c>
      <c r="D20" s="12">
        <v>50.875941900000001</v>
      </c>
      <c r="E20" s="7">
        <v>1397000</v>
      </c>
      <c r="F20" s="7">
        <v>64000</v>
      </c>
      <c r="G20" s="13">
        <v>0.79</v>
      </c>
      <c r="H20" s="7">
        <v>5</v>
      </c>
      <c r="I20" s="7">
        <f t="shared" si="0"/>
        <v>7944</v>
      </c>
      <c r="J20" s="16">
        <f t="shared" si="1"/>
        <v>5.686471009305655</v>
      </c>
      <c r="K20" s="7">
        <f t="shared" si="2"/>
        <v>7251</v>
      </c>
      <c r="L20" s="16">
        <f t="shared" si="3"/>
        <v>5.1904080171796707</v>
      </c>
      <c r="M20" s="7">
        <v>6607</v>
      </c>
      <c r="N20" s="16">
        <f t="shared" si="4"/>
        <v>47.294201861130993</v>
      </c>
      <c r="O20" s="7">
        <v>349</v>
      </c>
      <c r="P20" s="16">
        <f t="shared" si="5"/>
        <v>2.4982104509663565</v>
      </c>
      <c r="Q20" s="7">
        <v>295</v>
      </c>
      <c r="R20" s="16">
        <f t="shared" si="6"/>
        <v>21.116678596993559</v>
      </c>
      <c r="S20" s="7">
        <v>514</v>
      </c>
      <c r="T20" s="16">
        <f t="shared" si="7"/>
        <v>3.6793128131710811</v>
      </c>
      <c r="U20" s="7">
        <v>136</v>
      </c>
      <c r="V20" s="16">
        <f t="shared" si="8"/>
        <v>9.7351467430207581</v>
      </c>
      <c r="W20" s="18">
        <v>43</v>
      </c>
    </row>
    <row r="21" spans="1:23" x14ac:dyDescent="0.35">
      <c r="A21" s="5" t="s">
        <v>50</v>
      </c>
      <c r="B21" s="6" t="s">
        <v>19</v>
      </c>
      <c r="C21" s="12">
        <v>35.955357900000003</v>
      </c>
      <c r="D21" s="12">
        <v>47.136212499999999</v>
      </c>
      <c r="E21" s="7">
        <v>1675000</v>
      </c>
      <c r="F21" s="7">
        <v>459000</v>
      </c>
      <c r="G21" s="13">
        <v>0.72299999999999998</v>
      </c>
      <c r="H21" s="7">
        <v>23</v>
      </c>
      <c r="I21" s="7">
        <f t="shared" si="0"/>
        <v>1163</v>
      </c>
      <c r="J21" s="16">
        <f t="shared" si="1"/>
        <v>0.69432835820895522</v>
      </c>
      <c r="K21" s="7">
        <f t="shared" si="2"/>
        <v>947</v>
      </c>
      <c r="L21" s="16">
        <f t="shared" si="3"/>
        <v>0.56537313432835823</v>
      </c>
      <c r="M21" s="7">
        <v>940</v>
      </c>
      <c r="N21" s="16">
        <f t="shared" si="4"/>
        <v>5.611940298507462</v>
      </c>
      <c r="O21" s="7">
        <v>7</v>
      </c>
      <c r="P21" s="16">
        <f t="shared" si="5"/>
        <v>4.1791044776119404E-2</v>
      </c>
      <c r="Q21" s="7">
        <v>0</v>
      </c>
      <c r="R21" s="16">
        <f t="shared" si="6"/>
        <v>0</v>
      </c>
      <c r="S21" s="7">
        <v>90</v>
      </c>
      <c r="T21" s="16">
        <f t="shared" si="7"/>
        <v>0.53731343283582089</v>
      </c>
      <c r="U21" s="7">
        <v>9</v>
      </c>
      <c r="V21" s="16">
        <f t="shared" si="8"/>
        <v>0.53731343283582089</v>
      </c>
      <c r="W21" s="18">
        <v>117</v>
      </c>
    </row>
    <row r="22" spans="1:23" x14ac:dyDescent="0.35">
      <c r="A22" s="5" t="s">
        <v>51</v>
      </c>
      <c r="B22" s="6" t="s">
        <v>20</v>
      </c>
      <c r="C22" s="12">
        <v>30.283937900000002</v>
      </c>
      <c r="D22" s="12">
        <v>57.083362800000003</v>
      </c>
      <c r="E22" s="7">
        <v>3341000</v>
      </c>
      <c r="F22" s="7">
        <v>1294000</v>
      </c>
      <c r="G22" s="13">
        <v>0.755</v>
      </c>
      <c r="H22" s="7">
        <v>15</v>
      </c>
      <c r="I22" s="7">
        <f t="shared" si="0"/>
        <v>207203</v>
      </c>
      <c r="J22" s="16">
        <f t="shared" si="1"/>
        <v>62.018258006584858</v>
      </c>
      <c r="K22" s="7">
        <f t="shared" si="2"/>
        <v>179584</v>
      </c>
      <c r="L22" s="16">
        <f t="shared" si="3"/>
        <v>53.751571385812632</v>
      </c>
      <c r="M22" s="7">
        <v>174205</v>
      </c>
      <c r="N22" s="16">
        <f t="shared" si="4"/>
        <v>521.41574378928465</v>
      </c>
      <c r="O22" s="7">
        <v>2104</v>
      </c>
      <c r="P22" s="16">
        <f t="shared" si="5"/>
        <v>6.2975157138581261</v>
      </c>
      <c r="Q22" s="7">
        <v>3275</v>
      </c>
      <c r="R22" s="16">
        <f t="shared" si="6"/>
        <v>98.024543549835371</v>
      </c>
      <c r="S22" s="7">
        <v>24631</v>
      </c>
      <c r="T22" s="16">
        <f t="shared" si="7"/>
        <v>73.723436096976954</v>
      </c>
      <c r="U22" s="7">
        <v>2521</v>
      </c>
      <c r="V22" s="16">
        <f t="shared" si="8"/>
        <v>75.456450164621373</v>
      </c>
      <c r="W22" s="18">
        <v>467</v>
      </c>
    </row>
    <row r="23" spans="1:23" x14ac:dyDescent="0.35">
      <c r="A23" s="5" t="s">
        <v>52</v>
      </c>
      <c r="B23" s="6" t="s">
        <v>21</v>
      </c>
      <c r="C23" s="12">
        <v>34.327692399999997</v>
      </c>
      <c r="D23" s="12">
        <v>47.077768499999998</v>
      </c>
      <c r="E23" s="7">
        <v>1999000</v>
      </c>
      <c r="F23" s="7">
        <v>457000</v>
      </c>
      <c r="G23" s="13">
        <v>0.77200000000000002</v>
      </c>
      <c r="H23" s="7">
        <v>10</v>
      </c>
      <c r="I23" s="7">
        <f t="shared" si="0"/>
        <v>3663</v>
      </c>
      <c r="J23" s="16">
        <f t="shared" si="1"/>
        <v>1.832416208104052</v>
      </c>
      <c r="K23" s="7">
        <f t="shared" si="2"/>
        <v>2722</v>
      </c>
      <c r="L23" s="16">
        <f t="shared" si="3"/>
        <v>1.3616808404202101</v>
      </c>
      <c r="M23" s="7">
        <v>2594</v>
      </c>
      <c r="N23" s="16">
        <f t="shared" si="4"/>
        <v>12.976488244122061</v>
      </c>
      <c r="O23" s="7">
        <v>117</v>
      </c>
      <c r="P23" s="16">
        <f t="shared" si="5"/>
        <v>0.58529264632316158</v>
      </c>
      <c r="Q23" s="7">
        <v>11</v>
      </c>
      <c r="R23" s="16">
        <f t="shared" si="6"/>
        <v>0.55027513756878432</v>
      </c>
      <c r="S23" s="7">
        <v>663</v>
      </c>
      <c r="T23" s="16">
        <f t="shared" si="7"/>
        <v>3.3166583291645821</v>
      </c>
      <c r="U23" s="7">
        <v>46</v>
      </c>
      <c r="V23" s="16">
        <f t="shared" si="8"/>
        <v>2.301150575287644</v>
      </c>
      <c r="W23" s="18">
        <v>232</v>
      </c>
    </row>
    <row r="24" spans="1:23" x14ac:dyDescent="0.35">
      <c r="A24" s="5" t="s">
        <v>53</v>
      </c>
      <c r="B24" s="6" t="s">
        <v>22</v>
      </c>
      <c r="C24" s="12">
        <v>30.724585999999999</v>
      </c>
      <c r="D24" s="12">
        <v>50.845632299999998</v>
      </c>
      <c r="E24" s="7">
        <v>753000</v>
      </c>
      <c r="F24" s="7">
        <v>327000</v>
      </c>
      <c r="G24" s="13">
        <v>0.76700000000000002</v>
      </c>
      <c r="H24" s="7">
        <v>12</v>
      </c>
      <c r="I24" s="7">
        <f t="shared" si="0"/>
        <v>9274</v>
      </c>
      <c r="J24" s="16">
        <f t="shared" si="1"/>
        <v>12.316069057104913</v>
      </c>
      <c r="K24" s="7">
        <f t="shared" si="2"/>
        <v>8604</v>
      </c>
      <c r="L24" s="16">
        <f t="shared" si="3"/>
        <v>11.426294820717132</v>
      </c>
      <c r="M24" s="7">
        <v>8549</v>
      </c>
      <c r="N24" s="16">
        <f t="shared" si="4"/>
        <v>113.53253652058432</v>
      </c>
      <c r="O24" s="7">
        <v>55</v>
      </c>
      <c r="P24" s="16">
        <f t="shared" si="5"/>
        <v>0.7304116865869853</v>
      </c>
      <c r="Q24" s="7">
        <v>0</v>
      </c>
      <c r="R24" s="16">
        <f t="shared" si="6"/>
        <v>0</v>
      </c>
      <c r="S24" s="7">
        <v>459</v>
      </c>
      <c r="T24" s="16">
        <f t="shared" si="7"/>
        <v>6.095617529880478</v>
      </c>
      <c r="U24" s="7">
        <v>178</v>
      </c>
      <c r="V24" s="16">
        <f t="shared" si="8"/>
        <v>23.638778220451528</v>
      </c>
      <c r="W24" s="18">
        <v>33</v>
      </c>
    </row>
    <row r="25" spans="1:23" x14ac:dyDescent="0.35">
      <c r="A25" s="5" t="s">
        <v>54</v>
      </c>
      <c r="B25" s="6" t="s">
        <v>23</v>
      </c>
      <c r="C25" s="12">
        <v>37.289812300000001</v>
      </c>
      <c r="D25" s="12">
        <v>55.137583399999997</v>
      </c>
      <c r="E25" s="7">
        <v>1975000</v>
      </c>
      <c r="F25" s="7">
        <v>870000</v>
      </c>
      <c r="G25" s="13">
        <v>0.752</v>
      </c>
      <c r="H25" s="7">
        <v>16</v>
      </c>
      <c r="I25" s="7">
        <f t="shared" si="0"/>
        <v>11384</v>
      </c>
      <c r="J25" s="16">
        <f t="shared" si="1"/>
        <v>5.7640506329113919</v>
      </c>
      <c r="K25" s="7">
        <f t="shared" si="2"/>
        <v>8453</v>
      </c>
      <c r="L25" s="16">
        <f t="shared" si="3"/>
        <v>4.28</v>
      </c>
      <c r="M25" s="7">
        <v>7688</v>
      </c>
      <c r="N25" s="16">
        <f t="shared" si="4"/>
        <v>38.926582278481014</v>
      </c>
      <c r="O25" s="7">
        <v>92</v>
      </c>
      <c r="P25" s="16">
        <f t="shared" si="5"/>
        <v>0.46582278481012662</v>
      </c>
      <c r="Q25" s="7">
        <v>673</v>
      </c>
      <c r="R25" s="16">
        <f t="shared" si="6"/>
        <v>34.075949367088604</v>
      </c>
      <c r="S25" s="7">
        <v>2705</v>
      </c>
      <c r="T25" s="16">
        <f t="shared" si="7"/>
        <v>13.69620253164557</v>
      </c>
      <c r="U25" s="7">
        <v>175</v>
      </c>
      <c r="V25" s="16">
        <f t="shared" si="8"/>
        <v>8.8607594936708871</v>
      </c>
      <c r="W25" s="18">
        <v>51</v>
      </c>
    </row>
    <row r="26" spans="1:23" x14ac:dyDescent="0.35">
      <c r="A26" s="5" t="s">
        <v>55</v>
      </c>
      <c r="B26" s="6" t="s">
        <v>24</v>
      </c>
      <c r="C26" s="12">
        <v>37.280945500000001</v>
      </c>
      <c r="D26" s="12">
        <v>49.592413399999998</v>
      </c>
      <c r="E26" s="7">
        <v>2571000</v>
      </c>
      <c r="F26" s="7">
        <v>892000</v>
      </c>
      <c r="G26" s="13">
        <v>0.77900000000000003</v>
      </c>
      <c r="H26" s="7">
        <v>8</v>
      </c>
      <c r="I26" s="7">
        <f t="shared" si="0"/>
        <v>5425</v>
      </c>
      <c r="J26" s="16">
        <f t="shared" si="1"/>
        <v>2.1100739012057566</v>
      </c>
      <c r="K26" s="7">
        <f t="shared" si="2"/>
        <v>4199</v>
      </c>
      <c r="L26" s="16">
        <f t="shared" si="3"/>
        <v>1.6332166472189809</v>
      </c>
      <c r="M26" s="7">
        <v>3325</v>
      </c>
      <c r="N26" s="16">
        <f t="shared" si="4"/>
        <v>12.932711007390122</v>
      </c>
      <c r="O26" s="7">
        <v>869</v>
      </c>
      <c r="P26" s="16">
        <f t="shared" si="5"/>
        <v>3.3800077790742904</v>
      </c>
      <c r="Q26" s="7">
        <v>5</v>
      </c>
      <c r="R26" s="16">
        <f t="shared" si="6"/>
        <v>0.19447685725398678</v>
      </c>
      <c r="S26" s="7">
        <v>775</v>
      </c>
      <c r="T26" s="16">
        <f t="shared" si="7"/>
        <v>3.0143912874367946</v>
      </c>
      <c r="U26" s="7">
        <v>209</v>
      </c>
      <c r="V26" s="16">
        <f t="shared" si="8"/>
        <v>8.1291326332166474</v>
      </c>
      <c r="W26" s="18">
        <v>242</v>
      </c>
    </row>
    <row r="27" spans="1:23" x14ac:dyDescent="0.35">
      <c r="A27" s="5" t="s">
        <v>56</v>
      </c>
      <c r="B27" s="6" t="s">
        <v>25</v>
      </c>
      <c r="C27" s="12">
        <v>33.5818394</v>
      </c>
      <c r="D27" s="12">
        <v>48.398818599999998</v>
      </c>
      <c r="E27" s="7">
        <v>1801000</v>
      </c>
      <c r="F27" s="7">
        <v>611000</v>
      </c>
      <c r="G27" s="13">
        <v>0.75700000000000001</v>
      </c>
      <c r="H27" s="7">
        <v>14</v>
      </c>
      <c r="I27" s="7">
        <f t="shared" si="0"/>
        <v>7043</v>
      </c>
      <c r="J27" s="16">
        <f t="shared" si="1"/>
        <v>3.9106052193225986</v>
      </c>
      <c r="K27" s="7">
        <f t="shared" si="2"/>
        <v>6376</v>
      </c>
      <c r="L27" s="16">
        <f t="shared" si="3"/>
        <v>3.5402554136590783</v>
      </c>
      <c r="M27" s="7">
        <v>5876</v>
      </c>
      <c r="N27" s="16">
        <f t="shared" si="4"/>
        <v>32.626318711826762</v>
      </c>
      <c r="O27" s="7">
        <v>462</v>
      </c>
      <c r="P27" s="16">
        <f t="shared" si="5"/>
        <v>2.5652415324819544</v>
      </c>
      <c r="Q27" s="7">
        <v>38</v>
      </c>
      <c r="R27" s="16">
        <f t="shared" si="6"/>
        <v>2.1099389228206551</v>
      </c>
      <c r="S27" s="7">
        <v>406</v>
      </c>
      <c r="T27" s="16">
        <f t="shared" si="7"/>
        <v>2.2543031649083844</v>
      </c>
      <c r="U27" s="7">
        <v>42</v>
      </c>
      <c r="V27" s="16">
        <f t="shared" si="8"/>
        <v>2.3320377568017769</v>
      </c>
      <c r="W27" s="18">
        <v>219</v>
      </c>
    </row>
    <row r="28" spans="1:23" x14ac:dyDescent="0.35">
      <c r="A28" s="5" t="s">
        <v>57</v>
      </c>
      <c r="B28" s="6" t="s">
        <v>26</v>
      </c>
      <c r="C28" s="12">
        <v>36.226239300000003</v>
      </c>
      <c r="D28" s="12">
        <v>52.531860399999999</v>
      </c>
      <c r="E28" s="7">
        <v>3391000</v>
      </c>
      <c r="F28" s="7">
        <v>1371000</v>
      </c>
      <c r="G28" s="13">
        <v>0.79800000000000004</v>
      </c>
      <c r="H28" s="7">
        <v>4</v>
      </c>
      <c r="I28" s="7">
        <f t="shared" si="0"/>
        <v>6675</v>
      </c>
      <c r="J28" s="16">
        <f t="shared" si="1"/>
        <v>1.9684458861692717</v>
      </c>
      <c r="K28" s="7">
        <f t="shared" si="2"/>
        <v>4142</v>
      </c>
      <c r="L28" s="16">
        <f t="shared" si="3"/>
        <v>1.2214685933352993</v>
      </c>
      <c r="M28" s="7">
        <v>3979</v>
      </c>
      <c r="N28" s="16">
        <f t="shared" si="4"/>
        <v>11.734001769389561</v>
      </c>
      <c r="O28" s="7">
        <v>163</v>
      </c>
      <c r="P28" s="16">
        <f t="shared" si="5"/>
        <v>0.48068416396343261</v>
      </c>
      <c r="Q28" s="7">
        <v>0</v>
      </c>
      <c r="R28" s="16">
        <f t="shared" si="6"/>
        <v>0</v>
      </c>
      <c r="S28" s="7">
        <v>2298</v>
      </c>
      <c r="T28" s="16">
        <f t="shared" si="7"/>
        <v>6.7767620171040983</v>
      </c>
      <c r="U28" s="7">
        <v>139</v>
      </c>
      <c r="V28" s="16">
        <f t="shared" si="8"/>
        <v>4.0990858153936891</v>
      </c>
      <c r="W28" s="18">
        <v>96</v>
      </c>
    </row>
    <row r="29" spans="1:23" x14ac:dyDescent="0.35">
      <c r="A29" s="5" t="s">
        <v>58</v>
      </c>
      <c r="B29" s="6" t="s">
        <v>27</v>
      </c>
      <c r="C29" s="12">
        <v>34.612304999999999</v>
      </c>
      <c r="D29" s="12">
        <v>49.854726599999999</v>
      </c>
      <c r="E29" s="7">
        <v>1478000</v>
      </c>
      <c r="F29" s="7">
        <v>316000</v>
      </c>
      <c r="G29" s="13">
        <v>0.76700000000000002</v>
      </c>
      <c r="H29" s="7">
        <v>12</v>
      </c>
      <c r="I29" s="7">
        <f t="shared" si="0"/>
        <v>7564</v>
      </c>
      <c r="J29" s="16">
        <f t="shared" si="1"/>
        <v>5.1177266576454672</v>
      </c>
      <c r="K29" s="7">
        <f t="shared" si="2"/>
        <v>3601</v>
      </c>
      <c r="L29" s="16">
        <f t="shared" si="3"/>
        <v>2.4364005412719889</v>
      </c>
      <c r="M29" s="7">
        <v>3396</v>
      </c>
      <c r="N29" s="16">
        <f t="shared" si="4"/>
        <v>22.976995940460078</v>
      </c>
      <c r="O29" s="7">
        <v>195</v>
      </c>
      <c r="P29" s="16">
        <f t="shared" si="5"/>
        <v>1.3193504736129906</v>
      </c>
      <c r="Q29" s="7">
        <v>10</v>
      </c>
      <c r="R29" s="16">
        <f t="shared" si="6"/>
        <v>0.67658998646820023</v>
      </c>
      <c r="S29" s="7">
        <v>3793</v>
      </c>
      <c r="T29" s="16">
        <f t="shared" si="7"/>
        <v>25.663058186738834</v>
      </c>
      <c r="U29" s="7">
        <v>44</v>
      </c>
      <c r="V29" s="16">
        <f t="shared" si="8"/>
        <v>2.976995940460081</v>
      </c>
      <c r="W29" s="18">
        <v>126</v>
      </c>
    </row>
    <row r="30" spans="1:23" x14ac:dyDescent="0.35">
      <c r="A30" s="5" t="s">
        <v>59</v>
      </c>
      <c r="B30" s="6" t="s">
        <v>28</v>
      </c>
      <c r="C30" s="12">
        <v>27.138722999999999</v>
      </c>
      <c r="D30" s="12">
        <v>55.137583399999997</v>
      </c>
      <c r="E30" s="7">
        <v>1942000</v>
      </c>
      <c r="F30" s="7">
        <v>838000</v>
      </c>
      <c r="G30" s="13">
        <v>0.745</v>
      </c>
      <c r="H30" s="7">
        <v>19</v>
      </c>
      <c r="I30" s="7">
        <f t="shared" si="0"/>
        <v>100130</v>
      </c>
      <c r="J30" s="16">
        <f t="shared" si="1"/>
        <v>51.560247167868177</v>
      </c>
      <c r="K30" s="7">
        <f t="shared" si="2"/>
        <v>89889</v>
      </c>
      <c r="L30" s="16">
        <f t="shared" si="3"/>
        <v>46.286817713697218</v>
      </c>
      <c r="M30" s="7">
        <v>89048</v>
      </c>
      <c r="N30" s="16">
        <f t="shared" si="4"/>
        <v>458.53759011328532</v>
      </c>
      <c r="O30" s="7">
        <v>841</v>
      </c>
      <c r="P30" s="16">
        <f t="shared" si="5"/>
        <v>4.3305870236869204</v>
      </c>
      <c r="Q30" s="7">
        <v>0</v>
      </c>
      <c r="R30" s="16">
        <f t="shared" si="6"/>
        <v>0</v>
      </c>
      <c r="S30" s="7">
        <v>8860</v>
      </c>
      <c r="T30" s="16">
        <f t="shared" si="7"/>
        <v>45.623069001029862</v>
      </c>
      <c r="U30" s="7">
        <v>1152</v>
      </c>
      <c r="V30" s="16">
        <f t="shared" si="8"/>
        <v>59.320288362512869</v>
      </c>
      <c r="W30" s="18">
        <v>229</v>
      </c>
    </row>
    <row r="31" spans="1:23" x14ac:dyDescent="0.35">
      <c r="A31" s="5" t="s">
        <v>60</v>
      </c>
      <c r="B31" s="6" t="s">
        <v>29</v>
      </c>
      <c r="C31" s="12">
        <v>34.798857499999997</v>
      </c>
      <c r="D31" s="12">
        <v>48.515022500000001</v>
      </c>
      <c r="E31" s="7">
        <v>1778000</v>
      </c>
      <c r="F31" s="7">
        <v>620000</v>
      </c>
      <c r="G31" s="13">
        <v>0.75</v>
      </c>
      <c r="H31" s="7">
        <v>17</v>
      </c>
      <c r="I31" s="7">
        <f t="shared" si="0"/>
        <v>5805</v>
      </c>
      <c r="J31" s="16">
        <f t="shared" si="1"/>
        <v>3.2649043869516312</v>
      </c>
      <c r="K31" s="7">
        <f t="shared" si="2"/>
        <v>2752</v>
      </c>
      <c r="L31" s="16">
        <f t="shared" si="3"/>
        <v>1.547806524184477</v>
      </c>
      <c r="M31" s="7">
        <v>2513</v>
      </c>
      <c r="N31" s="16">
        <f t="shared" si="4"/>
        <v>14.133858267716535</v>
      </c>
      <c r="O31" s="7">
        <v>239</v>
      </c>
      <c r="P31" s="16">
        <f t="shared" si="5"/>
        <v>1.3442069741282341</v>
      </c>
      <c r="Q31" s="7">
        <v>0</v>
      </c>
      <c r="R31" s="16">
        <f t="shared" si="6"/>
        <v>0</v>
      </c>
      <c r="S31" s="7">
        <v>1375</v>
      </c>
      <c r="T31" s="16">
        <f t="shared" si="7"/>
        <v>7.7334083239595053</v>
      </c>
      <c r="U31" s="7">
        <v>102</v>
      </c>
      <c r="V31" s="16">
        <f t="shared" si="8"/>
        <v>5.7367829021372332</v>
      </c>
      <c r="W31" s="18">
        <v>1576</v>
      </c>
    </row>
    <row r="32" spans="1:23" ht="13.5" thickBot="1" x14ac:dyDescent="0.4">
      <c r="A32" s="9" t="s">
        <v>61</v>
      </c>
      <c r="B32" s="10" t="s">
        <v>30</v>
      </c>
      <c r="C32" s="14">
        <v>31.897423199999999</v>
      </c>
      <c r="D32" s="14">
        <v>54.356856200000003</v>
      </c>
      <c r="E32" s="11">
        <v>1237000</v>
      </c>
      <c r="F32" s="11">
        <v>172000</v>
      </c>
      <c r="G32" s="15">
        <v>0.79900000000000004</v>
      </c>
      <c r="H32" s="11">
        <v>3</v>
      </c>
      <c r="I32" s="11">
        <f t="shared" si="0"/>
        <v>56859</v>
      </c>
      <c r="J32" s="19">
        <f t="shared" si="1"/>
        <v>45.965238480194017</v>
      </c>
      <c r="K32" s="11">
        <f t="shared" si="2"/>
        <v>47439</v>
      </c>
      <c r="L32" s="19">
        <f t="shared" si="3"/>
        <v>38.350040420371862</v>
      </c>
      <c r="M32" s="11">
        <v>46477</v>
      </c>
      <c r="N32" s="19">
        <f t="shared" si="4"/>
        <v>375.72352465642683</v>
      </c>
      <c r="O32" s="11">
        <v>952</v>
      </c>
      <c r="P32" s="19">
        <f t="shared" si="5"/>
        <v>7.6960388035569922</v>
      </c>
      <c r="Q32" s="11">
        <v>10</v>
      </c>
      <c r="R32" s="19">
        <f t="shared" si="6"/>
        <v>0.80840743734842369</v>
      </c>
      <c r="S32" s="11">
        <v>8665</v>
      </c>
      <c r="T32" s="19">
        <f t="shared" si="7"/>
        <v>70.048504446240898</v>
      </c>
      <c r="U32" s="11">
        <v>655</v>
      </c>
      <c r="V32" s="19">
        <f t="shared" si="8"/>
        <v>52.950687146321748</v>
      </c>
      <c r="W32" s="20"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696B-C887-4C28-9B0F-763D13811B6C}">
  <dimension ref="A1:B8"/>
  <sheetViews>
    <sheetView tabSelected="1" workbookViewId="0">
      <selection activeCell="A4" sqref="A4"/>
    </sheetView>
  </sheetViews>
  <sheetFormatPr defaultRowHeight="12.75" x14ac:dyDescent="0.35"/>
  <cols>
    <col min="1" max="1" width="20.33203125" customWidth="1"/>
  </cols>
  <sheetData>
    <row r="1" spans="1:2" ht="13.15" thickTop="1" x14ac:dyDescent="0.35">
      <c r="A1" s="24" t="s">
        <v>91</v>
      </c>
      <c r="B1" s="25" t="s">
        <v>92</v>
      </c>
    </row>
    <row r="2" spans="1:2" ht="13.15" x14ac:dyDescent="0.35">
      <c r="A2" s="26" t="s">
        <v>85</v>
      </c>
      <c r="B2" s="28">
        <v>947085</v>
      </c>
    </row>
    <row r="3" spans="1:2" ht="13.15" x14ac:dyDescent="0.35">
      <c r="A3" s="26" t="s">
        <v>86</v>
      </c>
      <c r="B3" s="28">
        <v>28031</v>
      </c>
    </row>
    <row r="4" spans="1:2" ht="13.15" x14ac:dyDescent="0.35">
      <c r="A4" s="26" t="s">
        <v>87</v>
      </c>
      <c r="B4" s="28">
        <v>28141</v>
      </c>
    </row>
    <row r="5" spans="1:2" ht="13.15" x14ac:dyDescent="0.35">
      <c r="A5" s="26" t="s">
        <v>88</v>
      </c>
      <c r="B5" s="28">
        <v>129663</v>
      </c>
    </row>
    <row r="6" spans="1:2" ht="13.15" x14ac:dyDescent="0.35">
      <c r="A6" s="26" t="s">
        <v>89</v>
      </c>
      <c r="B6" s="28">
        <v>222263</v>
      </c>
    </row>
    <row r="7" spans="1:2" ht="13.5" thickBot="1" x14ac:dyDescent="0.4">
      <c r="A7" s="27" t="s">
        <v>90</v>
      </c>
      <c r="B7" s="29">
        <v>22624</v>
      </c>
    </row>
    <row r="8" spans="1:2" ht="13.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29A5-F91E-4A97-BFFA-B1139D142B4D}">
  <dimension ref="A1:C8"/>
  <sheetViews>
    <sheetView workbookViewId="0">
      <selection activeCell="C6" sqref="C6"/>
    </sheetView>
  </sheetViews>
  <sheetFormatPr defaultRowHeight="12.75" x14ac:dyDescent="0.35"/>
  <cols>
    <col min="1" max="1" width="20.33203125" customWidth="1"/>
  </cols>
  <sheetData>
    <row r="1" spans="1:3" ht="13.15" thickTop="1" x14ac:dyDescent="0.35">
      <c r="A1" s="24" t="s">
        <v>91</v>
      </c>
      <c r="B1" s="25" t="s">
        <v>92</v>
      </c>
    </row>
    <row r="2" spans="1:3" ht="13.15" x14ac:dyDescent="0.35">
      <c r="A2" s="26" t="s">
        <v>85</v>
      </c>
      <c r="B2" s="28">
        <v>947085</v>
      </c>
      <c r="C2">
        <f>(B2*100)/$B$8</f>
        <v>68.738582399421688</v>
      </c>
    </row>
    <row r="3" spans="1:3" ht="13.15" x14ac:dyDescent="0.35">
      <c r="A3" s="26" t="s">
        <v>86</v>
      </c>
      <c r="B3" s="28">
        <v>28031</v>
      </c>
      <c r="C3">
        <f t="shared" ref="C3:C7" si="0">(B3*100)/$B$8</f>
        <v>2.0344649141715783</v>
      </c>
    </row>
    <row r="4" spans="1:3" ht="13.15" x14ac:dyDescent="0.35">
      <c r="A4" s="26" t="s">
        <v>87</v>
      </c>
      <c r="B4" s="28">
        <v>28141</v>
      </c>
      <c r="C4">
        <f t="shared" si="0"/>
        <v>2.0424486158075843</v>
      </c>
    </row>
    <row r="5" spans="1:3" ht="13.15" x14ac:dyDescent="0.35">
      <c r="A5" s="26" t="s">
        <v>88</v>
      </c>
      <c r="B5" s="28">
        <v>129663</v>
      </c>
      <c r="C5">
        <f t="shared" si="0"/>
        <v>9.4108245929945191</v>
      </c>
    </row>
    <row r="6" spans="1:3" ht="13.15" x14ac:dyDescent="0.35">
      <c r="A6" s="26" t="s">
        <v>89</v>
      </c>
      <c r="B6" s="28">
        <v>222263</v>
      </c>
      <c r="C6">
        <f t="shared" si="0"/>
        <v>16.131649788395617</v>
      </c>
    </row>
    <row r="7" spans="1:3" ht="13.5" thickBot="1" x14ac:dyDescent="0.4">
      <c r="A7" s="27" t="s">
        <v>90</v>
      </c>
      <c r="B7" s="29">
        <v>22624</v>
      </c>
      <c r="C7">
        <f t="shared" si="0"/>
        <v>1.6420296892090112</v>
      </c>
    </row>
    <row r="8" spans="1:3" ht="13.15" thickTop="1" x14ac:dyDescent="0.35">
      <c r="B8" s="30">
        <f>SUM(B2:B7)</f>
        <v>1377807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Drug-Total</vt:lpstr>
      <vt:lpstr>Drug</vt:lpstr>
      <vt:lpstr>Dru_Pivot</vt:lpstr>
      <vt:lpstr>Drug_seperated</vt:lpstr>
      <vt:lpstr>Drug_seperated-calculation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2023-11-28T17:54:09Z</dcterms:modified>
</cp:coreProperties>
</file>