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18-Hormozgan_Health\"/>
    </mc:Choice>
  </mc:AlternateContent>
  <xr:revisionPtr revIDLastSave="0" documentId="13_ncr:1_{6EF27379-657A-45FC-8F51-064038B23F28}" xr6:coauthVersionLast="47" xr6:coauthVersionMax="47" xr10:uidLastSave="{00000000-0000-0000-0000-000000000000}"/>
  <bookViews>
    <workbookView xWindow="-98" yWindow="-98" windowWidth="22695" windowHeight="14595" tabRatio="815" activeTab="2" xr2:uid="{00000000-000D-0000-FFFF-FFFF00000000}"/>
  </bookViews>
  <sheets>
    <sheet name="HormozganHealth_Total" sheetId="50" r:id="rId1"/>
    <sheet name="HormozganHealth" sheetId="51" r:id="rId2"/>
    <sheet name="HormozganHealth_Pivot" sheetId="52" r:id="rId3"/>
  </sheets>
  <definedNames>
    <definedName name="_xlnm._FilterDatabase" localSheetId="1" hidden="1">HormozganHealth!$C$1:$AA$14</definedName>
    <definedName name="_xlnm._FilterDatabase" localSheetId="2" hidden="1">HormozganHealth_Pivot!$C$1:$AA$14</definedName>
    <definedName name="_xlnm._FilterDatabase" localSheetId="0" hidden="1">HormozganHealth_Total!$C$1:$AA$15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52" l="1"/>
  <c r="AE14" i="52"/>
  <c r="AA14" i="52"/>
  <c r="Y14" i="52"/>
  <c r="W14" i="52"/>
  <c r="U14" i="52"/>
  <c r="S14" i="52"/>
  <c r="R14" i="52"/>
  <c r="Q14" i="52"/>
  <c r="O14" i="52"/>
  <c r="L14" i="52"/>
  <c r="AH13" i="52"/>
  <c r="AE13" i="52"/>
  <c r="AA13" i="52"/>
  <c r="Y13" i="52"/>
  <c r="W13" i="52"/>
  <c r="U13" i="52"/>
  <c r="S13" i="52"/>
  <c r="R13" i="52"/>
  <c r="Q13" i="52"/>
  <c r="O13" i="52"/>
  <c r="L13" i="52"/>
  <c r="AH12" i="52"/>
  <c r="AE12" i="52"/>
  <c r="AA12" i="52"/>
  <c r="Y12" i="52"/>
  <c r="W12" i="52"/>
  <c r="U12" i="52"/>
  <c r="S12" i="52"/>
  <c r="R12" i="52"/>
  <c r="Q12" i="52"/>
  <c r="O12" i="52"/>
  <c r="L12" i="52"/>
  <c r="AH11" i="52"/>
  <c r="AE11" i="52"/>
  <c r="AA11" i="52"/>
  <c r="Y11" i="52"/>
  <c r="W11" i="52"/>
  <c r="U11" i="52"/>
  <c r="S11" i="52"/>
  <c r="R11" i="52"/>
  <c r="Q11" i="52"/>
  <c r="O11" i="52"/>
  <c r="L11" i="52"/>
  <c r="AH10" i="52"/>
  <c r="AE10" i="52"/>
  <c r="AA10" i="52"/>
  <c r="Y10" i="52"/>
  <c r="W10" i="52"/>
  <c r="U10" i="52"/>
  <c r="S10" i="52"/>
  <c r="R10" i="52"/>
  <c r="Q10" i="52"/>
  <c r="O10" i="52"/>
  <c r="L10" i="52"/>
  <c r="AH9" i="52"/>
  <c r="AE9" i="52"/>
  <c r="AA9" i="52"/>
  <c r="Y9" i="52"/>
  <c r="W9" i="52"/>
  <c r="U9" i="52"/>
  <c r="S9" i="52"/>
  <c r="R9" i="52"/>
  <c r="Q9" i="52"/>
  <c r="O9" i="52"/>
  <c r="L9" i="52"/>
  <c r="AH8" i="52"/>
  <c r="AE8" i="52"/>
  <c r="AA8" i="52"/>
  <c r="Y8" i="52"/>
  <c r="W8" i="52"/>
  <c r="U8" i="52"/>
  <c r="S8" i="52"/>
  <c r="R8" i="52"/>
  <c r="Q8" i="52"/>
  <c r="O8" i="52"/>
  <c r="L8" i="52"/>
  <c r="AH7" i="52"/>
  <c r="AE7" i="52"/>
  <c r="AA7" i="52"/>
  <c r="Y7" i="52"/>
  <c r="W7" i="52"/>
  <c r="U7" i="52"/>
  <c r="S7" i="52"/>
  <c r="R7" i="52"/>
  <c r="Q7" i="52"/>
  <c r="O7" i="52"/>
  <c r="L7" i="52"/>
  <c r="AH6" i="52"/>
  <c r="AE6" i="52"/>
  <c r="AA6" i="52"/>
  <c r="Y6" i="52"/>
  <c r="W6" i="52"/>
  <c r="U6" i="52"/>
  <c r="S6" i="52"/>
  <c r="R6" i="52"/>
  <c r="Q6" i="52"/>
  <c r="O6" i="52"/>
  <c r="L6" i="52"/>
  <c r="AH5" i="52"/>
  <c r="AE5" i="52"/>
  <c r="AA5" i="52"/>
  <c r="Y5" i="52"/>
  <c r="W5" i="52"/>
  <c r="U5" i="52"/>
  <c r="S5" i="52"/>
  <c r="R5" i="52"/>
  <c r="Q5" i="52"/>
  <c r="O5" i="52"/>
  <c r="L5" i="52"/>
  <c r="AH4" i="52"/>
  <c r="AE4" i="52"/>
  <c r="AA4" i="52"/>
  <c r="Y4" i="52"/>
  <c r="W4" i="52"/>
  <c r="U4" i="52"/>
  <c r="S4" i="52"/>
  <c r="R4" i="52"/>
  <c r="Q4" i="52"/>
  <c r="O4" i="52"/>
  <c r="L4" i="52"/>
  <c r="AH3" i="52"/>
  <c r="AE3" i="52"/>
  <c r="AA3" i="52"/>
  <c r="Y3" i="52"/>
  <c r="W3" i="52"/>
  <c r="U3" i="52"/>
  <c r="S3" i="52"/>
  <c r="R3" i="52"/>
  <c r="Q3" i="52"/>
  <c r="O3" i="52"/>
  <c r="L3" i="52"/>
  <c r="AH2" i="52"/>
  <c r="AE2" i="52"/>
  <c r="AA2" i="52"/>
  <c r="Y2" i="52"/>
  <c r="W2" i="52"/>
  <c r="U2" i="52"/>
  <c r="S2" i="52"/>
  <c r="R2" i="52"/>
  <c r="Q2" i="52"/>
  <c r="O2" i="52"/>
  <c r="L2" i="52"/>
  <c r="AH14" i="51"/>
  <c r="AE14" i="51"/>
  <c r="AA14" i="51"/>
  <c r="Y14" i="51"/>
  <c r="W14" i="51"/>
  <c r="U14" i="51"/>
  <c r="S14" i="51"/>
  <c r="R14" i="51"/>
  <c r="Q14" i="51"/>
  <c r="O14" i="51"/>
  <c r="L14" i="51"/>
  <c r="AH13" i="51"/>
  <c r="AE13" i="51"/>
  <c r="AA13" i="51"/>
  <c r="Y13" i="51"/>
  <c r="W13" i="51"/>
  <c r="U13" i="51"/>
  <c r="S13" i="51"/>
  <c r="R13" i="51"/>
  <c r="Q13" i="51"/>
  <c r="O13" i="51"/>
  <c r="L13" i="51"/>
  <c r="AH12" i="51"/>
  <c r="AE12" i="51"/>
  <c r="AA12" i="51"/>
  <c r="Y12" i="51"/>
  <c r="W12" i="51"/>
  <c r="U12" i="51"/>
  <c r="S12" i="51"/>
  <c r="R12" i="51"/>
  <c r="Q12" i="51"/>
  <c r="O12" i="51"/>
  <c r="L12" i="51"/>
  <c r="AH11" i="51"/>
  <c r="AE11" i="51"/>
  <c r="AA11" i="51"/>
  <c r="Y11" i="51"/>
  <c r="W11" i="51"/>
  <c r="U11" i="51"/>
  <c r="S11" i="51"/>
  <c r="R11" i="51"/>
  <c r="Q11" i="51"/>
  <c r="O11" i="51"/>
  <c r="L11" i="51"/>
  <c r="AH10" i="51"/>
  <c r="AE10" i="51"/>
  <c r="AA10" i="51"/>
  <c r="Y10" i="51"/>
  <c r="W10" i="51"/>
  <c r="U10" i="51"/>
  <c r="S10" i="51"/>
  <c r="R10" i="51"/>
  <c r="Q10" i="51"/>
  <c r="O10" i="51"/>
  <c r="L10" i="51"/>
  <c r="AH9" i="51"/>
  <c r="AE9" i="51"/>
  <c r="AA9" i="51"/>
  <c r="Y9" i="51"/>
  <c r="W9" i="51"/>
  <c r="U9" i="51"/>
  <c r="S9" i="51"/>
  <c r="R9" i="51"/>
  <c r="Q9" i="51"/>
  <c r="O9" i="51"/>
  <c r="L9" i="51"/>
  <c r="AH8" i="51"/>
  <c r="AE8" i="51"/>
  <c r="AA8" i="51"/>
  <c r="Y8" i="51"/>
  <c r="W8" i="51"/>
  <c r="U8" i="51"/>
  <c r="S8" i="51"/>
  <c r="R8" i="51"/>
  <c r="Q8" i="51"/>
  <c r="O8" i="51"/>
  <c r="L8" i="51"/>
  <c r="AH7" i="51"/>
  <c r="AE7" i="51"/>
  <c r="AA7" i="51"/>
  <c r="Y7" i="51"/>
  <c r="W7" i="51"/>
  <c r="U7" i="51"/>
  <c r="S7" i="51"/>
  <c r="R7" i="51"/>
  <c r="Q7" i="51"/>
  <c r="O7" i="51"/>
  <c r="L7" i="51"/>
  <c r="AH6" i="51"/>
  <c r="AE6" i="51"/>
  <c r="AA6" i="51"/>
  <c r="Y6" i="51"/>
  <c r="W6" i="51"/>
  <c r="U6" i="51"/>
  <c r="S6" i="51"/>
  <c r="R6" i="51"/>
  <c r="Q6" i="51"/>
  <c r="O6" i="51"/>
  <c r="L6" i="51"/>
  <c r="AH5" i="51"/>
  <c r="AE5" i="51"/>
  <c r="AA5" i="51"/>
  <c r="Y5" i="51"/>
  <c r="W5" i="51"/>
  <c r="U5" i="51"/>
  <c r="S5" i="51"/>
  <c r="R5" i="51"/>
  <c r="Q5" i="51"/>
  <c r="O5" i="51"/>
  <c r="L5" i="51"/>
  <c r="AH4" i="51"/>
  <c r="AE4" i="51"/>
  <c r="AA4" i="51"/>
  <c r="Y4" i="51"/>
  <c r="W4" i="51"/>
  <c r="U4" i="51"/>
  <c r="S4" i="51"/>
  <c r="R4" i="51"/>
  <c r="Q4" i="51"/>
  <c r="O4" i="51"/>
  <c r="L4" i="51"/>
  <c r="AH3" i="51"/>
  <c r="AE3" i="51"/>
  <c r="AA3" i="51"/>
  <c r="Y3" i="51"/>
  <c r="W3" i="51"/>
  <c r="U3" i="51"/>
  <c r="S3" i="51"/>
  <c r="R3" i="51"/>
  <c r="Q3" i="51"/>
  <c r="O3" i="51"/>
  <c r="L3" i="51"/>
  <c r="AH2" i="51"/>
  <c r="AE2" i="51"/>
  <c r="AA2" i="51"/>
  <c r="Y2" i="51"/>
  <c r="W2" i="51"/>
  <c r="U2" i="51"/>
  <c r="S2" i="51"/>
  <c r="R2" i="51"/>
  <c r="Q2" i="51"/>
  <c r="O2" i="51"/>
  <c r="L2" i="51"/>
  <c r="Y14" i="50"/>
  <c r="Y13" i="50"/>
  <c r="Y12" i="50"/>
  <c r="Y11" i="50"/>
  <c r="Y10" i="50"/>
  <c r="Y9" i="50"/>
  <c r="Y8" i="50"/>
  <c r="Y7" i="50"/>
  <c r="Y6" i="50"/>
  <c r="Y5" i="50"/>
  <c r="Y4" i="50"/>
  <c r="Y3" i="50"/>
  <c r="Y2" i="50"/>
  <c r="Q14" i="50"/>
  <c r="Q13" i="50"/>
  <c r="Q12" i="50"/>
  <c r="Q11" i="50"/>
  <c r="Q10" i="50"/>
  <c r="Q9" i="50"/>
  <c r="Q8" i="50"/>
  <c r="Q7" i="50"/>
  <c r="Q6" i="50"/>
  <c r="Q5" i="50"/>
  <c r="Q4" i="50"/>
  <c r="Q3" i="50"/>
  <c r="Q2" i="50"/>
  <c r="O14" i="50"/>
  <c r="O13" i="50"/>
  <c r="O12" i="50"/>
  <c r="O11" i="50"/>
  <c r="O10" i="50"/>
  <c r="O9" i="50"/>
  <c r="O8" i="50"/>
  <c r="O7" i="50"/>
  <c r="O6" i="50"/>
  <c r="O5" i="50"/>
  <c r="O4" i="50"/>
  <c r="O3" i="50"/>
  <c r="O2" i="50"/>
  <c r="L14" i="50"/>
  <c r="L13" i="50"/>
  <c r="L12" i="50"/>
  <c r="L11" i="50"/>
  <c r="L10" i="50"/>
  <c r="L9" i="50"/>
  <c r="L8" i="50"/>
  <c r="L7" i="50"/>
  <c r="L6" i="50"/>
  <c r="L5" i="50"/>
  <c r="L4" i="50"/>
  <c r="L3" i="50"/>
  <c r="L2" i="50"/>
  <c r="AA12" i="50"/>
  <c r="AA11" i="50"/>
  <c r="AA10" i="50"/>
  <c r="W12" i="50"/>
  <c r="W11" i="50"/>
  <c r="W10" i="50"/>
  <c r="U12" i="50"/>
  <c r="U11" i="50"/>
  <c r="U10" i="50"/>
  <c r="R12" i="50"/>
  <c r="S12" i="50"/>
  <c r="R11" i="50"/>
  <c r="S11" i="50"/>
  <c r="R10" i="50"/>
  <c r="S10" i="50"/>
  <c r="AH12" i="50"/>
  <c r="AH11" i="50"/>
  <c r="AH10" i="50"/>
  <c r="AE12" i="50"/>
  <c r="AE11" i="50"/>
  <c r="AE10" i="50"/>
  <c r="AH2" i="50"/>
  <c r="AH3" i="50"/>
  <c r="AH4" i="50"/>
  <c r="AH5" i="50"/>
  <c r="AH6" i="50"/>
  <c r="AH7" i="50"/>
  <c r="AH8" i="50"/>
  <c r="AH9" i="50"/>
  <c r="AH13" i="50"/>
  <c r="AH14" i="50"/>
  <c r="AH15" i="50"/>
  <c r="AE3" i="50"/>
  <c r="AE4" i="50"/>
  <c r="AE5" i="50"/>
  <c r="AE6" i="50"/>
  <c r="AE7" i="50"/>
  <c r="AE8" i="50"/>
  <c r="AE9" i="50"/>
  <c r="AE13" i="50"/>
  <c r="AE14" i="50"/>
  <c r="AE15" i="50"/>
  <c r="AE2" i="50"/>
  <c r="AA3" i="50"/>
  <c r="AA4" i="50"/>
  <c r="AA5" i="50"/>
  <c r="AA6" i="50"/>
  <c r="AA7" i="50"/>
  <c r="AA8" i="50"/>
  <c r="AA9" i="50"/>
  <c r="AA13" i="50"/>
  <c r="AA14" i="50"/>
  <c r="AA2" i="50"/>
  <c r="Z15" i="50"/>
  <c r="X15" i="50"/>
  <c r="V15" i="50"/>
  <c r="W3" i="50"/>
  <c r="W4" i="50"/>
  <c r="W5" i="50"/>
  <c r="W6" i="50"/>
  <c r="W7" i="50"/>
  <c r="W8" i="50"/>
  <c r="W9" i="50"/>
  <c r="W13" i="50"/>
  <c r="W14" i="50"/>
  <c r="W2" i="50"/>
  <c r="U3" i="50"/>
  <c r="U4" i="50"/>
  <c r="U5" i="50"/>
  <c r="U6" i="50"/>
  <c r="U7" i="50"/>
  <c r="U8" i="50"/>
  <c r="U9" i="50"/>
  <c r="U13" i="50"/>
  <c r="U14" i="50"/>
  <c r="U2" i="50"/>
  <c r="T15" i="50"/>
  <c r="S3" i="50"/>
  <c r="S4" i="50"/>
  <c r="S5" i="50"/>
  <c r="S6" i="50"/>
  <c r="S7" i="50"/>
  <c r="S8" i="50"/>
  <c r="S9" i="50"/>
  <c r="S13" i="50"/>
  <c r="S14" i="50"/>
  <c r="S2" i="50"/>
  <c r="R3" i="50"/>
  <c r="R4" i="50"/>
  <c r="R5" i="50"/>
  <c r="R6" i="50"/>
  <c r="R7" i="50"/>
  <c r="R8" i="50"/>
  <c r="R9" i="50"/>
  <c r="R13" i="50"/>
  <c r="R14" i="50"/>
  <c r="R2" i="50"/>
  <c r="P15" i="50"/>
  <c r="N15" i="50"/>
  <c r="M15" i="50"/>
  <c r="K15" i="50"/>
  <c r="R15" i="50" l="1"/>
  <c r="S15" i="50"/>
  <c r="G15" i="50"/>
  <c r="Q15" i="50" s="1"/>
  <c r="Y15" i="50" l="1"/>
  <c r="O15" i="50"/>
  <c r="L15" i="50"/>
  <c r="AA15" i="50"/>
  <c r="W15" i="50"/>
  <c r="U15" i="50"/>
</calcChain>
</file>

<file path=xl/sharedStrings.xml><?xml version="1.0" encoding="utf-8"?>
<sst xmlns="http://schemas.openxmlformats.org/spreadsheetml/2006/main" count="300" uniqueCount="65">
  <si>
    <t>Latitude</t>
  </si>
  <si>
    <t>Longitude</t>
  </si>
  <si>
    <t>Population</t>
  </si>
  <si>
    <t>Religion_Most</t>
  </si>
  <si>
    <t>Shia</t>
  </si>
  <si>
    <t>Yes</t>
  </si>
  <si>
    <t>County</t>
  </si>
  <si>
    <t>County_FA</t>
  </si>
  <si>
    <t>Doctor</t>
  </si>
  <si>
    <t>Hospital</t>
  </si>
  <si>
    <t>Patient Bed</t>
  </si>
  <si>
    <t>Patient Bed Active</t>
  </si>
  <si>
    <t>Patient Bed minus Active Bed</t>
  </si>
  <si>
    <t>Health Diagnosis Lab</t>
  </si>
  <si>
    <t>Health Diagnosis Lab_per 100K</t>
  </si>
  <si>
    <t>Pharmacy</t>
  </si>
  <si>
    <t>Patient Bed Capacity_Percent</t>
  </si>
  <si>
    <t>First Aid Medical and Healthcare Centers</t>
  </si>
  <si>
    <t>First Aid Medical and Healthcare Centers_Per 10K</t>
  </si>
  <si>
    <t>Emergency Clinics 115</t>
  </si>
  <si>
    <t>Emergency Clinics 115_Per 100K</t>
  </si>
  <si>
    <t>Existence of Governmental Facilities</t>
  </si>
  <si>
    <t>Existence of Governmental Facilities_Name</t>
  </si>
  <si>
    <t>Country</t>
  </si>
  <si>
    <t>Province</t>
  </si>
  <si>
    <t>Iran</t>
  </si>
  <si>
    <t>Literacy Rate</t>
  </si>
  <si>
    <t>Literacy Rate_Male</t>
  </si>
  <si>
    <t>Literacy Rate_Female</t>
  </si>
  <si>
    <t>Literacy Rate_Urban</t>
  </si>
  <si>
    <t>Literacy Rate_Rural</t>
  </si>
  <si>
    <t>Literacy Rate_Male-minus-Female</t>
  </si>
  <si>
    <t>Literacy Rate_Urban-minus-Rural</t>
  </si>
  <si>
    <t>ابوموسی</t>
  </si>
  <si>
    <t>بستک</t>
  </si>
  <si>
    <t>بشاگرد</t>
  </si>
  <si>
    <t>بندرعباس</t>
  </si>
  <si>
    <t>بندر لنگه</t>
  </si>
  <si>
    <t>پارسیان</t>
  </si>
  <si>
    <t>جاسک</t>
  </si>
  <si>
    <t>حاجی آباد</t>
  </si>
  <si>
    <t>خمیر</t>
  </si>
  <si>
    <t>رودان</t>
  </si>
  <si>
    <t>سیریک</t>
  </si>
  <si>
    <t>قشم</t>
  </si>
  <si>
    <t>میناب</t>
  </si>
  <si>
    <t>Hormozgan</t>
  </si>
  <si>
    <t>Bastak</t>
  </si>
  <si>
    <t>Sunni</t>
  </si>
  <si>
    <t>Bashagerd</t>
  </si>
  <si>
    <t>Bandar Abbas</t>
  </si>
  <si>
    <t>Hajiabad</t>
  </si>
  <si>
    <t>Khamir</t>
  </si>
  <si>
    <t>Sirik</t>
  </si>
  <si>
    <t>Qeshm</t>
  </si>
  <si>
    <t>Minab</t>
  </si>
  <si>
    <t>Abumusa</t>
  </si>
  <si>
    <t>Bandar-e Lengeh</t>
  </si>
  <si>
    <t>Parsiyan</t>
  </si>
  <si>
    <t>Bandar-e Jask</t>
  </si>
  <si>
    <t>Rudan (Dehbarez)</t>
  </si>
  <si>
    <t>Doctor-Per 10K</t>
  </si>
  <si>
    <t>Patient Bed-Per 10K</t>
  </si>
  <si>
    <t>Active Bed-Per 10K</t>
  </si>
  <si>
    <t>Pharmacy_Per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</si>
</sst>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9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24">
    <xf numFmtId="0" fontId="0" fillId="0" borderId="0" xfId="0"/>
    <xf numFmtId="0" fontId="20" fillId="33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/>
    <xf numFmtId="0" fontId="20" fillId="0" borderId="10" xfId="0" applyFont="1" applyBorder="1"/>
    <xf numFmtId="3" fontId="20" fillId="0" borderId="10" xfId="0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3" fontId="20" fillId="0" borderId="10" xfId="0" applyNumberFormat="1" applyFont="1" applyBorder="1"/>
    <xf numFmtId="164" fontId="20" fillId="0" borderId="10" xfId="0" applyNumberFormat="1" applyFont="1" applyBorder="1"/>
    <xf numFmtId="165" fontId="20" fillId="0" borderId="10" xfId="0" applyNumberFormat="1" applyFont="1" applyBorder="1"/>
    <xf numFmtId="1" fontId="20" fillId="0" borderId="10" xfId="0" applyNumberFormat="1" applyFont="1" applyBorder="1"/>
    <xf numFmtId="0" fontId="20" fillId="0" borderId="16" xfId="0" applyFont="1" applyBorder="1"/>
    <xf numFmtId="0" fontId="20" fillId="0" borderId="17" xfId="0" applyFont="1" applyBorder="1"/>
    <xf numFmtId="3" fontId="20" fillId="0" borderId="17" xfId="0" applyNumberFormat="1" applyFont="1" applyBorder="1"/>
    <xf numFmtId="164" fontId="20" fillId="0" borderId="17" xfId="0" applyNumberFormat="1" applyFont="1" applyBorder="1"/>
    <xf numFmtId="165" fontId="20" fillId="0" borderId="17" xfId="0" applyNumberFormat="1" applyFont="1" applyBorder="1"/>
    <xf numFmtId="164" fontId="20" fillId="0" borderId="15" xfId="0" applyNumberFormat="1" applyFont="1" applyBorder="1"/>
    <xf numFmtId="164" fontId="20" fillId="0" borderId="18" xfId="0" applyNumberFormat="1" applyFont="1" applyBorder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AH15"/>
  <sheetViews>
    <sheetView zoomScale="142" zoomScaleNormal="142" workbookViewId="0">
      <pane xSplit="4" topLeftCell="I1" activePane="topRight" state="frozen"/>
      <selection pane="topRight" activeCell="O4" sqref="O4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10" width="13.1328125" style="4" customWidth="1"/>
    <col min="11" max="16384" width="10.6640625" style="4"/>
  </cols>
  <sheetData>
    <row r="1" spans="1:34" s="2" customFormat="1" ht="70.5" customHeight="1" x14ac:dyDescent="0.35">
      <c r="A1" s="6" t="s">
        <v>23</v>
      </c>
      <c r="B1" s="7" t="s">
        <v>24</v>
      </c>
      <c r="C1" s="7" t="s">
        <v>6</v>
      </c>
      <c r="D1" s="7" t="s">
        <v>7</v>
      </c>
      <c r="E1" s="7" t="s">
        <v>0</v>
      </c>
      <c r="F1" s="7" t="s">
        <v>1</v>
      </c>
      <c r="G1" s="7" t="s">
        <v>2</v>
      </c>
      <c r="H1" s="3" t="s">
        <v>21</v>
      </c>
      <c r="I1" s="3" t="s">
        <v>22</v>
      </c>
      <c r="J1" s="7" t="s">
        <v>3</v>
      </c>
      <c r="K1" s="3" t="s">
        <v>8</v>
      </c>
      <c r="L1" s="1" t="s">
        <v>61</v>
      </c>
      <c r="M1" s="3" t="s">
        <v>9</v>
      </c>
      <c r="N1" s="3" t="s">
        <v>10</v>
      </c>
      <c r="O1" s="1" t="s">
        <v>62</v>
      </c>
      <c r="P1" s="3" t="s">
        <v>11</v>
      </c>
      <c r="Q1" s="1" t="s">
        <v>63</v>
      </c>
      <c r="R1" s="3" t="s">
        <v>12</v>
      </c>
      <c r="S1" s="1" t="s">
        <v>16</v>
      </c>
      <c r="T1" s="3" t="s">
        <v>17</v>
      </c>
      <c r="U1" s="1" t="s">
        <v>18</v>
      </c>
      <c r="V1" s="3" t="s">
        <v>13</v>
      </c>
      <c r="W1" s="1" t="s">
        <v>14</v>
      </c>
      <c r="X1" s="3" t="s">
        <v>15</v>
      </c>
      <c r="Y1" s="1" t="s">
        <v>64</v>
      </c>
      <c r="Z1" s="3" t="s">
        <v>19</v>
      </c>
      <c r="AA1" s="1" t="s">
        <v>20</v>
      </c>
      <c r="AB1" s="3" t="s">
        <v>26</v>
      </c>
      <c r="AC1" s="3" t="s">
        <v>27</v>
      </c>
      <c r="AD1" s="3" t="s">
        <v>28</v>
      </c>
      <c r="AE1" s="3" t="s">
        <v>31</v>
      </c>
      <c r="AF1" s="3" t="s">
        <v>29</v>
      </c>
      <c r="AG1" s="3" t="s">
        <v>30</v>
      </c>
      <c r="AH1" s="8" t="s">
        <v>32</v>
      </c>
    </row>
    <row r="2" spans="1:34" x14ac:dyDescent="0.35">
      <c r="A2" s="9" t="s">
        <v>25</v>
      </c>
      <c r="B2" s="10" t="s">
        <v>46</v>
      </c>
      <c r="C2" s="10" t="s">
        <v>56</v>
      </c>
      <c r="D2" s="10" t="s">
        <v>33</v>
      </c>
      <c r="E2" s="5">
        <v>26.2943143</v>
      </c>
      <c r="F2" s="5">
        <v>54.510852999999997</v>
      </c>
      <c r="G2" s="11">
        <v>7402</v>
      </c>
      <c r="H2" s="11"/>
      <c r="I2" s="12"/>
      <c r="J2" s="11" t="s">
        <v>48</v>
      </c>
      <c r="K2" s="13">
        <v>9</v>
      </c>
      <c r="L2" s="14">
        <f>(K2/$G2)*10000</f>
        <v>12.158875979465011</v>
      </c>
      <c r="M2" s="13">
        <v>1</v>
      </c>
      <c r="N2" s="13">
        <v>50</v>
      </c>
      <c r="O2" s="14">
        <f>(N2/$G2)*10000</f>
        <v>67.549310997027831</v>
      </c>
      <c r="P2" s="13">
        <v>18</v>
      </c>
      <c r="Q2" s="14">
        <f>(P2/$G2)*10000</f>
        <v>24.317751958930021</v>
      </c>
      <c r="R2" s="13">
        <f>N2-P2</f>
        <v>32</v>
      </c>
      <c r="S2" s="15">
        <f>IF(P2=0,0,((P2/N2)*100))</f>
        <v>36</v>
      </c>
      <c r="T2" s="16">
        <v>4</v>
      </c>
      <c r="U2" s="14">
        <f>(T2/$G2)*10000</f>
        <v>5.4039448797622258</v>
      </c>
      <c r="V2" s="10">
        <v>1</v>
      </c>
      <c r="W2" s="14">
        <f>(V2/$G2)*100000</f>
        <v>13.509862199405566</v>
      </c>
      <c r="X2" s="10">
        <v>1</v>
      </c>
      <c r="Y2" s="14">
        <f>(X2/$G2)*100000</f>
        <v>13.509862199405566</v>
      </c>
      <c r="Z2" s="10">
        <v>0</v>
      </c>
      <c r="AA2" s="14">
        <f>(Z2/$G2)*100000</f>
        <v>0</v>
      </c>
      <c r="AB2" s="14">
        <v>99.3</v>
      </c>
      <c r="AC2" s="14">
        <v>99.5</v>
      </c>
      <c r="AD2" s="14">
        <v>98</v>
      </c>
      <c r="AE2" s="14">
        <f t="shared" ref="AE2:AE14" si="0">IF(AC2&lt;&gt;"na",AC2-AD2,"na")</f>
        <v>1.5</v>
      </c>
      <c r="AF2" s="14">
        <v>98.8</v>
      </c>
      <c r="AG2" s="14">
        <v>99.8</v>
      </c>
      <c r="AH2" s="22">
        <f>IF(AF2&lt;&gt;"na",AF2-AG2,"na")</f>
        <v>-1</v>
      </c>
    </row>
    <row r="3" spans="1:34" x14ac:dyDescent="0.35">
      <c r="A3" s="9" t="s">
        <v>25</v>
      </c>
      <c r="B3" s="10" t="s">
        <v>46</v>
      </c>
      <c r="C3" s="10" t="s">
        <v>47</v>
      </c>
      <c r="D3" s="10" t="s">
        <v>34</v>
      </c>
      <c r="E3" s="5">
        <v>27.196515000000002</v>
      </c>
      <c r="F3" s="5">
        <v>54.367813200000001</v>
      </c>
      <c r="G3" s="11">
        <v>35085</v>
      </c>
      <c r="H3" s="11"/>
      <c r="I3" s="12"/>
      <c r="J3" s="11" t="s">
        <v>48</v>
      </c>
      <c r="K3" s="13">
        <v>59</v>
      </c>
      <c r="L3" s="14">
        <f t="shared" ref="L3:L15" si="1">(K3/$G3)*10000</f>
        <v>16.81630326350292</v>
      </c>
      <c r="M3" s="13">
        <v>1</v>
      </c>
      <c r="N3" s="13">
        <v>64</v>
      </c>
      <c r="O3" s="14">
        <f t="shared" ref="O3:O15" si="2">(N3/$G3)*10000</f>
        <v>18.24141370956249</v>
      </c>
      <c r="P3" s="13">
        <v>95</v>
      </c>
      <c r="Q3" s="14">
        <f t="shared" ref="Q3:Q15" si="3">(P3/$G3)*10000</f>
        <v>27.077098475131823</v>
      </c>
      <c r="R3" s="13">
        <f t="shared" ref="R3:R14" si="4">N3-P3</f>
        <v>-31</v>
      </c>
      <c r="S3" s="15">
        <f t="shared" ref="S3:S15" si="5">IF(P3=0,0,((P3/N3)*100))</f>
        <v>148.4375</v>
      </c>
      <c r="T3" s="16">
        <v>67</v>
      </c>
      <c r="U3" s="14">
        <f t="shared" ref="U3:U15" si="6">(T3/$G3)*10000</f>
        <v>19.096479977198232</v>
      </c>
      <c r="V3" s="10">
        <v>14</v>
      </c>
      <c r="W3" s="14">
        <f t="shared" ref="W3:W15" si="7">(V3/$G3)*100000</f>
        <v>39.903092489667948</v>
      </c>
      <c r="X3" s="10">
        <v>5</v>
      </c>
      <c r="Y3" s="14">
        <f t="shared" ref="Y3:Y15" si="8">(X3/$G3)*100000</f>
        <v>14.251104460595695</v>
      </c>
      <c r="Z3" s="10">
        <v>7</v>
      </c>
      <c r="AA3" s="14">
        <f t="shared" ref="AA3:AA15" si="9">(Z3/$G3)*100000</f>
        <v>19.951546244833974</v>
      </c>
      <c r="AB3" s="14">
        <v>87.3</v>
      </c>
      <c r="AC3" s="14">
        <v>90.5</v>
      </c>
      <c r="AD3" s="14">
        <v>84</v>
      </c>
      <c r="AE3" s="14">
        <f t="shared" si="0"/>
        <v>6.5</v>
      </c>
      <c r="AF3" s="14">
        <v>88.8</v>
      </c>
      <c r="AG3" s="14">
        <v>86.9</v>
      </c>
      <c r="AH3" s="22">
        <f t="shared" ref="AH3:AH15" si="10">IF(AF3&lt;&gt;"na",AF3-AG3,"na")</f>
        <v>1.8999999999999915</v>
      </c>
    </row>
    <row r="4" spans="1:34" x14ac:dyDescent="0.35">
      <c r="A4" s="9" t="s">
        <v>25</v>
      </c>
      <c r="B4" s="10" t="s">
        <v>46</v>
      </c>
      <c r="C4" s="10" t="s">
        <v>49</v>
      </c>
      <c r="D4" s="10" t="s">
        <v>35</v>
      </c>
      <c r="E4" s="5">
        <v>26.447888500000001</v>
      </c>
      <c r="F4" s="5">
        <v>58.189292099999001</v>
      </c>
      <c r="G4" s="11">
        <v>80492</v>
      </c>
      <c r="H4" s="11"/>
      <c r="I4" s="12"/>
      <c r="J4" s="11" t="s">
        <v>4</v>
      </c>
      <c r="K4" s="13">
        <v>14</v>
      </c>
      <c r="L4" s="14">
        <f t="shared" si="1"/>
        <v>1.7393032847984893</v>
      </c>
      <c r="M4" s="13">
        <v>1</v>
      </c>
      <c r="N4" s="13">
        <v>64</v>
      </c>
      <c r="O4" s="14">
        <f t="shared" si="2"/>
        <v>7.9511007305073802</v>
      </c>
      <c r="P4" s="13">
        <v>10</v>
      </c>
      <c r="Q4" s="14">
        <f t="shared" si="3"/>
        <v>1.242359489141778</v>
      </c>
      <c r="R4" s="13">
        <f t="shared" si="4"/>
        <v>54</v>
      </c>
      <c r="S4" s="15">
        <f t="shared" si="5"/>
        <v>15.625</v>
      </c>
      <c r="T4" s="16">
        <v>47</v>
      </c>
      <c r="U4" s="14">
        <f t="shared" si="6"/>
        <v>5.8390895989663569</v>
      </c>
      <c r="V4" s="10">
        <v>2</v>
      </c>
      <c r="W4" s="14">
        <f t="shared" si="7"/>
        <v>2.4847189782835564</v>
      </c>
      <c r="X4" s="10">
        <v>8</v>
      </c>
      <c r="Y4" s="14">
        <f t="shared" si="8"/>
        <v>9.9388759131342255</v>
      </c>
      <c r="Z4" s="10">
        <v>2</v>
      </c>
      <c r="AA4" s="14">
        <f t="shared" si="9"/>
        <v>2.4847189782835564</v>
      </c>
      <c r="AB4" s="14">
        <v>73.099999999999994</v>
      </c>
      <c r="AC4" s="14">
        <v>77.599999999999994</v>
      </c>
      <c r="AD4" s="14">
        <v>68.599999999999994</v>
      </c>
      <c r="AE4" s="14">
        <f t="shared" si="0"/>
        <v>9</v>
      </c>
      <c r="AF4" s="14">
        <v>82.1</v>
      </c>
      <c r="AG4" s="14">
        <v>72.3</v>
      </c>
      <c r="AH4" s="22">
        <f t="shared" si="10"/>
        <v>9.7999999999999972</v>
      </c>
    </row>
    <row r="5" spans="1:34" x14ac:dyDescent="0.35">
      <c r="A5" s="9" t="s">
        <v>25</v>
      </c>
      <c r="B5" s="10" t="s">
        <v>46</v>
      </c>
      <c r="C5" s="10" t="s">
        <v>50</v>
      </c>
      <c r="D5" s="10" t="s">
        <v>36</v>
      </c>
      <c r="E5" s="5">
        <v>27.1962543</v>
      </c>
      <c r="F5" s="5">
        <v>56.288364700000002</v>
      </c>
      <c r="G5" s="11">
        <v>686257</v>
      </c>
      <c r="H5" s="11" t="s">
        <v>5</v>
      </c>
      <c r="I5" s="12"/>
      <c r="J5" s="11" t="s">
        <v>4</v>
      </c>
      <c r="K5" s="13">
        <v>567</v>
      </c>
      <c r="L5" s="14">
        <f t="shared" si="1"/>
        <v>8.2622108044070952</v>
      </c>
      <c r="M5" s="13">
        <v>9</v>
      </c>
      <c r="N5" s="13">
        <v>1397</v>
      </c>
      <c r="O5" s="14">
        <f t="shared" si="2"/>
        <v>20.356805103627359</v>
      </c>
      <c r="P5" s="13">
        <v>1490</v>
      </c>
      <c r="Q5" s="14">
        <f t="shared" si="3"/>
        <v>21.711982537154451</v>
      </c>
      <c r="R5" s="13">
        <f t="shared" si="4"/>
        <v>-93</v>
      </c>
      <c r="S5" s="15">
        <f t="shared" si="5"/>
        <v>106.6571224051539</v>
      </c>
      <c r="T5" s="16">
        <v>210</v>
      </c>
      <c r="U5" s="14">
        <f t="shared" si="6"/>
        <v>3.0600780757063317</v>
      </c>
      <c r="V5" s="10">
        <v>45</v>
      </c>
      <c r="W5" s="14">
        <f t="shared" si="7"/>
        <v>6.5573101622278536</v>
      </c>
      <c r="X5" s="10">
        <v>86</v>
      </c>
      <c r="Y5" s="14">
        <f t="shared" si="8"/>
        <v>12.531748310035454</v>
      </c>
      <c r="Z5" s="10">
        <v>23</v>
      </c>
      <c r="AA5" s="14">
        <f t="shared" si="9"/>
        <v>3.3515140829164589</v>
      </c>
      <c r="AB5" s="14">
        <v>92.4</v>
      </c>
      <c r="AC5" s="14">
        <v>94.5</v>
      </c>
      <c r="AD5" s="14">
        <v>90.1</v>
      </c>
      <c r="AE5" s="14">
        <f t="shared" si="0"/>
        <v>4.4000000000000057</v>
      </c>
      <c r="AF5" s="14">
        <v>94.5</v>
      </c>
      <c r="AG5" s="14">
        <v>83.8</v>
      </c>
      <c r="AH5" s="22">
        <f t="shared" si="10"/>
        <v>10.700000000000003</v>
      </c>
    </row>
    <row r="6" spans="1:34" x14ac:dyDescent="0.35">
      <c r="A6" s="9" t="s">
        <v>25</v>
      </c>
      <c r="B6" s="10" t="s">
        <v>46</v>
      </c>
      <c r="C6" s="10" t="s">
        <v>57</v>
      </c>
      <c r="D6" s="10" t="s">
        <v>37</v>
      </c>
      <c r="E6" s="5">
        <v>26.5671553</v>
      </c>
      <c r="F6" s="5">
        <v>54.893530499999997</v>
      </c>
      <c r="G6" s="11">
        <v>159358</v>
      </c>
      <c r="H6" s="11"/>
      <c r="I6" s="12"/>
      <c r="J6" s="11" t="s">
        <v>48</v>
      </c>
      <c r="K6" s="13">
        <v>68</v>
      </c>
      <c r="L6" s="14">
        <f t="shared" si="1"/>
        <v>4.2671218263281423</v>
      </c>
      <c r="M6" s="13">
        <v>2</v>
      </c>
      <c r="N6" s="13">
        <v>204</v>
      </c>
      <c r="O6" s="14">
        <f t="shared" si="2"/>
        <v>12.801365478984424</v>
      </c>
      <c r="P6" s="13">
        <v>278</v>
      </c>
      <c r="Q6" s="14">
        <f t="shared" si="3"/>
        <v>17.444998054694462</v>
      </c>
      <c r="R6" s="13">
        <f t="shared" si="4"/>
        <v>-74</v>
      </c>
      <c r="S6" s="15">
        <f t="shared" si="5"/>
        <v>136.27450980392157</v>
      </c>
      <c r="T6" s="16">
        <v>87</v>
      </c>
      <c r="U6" s="14">
        <f t="shared" si="6"/>
        <v>5.4594058660374749</v>
      </c>
      <c r="V6" s="10">
        <v>15</v>
      </c>
      <c r="W6" s="14">
        <f t="shared" si="7"/>
        <v>9.4127687345473721</v>
      </c>
      <c r="X6" s="10">
        <v>18</v>
      </c>
      <c r="Y6" s="14">
        <f t="shared" si="8"/>
        <v>11.295322481456845</v>
      </c>
      <c r="Z6" s="10">
        <v>12</v>
      </c>
      <c r="AA6" s="14">
        <f t="shared" si="9"/>
        <v>7.5302149876378977</v>
      </c>
      <c r="AB6" s="14">
        <v>88.3</v>
      </c>
      <c r="AC6" s="14">
        <v>90.1</v>
      </c>
      <c r="AD6" s="14">
        <v>86.3</v>
      </c>
      <c r="AE6" s="14">
        <f t="shared" si="0"/>
        <v>3.7999999999999972</v>
      </c>
      <c r="AF6" s="14">
        <v>92</v>
      </c>
      <c r="AG6" s="14">
        <v>82.7</v>
      </c>
      <c r="AH6" s="22">
        <f t="shared" si="10"/>
        <v>9.2999999999999972</v>
      </c>
    </row>
    <row r="7" spans="1:34" x14ac:dyDescent="0.35">
      <c r="A7" s="9" t="s">
        <v>25</v>
      </c>
      <c r="B7" s="10" t="s">
        <v>46</v>
      </c>
      <c r="C7" s="10" t="s">
        <v>58</v>
      </c>
      <c r="D7" s="10" t="s">
        <v>38</v>
      </c>
      <c r="E7" s="5">
        <v>27.2091712</v>
      </c>
      <c r="F7" s="5">
        <v>53.040948800000002</v>
      </c>
      <c r="G7" s="11">
        <v>50596</v>
      </c>
      <c r="H7" s="11"/>
      <c r="I7" s="12"/>
      <c r="J7" s="11" t="s">
        <v>48</v>
      </c>
      <c r="K7" s="13">
        <v>40</v>
      </c>
      <c r="L7" s="14">
        <f t="shared" si="1"/>
        <v>7.905763301446755</v>
      </c>
      <c r="M7" s="13">
        <v>1</v>
      </c>
      <c r="N7" s="13">
        <v>64</v>
      </c>
      <c r="O7" s="14">
        <f t="shared" si="2"/>
        <v>12.649221282314807</v>
      </c>
      <c r="P7" s="13">
        <v>94</v>
      </c>
      <c r="Q7" s="14">
        <f t="shared" si="3"/>
        <v>18.578543758399874</v>
      </c>
      <c r="R7" s="13">
        <f t="shared" si="4"/>
        <v>-30</v>
      </c>
      <c r="S7" s="15">
        <f t="shared" si="5"/>
        <v>146.875</v>
      </c>
      <c r="T7" s="16">
        <v>32</v>
      </c>
      <c r="U7" s="14">
        <f t="shared" si="6"/>
        <v>6.3246106411574035</v>
      </c>
      <c r="V7" s="10">
        <v>8</v>
      </c>
      <c r="W7" s="14">
        <f t="shared" si="7"/>
        <v>15.811526602893508</v>
      </c>
      <c r="X7" s="10">
        <v>3</v>
      </c>
      <c r="Y7" s="14">
        <f t="shared" si="8"/>
        <v>5.9293224760850665</v>
      </c>
      <c r="Z7" s="10">
        <v>6</v>
      </c>
      <c r="AA7" s="14">
        <f t="shared" si="9"/>
        <v>11.858644952170133</v>
      </c>
      <c r="AB7" s="14">
        <v>84.8</v>
      </c>
      <c r="AC7" s="14">
        <v>87.9</v>
      </c>
      <c r="AD7" s="14">
        <v>81.599999999999994</v>
      </c>
      <c r="AE7" s="14">
        <f t="shared" si="0"/>
        <v>6.3000000000000114</v>
      </c>
      <c r="AF7" s="14">
        <v>88.1</v>
      </c>
      <c r="AG7" s="14">
        <v>81.5</v>
      </c>
      <c r="AH7" s="22">
        <f t="shared" si="10"/>
        <v>6.5999999999999943</v>
      </c>
    </row>
    <row r="8" spans="1:34" x14ac:dyDescent="0.35">
      <c r="A8" s="9" t="s">
        <v>25</v>
      </c>
      <c r="B8" s="10" t="s">
        <v>46</v>
      </c>
      <c r="C8" s="10" t="s">
        <v>59</v>
      </c>
      <c r="D8" s="10" t="s">
        <v>39</v>
      </c>
      <c r="E8" s="5">
        <v>25.657700599999998</v>
      </c>
      <c r="F8" s="5">
        <v>57.785667699999998</v>
      </c>
      <c r="G8" s="11">
        <v>58884</v>
      </c>
      <c r="H8" s="11"/>
      <c r="I8" s="12"/>
      <c r="J8" s="11" t="s">
        <v>48</v>
      </c>
      <c r="K8" s="13">
        <v>28</v>
      </c>
      <c r="L8" s="14">
        <f t="shared" si="1"/>
        <v>4.755111745126011</v>
      </c>
      <c r="M8" s="13">
        <v>1</v>
      </c>
      <c r="N8" s="13">
        <v>36</v>
      </c>
      <c r="O8" s="14">
        <f t="shared" si="2"/>
        <v>6.1137151008762993</v>
      </c>
      <c r="P8" s="13">
        <v>68</v>
      </c>
      <c r="Q8" s="14">
        <f t="shared" si="3"/>
        <v>11.548128523877454</v>
      </c>
      <c r="R8" s="13">
        <f t="shared" si="4"/>
        <v>-32</v>
      </c>
      <c r="S8" s="15">
        <f t="shared" si="5"/>
        <v>188.88888888888889</v>
      </c>
      <c r="T8" s="16">
        <v>52</v>
      </c>
      <c r="U8" s="14">
        <f t="shared" si="6"/>
        <v>8.8309218123768769</v>
      </c>
      <c r="V8" s="10">
        <v>3</v>
      </c>
      <c r="W8" s="14">
        <f t="shared" si="7"/>
        <v>5.0947625840635826</v>
      </c>
      <c r="X8" s="10">
        <v>1</v>
      </c>
      <c r="Y8" s="14">
        <f t="shared" si="8"/>
        <v>1.6982541946878611</v>
      </c>
      <c r="Z8" s="10">
        <v>8</v>
      </c>
      <c r="AA8" s="14">
        <f t="shared" si="9"/>
        <v>13.586033557502889</v>
      </c>
      <c r="AB8" s="14">
        <v>74.8</v>
      </c>
      <c r="AC8" s="14">
        <v>79</v>
      </c>
      <c r="AD8" s="14">
        <v>70.400000000000006</v>
      </c>
      <c r="AE8" s="14">
        <f t="shared" si="0"/>
        <v>8.5999999999999943</v>
      </c>
      <c r="AF8" s="14">
        <v>87.1</v>
      </c>
      <c r="AG8" s="14">
        <v>69.900000000000006</v>
      </c>
      <c r="AH8" s="22">
        <f t="shared" si="10"/>
        <v>17.199999999999989</v>
      </c>
    </row>
    <row r="9" spans="1:34" x14ac:dyDescent="0.35">
      <c r="A9" s="9" t="s">
        <v>25</v>
      </c>
      <c r="B9" s="10" t="s">
        <v>46</v>
      </c>
      <c r="C9" s="10" t="s">
        <v>51</v>
      </c>
      <c r="D9" s="10" t="s">
        <v>40</v>
      </c>
      <c r="E9" s="5">
        <v>28.3097137</v>
      </c>
      <c r="F9" s="5">
        <v>55.905161999999997</v>
      </c>
      <c r="G9" s="11">
        <v>69625</v>
      </c>
      <c r="H9" s="11"/>
      <c r="I9" s="12"/>
      <c r="J9" s="11" t="s">
        <v>4</v>
      </c>
      <c r="K9" s="13">
        <v>38</v>
      </c>
      <c r="L9" s="14">
        <f t="shared" si="1"/>
        <v>5.4578096947935375</v>
      </c>
      <c r="M9" s="13">
        <v>1</v>
      </c>
      <c r="N9" s="13">
        <v>64</v>
      </c>
      <c r="O9" s="14">
        <f t="shared" si="2"/>
        <v>9.1921005385996413</v>
      </c>
      <c r="P9" s="13">
        <v>70</v>
      </c>
      <c r="Q9" s="14">
        <f t="shared" si="3"/>
        <v>10.053859964093359</v>
      </c>
      <c r="R9" s="13">
        <f t="shared" si="4"/>
        <v>-6</v>
      </c>
      <c r="S9" s="15">
        <f t="shared" si="5"/>
        <v>109.375</v>
      </c>
      <c r="T9" s="16">
        <v>70</v>
      </c>
      <c r="U9" s="14">
        <f t="shared" si="6"/>
        <v>10.053859964093359</v>
      </c>
      <c r="V9" s="10">
        <v>4</v>
      </c>
      <c r="W9" s="14">
        <f t="shared" si="7"/>
        <v>5.7450628366247756</v>
      </c>
      <c r="X9" s="10">
        <v>3</v>
      </c>
      <c r="Y9" s="14">
        <f t="shared" si="8"/>
        <v>4.3087971274685817</v>
      </c>
      <c r="Z9" s="10">
        <v>10</v>
      </c>
      <c r="AA9" s="14">
        <f t="shared" si="9"/>
        <v>14.362657091561939</v>
      </c>
      <c r="AB9" s="14">
        <v>83.4</v>
      </c>
      <c r="AC9" s="14">
        <v>87.3</v>
      </c>
      <c r="AD9" s="14">
        <v>79.2</v>
      </c>
      <c r="AE9" s="14">
        <f t="shared" si="0"/>
        <v>8.0999999999999943</v>
      </c>
      <c r="AF9" s="14">
        <v>90.4</v>
      </c>
      <c r="AG9" s="14">
        <v>77.5</v>
      </c>
      <c r="AH9" s="22">
        <f t="shared" si="10"/>
        <v>12.900000000000006</v>
      </c>
    </row>
    <row r="10" spans="1:34" x14ac:dyDescent="0.35">
      <c r="A10" s="9" t="s">
        <v>25</v>
      </c>
      <c r="B10" s="10" t="s">
        <v>46</v>
      </c>
      <c r="C10" s="10" t="s">
        <v>52</v>
      </c>
      <c r="D10" s="10" t="s">
        <v>41</v>
      </c>
      <c r="E10" s="5">
        <v>27.345473399999999</v>
      </c>
      <c r="F10" s="5">
        <v>55.580175699999998</v>
      </c>
      <c r="G10" s="11">
        <v>56148</v>
      </c>
      <c r="H10" s="11"/>
      <c r="I10" s="12"/>
      <c r="J10" s="11" t="s">
        <v>48</v>
      </c>
      <c r="K10" s="13">
        <v>32</v>
      </c>
      <c r="L10" s="14">
        <f t="shared" si="1"/>
        <v>5.6992234808007405</v>
      </c>
      <c r="M10" s="13">
        <v>1</v>
      </c>
      <c r="N10" s="13">
        <v>46</v>
      </c>
      <c r="O10" s="14">
        <f t="shared" si="2"/>
        <v>8.1926337536510641</v>
      </c>
      <c r="P10" s="13">
        <v>68</v>
      </c>
      <c r="Q10" s="14">
        <f t="shared" si="3"/>
        <v>12.110849896701575</v>
      </c>
      <c r="R10" s="13">
        <f t="shared" si="4"/>
        <v>-22</v>
      </c>
      <c r="S10" s="15">
        <f t="shared" si="5"/>
        <v>147.82608695652172</v>
      </c>
      <c r="T10" s="16">
        <v>38</v>
      </c>
      <c r="U10" s="14">
        <f t="shared" si="6"/>
        <v>6.76782788345088</v>
      </c>
      <c r="V10" s="10">
        <v>6</v>
      </c>
      <c r="W10" s="14">
        <f t="shared" si="7"/>
        <v>10.686044026501389</v>
      </c>
      <c r="X10" s="10">
        <v>11</v>
      </c>
      <c r="Y10" s="14">
        <f t="shared" si="8"/>
        <v>19.591080715252545</v>
      </c>
      <c r="Z10" s="10">
        <v>8</v>
      </c>
      <c r="AA10" s="14">
        <f t="shared" si="9"/>
        <v>14.248058702001851</v>
      </c>
      <c r="AB10" s="14">
        <v>87.4</v>
      </c>
      <c r="AC10" s="14">
        <v>91.3</v>
      </c>
      <c r="AD10" s="14">
        <v>83.6</v>
      </c>
      <c r="AE10" s="14">
        <f t="shared" si="0"/>
        <v>7.7000000000000028</v>
      </c>
      <c r="AF10" s="14">
        <v>89.6</v>
      </c>
      <c r="AG10" s="14">
        <v>86.1</v>
      </c>
      <c r="AH10" s="22">
        <f t="shared" si="10"/>
        <v>3.5</v>
      </c>
    </row>
    <row r="11" spans="1:34" x14ac:dyDescent="0.35">
      <c r="A11" s="9" t="s">
        <v>25</v>
      </c>
      <c r="B11" s="10" t="s">
        <v>46</v>
      </c>
      <c r="C11" s="10" t="s">
        <v>60</v>
      </c>
      <c r="D11" s="10" t="s">
        <v>42</v>
      </c>
      <c r="E11" s="5">
        <v>27.4416495</v>
      </c>
      <c r="F11" s="5">
        <v>57.190867099999998</v>
      </c>
      <c r="G11" s="11">
        <v>124522</v>
      </c>
      <c r="H11" s="11"/>
      <c r="I11" s="12"/>
      <c r="J11" s="11" t="s">
        <v>4</v>
      </c>
      <c r="K11" s="13">
        <v>57</v>
      </c>
      <c r="L11" s="14">
        <f t="shared" si="1"/>
        <v>4.5775043767366412</v>
      </c>
      <c r="M11" s="13">
        <v>1</v>
      </c>
      <c r="N11" s="13">
        <v>40</v>
      </c>
      <c r="O11" s="14">
        <f t="shared" si="2"/>
        <v>3.2122837731485201</v>
      </c>
      <c r="P11" s="13">
        <v>128</v>
      </c>
      <c r="Q11" s="14">
        <f t="shared" si="3"/>
        <v>10.279308074075264</v>
      </c>
      <c r="R11" s="13">
        <f t="shared" si="4"/>
        <v>-88</v>
      </c>
      <c r="S11" s="15">
        <f t="shared" si="5"/>
        <v>320</v>
      </c>
      <c r="T11" s="16">
        <v>82</v>
      </c>
      <c r="U11" s="14">
        <f t="shared" si="6"/>
        <v>6.5851817349544657</v>
      </c>
      <c r="V11" s="10">
        <v>8</v>
      </c>
      <c r="W11" s="14">
        <f t="shared" si="7"/>
        <v>6.4245675462970393</v>
      </c>
      <c r="X11" s="10">
        <v>8</v>
      </c>
      <c r="Y11" s="14">
        <f t="shared" si="8"/>
        <v>6.4245675462970393</v>
      </c>
      <c r="Z11" s="10">
        <v>5</v>
      </c>
      <c r="AA11" s="14">
        <f t="shared" si="9"/>
        <v>4.0153547164356498</v>
      </c>
      <c r="AB11" s="14">
        <v>84.2</v>
      </c>
      <c r="AC11" s="14">
        <v>87.8</v>
      </c>
      <c r="AD11" s="14">
        <v>80.7</v>
      </c>
      <c r="AE11" s="14">
        <f t="shared" si="0"/>
        <v>7.0999999999999943</v>
      </c>
      <c r="AF11" s="14">
        <v>88.3</v>
      </c>
      <c r="AG11" s="14">
        <v>81.8</v>
      </c>
      <c r="AH11" s="22">
        <f t="shared" si="10"/>
        <v>6.5</v>
      </c>
    </row>
    <row r="12" spans="1:34" x14ac:dyDescent="0.35">
      <c r="A12" s="9" t="s">
        <v>25</v>
      </c>
      <c r="B12" s="10" t="s">
        <v>46</v>
      </c>
      <c r="C12" s="10" t="s">
        <v>53</v>
      </c>
      <c r="D12" s="10" t="s">
        <v>43</v>
      </c>
      <c r="E12" s="5">
        <v>26.516458</v>
      </c>
      <c r="F12" s="5">
        <v>57.101773999999999</v>
      </c>
      <c r="G12" s="11">
        <v>45723</v>
      </c>
      <c r="H12" s="11"/>
      <c r="I12" s="12"/>
      <c r="J12" s="11" t="s">
        <v>48</v>
      </c>
      <c r="K12" s="13">
        <v>28</v>
      </c>
      <c r="L12" s="14">
        <f t="shared" si="1"/>
        <v>6.1238326444021611</v>
      </c>
      <c r="M12" s="13">
        <v>1</v>
      </c>
      <c r="N12" s="13">
        <v>64</v>
      </c>
      <c r="O12" s="14">
        <f t="shared" si="2"/>
        <v>13.997331758633511</v>
      </c>
      <c r="P12" s="13">
        <v>17</v>
      </c>
      <c r="Q12" s="14">
        <f t="shared" si="3"/>
        <v>3.7180412483870264</v>
      </c>
      <c r="R12" s="13">
        <f t="shared" si="4"/>
        <v>47</v>
      </c>
      <c r="S12" s="15">
        <f t="shared" si="5"/>
        <v>26.5625</v>
      </c>
      <c r="T12" s="16">
        <v>44</v>
      </c>
      <c r="U12" s="14">
        <f t="shared" si="6"/>
        <v>9.6231655840605388</v>
      </c>
      <c r="V12" s="10">
        <v>3</v>
      </c>
      <c r="W12" s="14">
        <f t="shared" si="7"/>
        <v>6.5612492618594578</v>
      </c>
      <c r="X12" s="10">
        <v>1</v>
      </c>
      <c r="Y12" s="14">
        <f t="shared" si="8"/>
        <v>2.1870830872864859</v>
      </c>
      <c r="Z12" s="10">
        <v>4</v>
      </c>
      <c r="AA12" s="14">
        <f t="shared" si="9"/>
        <v>8.7483323491459437</v>
      </c>
      <c r="AB12" s="14">
        <v>83.7</v>
      </c>
      <c r="AC12" s="14">
        <v>87.8</v>
      </c>
      <c r="AD12" s="14">
        <v>79.8</v>
      </c>
      <c r="AE12" s="14">
        <f t="shared" si="0"/>
        <v>8</v>
      </c>
      <c r="AF12" s="14">
        <v>87.3</v>
      </c>
      <c r="AG12" s="14">
        <v>82.4</v>
      </c>
      <c r="AH12" s="22">
        <f t="shared" si="10"/>
        <v>4.8999999999999915</v>
      </c>
    </row>
    <row r="13" spans="1:34" x14ac:dyDescent="0.35">
      <c r="A13" s="9" t="s">
        <v>25</v>
      </c>
      <c r="B13" s="10" t="s">
        <v>46</v>
      </c>
      <c r="C13" s="10" t="s">
        <v>54</v>
      </c>
      <c r="D13" s="10" t="s">
        <v>44</v>
      </c>
      <c r="E13" s="5">
        <v>26.954673100000001</v>
      </c>
      <c r="F13" s="5">
        <v>56.267974899999999</v>
      </c>
      <c r="G13" s="11">
        <v>143102</v>
      </c>
      <c r="H13" s="11"/>
      <c r="I13" s="12"/>
      <c r="J13" s="11" t="s">
        <v>48</v>
      </c>
      <c r="K13" s="13">
        <v>86</v>
      </c>
      <c r="L13" s="14">
        <f t="shared" si="1"/>
        <v>6.0096993752707855</v>
      </c>
      <c r="M13" s="13">
        <v>1</v>
      </c>
      <c r="N13" s="13">
        <v>128</v>
      </c>
      <c r="O13" s="14">
        <f t="shared" si="2"/>
        <v>8.9446688376123333</v>
      </c>
      <c r="P13" s="13">
        <v>139</v>
      </c>
      <c r="Q13" s="14">
        <f t="shared" si="3"/>
        <v>9.7133513158446423</v>
      </c>
      <c r="R13" s="13">
        <f t="shared" si="4"/>
        <v>-11</v>
      </c>
      <c r="S13" s="15">
        <f t="shared" si="5"/>
        <v>108.59375</v>
      </c>
      <c r="T13" s="16">
        <v>67</v>
      </c>
      <c r="U13" s="14">
        <f t="shared" si="6"/>
        <v>4.6819750946877052</v>
      </c>
      <c r="V13" s="10">
        <v>10</v>
      </c>
      <c r="W13" s="14">
        <f t="shared" si="7"/>
        <v>6.9880225293846348</v>
      </c>
      <c r="X13" s="10">
        <v>12</v>
      </c>
      <c r="Y13" s="14">
        <f t="shared" si="8"/>
        <v>8.3856270352615603</v>
      </c>
      <c r="Z13" s="10">
        <v>8</v>
      </c>
      <c r="AA13" s="14">
        <f t="shared" si="9"/>
        <v>5.5904180235077074</v>
      </c>
      <c r="AB13" s="14">
        <v>89.7</v>
      </c>
      <c r="AC13" s="14">
        <v>92.3</v>
      </c>
      <c r="AD13" s="14">
        <v>86.9</v>
      </c>
      <c r="AE13" s="14">
        <f t="shared" si="0"/>
        <v>5.3999999999999915</v>
      </c>
      <c r="AF13" s="14">
        <v>91.7</v>
      </c>
      <c r="AG13" s="14">
        <v>88.1</v>
      </c>
      <c r="AH13" s="22">
        <f t="shared" si="10"/>
        <v>3.6000000000000085</v>
      </c>
    </row>
    <row r="14" spans="1:34" x14ac:dyDescent="0.35">
      <c r="A14" s="9" t="s">
        <v>25</v>
      </c>
      <c r="B14" s="10" t="s">
        <v>46</v>
      </c>
      <c r="C14" s="10" t="s">
        <v>55</v>
      </c>
      <c r="D14" s="10" t="s">
        <v>45</v>
      </c>
      <c r="E14" s="5">
        <v>27.137221100000001</v>
      </c>
      <c r="F14" s="5">
        <v>57.0675028</v>
      </c>
      <c r="G14" s="11">
        <v>259221</v>
      </c>
      <c r="H14" s="11"/>
      <c r="I14" s="12"/>
      <c r="J14" s="11" t="s">
        <v>4</v>
      </c>
      <c r="K14" s="13">
        <v>120</v>
      </c>
      <c r="L14" s="14">
        <f t="shared" si="1"/>
        <v>4.629254574282176</v>
      </c>
      <c r="M14" s="13">
        <v>1</v>
      </c>
      <c r="N14" s="13">
        <v>116</v>
      </c>
      <c r="O14" s="14">
        <f t="shared" si="2"/>
        <v>4.4749460884727705</v>
      </c>
      <c r="P14" s="13">
        <v>288</v>
      </c>
      <c r="Q14" s="14">
        <f t="shared" si="3"/>
        <v>11.110210978277223</v>
      </c>
      <c r="R14" s="13">
        <f t="shared" si="4"/>
        <v>-172</v>
      </c>
      <c r="S14" s="15">
        <f t="shared" si="5"/>
        <v>248.27586206896552</v>
      </c>
      <c r="T14" s="16">
        <v>158</v>
      </c>
      <c r="U14" s="14">
        <f t="shared" si="6"/>
        <v>6.0951851894715325</v>
      </c>
      <c r="V14" s="10">
        <v>11</v>
      </c>
      <c r="W14" s="14">
        <f t="shared" si="7"/>
        <v>4.2434833597586614</v>
      </c>
      <c r="X14" s="10">
        <v>16</v>
      </c>
      <c r="Y14" s="14">
        <f t="shared" si="8"/>
        <v>6.1723394323762353</v>
      </c>
      <c r="Z14" s="10">
        <v>7</v>
      </c>
      <c r="AA14" s="14">
        <f t="shared" si="9"/>
        <v>2.7003985016646026</v>
      </c>
      <c r="AB14" s="14">
        <v>83.5</v>
      </c>
      <c r="AC14" s="14">
        <v>87</v>
      </c>
      <c r="AD14" s="14">
        <v>80.099999999999994</v>
      </c>
      <c r="AE14" s="14">
        <f t="shared" si="0"/>
        <v>6.9000000000000057</v>
      </c>
      <c r="AF14" s="14">
        <v>87.3</v>
      </c>
      <c r="AG14" s="14">
        <v>81.599999999999994</v>
      </c>
      <c r="AH14" s="22">
        <f t="shared" si="10"/>
        <v>5.7000000000000028</v>
      </c>
    </row>
    <row r="15" spans="1:34" ht="12" thickBot="1" x14ac:dyDescent="0.4">
      <c r="A15" s="17"/>
      <c r="B15" s="18"/>
      <c r="C15" s="18"/>
      <c r="D15" s="18"/>
      <c r="E15" s="18"/>
      <c r="F15" s="18"/>
      <c r="G15" s="19">
        <f>SUM(G2:G14)</f>
        <v>1776415</v>
      </c>
      <c r="H15" s="19"/>
      <c r="I15" s="19"/>
      <c r="J15" s="18"/>
      <c r="K15" s="19">
        <f>SUM(K2:K14)</f>
        <v>1146</v>
      </c>
      <c r="L15" s="20">
        <f t="shared" si="1"/>
        <v>6.4511952443545004</v>
      </c>
      <c r="M15" s="19">
        <f>SUM(M2:M14)</f>
        <v>22</v>
      </c>
      <c r="N15" s="19">
        <f>SUM(N2:N14)</f>
        <v>2337</v>
      </c>
      <c r="O15" s="20">
        <f t="shared" si="2"/>
        <v>13.155709673696743</v>
      </c>
      <c r="P15" s="19">
        <f>SUM(P2:P14)</f>
        <v>2763</v>
      </c>
      <c r="Q15" s="20">
        <f t="shared" si="3"/>
        <v>15.553797958247369</v>
      </c>
      <c r="R15" s="19">
        <f>N15-P15</f>
        <v>-426</v>
      </c>
      <c r="S15" s="21">
        <f t="shared" si="5"/>
        <v>118.22849807445444</v>
      </c>
      <c r="T15" s="19">
        <f>SUM(T2:T14)</f>
        <v>958</v>
      </c>
      <c r="U15" s="20">
        <f t="shared" si="6"/>
        <v>5.392883982627934</v>
      </c>
      <c r="V15" s="19">
        <f>SUM(V2:V14)</f>
        <v>130</v>
      </c>
      <c r="W15" s="20">
        <f t="shared" si="7"/>
        <v>7.3181097885347741</v>
      </c>
      <c r="X15" s="19">
        <f>SUM(X2:X14)</f>
        <v>173</v>
      </c>
      <c r="Y15" s="20">
        <f t="shared" si="8"/>
        <v>9.7387153339731984</v>
      </c>
      <c r="Z15" s="19">
        <f>SUM(Z2:Z14)</f>
        <v>100</v>
      </c>
      <c r="AA15" s="20">
        <f t="shared" si="9"/>
        <v>5.6293152219498266</v>
      </c>
      <c r="AB15" s="20">
        <v>87.8</v>
      </c>
      <c r="AC15" s="20">
        <v>90.7</v>
      </c>
      <c r="AD15" s="20">
        <v>84.9</v>
      </c>
      <c r="AE15" s="20">
        <f t="shared" ref="AE15" si="11">IF(AC15&lt;&gt;"na",AC15-AD15,"na")</f>
        <v>5.7999999999999972</v>
      </c>
      <c r="AF15" s="20">
        <v>92.4</v>
      </c>
      <c r="AG15" s="20">
        <v>82.3</v>
      </c>
      <c r="AH15" s="23">
        <f t="shared" si="10"/>
        <v>10.100000000000009</v>
      </c>
    </row>
  </sheetData>
  <autoFilter ref="C1:AA15" xr:uid="{96DF5C02-FE60-364B-9B9C-B0D399BD92DF}"/>
  <pageMargins left="0.7" right="0.7" top="0.75" bottom="0.75" header="0.3" footer="0.3"/>
  <pageSetup orientation="portrait" horizontalDpi="1200" verticalDpi="1200" r:id="rId1"/>
  <ignoredErrors>
    <ignoredError sqref="W15 U15 P15 AA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722A-5727-44AE-86E6-FC3F6918F156}">
  <dimension ref="A1:AH14"/>
  <sheetViews>
    <sheetView zoomScale="142" zoomScaleNormal="142" workbookViewId="0">
      <pane xSplit="4" topLeftCell="E1" activePane="topRight" state="frozen"/>
      <selection pane="topRight" activeCell="J5" sqref="J5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10" width="13.1328125" style="4" customWidth="1"/>
    <col min="11" max="16384" width="10.6640625" style="4"/>
  </cols>
  <sheetData>
    <row r="1" spans="1:34" s="2" customFormat="1" ht="70.5" customHeight="1" x14ac:dyDescent="0.35">
      <c r="A1" s="6" t="s">
        <v>23</v>
      </c>
      <c r="B1" s="7" t="s">
        <v>24</v>
      </c>
      <c r="C1" s="7" t="s">
        <v>6</v>
      </c>
      <c r="D1" s="7" t="s">
        <v>7</v>
      </c>
      <c r="E1" s="7" t="s">
        <v>0</v>
      </c>
      <c r="F1" s="7" t="s">
        <v>1</v>
      </c>
      <c r="G1" s="7" t="s">
        <v>2</v>
      </c>
      <c r="H1" s="3" t="s">
        <v>21</v>
      </c>
      <c r="I1" s="3" t="s">
        <v>22</v>
      </c>
      <c r="J1" s="7" t="s">
        <v>3</v>
      </c>
      <c r="K1" s="3" t="s">
        <v>8</v>
      </c>
      <c r="L1" s="1" t="s">
        <v>61</v>
      </c>
      <c r="M1" s="3" t="s">
        <v>9</v>
      </c>
      <c r="N1" s="3" t="s">
        <v>10</v>
      </c>
      <c r="O1" s="1" t="s">
        <v>62</v>
      </c>
      <c r="P1" s="3" t="s">
        <v>11</v>
      </c>
      <c r="Q1" s="1" t="s">
        <v>63</v>
      </c>
      <c r="R1" s="3" t="s">
        <v>12</v>
      </c>
      <c r="S1" s="1" t="s">
        <v>16</v>
      </c>
      <c r="T1" s="3" t="s">
        <v>17</v>
      </c>
      <c r="U1" s="1" t="s">
        <v>18</v>
      </c>
      <c r="V1" s="3" t="s">
        <v>13</v>
      </c>
      <c r="W1" s="1" t="s">
        <v>14</v>
      </c>
      <c r="X1" s="3" t="s">
        <v>15</v>
      </c>
      <c r="Y1" s="1" t="s">
        <v>64</v>
      </c>
      <c r="Z1" s="3" t="s">
        <v>19</v>
      </c>
      <c r="AA1" s="1" t="s">
        <v>20</v>
      </c>
      <c r="AB1" s="3" t="s">
        <v>26</v>
      </c>
      <c r="AC1" s="3" t="s">
        <v>27</v>
      </c>
      <c r="AD1" s="3" t="s">
        <v>28</v>
      </c>
      <c r="AE1" s="3" t="s">
        <v>31</v>
      </c>
      <c r="AF1" s="3" t="s">
        <v>29</v>
      </c>
      <c r="AG1" s="3" t="s">
        <v>30</v>
      </c>
      <c r="AH1" s="8" t="s">
        <v>32</v>
      </c>
    </row>
    <row r="2" spans="1:34" x14ac:dyDescent="0.35">
      <c r="A2" s="9" t="s">
        <v>25</v>
      </c>
      <c r="B2" s="10" t="s">
        <v>46</v>
      </c>
      <c r="C2" s="10" t="s">
        <v>56</v>
      </c>
      <c r="D2" s="10" t="s">
        <v>33</v>
      </c>
      <c r="E2" s="5">
        <v>26.2943143</v>
      </c>
      <c r="F2" s="5">
        <v>54.510852999999997</v>
      </c>
      <c r="G2" s="11">
        <v>7402</v>
      </c>
      <c r="H2" s="11"/>
      <c r="I2" s="12"/>
      <c r="J2" s="11" t="s">
        <v>48</v>
      </c>
      <c r="K2" s="13">
        <v>9</v>
      </c>
      <c r="L2" s="14">
        <f>(K2/$G2)*10000</f>
        <v>12.158875979465011</v>
      </c>
      <c r="M2" s="13">
        <v>1</v>
      </c>
      <c r="N2" s="13">
        <v>50</v>
      </c>
      <c r="O2" s="14">
        <f>(N2/$G2)*10000</f>
        <v>67.549310997027831</v>
      </c>
      <c r="P2" s="13">
        <v>18</v>
      </c>
      <c r="Q2" s="14">
        <f>(P2/$G2)*10000</f>
        <v>24.317751958930021</v>
      </c>
      <c r="R2" s="13">
        <f>N2-P2</f>
        <v>32</v>
      </c>
      <c r="S2" s="15">
        <f>IF(P2=0,0,((P2/N2)*100))</f>
        <v>36</v>
      </c>
      <c r="T2" s="16">
        <v>4</v>
      </c>
      <c r="U2" s="14">
        <f>(T2/$G2)*10000</f>
        <v>5.4039448797622258</v>
      </c>
      <c r="V2" s="10">
        <v>1</v>
      </c>
      <c r="W2" s="14">
        <f>(V2/$G2)*100000</f>
        <v>13.509862199405566</v>
      </c>
      <c r="X2" s="10">
        <v>1</v>
      </c>
      <c r="Y2" s="14">
        <f>(X2/$G2)*100000</f>
        <v>13.509862199405566</v>
      </c>
      <c r="Z2" s="10">
        <v>0</v>
      </c>
      <c r="AA2" s="14">
        <f>(Z2/$G2)*100000</f>
        <v>0</v>
      </c>
      <c r="AB2" s="14">
        <v>99.3</v>
      </c>
      <c r="AC2" s="14">
        <v>99.5</v>
      </c>
      <c r="AD2" s="14">
        <v>98</v>
      </c>
      <c r="AE2" s="14">
        <f t="shared" ref="AE2:AE14" si="0">IF(AC2&lt;&gt;"na",AC2-AD2,"na")</f>
        <v>1.5</v>
      </c>
      <c r="AF2" s="14">
        <v>98.8</v>
      </c>
      <c r="AG2" s="14">
        <v>99.8</v>
      </c>
      <c r="AH2" s="22">
        <f>IF(AF2&lt;&gt;"na",AF2-AG2,"na")</f>
        <v>-1</v>
      </c>
    </row>
    <row r="3" spans="1:34" x14ac:dyDescent="0.35">
      <c r="A3" s="9" t="s">
        <v>25</v>
      </c>
      <c r="B3" s="10" t="s">
        <v>46</v>
      </c>
      <c r="C3" s="10" t="s">
        <v>47</v>
      </c>
      <c r="D3" s="10" t="s">
        <v>34</v>
      </c>
      <c r="E3" s="5">
        <v>27.196515000000002</v>
      </c>
      <c r="F3" s="5">
        <v>54.367813200000001</v>
      </c>
      <c r="G3" s="11">
        <v>35085</v>
      </c>
      <c r="H3" s="11"/>
      <c r="I3" s="12"/>
      <c r="J3" s="11" t="s">
        <v>48</v>
      </c>
      <c r="K3" s="13">
        <v>59</v>
      </c>
      <c r="L3" s="14">
        <f t="shared" ref="L3:L14" si="1">(K3/$G3)*10000</f>
        <v>16.81630326350292</v>
      </c>
      <c r="M3" s="13">
        <v>1</v>
      </c>
      <c r="N3" s="13">
        <v>64</v>
      </c>
      <c r="O3" s="14">
        <f t="shared" ref="O3:O14" si="2">(N3/$G3)*10000</f>
        <v>18.24141370956249</v>
      </c>
      <c r="P3" s="13">
        <v>95</v>
      </c>
      <c r="Q3" s="14">
        <f t="shared" ref="Q3:Q14" si="3">(P3/$G3)*10000</f>
        <v>27.077098475131823</v>
      </c>
      <c r="R3" s="13">
        <f t="shared" ref="R3:R14" si="4">N3-P3</f>
        <v>-31</v>
      </c>
      <c r="S3" s="15">
        <f t="shared" ref="S3:S14" si="5">IF(P3=0,0,((P3/N3)*100))</f>
        <v>148.4375</v>
      </c>
      <c r="T3" s="16">
        <v>67</v>
      </c>
      <c r="U3" s="14">
        <f t="shared" ref="U3:U14" si="6">(T3/$G3)*10000</f>
        <v>19.096479977198232</v>
      </c>
      <c r="V3" s="10">
        <v>14</v>
      </c>
      <c r="W3" s="14">
        <f t="shared" ref="W3:W14" si="7">(V3/$G3)*100000</f>
        <v>39.903092489667948</v>
      </c>
      <c r="X3" s="10">
        <v>5</v>
      </c>
      <c r="Y3" s="14">
        <f t="shared" ref="Y3:Y14" si="8">(X3/$G3)*100000</f>
        <v>14.251104460595695</v>
      </c>
      <c r="Z3" s="10">
        <v>7</v>
      </c>
      <c r="AA3" s="14">
        <f t="shared" ref="AA3:AA14" si="9">(Z3/$G3)*100000</f>
        <v>19.951546244833974</v>
      </c>
      <c r="AB3" s="14">
        <v>87.3</v>
      </c>
      <c r="AC3" s="14">
        <v>90.5</v>
      </c>
      <c r="AD3" s="14">
        <v>84</v>
      </c>
      <c r="AE3" s="14">
        <f t="shared" si="0"/>
        <v>6.5</v>
      </c>
      <c r="AF3" s="14">
        <v>88.8</v>
      </c>
      <c r="AG3" s="14">
        <v>86.9</v>
      </c>
      <c r="AH3" s="22">
        <f t="shared" ref="AH3:AH14" si="10">IF(AF3&lt;&gt;"na",AF3-AG3,"na")</f>
        <v>1.8999999999999915</v>
      </c>
    </row>
    <row r="4" spans="1:34" x14ac:dyDescent="0.35">
      <c r="A4" s="9" t="s">
        <v>25</v>
      </c>
      <c r="B4" s="10" t="s">
        <v>46</v>
      </c>
      <c r="C4" s="10" t="s">
        <v>49</v>
      </c>
      <c r="D4" s="10" t="s">
        <v>35</v>
      </c>
      <c r="E4" s="5">
        <v>26.447888500000001</v>
      </c>
      <c r="F4" s="5">
        <v>58.189292099999001</v>
      </c>
      <c r="G4" s="11">
        <v>80492</v>
      </c>
      <c r="H4" s="11"/>
      <c r="I4" s="12"/>
      <c r="J4" s="11" t="s">
        <v>4</v>
      </c>
      <c r="K4" s="13">
        <v>14</v>
      </c>
      <c r="L4" s="14">
        <f t="shared" si="1"/>
        <v>1.7393032847984893</v>
      </c>
      <c r="M4" s="13">
        <v>1</v>
      </c>
      <c r="N4" s="13">
        <v>64</v>
      </c>
      <c r="O4" s="14">
        <f t="shared" si="2"/>
        <v>7.9511007305073802</v>
      </c>
      <c r="P4" s="13">
        <v>10</v>
      </c>
      <c r="Q4" s="14">
        <f t="shared" si="3"/>
        <v>1.242359489141778</v>
      </c>
      <c r="R4" s="13">
        <f t="shared" si="4"/>
        <v>54</v>
      </c>
      <c r="S4" s="15">
        <f t="shared" si="5"/>
        <v>15.625</v>
      </c>
      <c r="T4" s="16">
        <v>47</v>
      </c>
      <c r="U4" s="14">
        <f t="shared" si="6"/>
        <v>5.8390895989663569</v>
      </c>
      <c r="V4" s="10">
        <v>2</v>
      </c>
      <c r="W4" s="14">
        <f t="shared" si="7"/>
        <v>2.4847189782835564</v>
      </c>
      <c r="X4" s="10">
        <v>8</v>
      </c>
      <c r="Y4" s="14">
        <f t="shared" si="8"/>
        <v>9.9388759131342255</v>
      </c>
      <c r="Z4" s="10">
        <v>2</v>
      </c>
      <c r="AA4" s="14">
        <f t="shared" si="9"/>
        <v>2.4847189782835564</v>
      </c>
      <c r="AB4" s="14">
        <v>73.099999999999994</v>
      </c>
      <c r="AC4" s="14">
        <v>77.599999999999994</v>
      </c>
      <c r="AD4" s="14">
        <v>68.599999999999994</v>
      </c>
      <c r="AE4" s="14">
        <f t="shared" si="0"/>
        <v>9</v>
      </c>
      <c r="AF4" s="14">
        <v>82.1</v>
      </c>
      <c r="AG4" s="14">
        <v>72.3</v>
      </c>
      <c r="AH4" s="22">
        <f t="shared" si="10"/>
        <v>9.7999999999999972</v>
      </c>
    </row>
    <row r="5" spans="1:34" x14ac:dyDescent="0.35">
      <c r="A5" s="9" t="s">
        <v>25</v>
      </c>
      <c r="B5" s="10" t="s">
        <v>46</v>
      </c>
      <c r="C5" s="10" t="s">
        <v>50</v>
      </c>
      <c r="D5" s="10" t="s">
        <v>36</v>
      </c>
      <c r="E5" s="5">
        <v>27.1962543</v>
      </c>
      <c r="F5" s="5">
        <v>56.288364700000002</v>
      </c>
      <c r="G5" s="11">
        <v>686257</v>
      </c>
      <c r="H5" s="11" t="s">
        <v>5</v>
      </c>
      <c r="I5" s="12"/>
      <c r="J5" s="11" t="s">
        <v>4</v>
      </c>
      <c r="K5" s="13">
        <v>567</v>
      </c>
      <c r="L5" s="14">
        <f t="shared" si="1"/>
        <v>8.2622108044070952</v>
      </c>
      <c r="M5" s="13">
        <v>9</v>
      </c>
      <c r="N5" s="13">
        <v>1397</v>
      </c>
      <c r="O5" s="14">
        <f t="shared" si="2"/>
        <v>20.356805103627359</v>
      </c>
      <c r="P5" s="13">
        <v>1490</v>
      </c>
      <c r="Q5" s="14">
        <f t="shared" si="3"/>
        <v>21.711982537154451</v>
      </c>
      <c r="R5" s="13">
        <f t="shared" si="4"/>
        <v>-93</v>
      </c>
      <c r="S5" s="15">
        <f t="shared" si="5"/>
        <v>106.6571224051539</v>
      </c>
      <c r="T5" s="16">
        <v>210</v>
      </c>
      <c r="U5" s="14">
        <f t="shared" si="6"/>
        <v>3.0600780757063317</v>
      </c>
      <c r="V5" s="10">
        <v>45</v>
      </c>
      <c r="W5" s="14">
        <f t="shared" si="7"/>
        <v>6.5573101622278536</v>
      </c>
      <c r="X5" s="10">
        <v>86</v>
      </c>
      <c r="Y5" s="14">
        <f t="shared" si="8"/>
        <v>12.531748310035454</v>
      </c>
      <c r="Z5" s="10">
        <v>23</v>
      </c>
      <c r="AA5" s="14">
        <f t="shared" si="9"/>
        <v>3.3515140829164589</v>
      </c>
      <c r="AB5" s="14">
        <v>92.4</v>
      </c>
      <c r="AC5" s="14">
        <v>94.5</v>
      </c>
      <c r="AD5" s="14">
        <v>90.1</v>
      </c>
      <c r="AE5" s="14">
        <f t="shared" si="0"/>
        <v>4.4000000000000057</v>
      </c>
      <c r="AF5" s="14">
        <v>94.5</v>
      </c>
      <c r="AG5" s="14">
        <v>83.8</v>
      </c>
      <c r="AH5" s="22">
        <f t="shared" si="10"/>
        <v>10.700000000000003</v>
      </c>
    </row>
    <row r="6" spans="1:34" x14ac:dyDescent="0.35">
      <c r="A6" s="9" t="s">
        <v>25</v>
      </c>
      <c r="B6" s="10" t="s">
        <v>46</v>
      </c>
      <c r="C6" s="10" t="s">
        <v>57</v>
      </c>
      <c r="D6" s="10" t="s">
        <v>37</v>
      </c>
      <c r="E6" s="5">
        <v>26.5671553</v>
      </c>
      <c r="F6" s="5">
        <v>54.893530499999997</v>
      </c>
      <c r="G6" s="11">
        <v>159358</v>
      </c>
      <c r="H6" s="11"/>
      <c r="I6" s="12"/>
      <c r="J6" s="11" t="s">
        <v>48</v>
      </c>
      <c r="K6" s="13">
        <v>68</v>
      </c>
      <c r="L6" s="14">
        <f t="shared" si="1"/>
        <v>4.2671218263281423</v>
      </c>
      <c r="M6" s="13">
        <v>2</v>
      </c>
      <c r="N6" s="13">
        <v>204</v>
      </c>
      <c r="O6" s="14">
        <f t="shared" si="2"/>
        <v>12.801365478984424</v>
      </c>
      <c r="P6" s="13">
        <v>278</v>
      </c>
      <c r="Q6" s="14">
        <f t="shared" si="3"/>
        <v>17.444998054694462</v>
      </c>
      <c r="R6" s="13">
        <f t="shared" si="4"/>
        <v>-74</v>
      </c>
      <c r="S6" s="15">
        <f t="shared" si="5"/>
        <v>136.27450980392157</v>
      </c>
      <c r="T6" s="16">
        <v>87</v>
      </c>
      <c r="U6" s="14">
        <f t="shared" si="6"/>
        <v>5.4594058660374749</v>
      </c>
      <c r="V6" s="10">
        <v>15</v>
      </c>
      <c r="W6" s="14">
        <f t="shared" si="7"/>
        <v>9.4127687345473721</v>
      </c>
      <c r="X6" s="10">
        <v>18</v>
      </c>
      <c r="Y6" s="14">
        <f t="shared" si="8"/>
        <v>11.295322481456845</v>
      </c>
      <c r="Z6" s="10">
        <v>12</v>
      </c>
      <c r="AA6" s="14">
        <f t="shared" si="9"/>
        <v>7.5302149876378977</v>
      </c>
      <c r="AB6" s="14">
        <v>88.3</v>
      </c>
      <c r="AC6" s="14">
        <v>90.1</v>
      </c>
      <c r="AD6" s="14">
        <v>86.3</v>
      </c>
      <c r="AE6" s="14">
        <f t="shared" si="0"/>
        <v>3.7999999999999972</v>
      </c>
      <c r="AF6" s="14">
        <v>92</v>
      </c>
      <c r="AG6" s="14">
        <v>82.7</v>
      </c>
      <c r="AH6" s="22">
        <f t="shared" si="10"/>
        <v>9.2999999999999972</v>
      </c>
    </row>
    <row r="7" spans="1:34" x14ac:dyDescent="0.35">
      <c r="A7" s="9" t="s">
        <v>25</v>
      </c>
      <c r="B7" s="10" t="s">
        <v>46</v>
      </c>
      <c r="C7" s="10" t="s">
        <v>58</v>
      </c>
      <c r="D7" s="10" t="s">
        <v>38</v>
      </c>
      <c r="E7" s="5">
        <v>27.2091712</v>
      </c>
      <c r="F7" s="5">
        <v>53.040948800000002</v>
      </c>
      <c r="G7" s="11">
        <v>50596</v>
      </c>
      <c r="H7" s="11"/>
      <c r="I7" s="12"/>
      <c r="J7" s="11" t="s">
        <v>48</v>
      </c>
      <c r="K7" s="13">
        <v>40</v>
      </c>
      <c r="L7" s="14">
        <f t="shared" si="1"/>
        <v>7.905763301446755</v>
      </c>
      <c r="M7" s="13">
        <v>1</v>
      </c>
      <c r="N7" s="13">
        <v>64</v>
      </c>
      <c r="O7" s="14">
        <f t="shared" si="2"/>
        <v>12.649221282314807</v>
      </c>
      <c r="P7" s="13">
        <v>94</v>
      </c>
      <c r="Q7" s="14">
        <f t="shared" si="3"/>
        <v>18.578543758399874</v>
      </c>
      <c r="R7" s="13">
        <f t="shared" si="4"/>
        <v>-30</v>
      </c>
      <c r="S7" s="15">
        <f t="shared" si="5"/>
        <v>146.875</v>
      </c>
      <c r="T7" s="16">
        <v>32</v>
      </c>
      <c r="U7" s="14">
        <f t="shared" si="6"/>
        <v>6.3246106411574035</v>
      </c>
      <c r="V7" s="10">
        <v>8</v>
      </c>
      <c r="W7" s="14">
        <f t="shared" si="7"/>
        <v>15.811526602893508</v>
      </c>
      <c r="X7" s="10">
        <v>3</v>
      </c>
      <c r="Y7" s="14">
        <f t="shared" si="8"/>
        <v>5.9293224760850665</v>
      </c>
      <c r="Z7" s="10">
        <v>6</v>
      </c>
      <c r="AA7" s="14">
        <f t="shared" si="9"/>
        <v>11.858644952170133</v>
      </c>
      <c r="AB7" s="14">
        <v>84.8</v>
      </c>
      <c r="AC7" s="14">
        <v>87.9</v>
      </c>
      <c r="AD7" s="14">
        <v>81.599999999999994</v>
      </c>
      <c r="AE7" s="14">
        <f t="shared" si="0"/>
        <v>6.3000000000000114</v>
      </c>
      <c r="AF7" s="14">
        <v>88.1</v>
      </c>
      <c r="AG7" s="14">
        <v>81.5</v>
      </c>
      <c r="AH7" s="22">
        <f t="shared" si="10"/>
        <v>6.5999999999999943</v>
      </c>
    </row>
    <row r="8" spans="1:34" x14ac:dyDescent="0.35">
      <c r="A8" s="9" t="s">
        <v>25</v>
      </c>
      <c r="B8" s="10" t="s">
        <v>46</v>
      </c>
      <c r="C8" s="10" t="s">
        <v>59</v>
      </c>
      <c r="D8" s="10" t="s">
        <v>39</v>
      </c>
      <c r="E8" s="5">
        <v>25.657700599999998</v>
      </c>
      <c r="F8" s="5">
        <v>57.785667699999998</v>
      </c>
      <c r="G8" s="11">
        <v>58884</v>
      </c>
      <c r="H8" s="11"/>
      <c r="I8" s="12"/>
      <c r="J8" s="11" t="s">
        <v>48</v>
      </c>
      <c r="K8" s="13">
        <v>28</v>
      </c>
      <c r="L8" s="14">
        <f t="shared" si="1"/>
        <v>4.755111745126011</v>
      </c>
      <c r="M8" s="13">
        <v>1</v>
      </c>
      <c r="N8" s="13">
        <v>36</v>
      </c>
      <c r="O8" s="14">
        <f t="shared" si="2"/>
        <v>6.1137151008762993</v>
      </c>
      <c r="P8" s="13">
        <v>68</v>
      </c>
      <c r="Q8" s="14">
        <f t="shared" si="3"/>
        <v>11.548128523877454</v>
      </c>
      <c r="R8" s="13">
        <f t="shared" si="4"/>
        <v>-32</v>
      </c>
      <c r="S8" s="15">
        <f t="shared" si="5"/>
        <v>188.88888888888889</v>
      </c>
      <c r="T8" s="16">
        <v>52</v>
      </c>
      <c r="U8" s="14">
        <f t="shared" si="6"/>
        <v>8.8309218123768769</v>
      </c>
      <c r="V8" s="10">
        <v>3</v>
      </c>
      <c r="W8" s="14">
        <f t="shared" si="7"/>
        <v>5.0947625840635826</v>
      </c>
      <c r="X8" s="10">
        <v>1</v>
      </c>
      <c r="Y8" s="14">
        <f t="shared" si="8"/>
        <v>1.6982541946878611</v>
      </c>
      <c r="Z8" s="10">
        <v>8</v>
      </c>
      <c r="AA8" s="14">
        <f t="shared" si="9"/>
        <v>13.586033557502889</v>
      </c>
      <c r="AB8" s="14">
        <v>74.8</v>
      </c>
      <c r="AC8" s="14">
        <v>79</v>
      </c>
      <c r="AD8" s="14">
        <v>70.400000000000006</v>
      </c>
      <c r="AE8" s="14">
        <f t="shared" si="0"/>
        <v>8.5999999999999943</v>
      </c>
      <c r="AF8" s="14">
        <v>87.1</v>
      </c>
      <c r="AG8" s="14">
        <v>69.900000000000006</v>
      </c>
      <c r="AH8" s="22">
        <f t="shared" si="10"/>
        <v>17.199999999999989</v>
      </c>
    </row>
    <row r="9" spans="1:34" x14ac:dyDescent="0.35">
      <c r="A9" s="9" t="s">
        <v>25</v>
      </c>
      <c r="B9" s="10" t="s">
        <v>46</v>
      </c>
      <c r="C9" s="10" t="s">
        <v>51</v>
      </c>
      <c r="D9" s="10" t="s">
        <v>40</v>
      </c>
      <c r="E9" s="5">
        <v>28.3097137</v>
      </c>
      <c r="F9" s="5">
        <v>55.905161999999997</v>
      </c>
      <c r="G9" s="11">
        <v>69625</v>
      </c>
      <c r="H9" s="11"/>
      <c r="I9" s="12"/>
      <c r="J9" s="11" t="s">
        <v>4</v>
      </c>
      <c r="K9" s="13">
        <v>38</v>
      </c>
      <c r="L9" s="14">
        <f t="shared" si="1"/>
        <v>5.4578096947935375</v>
      </c>
      <c r="M9" s="13">
        <v>1</v>
      </c>
      <c r="N9" s="13">
        <v>64</v>
      </c>
      <c r="O9" s="14">
        <f t="shared" si="2"/>
        <v>9.1921005385996413</v>
      </c>
      <c r="P9" s="13">
        <v>70</v>
      </c>
      <c r="Q9" s="14">
        <f t="shared" si="3"/>
        <v>10.053859964093359</v>
      </c>
      <c r="R9" s="13">
        <f t="shared" si="4"/>
        <v>-6</v>
      </c>
      <c r="S9" s="15">
        <f t="shared" si="5"/>
        <v>109.375</v>
      </c>
      <c r="T9" s="16">
        <v>70</v>
      </c>
      <c r="U9" s="14">
        <f t="shared" si="6"/>
        <v>10.053859964093359</v>
      </c>
      <c r="V9" s="10">
        <v>4</v>
      </c>
      <c r="W9" s="14">
        <f t="shared" si="7"/>
        <v>5.7450628366247756</v>
      </c>
      <c r="X9" s="10">
        <v>3</v>
      </c>
      <c r="Y9" s="14">
        <f t="shared" si="8"/>
        <v>4.3087971274685817</v>
      </c>
      <c r="Z9" s="10">
        <v>10</v>
      </c>
      <c r="AA9" s="14">
        <f t="shared" si="9"/>
        <v>14.362657091561939</v>
      </c>
      <c r="AB9" s="14">
        <v>83.4</v>
      </c>
      <c r="AC9" s="14">
        <v>87.3</v>
      </c>
      <c r="AD9" s="14">
        <v>79.2</v>
      </c>
      <c r="AE9" s="14">
        <f t="shared" si="0"/>
        <v>8.0999999999999943</v>
      </c>
      <c r="AF9" s="14">
        <v>90.4</v>
      </c>
      <c r="AG9" s="14">
        <v>77.5</v>
      </c>
      <c r="AH9" s="22">
        <f t="shared" si="10"/>
        <v>12.900000000000006</v>
      </c>
    </row>
    <row r="10" spans="1:34" x14ac:dyDescent="0.35">
      <c r="A10" s="9" t="s">
        <v>25</v>
      </c>
      <c r="B10" s="10" t="s">
        <v>46</v>
      </c>
      <c r="C10" s="10" t="s">
        <v>52</v>
      </c>
      <c r="D10" s="10" t="s">
        <v>41</v>
      </c>
      <c r="E10" s="5">
        <v>27.345473399999999</v>
      </c>
      <c r="F10" s="5">
        <v>55.580175699999998</v>
      </c>
      <c r="G10" s="11">
        <v>56148</v>
      </c>
      <c r="H10" s="11"/>
      <c r="I10" s="12"/>
      <c r="J10" s="11" t="s">
        <v>48</v>
      </c>
      <c r="K10" s="13">
        <v>32</v>
      </c>
      <c r="L10" s="14">
        <f t="shared" si="1"/>
        <v>5.6992234808007405</v>
      </c>
      <c r="M10" s="13">
        <v>1</v>
      </c>
      <c r="N10" s="13">
        <v>46</v>
      </c>
      <c r="O10" s="14">
        <f t="shared" si="2"/>
        <v>8.1926337536510641</v>
      </c>
      <c r="P10" s="13">
        <v>68</v>
      </c>
      <c r="Q10" s="14">
        <f t="shared" si="3"/>
        <v>12.110849896701575</v>
      </c>
      <c r="R10" s="13">
        <f t="shared" si="4"/>
        <v>-22</v>
      </c>
      <c r="S10" s="15">
        <f t="shared" si="5"/>
        <v>147.82608695652172</v>
      </c>
      <c r="T10" s="16">
        <v>38</v>
      </c>
      <c r="U10" s="14">
        <f t="shared" si="6"/>
        <v>6.76782788345088</v>
      </c>
      <c r="V10" s="10">
        <v>6</v>
      </c>
      <c r="W10" s="14">
        <f t="shared" si="7"/>
        <v>10.686044026501389</v>
      </c>
      <c r="X10" s="10">
        <v>11</v>
      </c>
      <c r="Y10" s="14">
        <f t="shared" si="8"/>
        <v>19.591080715252545</v>
      </c>
      <c r="Z10" s="10">
        <v>8</v>
      </c>
      <c r="AA10" s="14">
        <f t="shared" si="9"/>
        <v>14.248058702001851</v>
      </c>
      <c r="AB10" s="14">
        <v>87.4</v>
      </c>
      <c r="AC10" s="14">
        <v>91.3</v>
      </c>
      <c r="AD10" s="14">
        <v>83.6</v>
      </c>
      <c r="AE10" s="14">
        <f t="shared" si="0"/>
        <v>7.7000000000000028</v>
      </c>
      <c r="AF10" s="14">
        <v>89.6</v>
      </c>
      <c r="AG10" s="14">
        <v>86.1</v>
      </c>
      <c r="AH10" s="22">
        <f t="shared" si="10"/>
        <v>3.5</v>
      </c>
    </row>
    <row r="11" spans="1:34" x14ac:dyDescent="0.35">
      <c r="A11" s="9" t="s">
        <v>25</v>
      </c>
      <c r="B11" s="10" t="s">
        <v>46</v>
      </c>
      <c r="C11" s="10" t="s">
        <v>60</v>
      </c>
      <c r="D11" s="10" t="s">
        <v>42</v>
      </c>
      <c r="E11" s="5">
        <v>27.4416495</v>
      </c>
      <c r="F11" s="5">
        <v>57.190867099999998</v>
      </c>
      <c r="G11" s="11">
        <v>124522</v>
      </c>
      <c r="H11" s="11"/>
      <c r="I11" s="12"/>
      <c r="J11" s="11" t="s">
        <v>4</v>
      </c>
      <c r="K11" s="13">
        <v>57</v>
      </c>
      <c r="L11" s="14">
        <f t="shared" si="1"/>
        <v>4.5775043767366412</v>
      </c>
      <c r="M11" s="13">
        <v>1</v>
      </c>
      <c r="N11" s="13">
        <v>40</v>
      </c>
      <c r="O11" s="14">
        <f t="shared" si="2"/>
        <v>3.2122837731485201</v>
      </c>
      <c r="P11" s="13">
        <v>128</v>
      </c>
      <c r="Q11" s="14">
        <f t="shared" si="3"/>
        <v>10.279308074075264</v>
      </c>
      <c r="R11" s="13">
        <f t="shared" si="4"/>
        <v>-88</v>
      </c>
      <c r="S11" s="15">
        <f t="shared" si="5"/>
        <v>320</v>
      </c>
      <c r="T11" s="16">
        <v>82</v>
      </c>
      <c r="U11" s="14">
        <f t="shared" si="6"/>
        <v>6.5851817349544657</v>
      </c>
      <c r="V11" s="10">
        <v>8</v>
      </c>
      <c r="W11" s="14">
        <f t="shared" si="7"/>
        <v>6.4245675462970393</v>
      </c>
      <c r="X11" s="10">
        <v>8</v>
      </c>
      <c r="Y11" s="14">
        <f t="shared" si="8"/>
        <v>6.4245675462970393</v>
      </c>
      <c r="Z11" s="10">
        <v>5</v>
      </c>
      <c r="AA11" s="14">
        <f t="shared" si="9"/>
        <v>4.0153547164356498</v>
      </c>
      <c r="AB11" s="14">
        <v>84.2</v>
      </c>
      <c r="AC11" s="14">
        <v>87.8</v>
      </c>
      <c r="AD11" s="14">
        <v>80.7</v>
      </c>
      <c r="AE11" s="14">
        <f t="shared" si="0"/>
        <v>7.0999999999999943</v>
      </c>
      <c r="AF11" s="14">
        <v>88.3</v>
      </c>
      <c r="AG11" s="14">
        <v>81.8</v>
      </c>
      <c r="AH11" s="22">
        <f t="shared" si="10"/>
        <v>6.5</v>
      </c>
    </row>
    <row r="12" spans="1:34" x14ac:dyDescent="0.35">
      <c r="A12" s="9" t="s">
        <v>25</v>
      </c>
      <c r="B12" s="10" t="s">
        <v>46</v>
      </c>
      <c r="C12" s="10" t="s">
        <v>53</v>
      </c>
      <c r="D12" s="10" t="s">
        <v>43</v>
      </c>
      <c r="E12" s="5">
        <v>26.516458</v>
      </c>
      <c r="F12" s="5">
        <v>57.101773999999999</v>
      </c>
      <c r="G12" s="11">
        <v>45723</v>
      </c>
      <c r="H12" s="11"/>
      <c r="I12" s="12"/>
      <c r="J12" s="11" t="s">
        <v>48</v>
      </c>
      <c r="K12" s="13">
        <v>28</v>
      </c>
      <c r="L12" s="14">
        <f t="shared" si="1"/>
        <v>6.1238326444021611</v>
      </c>
      <c r="M12" s="13">
        <v>1</v>
      </c>
      <c r="N12" s="13">
        <v>64</v>
      </c>
      <c r="O12" s="14">
        <f t="shared" si="2"/>
        <v>13.997331758633511</v>
      </c>
      <c r="P12" s="13">
        <v>17</v>
      </c>
      <c r="Q12" s="14">
        <f t="shared" si="3"/>
        <v>3.7180412483870264</v>
      </c>
      <c r="R12" s="13">
        <f t="shared" si="4"/>
        <v>47</v>
      </c>
      <c r="S12" s="15">
        <f t="shared" si="5"/>
        <v>26.5625</v>
      </c>
      <c r="T12" s="16">
        <v>44</v>
      </c>
      <c r="U12" s="14">
        <f t="shared" si="6"/>
        <v>9.6231655840605388</v>
      </c>
      <c r="V12" s="10">
        <v>3</v>
      </c>
      <c r="W12" s="14">
        <f t="shared" si="7"/>
        <v>6.5612492618594578</v>
      </c>
      <c r="X12" s="10">
        <v>1</v>
      </c>
      <c r="Y12" s="14">
        <f t="shared" si="8"/>
        <v>2.1870830872864859</v>
      </c>
      <c r="Z12" s="10">
        <v>4</v>
      </c>
      <c r="AA12" s="14">
        <f t="shared" si="9"/>
        <v>8.7483323491459437</v>
      </c>
      <c r="AB12" s="14">
        <v>83.7</v>
      </c>
      <c r="AC12" s="14">
        <v>87.8</v>
      </c>
      <c r="AD12" s="14">
        <v>79.8</v>
      </c>
      <c r="AE12" s="14">
        <f t="shared" si="0"/>
        <v>8</v>
      </c>
      <c r="AF12" s="14">
        <v>87.3</v>
      </c>
      <c r="AG12" s="14">
        <v>82.4</v>
      </c>
      <c r="AH12" s="22">
        <f t="shared" si="10"/>
        <v>4.8999999999999915</v>
      </c>
    </row>
    <row r="13" spans="1:34" x14ac:dyDescent="0.35">
      <c r="A13" s="9" t="s">
        <v>25</v>
      </c>
      <c r="B13" s="10" t="s">
        <v>46</v>
      </c>
      <c r="C13" s="10" t="s">
        <v>54</v>
      </c>
      <c r="D13" s="10" t="s">
        <v>44</v>
      </c>
      <c r="E13" s="5">
        <v>26.954673100000001</v>
      </c>
      <c r="F13" s="5">
        <v>56.267974899999999</v>
      </c>
      <c r="G13" s="11">
        <v>143102</v>
      </c>
      <c r="H13" s="11"/>
      <c r="I13" s="12"/>
      <c r="J13" s="11" t="s">
        <v>48</v>
      </c>
      <c r="K13" s="13">
        <v>86</v>
      </c>
      <c r="L13" s="14">
        <f t="shared" si="1"/>
        <v>6.0096993752707855</v>
      </c>
      <c r="M13" s="13">
        <v>1</v>
      </c>
      <c r="N13" s="13">
        <v>128</v>
      </c>
      <c r="O13" s="14">
        <f t="shared" si="2"/>
        <v>8.9446688376123333</v>
      </c>
      <c r="P13" s="13">
        <v>139</v>
      </c>
      <c r="Q13" s="14">
        <f t="shared" si="3"/>
        <v>9.7133513158446423</v>
      </c>
      <c r="R13" s="13">
        <f t="shared" si="4"/>
        <v>-11</v>
      </c>
      <c r="S13" s="15">
        <f t="shared" si="5"/>
        <v>108.59375</v>
      </c>
      <c r="T13" s="16">
        <v>67</v>
      </c>
      <c r="U13" s="14">
        <f t="shared" si="6"/>
        <v>4.6819750946877052</v>
      </c>
      <c r="V13" s="10">
        <v>10</v>
      </c>
      <c r="W13" s="14">
        <f t="shared" si="7"/>
        <v>6.9880225293846348</v>
      </c>
      <c r="X13" s="10">
        <v>12</v>
      </c>
      <c r="Y13" s="14">
        <f t="shared" si="8"/>
        <v>8.3856270352615603</v>
      </c>
      <c r="Z13" s="10">
        <v>8</v>
      </c>
      <c r="AA13" s="14">
        <f t="shared" si="9"/>
        <v>5.5904180235077074</v>
      </c>
      <c r="AB13" s="14">
        <v>89.7</v>
      </c>
      <c r="AC13" s="14">
        <v>92.3</v>
      </c>
      <c r="AD13" s="14">
        <v>86.9</v>
      </c>
      <c r="AE13" s="14">
        <f t="shared" si="0"/>
        <v>5.3999999999999915</v>
      </c>
      <c r="AF13" s="14">
        <v>91.7</v>
      </c>
      <c r="AG13" s="14">
        <v>88.1</v>
      </c>
      <c r="AH13" s="22">
        <f t="shared" si="10"/>
        <v>3.6000000000000085</v>
      </c>
    </row>
    <row r="14" spans="1:34" x14ac:dyDescent="0.35">
      <c r="A14" s="9" t="s">
        <v>25</v>
      </c>
      <c r="B14" s="10" t="s">
        <v>46</v>
      </c>
      <c r="C14" s="10" t="s">
        <v>55</v>
      </c>
      <c r="D14" s="10" t="s">
        <v>45</v>
      </c>
      <c r="E14" s="5">
        <v>27.137221100000001</v>
      </c>
      <c r="F14" s="5">
        <v>57.0675028</v>
      </c>
      <c r="G14" s="11">
        <v>259221</v>
      </c>
      <c r="H14" s="11"/>
      <c r="I14" s="12"/>
      <c r="J14" s="11" t="s">
        <v>4</v>
      </c>
      <c r="K14" s="13">
        <v>120</v>
      </c>
      <c r="L14" s="14">
        <f t="shared" si="1"/>
        <v>4.629254574282176</v>
      </c>
      <c r="M14" s="13">
        <v>1</v>
      </c>
      <c r="N14" s="13">
        <v>116</v>
      </c>
      <c r="O14" s="14">
        <f t="shared" si="2"/>
        <v>4.4749460884727705</v>
      </c>
      <c r="P14" s="13">
        <v>288</v>
      </c>
      <c r="Q14" s="14">
        <f t="shared" si="3"/>
        <v>11.110210978277223</v>
      </c>
      <c r="R14" s="13">
        <f t="shared" si="4"/>
        <v>-172</v>
      </c>
      <c r="S14" s="15">
        <f t="shared" si="5"/>
        <v>248.27586206896552</v>
      </c>
      <c r="T14" s="16">
        <v>158</v>
      </c>
      <c r="U14" s="14">
        <f t="shared" si="6"/>
        <v>6.0951851894715325</v>
      </c>
      <c r="V14" s="10">
        <v>11</v>
      </c>
      <c r="W14" s="14">
        <f t="shared" si="7"/>
        <v>4.2434833597586614</v>
      </c>
      <c r="X14" s="10">
        <v>16</v>
      </c>
      <c r="Y14" s="14">
        <f t="shared" si="8"/>
        <v>6.1723394323762353</v>
      </c>
      <c r="Z14" s="10">
        <v>7</v>
      </c>
      <c r="AA14" s="14">
        <f t="shared" si="9"/>
        <v>2.7003985016646026</v>
      </c>
      <c r="AB14" s="14">
        <v>83.5</v>
      </c>
      <c r="AC14" s="14">
        <v>87</v>
      </c>
      <c r="AD14" s="14">
        <v>80.099999999999994</v>
      </c>
      <c r="AE14" s="14">
        <f t="shared" si="0"/>
        <v>6.9000000000000057</v>
      </c>
      <c r="AF14" s="14">
        <v>87.3</v>
      </c>
      <c r="AG14" s="14">
        <v>81.599999999999994</v>
      </c>
      <c r="AH14" s="22">
        <f t="shared" si="10"/>
        <v>5.7000000000000028</v>
      </c>
    </row>
  </sheetData>
  <autoFilter ref="C1:AA14" xr:uid="{96DF5C02-FE60-364B-9B9C-B0D399BD92DF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C463-D094-4267-9A07-AA7AE348AEFC}">
  <dimension ref="A1:AH14"/>
  <sheetViews>
    <sheetView tabSelected="1" zoomScale="142" zoomScaleNormal="142" workbookViewId="0">
      <pane xSplit="4" topLeftCell="J1" activePane="topRight" state="frozen"/>
      <selection pane="topRight" activeCell="J5" sqref="J5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10" width="13.1328125" style="4" customWidth="1"/>
    <col min="11" max="16384" width="10.6640625" style="4"/>
  </cols>
  <sheetData>
    <row r="1" spans="1:34" s="2" customFormat="1" ht="70.5" customHeight="1" x14ac:dyDescent="0.35">
      <c r="A1" s="6" t="s">
        <v>23</v>
      </c>
      <c r="B1" s="7" t="s">
        <v>24</v>
      </c>
      <c r="C1" s="7" t="s">
        <v>6</v>
      </c>
      <c r="D1" s="7" t="s">
        <v>7</v>
      </c>
      <c r="E1" s="7" t="s">
        <v>0</v>
      </c>
      <c r="F1" s="7" t="s">
        <v>1</v>
      </c>
      <c r="G1" s="7" t="s">
        <v>2</v>
      </c>
      <c r="H1" s="3" t="s">
        <v>21</v>
      </c>
      <c r="I1" s="3" t="s">
        <v>22</v>
      </c>
      <c r="J1" s="7" t="s">
        <v>3</v>
      </c>
      <c r="K1" s="3" t="s">
        <v>8</v>
      </c>
      <c r="L1" s="1" t="s">
        <v>61</v>
      </c>
      <c r="M1" s="3" t="s">
        <v>9</v>
      </c>
      <c r="N1" s="3" t="s">
        <v>10</v>
      </c>
      <c r="O1" s="1" t="s">
        <v>62</v>
      </c>
      <c r="P1" s="3" t="s">
        <v>11</v>
      </c>
      <c r="Q1" s="1" t="s">
        <v>63</v>
      </c>
      <c r="R1" s="3" t="s">
        <v>12</v>
      </c>
      <c r="S1" s="1" t="s">
        <v>16</v>
      </c>
      <c r="T1" s="3" t="s">
        <v>17</v>
      </c>
      <c r="U1" s="1" t="s">
        <v>18</v>
      </c>
      <c r="V1" s="3" t="s">
        <v>13</v>
      </c>
      <c r="W1" s="1" t="s">
        <v>14</v>
      </c>
      <c r="X1" s="3" t="s">
        <v>15</v>
      </c>
      <c r="Y1" s="1" t="s">
        <v>64</v>
      </c>
      <c r="Z1" s="3" t="s">
        <v>19</v>
      </c>
      <c r="AA1" s="1" t="s">
        <v>20</v>
      </c>
      <c r="AB1" s="3" t="s">
        <v>26</v>
      </c>
      <c r="AC1" s="3" t="s">
        <v>27</v>
      </c>
      <c r="AD1" s="3" t="s">
        <v>28</v>
      </c>
      <c r="AE1" s="3" t="s">
        <v>31</v>
      </c>
      <c r="AF1" s="3" t="s">
        <v>29</v>
      </c>
      <c r="AG1" s="3" t="s">
        <v>30</v>
      </c>
      <c r="AH1" s="8" t="s">
        <v>32</v>
      </c>
    </row>
    <row r="2" spans="1:34" x14ac:dyDescent="0.35">
      <c r="A2" s="9" t="s">
        <v>25</v>
      </c>
      <c r="B2" s="10" t="s">
        <v>46</v>
      </c>
      <c r="C2" s="10" t="s">
        <v>56</v>
      </c>
      <c r="D2" s="10" t="s">
        <v>33</v>
      </c>
      <c r="E2" s="5">
        <v>26.2943143</v>
      </c>
      <c r="F2" s="5">
        <v>54.510852999999997</v>
      </c>
      <c r="G2" s="11">
        <v>7402</v>
      </c>
      <c r="H2" s="11"/>
      <c r="I2" s="12"/>
      <c r="J2" s="11" t="s">
        <v>48</v>
      </c>
      <c r="K2" s="13">
        <v>9</v>
      </c>
      <c r="L2" s="14">
        <f>(K2/$G2)*10000</f>
        <v>12.158875979465011</v>
      </c>
      <c r="M2" s="13">
        <v>1</v>
      </c>
      <c r="N2" s="13">
        <v>50</v>
      </c>
      <c r="O2" s="14">
        <f>(N2/$G2)*10000</f>
        <v>67.549310997027831</v>
      </c>
      <c r="P2" s="13">
        <v>18</v>
      </c>
      <c r="Q2" s="14">
        <f>(P2/$G2)*10000</f>
        <v>24.317751958930021</v>
      </c>
      <c r="R2" s="13">
        <f>N2-P2</f>
        <v>32</v>
      </c>
      <c r="S2" s="15">
        <f>IF(P2=0,0,((P2/N2)*100))</f>
        <v>36</v>
      </c>
      <c r="T2" s="16">
        <v>4</v>
      </c>
      <c r="U2" s="14">
        <f>(T2/$G2)*10000</f>
        <v>5.4039448797622258</v>
      </c>
      <c r="V2" s="10">
        <v>1</v>
      </c>
      <c r="W2" s="14">
        <f>(V2/$G2)*100000</f>
        <v>13.509862199405566</v>
      </c>
      <c r="X2" s="10">
        <v>1</v>
      </c>
      <c r="Y2" s="14">
        <f>(X2/$G2)*100000</f>
        <v>13.509862199405566</v>
      </c>
      <c r="Z2" s="10">
        <v>0</v>
      </c>
      <c r="AA2" s="14">
        <f>(Z2/$G2)*100000</f>
        <v>0</v>
      </c>
      <c r="AB2" s="14">
        <v>99.3</v>
      </c>
      <c r="AC2" s="14">
        <v>99.5</v>
      </c>
      <c r="AD2" s="14">
        <v>98</v>
      </c>
      <c r="AE2" s="14">
        <f t="shared" ref="AE2:AE14" si="0">IF(AC2&lt;&gt;"na",AC2-AD2,"na")</f>
        <v>1.5</v>
      </c>
      <c r="AF2" s="14">
        <v>98.8</v>
      </c>
      <c r="AG2" s="14">
        <v>99.8</v>
      </c>
      <c r="AH2" s="22">
        <f>IF(AF2&lt;&gt;"na",AF2-AG2,"na")</f>
        <v>-1</v>
      </c>
    </row>
    <row r="3" spans="1:34" x14ac:dyDescent="0.35">
      <c r="A3" s="9" t="s">
        <v>25</v>
      </c>
      <c r="B3" s="10" t="s">
        <v>46</v>
      </c>
      <c r="C3" s="10" t="s">
        <v>47</v>
      </c>
      <c r="D3" s="10" t="s">
        <v>34</v>
      </c>
      <c r="E3" s="5">
        <v>27.196515000000002</v>
      </c>
      <c r="F3" s="5">
        <v>54.367813200000001</v>
      </c>
      <c r="G3" s="11">
        <v>35085</v>
      </c>
      <c r="H3" s="11"/>
      <c r="I3" s="12"/>
      <c r="J3" s="11" t="s">
        <v>48</v>
      </c>
      <c r="K3" s="13">
        <v>59</v>
      </c>
      <c r="L3" s="14">
        <f t="shared" ref="L3:L14" si="1">(K3/$G3)*10000</f>
        <v>16.81630326350292</v>
      </c>
      <c r="M3" s="13">
        <v>1</v>
      </c>
      <c r="N3" s="13">
        <v>64</v>
      </c>
      <c r="O3" s="14">
        <f t="shared" ref="O3:O14" si="2">(N3/$G3)*10000</f>
        <v>18.24141370956249</v>
      </c>
      <c r="P3" s="13">
        <v>95</v>
      </c>
      <c r="Q3" s="14">
        <f t="shared" ref="Q3:Q14" si="3">(P3/$G3)*10000</f>
        <v>27.077098475131823</v>
      </c>
      <c r="R3" s="13">
        <f t="shared" ref="R3:R14" si="4">N3-P3</f>
        <v>-31</v>
      </c>
      <c r="S3" s="15">
        <f t="shared" ref="S3:S14" si="5">IF(P3=0,0,((P3/N3)*100))</f>
        <v>148.4375</v>
      </c>
      <c r="T3" s="16">
        <v>67</v>
      </c>
      <c r="U3" s="14">
        <f t="shared" ref="U3:U14" si="6">(T3/$G3)*10000</f>
        <v>19.096479977198232</v>
      </c>
      <c r="V3" s="10">
        <v>14</v>
      </c>
      <c r="W3" s="14">
        <f t="shared" ref="W3:W14" si="7">(V3/$G3)*100000</f>
        <v>39.903092489667948</v>
      </c>
      <c r="X3" s="10">
        <v>5</v>
      </c>
      <c r="Y3" s="14">
        <f t="shared" ref="Y3:Y14" si="8">(X3/$G3)*100000</f>
        <v>14.251104460595695</v>
      </c>
      <c r="Z3" s="10">
        <v>7</v>
      </c>
      <c r="AA3" s="14">
        <f t="shared" ref="AA3:AA14" si="9">(Z3/$G3)*100000</f>
        <v>19.951546244833974</v>
      </c>
      <c r="AB3" s="14">
        <v>87.3</v>
      </c>
      <c r="AC3" s="14">
        <v>90.5</v>
      </c>
      <c r="AD3" s="14">
        <v>84</v>
      </c>
      <c r="AE3" s="14">
        <f t="shared" si="0"/>
        <v>6.5</v>
      </c>
      <c r="AF3" s="14">
        <v>88.8</v>
      </c>
      <c r="AG3" s="14">
        <v>86.9</v>
      </c>
      <c r="AH3" s="22">
        <f t="shared" ref="AH3:AH14" si="10">IF(AF3&lt;&gt;"na",AF3-AG3,"na")</f>
        <v>1.8999999999999915</v>
      </c>
    </row>
    <row r="4" spans="1:34" x14ac:dyDescent="0.35">
      <c r="A4" s="9" t="s">
        <v>25</v>
      </c>
      <c r="B4" s="10" t="s">
        <v>46</v>
      </c>
      <c r="C4" s="10" t="s">
        <v>49</v>
      </c>
      <c r="D4" s="10" t="s">
        <v>35</v>
      </c>
      <c r="E4" s="5">
        <v>26.447888500000001</v>
      </c>
      <c r="F4" s="5">
        <v>58.189292099999001</v>
      </c>
      <c r="G4" s="11">
        <v>80492</v>
      </c>
      <c r="H4" s="11"/>
      <c r="I4" s="12"/>
      <c r="J4" s="11" t="s">
        <v>4</v>
      </c>
      <c r="K4" s="13">
        <v>14</v>
      </c>
      <c r="L4" s="14">
        <f t="shared" si="1"/>
        <v>1.7393032847984893</v>
      </c>
      <c r="M4" s="13">
        <v>1</v>
      </c>
      <c r="N4" s="13">
        <v>64</v>
      </c>
      <c r="O4" s="14">
        <f t="shared" si="2"/>
        <v>7.9511007305073802</v>
      </c>
      <c r="P4" s="13">
        <v>10</v>
      </c>
      <c r="Q4" s="14">
        <f t="shared" si="3"/>
        <v>1.242359489141778</v>
      </c>
      <c r="R4" s="13">
        <f t="shared" si="4"/>
        <v>54</v>
      </c>
      <c r="S4" s="15">
        <f t="shared" si="5"/>
        <v>15.625</v>
      </c>
      <c r="T4" s="16">
        <v>47</v>
      </c>
      <c r="U4" s="14">
        <f t="shared" si="6"/>
        <v>5.8390895989663569</v>
      </c>
      <c r="V4" s="10">
        <v>2</v>
      </c>
      <c r="W4" s="14">
        <f t="shared" si="7"/>
        <v>2.4847189782835564</v>
      </c>
      <c r="X4" s="10">
        <v>8</v>
      </c>
      <c r="Y4" s="14">
        <f t="shared" si="8"/>
        <v>9.9388759131342255</v>
      </c>
      <c r="Z4" s="10">
        <v>2</v>
      </c>
      <c r="AA4" s="14">
        <f t="shared" si="9"/>
        <v>2.4847189782835564</v>
      </c>
      <c r="AB4" s="14">
        <v>73.099999999999994</v>
      </c>
      <c r="AC4" s="14">
        <v>77.599999999999994</v>
      </c>
      <c r="AD4" s="14">
        <v>68.599999999999994</v>
      </c>
      <c r="AE4" s="14">
        <f t="shared" si="0"/>
        <v>9</v>
      </c>
      <c r="AF4" s="14">
        <v>82.1</v>
      </c>
      <c r="AG4" s="14">
        <v>72.3</v>
      </c>
      <c r="AH4" s="22">
        <f t="shared" si="10"/>
        <v>9.7999999999999972</v>
      </c>
    </row>
    <row r="5" spans="1:34" x14ac:dyDescent="0.35">
      <c r="A5" s="9" t="s">
        <v>25</v>
      </c>
      <c r="B5" s="10" t="s">
        <v>46</v>
      </c>
      <c r="C5" s="10" t="s">
        <v>50</v>
      </c>
      <c r="D5" s="10" t="s">
        <v>36</v>
      </c>
      <c r="E5" s="5">
        <v>27.1962543</v>
      </c>
      <c r="F5" s="5">
        <v>56.288364700000002</v>
      </c>
      <c r="G5" s="11">
        <v>686257</v>
      </c>
      <c r="H5" s="11" t="s">
        <v>5</v>
      </c>
      <c r="I5" s="12"/>
      <c r="J5" s="11" t="s">
        <v>4</v>
      </c>
      <c r="K5" s="13">
        <v>567</v>
      </c>
      <c r="L5" s="14">
        <f t="shared" si="1"/>
        <v>8.2622108044070952</v>
      </c>
      <c r="M5" s="13">
        <v>9</v>
      </c>
      <c r="N5" s="13">
        <v>1397</v>
      </c>
      <c r="O5" s="14">
        <f t="shared" si="2"/>
        <v>20.356805103627359</v>
      </c>
      <c r="P5" s="13">
        <v>1490</v>
      </c>
      <c r="Q5" s="14">
        <f t="shared" si="3"/>
        <v>21.711982537154451</v>
      </c>
      <c r="R5" s="13">
        <f t="shared" si="4"/>
        <v>-93</v>
      </c>
      <c r="S5" s="15">
        <f t="shared" si="5"/>
        <v>106.6571224051539</v>
      </c>
      <c r="T5" s="16">
        <v>210</v>
      </c>
      <c r="U5" s="14">
        <f t="shared" si="6"/>
        <v>3.0600780757063317</v>
      </c>
      <c r="V5" s="10">
        <v>45</v>
      </c>
      <c r="W5" s="14">
        <f t="shared" si="7"/>
        <v>6.5573101622278536</v>
      </c>
      <c r="X5" s="10">
        <v>86</v>
      </c>
      <c r="Y5" s="14">
        <f t="shared" si="8"/>
        <v>12.531748310035454</v>
      </c>
      <c r="Z5" s="10">
        <v>23</v>
      </c>
      <c r="AA5" s="14">
        <f t="shared" si="9"/>
        <v>3.3515140829164589</v>
      </c>
      <c r="AB5" s="14">
        <v>92.4</v>
      </c>
      <c r="AC5" s="14">
        <v>94.5</v>
      </c>
      <c r="AD5" s="14">
        <v>90.1</v>
      </c>
      <c r="AE5" s="14">
        <f t="shared" si="0"/>
        <v>4.4000000000000057</v>
      </c>
      <c r="AF5" s="14">
        <v>94.5</v>
      </c>
      <c r="AG5" s="14">
        <v>83.8</v>
      </c>
      <c r="AH5" s="22">
        <f t="shared" si="10"/>
        <v>10.700000000000003</v>
      </c>
    </row>
    <row r="6" spans="1:34" x14ac:dyDescent="0.35">
      <c r="A6" s="9" t="s">
        <v>25</v>
      </c>
      <c r="B6" s="10" t="s">
        <v>46</v>
      </c>
      <c r="C6" s="10" t="s">
        <v>57</v>
      </c>
      <c r="D6" s="10" t="s">
        <v>37</v>
      </c>
      <c r="E6" s="5">
        <v>26.5671553</v>
      </c>
      <c r="F6" s="5">
        <v>54.893530499999997</v>
      </c>
      <c r="G6" s="11">
        <v>159358</v>
      </c>
      <c r="H6" s="11"/>
      <c r="I6" s="12"/>
      <c r="J6" s="11" t="s">
        <v>48</v>
      </c>
      <c r="K6" s="13">
        <v>68</v>
      </c>
      <c r="L6" s="14">
        <f t="shared" si="1"/>
        <v>4.2671218263281423</v>
      </c>
      <c r="M6" s="13">
        <v>2</v>
      </c>
      <c r="N6" s="13">
        <v>204</v>
      </c>
      <c r="O6" s="14">
        <f t="shared" si="2"/>
        <v>12.801365478984424</v>
      </c>
      <c r="P6" s="13">
        <v>278</v>
      </c>
      <c r="Q6" s="14">
        <f t="shared" si="3"/>
        <v>17.444998054694462</v>
      </c>
      <c r="R6" s="13">
        <f t="shared" si="4"/>
        <v>-74</v>
      </c>
      <c r="S6" s="15">
        <f t="shared" si="5"/>
        <v>136.27450980392157</v>
      </c>
      <c r="T6" s="16">
        <v>87</v>
      </c>
      <c r="U6" s="14">
        <f t="shared" si="6"/>
        <v>5.4594058660374749</v>
      </c>
      <c r="V6" s="10">
        <v>15</v>
      </c>
      <c r="W6" s="14">
        <f t="shared" si="7"/>
        <v>9.4127687345473721</v>
      </c>
      <c r="X6" s="10">
        <v>18</v>
      </c>
      <c r="Y6" s="14">
        <f t="shared" si="8"/>
        <v>11.295322481456845</v>
      </c>
      <c r="Z6" s="10">
        <v>12</v>
      </c>
      <c r="AA6" s="14">
        <f t="shared" si="9"/>
        <v>7.5302149876378977</v>
      </c>
      <c r="AB6" s="14">
        <v>88.3</v>
      </c>
      <c r="AC6" s="14">
        <v>90.1</v>
      </c>
      <c r="AD6" s="14">
        <v>86.3</v>
      </c>
      <c r="AE6" s="14">
        <f t="shared" si="0"/>
        <v>3.7999999999999972</v>
      </c>
      <c r="AF6" s="14">
        <v>92</v>
      </c>
      <c r="AG6" s="14">
        <v>82.7</v>
      </c>
      <c r="AH6" s="22">
        <f t="shared" si="10"/>
        <v>9.2999999999999972</v>
      </c>
    </row>
    <row r="7" spans="1:34" x14ac:dyDescent="0.35">
      <c r="A7" s="9" t="s">
        <v>25</v>
      </c>
      <c r="B7" s="10" t="s">
        <v>46</v>
      </c>
      <c r="C7" s="10" t="s">
        <v>58</v>
      </c>
      <c r="D7" s="10" t="s">
        <v>38</v>
      </c>
      <c r="E7" s="5">
        <v>27.2091712</v>
      </c>
      <c r="F7" s="5">
        <v>53.040948800000002</v>
      </c>
      <c r="G7" s="11">
        <v>50596</v>
      </c>
      <c r="H7" s="11"/>
      <c r="I7" s="12"/>
      <c r="J7" s="11" t="s">
        <v>48</v>
      </c>
      <c r="K7" s="13">
        <v>40</v>
      </c>
      <c r="L7" s="14">
        <f t="shared" si="1"/>
        <v>7.905763301446755</v>
      </c>
      <c r="M7" s="13">
        <v>1</v>
      </c>
      <c r="N7" s="13">
        <v>64</v>
      </c>
      <c r="O7" s="14">
        <f t="shared" si="2"/>
        <v>12.649221282314807</v>
      </c>
      <c r="P7" s="13">
        <v>94</v>
      </c>
      <c r="Q7" s="14">
        <f t="shared" si="3"/>
        <v>18.578543758399874</v>
      </c>
      <c r="R7" s="13">
        <f t="shared" si="4"/>
        <v>-30</v>
      </c>
      <c r="S7" s="15">
        <f t="shared" si="5"/>
        <v>146.875</v>
      </c>
      <c r="T7" s="16">
        <v>32</v>
      </c>
      <c r="U7" s="14">
        <f t="shared" si="6"/>
        <v>6.3246106411574035</v>
      </c>
      <c r="V7" s="10">
        <v>8</v>
      </c>
      <c r="W7" s="14">
        <f t="shared" si="7"/>
        <v>15.811526602893508</v>
      </c>
      <c r="X7" s="10">
        <v>3</v>
      </c>
      <c r="Y7" s="14">
        <f t="shared" si="8"/>
        <v>5.9293224760850665</v>
      </c>
      <c r="Z7" s="10">
        <v>6</v>
      </c>
      <c r="AA7" s="14">
        <f t="shared" si="9"/>
        <v>11.858644952170133</v>
      </c>
      <c r="AB7" s="14">
        <v>84.8</v>
      </c>
      <c r="AC7" s="14">
        <v>87.9</v>
      </c>
      <c r="AD7" s="14">
        <v>81.599999999999994</v>
      </c>
      <c r="AE7" s="14">
        <f t="shared" si="0"/>
        <v>6.3000000000000114</v>
      </c>
      <c r="AF7" s="14">
        <v>88.1</v>
      </c>
      <c r="AG7" s="14">
        <v>81.5</v>
      </c>
      <c r="AH7" s="22">
        <f t="shared" si="10"/>
        <v>6.5999999999999943</v>
      </c>
    </row>
    <row r="8" spans="1:34" x14ac:dyDescent="0.35">
      <c r="A8" s="9" t="s">
        <v>25</v>
      </c>
      <c r="B8" s="10" t="s">
        <v>46</v>
      </c>
      <c r="C8" s="10" t="s">
        <v>59</v>
      </c>
      <c r="D8" s="10" t="s">
        <v>39</v>
      </c>
      <c r="E8" s="5">
        <v>25.657700599999998</v>
      </c>
      <c r="F8" s="5">
        <v>57.785667699999998</v>
      </c>
      <c r="G8" s="11">
        <v>58884</v>
      </c>
      <c r="H8" s="11"/>
      <c r="I8" s="12"/>
      <c r="J8" s="11" t="s">
        <v>48</v>
      </c>
      <c r="K8" s="13">
        <v>28</v>
      </c>
      <c r="L8" s="14">
        <f t="shared" si="1"/>
        <v>4.755111745126011</v>
      </c>
      <c r="M8" s="13">
        <v>1</v>
      </c>
      <c r="N8" s="13">
        <v>36</v>
      </c>
      <c r="O8" s="14">
        <f t="shared" si="2"/>
        <v>6.1137151008762993</v>
      </c>
      <c r="P8" s="13">
        <v>68</v>
      </c>
      <c r="Q8" s="14">
        <f t="shared" si="3"/>
        <v>11.548128523877454</v>
      </c>
      <c r="R8" s="13">
        <f t="shared" si="4"/>
        <v>-32</v>
      </c>
      <c r="S8" s="15">
        <f t="shared" si="5"/>
        <v>188.88888888888889</v>
      </c>
      <c r="T8" s="16">
        <v>52</v>
      </c>
      <c r="U8" s="14">
        <f t="shared" si="6"/>
        <v>8.8309218123768769</v>
      </c>
      <c r="V8" s="10">
        <v>3</v>
      </c>
      <c r="W8" s="14">
        <f t="shared" si="7"/>
        <v>5.0947625840635826</v>
      </c>
      <c r="X8" s="10">
        <v>1</v>
      </c>
      <c r="Y8" s="14">
        <f t="shared" si="8"/>
        <v>1.6982541946878611</v>
      </c>
      <c r="Z8" s="10">
        <v>8</v>
      </c>
      <c r="AA8" s="14">
        <f t="shared" si="9"/>
        <v>13.586033557502889</v>
      </c>
      <c r="AB8" s="14">
        <v>74.8</v>
      </c>
      <c r="AC8" s="14">
        <v>79</v>
      </c>
      <c r="AD8" s="14">
        <v>70.400000000000006</v>
      </c>
      <c r="AE8" s="14">
        <f t="shared" si="0"/>
        <v>8.5999999999999943</v>
      </c>
      <c r="AF8" s="14">
        <v>87.1</v>
      </c>
      <c r="AG8" s="14">
        <v>69.900000000000006</v>
      </c>
      <c r="AH8" s="22">
        <f t="shared" si="10"/>
        <v>17.199999999999989</v>
      </c>
    </row>
    <row r="9" spans="1:34" x14ac:dyDescent="0.35">
      <c r="A9" s="9" t="s">
        <v>25</v>
      </c>
      <c r="B9" s="10" t="s">
        <v>46</v>
      </c>
      <c r="C9" s="10" t="s">
        <v>51</v>
      </c>
      <c r="D9" s="10" t="s">
        <v>40</v>
      </c>
      <c r="E9" s="5">
        <v>28.3097137</v>
      </c>
      <c r="F9" s="5">
        <v>55.905161999999997</v>
      </c>
      <c r="G9" s="11">
        <v>69625</v>
      </c>
      <c r="H9" s="11"/>
      <c r="I9" s="12"/>
      <c r="J9" s="11" t="s">
        <v>4</v>
      </c>
      <c r="K9" s="13">
        <v>38</v>
      </c>
      <c r="L9" s="14">
        <f t="shared" si="1"/>
        <v>5.4578096947935375</v>
      </c>
      <c r="M9" s="13">
        <v>1</v>
      </c>
      <c r="N9" s="13">
        <v>64</v>
      </c>
      <c r="O9" s="14">
        <f t="shared" si="2"/>
        <v>9.1921005385996413</v>
      </c>
      <c r="P9" s="13">
        <v>70</v>
      </c>
      <c r="Q9" s="14">
        <f t="shared" si="3"/>
        <v>10.053859964093359</v>
      </c>
      <c r="R9" s="13">
        <f t="shared" si="4"/>
        <v>-6</v>
      </c>
      <c r="S9" s="15">
        <f t="shared" si="5"/>
        <v>109.375</v>
      </c>
      <c r="T9" s="16">
        <v>70</v>
      </c>
      <c r="U9" s="14">
        <f t="shared" si="6"/>
        <v>10.053859964093359</v>
      </c>
      <c r="V9" s="10">
        <v>4</v>
      </c>
      <c r="W9" s="14">
        <f t="shared" si="7"/>
        <v>5.7450628366247756</v>
      </c>
      <c r="X9" s="10">
        <v>3</v>
      </c>
      <c r="Y9" s="14">
        <f t="shared" si="8"/>
        <v>4.3087971274685817</v>
      </c>
      <c r="Z9" s="10">
        <v>10</v>
      </c>
      <c r="AA9" s="14">
        <f t="shared" si="9"/>
        <v>14.362657091561939</v>
      </c>
      <c r="AB9" s="14">
        <v>83.4</v>
      </c>
      <c r="AC9" s="14">
        <v>87.3</v>
      </c>
      <c r="AD9" s="14">
        <v>79.2</v>
      </c>
      <c r="AE9" s="14">
        <f t="shared" si="0"/>
        <v>8.0999999999999943</v>
      </c>
      <c r="AF9" s="14">
        <v>90.4</v>
      </c>
      <c r="AG9" s="14">
        <v>77.5</v>
      </c>
      <c r="AH9" s="22">
        <f t="shared" si="10"/>
        <v>12.900000000000006</v>
      </c>
    </row>
    <row r="10" spans="1:34" x14ac:dyDescent="0.35">
      <c r="A10" s="9" t="s">
        <v>25</v>
      </c>
      <c r="B10" s="10" t="s">
        <v>46</v>
      </c>
      <c r="C10" s="10" t="s">
        <v>52</v>
      </c>
      <c r="D10" s="10" t="s">
        <v>41</v>
      </c>
      <c r="E10" s="5">
        <v>27.345473399999999</v>
      </c>
      <c r="F10" s="5">
        <v>55.580175699999998</v>
      </c>
      <c r="G10" s="11">
        <v>56148</v>
      </c>
      <c r="H10" s="11"/>
      <c r="I10" s="12"/>
      <c r="J10" s="11" t="s">
        <v>48</v>
      </c>
      <c r="K10" s="13">
        <v>32</v>
      </c>
      <c r="L10" s="14">
        <f t="shared" si="1"/>
        <v>5.6992234808007405</v>
      </c>
      <c r="M10" s="13">
        <v>1</v>
      </c>
      <c r="N10" s="13">
        <v>46</v>
      </c>
      <c r="O10" s="14">
        <f t="shared" si="2"/>
        <v>8.1926337536510641</v>
      </c>
      <c r="P10" s="13">
        <v>68</v>
      </c>
      <c r="Q10" s="14">
        <f t="shared" si="3"/>
        <v>12.110849896701575</v>
      </c>
      <c r="R10" s="13">
        <f t="shared" si="4"/>
        <v>-22</v>
      </c>
      <c r="S10" s="15">
        <f t="shared" si="5"/>
        <v>147.82608695652172</v>
      </c>
      <c r="T10" s="16">
        <v>38</v>
      </c>
      <c r="U10" s="14">
        <f t="shared" si="6"/>
        <v>6.76782788345088</v>
      </c>
      <c r="V10" s="10">
        <v>6</v>
      </c>
      <c r="W10" s="14">
        <f t="shared" si="7"/>
        <v>10.686044026501389</v>
      </c>
      <c r="X10" s="10">
        <v>11</v>
      </c>
      <c r="Y10" s="14">
        <f t="shared" si="8"/>
        <v>19.591080715252545</v>
      </c>
      <c r="Z10" s="10">
        <v>8</v>
      </c>
      <c r="AA10" s="14">
        <f t="shared" si="9"/>
        <v>14.248058702001851</v>
      </c>
      <c r="AB10" s="14">
        <v>87.4</v>
      </c>
      <c r="AC10" s="14">
        <v>91.3</v>
      </c>
      <c r="AD10" s="14">
        <v>83.6</v>
      </c>
      <c r="AE10" s="14">
        <f t="shared" si="0"/>
        <v>7.7000000000000028</v>
      </c>
      <c r="AF10" s="14">
        <v>89.6</v>
      </c>
      <c r="AG10" s="14">
        <v>86.1</v>
      </c>
      <c r="AH10" s="22">
        <f t="shared" si="10"/>
        <v>3.5</v>
      </c>
    </row>
    <row r="11" spans="1:34" x14ac:dyDescent="0.35">
      <c r="A11" s="9" t="s">
        <v>25</v>
      </c>
      <c r="B11" s="10" t="s">
        <v>46</v>
      </c>
      <c r="C11" s="10" t="s">
        <v>60</v>
      </c>
      <c r="D11" s="10" t="s">
        <v>42</v>
      </c>
      <c r="E11" s="5">
        <v>27.4416495</v>
      </c>
      <c r="F11" s="5">
        <v>57.190867099999998</v>
      </c>
      <c r="G11" s="11">
        <v>124522</v>
      </c>
      <c r="H11" s="11"/>
      <c r="I11" s="12"/>
      <c r="J11" s="11" t="s">
        <v>4</v>
      </c>
      <c r="K11" s="13">
        <v>57</v>
      </c>
      <c r="L11" s="14">
        <f t="shared" si="1"/>
        <v>4.5775043767366412</v>
      </c>
      <c r="M11" s="13">
        <v>1</v>
      </c>
      <c r="N11" s="13">
        <v>40</v>
      </c>
      <c r="O11" s="14">
        <f t="shared" si="2"/>
        <v>3.2122837731485201</v>
      </c>
      <c r="P11" s="13">
        <v>128</v>
      </c>
      <c r="Q11" s="14">
        <f t="shared" si="3"/>
        <v>10.279308074075264</v>
      </c>
      <c r="R11" s="13">
        <f t="shared" si="4"/>
        <v>-88</v>
      </c>
      <c r="S11" s="15">
        <f t="shared" si="5"/>
        <v>320</v>
      </c>
      <c r="T11" s="16">
        <v>82</v>
      </c>
      <c r="U11" s="14">
        <f t="shared" si="6"/>
        <v>6.5851817349544657</v>
      </c>
      <c r="V11" s="10">
        <v>8</v>
      </c>
      <c r="W11" s="14">
        <f t="shared" si="7"/>
        <v>6.4245675462970393</v>
      </c>
      <c r="X11" s="10">
        <v>8</v>
      </c>
      <c r="Y11" s="14">
        <f t="shared" si="8"/>
        <v>6.4245675462970393</v>
      </c>
      <c r="Z11" s="10">
        <v>5</v>
      </c>
      <c r="AA11" s="14">
        <f t="shared" si="9"/>
        <v>4.0153547164356498</v>
      </c>
      <c r="AB11" s="14">
        <v>84.2</v>
      </c>
      <c r="AC11" s="14">
        <v>87.8</v>
      </c>
      <c r="AD11" s="14">
        <v>80.7</v>
      </c>
      <c r="AE11" s="14">
        <f t="shared" si="0"/>
        <v>7.0999999999999943</v>
      </c>
      <c r="AF11" s="14">
        <v>88.3</v>
      </c>
      <c r="AG11" s="14">
        <v>81.8</v>
      </c>
      <c r="AH11" s="22">
        <f t="shared" si="10"/>
        <v>6.5</v>
      </c>
    </row>
    <row r="12" spans="1:34" x14ac:dyDescent="0.35">
      <c r="A12" s="9" t="s">
        <v>25</v>
      </c>
      <c r="B12" s="10" t="s">
        <v>46</v>
      </c>
      <c r="C12" s="10" t="s">
        <v>53</v>
      </c>
      <c r="D12" s="10" t="s">
        <v>43</v>
      </c>
      <c r="E12" s="5">
        <v>26.516458</v>
      </c>
      <c r="F12" s="5">
        <v>57.101773999999999</v>
      </c>
      <c r="G12" s="11">
        <v>45723</v>
      </c>
      <c r="H12" s="11"/>
      <c r="I12" s="12"/>
      <c r="J12" s="11" t="s">
        <v>48</v>
      </c>
      <c r="K12" s="13">
        <v>28</v>
      </c>
      <c r="L12" s="14">
        <f t="shared" si="1"/>
        <v>6.1238326444021611</v>
      </c>
      <c r="M12" s="13">
        <v>1</v>
      </c>
      <c r="N12" s="13">
        <v>64</v>
      </c>
      <c r="O12" s="14">
        <f t="shared" si="2"/>
        <v>13.997331758633511</v>
      </c>
      <c r="P12" s="13">
        <v>17</v>
      </c>
      <c r="Q12" s="14">
        <f t="shared" si="3"/>
        <v>3.7180412483870264</v>
      </c>
      <c r="R12" s="13">
        <f t="shared" si="4"/>
        <v>47</v>
      </c>
      <c r="S12" s="15">
        <f t="shared" si="5"/>
        <v>26.5625</v>
      </c>
      <c r="T12" s="16">
        <v>44</v>
      </c>
      <c r="U12" s="14">
        <f t="shared" si="6"/>
        <v>9.6231655840605388</v>
      </c>
      <c r="V12" s="10">
        <v>3</v>
      </c>
      <c r="W12" s="14">
        <f t="shared" si="7"/>
        <v>6.5612492618594578</v>
      </c>
      <c r="X12" s="10">
        <v>1</v>
      </c>
      <c r="Y12" s="14">
        <f t="shared" si="8"/>
        <v>2.1870830872864859</v>
      </c>
      <c r="Z12" s="10">
        <v>4</v>
      </c>
      <c r="AA12" s="14">
        <f t="shared" si="9"/>
        <v>8.7483323491459437</v>
      </c>
      <c r="AB12" s="14">
        <v>83.7</v>
      </c>
      <c r="AC12" s="14">
        <v>87.8</v>
      </c>
      <c r="AD12" s="14">
        <v>79.8</v>
      </c>
      <c r="AE12" s="14">
        <f t="shared" si="0"/>
        <v>8</v>
      </c>
      <c r="AF12" s="14">
        <v>87.3</v>
      </c>
      <c r="AG12" s="14">
        <v>82.4</v>
      </c>
      <c r="AH12" s="22">
        <f t="shared" si="10"/>
        <v>4.8999999999999915</v>
      </c>
    </row>
    <row r="13" spans="1:34" x14ac:dyDescent="0.35">
      <c r="A13" s="9" t="s">
        <v>25</v>
      </c>
      <c r="B13" s="10" t="s">
        <v>46</v>
      </c>
      <c r="C13" s="10" t="s">
        <v>54</v>
      </c>
      <c r="D13" s="10" t="s">
        <v>44</v>
      </c>
      <c r="E13" s="5">
        <v>26.954673100000001</v>
      </c>
      <c r="F13" s="5">
        <v>56.267974899999999</v>
      </c>
      <c r="G13" s="11">
        <v>143102</v>
      </c>
      <c r="H13" s="11"/>
      <c r="I13" s="12"/>
      <c r="J13" s="11" t="s">
        <v>48</v>
      </c>
      <c r="K13" s="13">
        <v>86</v>
      </c>
      <c r="L13" s="14">
        <f t="shared" si="1"/>
        <v>6.0096993752707855</v>
      </c>
      <c r="M13" s="13">
        <v>1</v>
      </c>
      <c r="N13" s="13">
        <v>128</v>
      </c>
      <c r="O13" s="14">
        <f t="shared" si="2"/>
        <v>8.9446688376123333</v>
      </c>
      <c r="P13" s="13">
        <v>139</v>
      </c>
      <c r="Q13" s="14">
        <f t="shared" si="3"/>
        <v>9.7133513158446423</v>
      </c>
      <c r="R13" s="13">
        <f t="shared" si="4"/>
        <v>-11</v>
      </c>
      <c r="S13" s="15">
        <f t="shared" si="5"/>
        <v>108.59375</v>
      </c>
      <c r="T13" s="16">
        <v>67</v>
      </c>
      <c r="U13" s="14">
        <f t="shared" si="6"/>
        <v>4.6819750946877052</v>
      </c>
      <c r="V13" s="10">
        <v>10</v>
      </c>
      <c r="W13" s="14">
        <f t="shared" si="7"/>
        <v>6.9880225293846348</v>
      </c>
      <c r="X13" s="10">
        <v>12</v>
      </c>
      <c r="Y13" s="14">
        <f t="shared" si="8"/>
        <v>8.3856270352615603</v>
      </c>
      <c r="Z13" s="10">
        <v>8</v>
      </c>
      <c r="AA13" s="14">
        <f t="shared" si="9"/>
        <v>5.5904180235077074</v>
      </c>
      <c r="AB13" s="14">
        <v>89.7</v>
      </c>
      <c r="AC13" s="14">
        <v>92.3</v>
      </c>
      <c r="AD13" s="14">
        <v>86.9</v>
      </c>
      <c r="AE13" s="14">
        <f t="shared" si="0"/>
        <v>5.3999999999999915</v>
      </c>
      <c r="AF13" s="14">
        <v>91.7</v>
      </c>
      <c r="AG13" s="14">
        <v>88.1</v>
      </c>
      <c r="AH13" s="22">
        <f t="shared" si="10"/>
        <v>3.6000000000000085</v>
      </c>
    </row>
    <row r="14" spans="1:34" x14ac:dyDescent="0.35">
      <c r="A14" s="9" t="s">
        <v>25</v>
      </c>
      <c r="B14" s="10" t="s">
        <v>46</v>
      </c>
      <c r="C14" s="10" t="s">
        <v>55</v>
      </c>
      <c r="D14" s="10" t="s">
        <v>45</v>
      </c>
      <c r="E14" s="5">
        <v>27.137221100000001</v>
      </c>
      <c r="F14" s="5">
        <v>57.0675028</v>
      </c>
      <c r="G14" s="11">
        <v>259221</v>
      </c>
      <c r="H14" s="11"/>
      <c r="I14" s="12"/>
      <c r="J14" s="11" t="s">
        <v>4</v>
      </c>
      <c r="K14" s="13">
        <v>120</v>
      </c>
      <c r="L14" s="14">
        <f t="shared" si="1"/>
        <v>4.629254574282176</v>
      </c>
      <c r="M14" s="13">
        <v>1</v>
      </c>
      <c r="N14" s="13">
        <v>116</v>
      </c>
      <c r="O14" s="14">
        <f t="shared" si="2"/>
        <v>4.4749460884727705</v>
      </c>
      <c r="P14" s="13">
        <v>288</v>
      </c>
      <c r="Q14" s="14">
        <f t="shared" si="3"/>
        <v>11.110210978277223</v>
      </c>
      <c r="R14" s="13">
        <f t="shared" si="4"/>
        <v>-172</v>
      </c>
      <c r="S14" s="15">
        <f t="shared" si="5"/>
        <v>248.27586206896552</v>
      </c>
      <c r="T14" s="16">
        <v>158</v>
      </c>
      <c r="U14" s="14">
        <f t="shared" si="6"/>
        <v>6.0951851894715325</v>
      </c>
      <c r="V14" s="10">
        <v>11</v>
      </c>
      <c r="W14" s="14">
        <f t="shared" si="7"/>
        <v>4.2434833597586614</v>
      </c>
      <c r="X14" s="10">
        <v>16</v>
      </c>
      <c r="Y14" s="14">
        <f t="shared" si="8"/>
        <v>6.1723394323762353</v>
      </c>
      <c r="Z14" s="10">
        <v>7</v>
      </c>
      <c r="AA14" s="14">
        <f t="shared" si="9"/>
        <v>2.7003985016646026</v>
      </c>
      <c r="AB14" s="14">
        <v>83.5</v>
      </c>
      <c r="AC14" s="14">
        <v>87</v>
      </c>
      <c r="AD14" s="14">
        <v>80.099999999999994</v>
      </c>
      <c r="AE14" s="14">
        <f t="shared" si="0"/>
        <v>6.9000000000000057</v>
      </c>
      <c r="AF14" s="14">
        <v>87.3</v>
      </c>
      <c r="AG14" s="14">
        <v>81.599999999999994</v>
      </c>
      <c r="AH14" s="22">
        <f t="shared" si="10"/>
        <v>5.7000000000000028</v>
      </c>
    </row>
  </sheetData>
  <autoFilter ref="C1:AA14" xr:uid="{96DF5C02-FE60-364B-9B9C-B0D399BD92DF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HormozganHealth_Total</vt:lpstr>
      <vt:lpstr>HormozganHealth</vt:lpstr>
      <vt:lpstr>HormozganHealth_Pivot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2023-12-06T18:16:23Z</dcterms:modified>
</cp:coreProperties>
</file>