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494"/>
  </bookViews>
  <sheets>
    <sheet name="Card01" sheetId="4" r:id="rId1"/>
    <sheet name="Card02" sheetId="5" r:id="rId2"/>
    <sheet name="Card03" sheetId="6" r:id="rId3"/>
    <sheet name="Card04" sheetId="7" r:id="rId4"/>
    <sheet name="Card05" sheetId="8" r:id="rId5"/>
    <sheet name="卡牌" sheetId="2" r:id="rId6"/>
    <sheet name="基础说明" sheetId="3" r:id="rId7"/>
    <sheet name="卡牌列表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武毅</author>
  </authors>
  <commentList>
    <comment ref="D3" authorId="0">
      <text>
        <r>
          <rPr>
            <sz val="9"/>
            <rFont val="宋体"/>
            <charset val="134"/>
          </rPr>
          <t>1、事件卡，使用后消除
2、仪式卡，使用后消除
3、教条卡，持续生效
4、遗物卡
5、敌方手牌卡
6、敌方场地卡</t>
        </r>
      </text>
    </comment>
    <comment ref="E3" authorId="0">
      <text>
        <r>
          <rPr>
            <sz val="9"/>
            <rFont val="宋体"/>
            <charset val="134"/>
          </rPr>
          <t xml:space="preserve">1、通用卡
2、交通流派
3、拓展流派
4、拓展流派
</t>
        </r>
      </text>
    </comment>
  </commentList>
</comments>
</file>

<file path=xl/comments2.xml><?xml version="1.0" encoding="utf-8"?>
<comments xmlns="http://schemas.openxmlformats.org/spreadsheetml/2006/main">
  <authors>
    <author>武毅</author>
  </authors>
  <commentList>
    <comment ref="D3" authorId="0">
      <text>
        <r>
          <rPr>
            <sz val="9"/>
            <rFont val="宋体"/>
            <charset val="134"/>
          </rPr>
          <t>1、事件卡，使用后消除
2、仪式卡，使用后消除
3、教条卡，持续生效
4、遗物卡
5、敌方手牌卡
6、敌方场地卡</t>
        </r>
      </text>
    </comment>
    <comment ref="E3" authorId="0">
      <text>
        <r>
          <rPr>
            <sz val="9"/>
            <rFont val="宋体"/>
            <charset val="134"/>
          </rPr>
          <t xml:space="preserve">1、通用卡
2、交通流派
3、拓展流派
4、拓展流派
</t>
        </r>
      </text>
    </comment>
    <comment ref="O3" authorId="0">
      <text>
        <r>
          <rPr>
            <sz val="9"/>
            <rFont val="宋体"/>
            <charset val="134"/>
          </rPr>
          <t>1、内陆
2、临海
3、岛屿
4、荒漠
5、雪山
6、草原
7、雨林</t>
        </r>
      </text>
    </comment>
    <comment ref="P3" authorId="0">
      <text>
        <r>
          <rPr>
            <sz val="9"/>
            <rFont val="宋体"/>
            <charset val="134"/>
          </rPr>
          <t>1、农业城市
2、工业城市
3、旅游城市
4、宗教城市
5、原始部落
6、首府城市</t>
        </r>
      </text>
    </comment>
    <comment ref="AJ3" authorId="0">
      <text>
        <r>
          <rPr>
            <sz val="9"/>
            <rFont val="宋体"/>
            <charset val="134"/>
          </rPr>
          <t>true指向型，则卡牌效果仅针对使用的目标城市
false非指向型，卡牌为全局效果</t>
        </r>
      </text>
    </comment>
    <comment ref="BN3" authorId="0">
      <text>
        <r>
          <rPr>
            <sz val="9"/>
            <rFont val="宋体"/>
            <charset val="134"/>
          </rPr>
          <t>单位
次数每十秒</t>
        </r>
      </text>
    </comment>
    <comment ref="BO3" authorId="0">
      <text>
        <r>
          <rPr>
            <sz val="9"/>
            <rFont val="宋体"/>
            <charset val="134"/>
          </rPr>
          <t>从当前城市向随机数量的其他城市起飞
-1则向所有有机场的城市起飞</t>
        </r>
      </text>
    </comment>
    <comment ref="BP3" authorId="0">
      <text>
        <r>
          <rPr>
            <sz val="9"/>
            <rFont val="宋体"/>
            <charset val="134"/>
          </rPr>
          <t xml:space="preserve">从随机数量的其他城市向当前城市起飞
-1则从所有有机场的城市起飞
</t>
        </r>
      </text>
    </comment>
  </commentList>
</comments>
</file>

<file path=xl/comments3.xml><?xml version="1.0" encoding="utf-8"?>
<comments xmlns="http://schemas.openxmlformats.org/spreadsheetml/2006/main">
  <authors>
    <author>武毅</author>
  </authors>
  <commentList>
    <comment ref="D3" authorId="0">
      <text>
        <r>
          <rPr>
            <sz val="9"/>
            <rFont val="宋体"/>
            <charset val="134"/>
          </rPr>
          <t>1、事件卡，使用后消除
2、仪式卡，使用后消除
3、教条卡，持续生效
4、遗物卡
5、敌方手牌卡
6、地方场地卡</t>
        </r>
      </text>
    </comment>
    <comment ref="W3" authorId="0">
      <text>
        <r>
          <rPr>
            <sz val="9"/>
            <rFont val="宋体"/>
            <charset val="134"/>
          </rPr>
          <t>摧毁城市同时城市人口清零</t>
        </r>
      </text>
    </comment>
    <comment ref="X3" authorId="0">
      <text>
        <r>
          <rPr>
            <sz val="9"/>
            <rFont val="宋体"/>
            <charset val="134"/>
          </rPr>
          <t>单位秒</t>
        </r>
      </text>
    </comment>
    <comment ref="Y3" authorId="0">
      <text>
        <r>
          <rPr>
            <sz val="9"/>
            <rFont val="宋体"/>
            <charset val="134"/>
          </rPr>
          <t>单位秒</t>
        </r>
      </text>
    </comment>
  </commentList>
</comments>
</file>

<file path=xl/sharedStrings.xml><?xml version="1.0" encoding="utf-8"?>
<sst xmlns="http://schemas.openxmlformats.org/spreadsheetml/2006/main" count="625" uniqueCount="460">
  <si>
    <t>##var</t>
  </si>
  <si>
    <t>id</t>
  </si>
  <si>
    <t>cardName</t>
  </si>
  <si>
    <t>cardType</t>
  </si>
  <si>
    <t>cardSect</t>
  </si>
  <si>
    <t>icon</t>
  </si>
  <si>
    <t>##effectDesc</t>
  </si>
  <si>
    <t>beliefMin</t>
  </si>
  <si>
    <t>##type</t>
  </si>
  <si>
    <t>int</t>
  </si>
  <si>
    <t>string</t>
  </si>
  <si>
    <t>##string</t>
  </si>
  <si>
    <t>##</t>
  </si>
  <si>
    <t>卡牌名称</t>
  </si>
  <si>
    <t>卡牌类型</t>
  </si>
  <si>
    <t>流派</t>
  </si>
  <si>
    <t>卡面</t>
  </si>
  <si>
    <t>效果描述</t>
  </si>
  <si>
    <t>发动条件</t>
  </si>
  <si>
    <t>信仰值大于</t>
  </si>
  <si>
    <t>beliefMax</t>
  </si>
  <si>
    <t>sanMin</t>
  </si>
  <si>
    <t>sanMax</t>
  </si>
  <si>
    <t>dangerMin</t>
  </si>
  <si>
    <t>dangerMax</t>
  </si>
  <si>
    <t>terrType</t>
  </si>
  <si>
    <t>cityType</t>
  </si>
  <si>
    <t>populMin</t>
  </si>
  <si>
    <t>populMax</t>
  </si>
  <si>
    <t>belivMin</t>
  </si>
  <si>
    <t>belivMax</t>
  </si>
  <si>
    <t>belivMinProp</t>
  </si>
  <si>
    <t>belivMaxProp</t>
  </si>
  <si>
    <t>belief</t>
  </si>
  <si>
    <t>beliefProp</t>
  </si>
  <si>
    <t>sanity</t>
  </si>
  <si>
    <t>danger</t>
  </si>
  <si>
    <t>dangerProp</t>
  </si>
  <si>
    <t>population</t>
  </si>
  <si>
    <t>populProp</t>
  </si>
  <si>
    <t>believer</t>
  </si>
  <si>
    <t>belivProp</t>
  </si>
  <si>
    <t>nonbeliv</t>
  </si>
  <si>
    <t>nonbelivProp</t>
  </si>
  <si>
    <t>isDerect</t>
  </si>
  <si>
    <t>cardAdd</t>
  </si>
  <si>
    <t>cardRemove</t>
  </si>
  <si>
    <t>cardLimitAdd</t>
  </si>
  <si>
    <t>cardLimitRemove</t>
  </si>
  <si>
    <t>beliefAdd</t>
  </si>
  <si>
    <t>beliefRemove</t>
  </si>
  <si>
    <t>beliefAddProp</t>
  </si>
  <si>
    <t>beliefRemoveProp</t>
  </si>
  <si>
    <t>sanAdd</t>
  </si>
  <si>
    <t>sanRemove</t>
  </si>
  <si>
    <t>sanAddProp</t>
  </si>
  <si>
    <t>sanRemoveProp</t>
  </si>
  <si>
    <t>dangerAdd</t>
  </si>
  <si>
    <t>dangerRemove</t>
  </si>
  <si>
    <t>dangerAddProp</t>
  </si>
  <si>
    <t>dangerRemoveProp</t>
  </si>
  <si>
    <t>belivConv</t>
  </si>
  <si>
    <t>belivConvProp</t>
  </si>
  <si>
    <t>humKill</t>
  </si>
  <si>
    <t>humKillProp</t>
  </si>
  <si>
    <t>belivKill</t>
  </si>
  <si>
    <t>belivKillProp</t>
  </si>
  <si>
    <t>unbelivKill</t>
  </si>
  <si>
    <t>unbelivKillProp</t>
  </si>
  <si>
    <t>belivTrans</t>
  </si>
  <si>
    <t>belivTransProp</t>
  </si>
  <si>
    <t>belivConvByPla</t>
  </si>
  <si>
    <t>belivConvByPlaProp</t>
  </si>
  <si>
    <t>planeFreq</t>
  </si>
  <si>
    <t>planeFlyNum</t>
  </si>
  <si>
    <t>planeLandNum</t>
  </si>
  <si>
    <t>float</t>
  </si>
  <si>
    <t>bool</t>
  </si>
  <si>
    <t>信仰值小于</t>
  </si>
  <si>
    <t>理智值大于</t>
  </si>
  <si>
    <t>理智值小于</t>
  </si>
  <si>
    <t>危险值大于</t>
  </si>
  <si>
    <t>危险值小于</t>
  </si>
  <si>
    <t>地形类型</t>
  </si>
  <si>
    <t>城市类型</t>
  </si>
  <si>
    <t>城市人口大于</t>
  </si>
  <si>
    <t>城市人口小于</t>
  </si>
  <si>
    <t>信徒数量大于</t>
  </si>
  <si>
    <t>信徒数量小于</t>
  </si>
  <si>
    <t>信徒比例大于</t>
  </si>
  <si>
    <t>信徒比例小于</t>
  </si>
  <si>
    <t>发动消耗</t>
  </si>
  <si>
    <t>信仰值</t>
  </si>
  <si>
    <t>百分比信仰</t>
  </si>
  <si>
    <t>理智值</t>
  </si>
  <si>
    <t>危险值</t>
  </si>
  <si>
    <t>百分比危险</t>
  </si>
  <si>
    <t>城市人口</t>
  </si>
  <si>
    <t>百分比城市人口</t>
  </si>
  <si>
    <t>信徒人口</t>
  </si>
  <si>
    <t>百分比信徒</t>
  </si>
  <si>
    <t>非信徒人口</t>
  </si>
  <si>
    <t>百分比非信徒</t>
  </si>
  <si>
    <t>发动效果</t>
  </si>
  <si>
    <t>是否指向型卡牌</t>
  </si>
  <si>
    <t>获取手牌</t>
  </si>
  <si>
    <t>丢弃手牌</t>
  </si>
  <si>
    <t>手牌上限增加</t>
  </si>
  <si>
    <t>手牌上限减少</t>
  </si>
  <si>
    <t>增加信仰</t>
  </si>
  <si>
    <t>减少信仰</t>
  </si>
  <si>
    <t>增加百分比信仰</t>
  </si>
  <si>
    <t>减少百分比信仰</t>
  </si>
  <si>
    <t>增加理智</t>
  </si>
  <si>
    <t>减少理智</t>
  </si>
  <si>
    <t>增加百分比理智</t>
  </si>
  <si>
    <t>减少百分比理智</t>
  </si>
  <si>
    <t>增加危险</t>
  </si>
  <si>
    <t>减少危险</t>
  </si>
  <si>
    <t>增加百分比危险</t>
  </si>
  <si>
    <t>减少百分比危险</t>
  </si>
  <si>
    <t>转化信徒</t>
  </si>
  <si>
    <t>转化百分比信徒</t>
  </si>
  <si>
    <t>减少城市人口</t>
  </si>
  <si>
    <t>减少百分比城市人口</t>
  </si>
  <si>
    <t>减少信徒</t>
  </si>
  <si>
    <t>减少百分比信徒</t>
  </si>
  <si>
    <t>减少非信徒</t>
  </si>
  <si>
    <t>减少百分比非信徒</t>
  </si>
  <si>
    <t>转移信徒</t>
  </si>
  <si>
    <t>转移百分比信徒</t>
  </si>
  <si>
    <t>交通流效果</t>
  </si>
  <si>
    <t>飞机转化信徒</t>
  </si>
  <si>
    <t>飞机百分比转化信徒</t>
  </si>
  <si>
    <t>飞机频率</t>
  </si>
  <si>
    <t>起飞飞机数量</t>
  </si>
  <si>
    <t>落地飞机数量</t>
  </si>
  <si>
    <t>抽一张牌</t>
  </si>
  <si>
    <t>assets/icon/card1</t>
  </si>
  <si>
    <t>少信仰消耗，抽一张牌，增加少量危险值</t>
  </si>
  <si>
    <t>抽两张牌</t>
  </si>
  <si>
    <t>assets/icon/card2</t>
  </si>
  <si>
    <t>少信仰消耗，抽两张牌，杀掉少量非信徒</t>
  </si>
  <si>
    <t>抽三张牌</t>
  </si>
  <si>
    <t>assets/icon/card3</t>
  </si>
  <si>
    <t>中信仰消耗，抽三张牌，增加中等危险值，杀掉少量信徒</t>
  </si>
  <si>
    <t>转化信徒小</t>
  </si>
  <si>
    <t>assets/icon/card4</t>
  </si>
  <si>
    <t>少信仰消耗，转化信徒小，增加中等危险值，降低少量理智</t>
  </si>
  <si>
    <t>转化信徒中</t>
  </si>
  <si>
    <t>assets/icon/card5</t>
  </si>
  <si>
    <t>转化信徒中，降低中等理智，杀非信徒大，增加大量危险</t>
  </si>
  <si>
    <t>转化信徒大</t>
  </si>
  <si>
    <t>assets/icon/card6</t>
  </si>
  <si>
    <t>大量仰消耗，转化信徒大，增加中等危险值</t>
  </si>
  <si>
    <t>群体转化小</t>
  </si>
  <si>
    <t>assets/icon/card7</t>
  </si>
  <si>
    <t>中等仰消耗，群体转化极小，增加少量危险值，降低少量理智</t>
  </si>
  <si>
    <t>群体转化中</t>
  </si>
  <si>
    <t>assets/icon/card8</t>
  </si>
  <si>
    <t>少信仰消耗，群体转化中，增加大量危险值</t>
  </si>
  <si>
    <t>杀非信徒小</t>
  </si>
  <si>
    <t>assets/icon/card9</t>
  </si>
  <si>
    <t>少信仰消耗，杀非信徒小</t>
  </si>
  <si>
    <t>杀非信徒大</t>
  </si>
  <si>
    <t>assets/icon/card10</t>
  </si>
  <si>
    <t>少信仰消耗，杀非信徒大</t>
  </si>
  <si>
    <t>杀市民小</t>
  </si>
  <si>
    <t>assets/icon/card11</t>
  </si>
  <si>
    <t>少信仰消耗，杀市民小</t>
  </si>
  <si>
    <t>杀市民大</t>
  </si>
  <si>
    <t>assets/icon/card12</t>
  </si>
  <si>
    <t>杀市民大，降低大量理智，增加大量危险值</t>
  </si>
  <si>
    <t>群体杀市民大</t>
  </si>
  <si>
    <t>assets/icon/card13</t>
  </si>
  <si>
    <t>少信仰消耗，群体杀市民大</t>
  </si>
  <si>
    <t>获取信仰小</t>
  </si>
  <si>
    <t>assets/icon/card14</t>
  </si>
  <si>
    <t>少信仰消耗，获取信仰小</t>
  </si>
  <si>
    <t>获取信仰中</t>
  </si>
  <si>
    <t>assets/icon/card15</t>
  </si>
  <si>
    <t>少信仰消耗，获取信仰中</t>
  </si>
  <si>
    <t>获取信仰大</t>
  </si>
  <si>
    <t>assets/icon/card16</t>
  </si>
  <si>
    <t>少信仰消耗，获取信仰大</t>
  </si>
  <si>
    <t>群体获取信仰中</t>
  </si>
  <si>
    <t>assets/icon/card17</t>
  </si>
  <si>
    <t>少信仰消耗，群体获取信仰中</t>
  </si>
  <si>
    <t>降低理智小</t>
  </si>
  <si>
    <t>assets/icon/card18</t>
  </si>
  <si>
    <t>少信仰消耗，降低理智小</t>
  </si>
  <si>
    <t>降低理智中</t>
  </si>
  <si>
    <t>assets/icon/card19</t>
  </si>
  <si>
    <t>少信仰消耗，降低理智中</t>
  </si>
  <si>
    <t>降低理智大</t>
  </si>
  <si>
    <t>assets/icon/card20</t>
  </si>
  <si>
    <t>少信仰消耗，降低理智大</t>
  </si>
  <si>
    <t>群体降低理智中</t>
  </si>
  <si>
    <t>assets/icon/card21</t>
  </si>
  <si>
    <t>少信仰消耗，群体降低理智中</t>
  </si>
  <si>
    <t>降低危险小</t>
  </si>
  <si>
    <t>assets/icon/card22</t>
  </si>
  <si>
    <t>少信仰消耗，降低危险小</t>
  </si>
  <si>
    <t>降低危险中</t>
  </si>
  <si>
    <t>assets/icon/card23</t>
  </si>
  <si>
    <t>少信仰消耗，降低危险中</t>
  </si>
  <si>
    <t>降低危险大</t>
  </si>
  <si>
    <t>assets/icon/card24</t>
  </si>
  <si>
    <t>少信仰消耗，降低危险大</t>
  </si>
  <si>
    <t>转化信徒百分比小</t>
  </si>
  <si>
    <t>assets/icon/card25</t>
  </si>
  <si>
    <t>少信仰消耗，转化信徒百分比小</t>
  </si>
  <si>
    <t>群体转化百分比小</t>
  </si>
  <si>
    <t>assets/icon/card26</t>
  </si>
  <si>
    <t>少信仰消耗，群体转化百分比小</t>
  </si>
  <si>
    <t>群体杀市民百分比小</t>
  </si>
  <si>
    <t>assets/icon/card27</t>
  </si>
  <si>
    <t>少信仰消耗，群体杀市民小</t>
  </si>
  <si>
    <t>群体获取信仰百分比中</t>
  </si>
  <si>
    <t>assets/icon/card28</t>
  </si>
  <si>
    <t>群体获取信仰百分比大</t>
  </si>
  <si>
    <t>assets/icon/card29</t>
  </si>
  <si>
    <t>少信仰消耗，群体获取信仰大</t>
  </si>
  <si>
    <t>群体降低理智百分比小</t>
  </si>
  <si>
    <t>assets/icon/card30</t>
  </si>
  <si>
    <t>少信仰消耗，群体降低理智小</t>
  </si>
  <si>
    <t>群体降低理智百分比中</t>
  </si>
  <si>
    <t>assets/icon/card31</t>
  </si>
  <si>
    <t>摧毁城市</t>
  </si>
  <si>
    <t>assets/icon/card32</t>
  </si>
  <si>
    <t>极大量信仰消耗，摧毁城市，杀城市中所有人，增加极大量危险值</t>
  </si>
  <si>
    <t>消耗信仰</t>
  </si>
  <si>
    <t>消耗中等信仰，杀信徒小</t>
  </si>
  <si>
    <t>优先思考卡牌的条件字段有哪些</t>
  </si>
  <si>
    <t>以及使用效果的字段有哪些</t>
  </si>
  <si>
    <t>之后通过排列组合，达到数值可控，效果可控</t>
  </si>
  <si>
    <t>有余力再想骚操作</t>
  </si>
  <si>
    <t>这个思路也符合程序的模块化设计</t>
  </si>
  <si>
    <t>数量</t>
  </si>
  <si>
    <t>卡牌使用基础条件</t>
  </si>
  <si>
    <t>基础资源有</t>
  </si>
  <si>
    <t>无上限</t>
  </si>
  <si>
    <t>信仰值大于/小于某数</t>
  </si>
  <si>
    <t>上限100</t>
  </si>
  <si>
    <t>理智值大于/小于某数</t>
  </si>
  <si>
    <t>危险值大于/小于某数</t>
  </si>
  <si>
    <t>见人口</t>
  </si>
  <si>
    <t>城市人口大于/小于某数</t>
  </si>
  <si>
    <t>城市人口-非信徒人口</t>
  </si>
  <si>
    <t>信徒人口大于/小于某数</t>
  </si>
  <si>
    <t>初始值等于城市人口</t>
  </si>
  <si>
    <t>由于城市人口-信徒即为非信徒，所以不需要额外作为条件</t>
  </si>
  <si>
    <t>人口(w人)</t>
  </si>
  <si>
    <t>优化</t>
  </si>
  <si>
    <t>场地条件有</t>
  </si>
  <si>
    <t>内陆</t>
  </si>
  <si>
    <t>场地条件和城市类型组合，可以有7x6=42种不同的城市
比如内陆工业城市，雪山原始部落，雨林旅游城市
城市人口不随机生成，通过配置写死，这样方便后期数值调整
根据场地条件确定人口基数，根据城市类型确定人口系数
人口计算=场地基数x城市类型系数
比如内陆宗教城市=450x1.4=630w人</t>
  </si>
  <si>
    <t>临海</t>
  </si>
  <si>
    <t>岛屿</t>
  </si>
  <si>
    <t>荒漠</t>
  </si>
  <si>
    <t>雪山</t>
  </si>
  <si>
    <t>草原</t>
  </si>
  <si>
    <t>雨林</t>
  </si>
  <si>
    <t>城市类型有</t>
  </si>
  <si>
    <t>农业城市</t>
  </si>
  <si>
    <t>工业城市</t>
  </si>
  <si>
    <t>旅游城市</t>
  </si>
  <si>
    <t>宗教城市</t>
  </si>
  <si>
    <t>原始部落</t>
  </si>
  <si>
    <t>首府城市</t>
  </si>
  <si>
    <t>首府比较特殊，每个类型的场地只有一个首府，全球一共7个</t>
  </si>
  <si>
    <t>设单局游戏时长20min</t>
  </si>
  <si>
    <t>中等胜率，各方面比较均衡</t>
  </si>
  <si>
    <t>散播信仰流</t>
  </si>
  <si>
    <t>降低理智流</t>
  </si>
  <si>
    <t>快攻流派单局时长10min</t>
  </si>
  <si>
    <t>低胜率，过度依赖抽卡运气</t>
  </si>
  <si>
    <t>战争流</t>
  </si>
  <si>
    <t>运营流派单局时长30min</t>
  </si>
  <si>
    <t>高胜率，不过度依赖抽卡运气</t>
  </si>
  <si>
    <t>古神召唤流</t>
  </si>
  <si>
    <t>设抽卡-读卡-分析-使用的行为循环需要5s
标准单局20min的对局共抽取240张卡
（快攻仅针对熟练玩家，抽卡循环会更短，先不考虑）
标准单局需要用240张卡，把城市人口全部转化为信徒</t>
  </si>
  <si>
    <t>设各地形和各城市类型都只有一个，则一共有42个城市，总人口：</t>
  </si>
  <si>
    <t>设信徒转化类的卡牌占所有卡牌数量的1/4，则需要抽取张数至少：</t>
  </si>
  <si>
    <t>那么平均每张卡需要转化的信徒人数大约为：</t>
  </si>
  <si>
    <t>所以为了保险起见，我们单卡平均的转化人数定为300w人</t>
  </si>
  <si>
    <t>对于城市人口百分比来说，总人口/城市数量可得平均城市人口：</t>
  </si>
  <si>
    <t>相当于400w人的城市，每次转化300w人，转化比平均为：</t>
  </si>
  <si>
    <t>鉴于单卡直接转化75%的城市人口为信徒，这个比例过于离谱，需要往下压</t>
  </si>
  <si>
    <t>优化方案</t>
  </si>
  <si>
    <t>1、提升转化类卡牌的数量</t>
  </si>
  <si>
    <t>从1/4提升到1/3</t>
  </si>
  <si>
    <t>2、熟练的玩家抽卡循环会更快速</t>
  </si>
  <si>
    <t>从5s提升到4s</t>
  </si>
  <si>
    <t>3、单局游戏时间延长</t>
  </si>
  <si>
    <t>从20min延长到25min</t>
  </si>
  <si>
    <t>标准单局需要的卡牌为375</t>
  </si>
  <si>
    <t>经过优化后的单卡转化人数和比例分别为：</t>
  </si>
  <si>
    <t>单卡转化人数：</t>
  </si>
  <si>
    <t>单卡转化比例：</t>
  </si>
  <si>
    <t>为了数值美观，我们尽量让单卡转化人数向100人靠拢</t>
  </si>
  <si>
    <t>可以让总人数适当减少</t>
  </si>
  <si>
    <t>1、把内陆人数从450缩减为380</t>
  </si>
  <si>
    <t>2、把临海人数从500缩减为420</t>
  </si>
  <si>
    <t>3、宗教系数从1.4下调至1.1</t>
  </si>
  <si>
    <t>4、首府系数从2下调至1.8</t>
  </si>
  <si>
    <t>此时总人口数下降至：</t>
  </si>
  <si>
    <t>单卡转化人数为：</t>
  </si>
  <si>
    <t>👈基本符合预期了</t>
  </si>
  <si>
    <t>关于基础资源</t>
  </si>
  <si>
    <t>信仰值是主要货币，用于购买不同的卡牌，有不同的方式可以获得信仰值</t>
  </si>
  <si>
    <t>1、使用特殊的卡牌可以获得信仰</t>
  </si>
  <si>
    <t>事件和仪式卡往往可以一次性获得一定数量的信仰</t>
  </si>
  <si>
    <t>教条卡可以持续生产一定量的信仰</t>
  </si>
  <si>
    <t>2、转化信徒的时候可以获得信仰</t>
  </si>
  <si>
    <t>我们按照每转化1人获得1信仰来计算，通过转化信徒最多可以获得12874w的信仰，数量非常庞大</t>
  </si>
  <si>
    <t>（假设我们用所有的信仰购买卡牌，平均每张卡牌费用为34w，数额太大了，所以无法按照1:1的比例进行转换）</t>
  </si>
  <si>
    <t>优化→</t>
  </si>
  <si>
    <t>每转化1w人获得1信仰，这样通过人口转化最多12874信仰</t>
  </si>
  <si>
    <r>
      <rPr>
        <sz val="11"/>
        <color theme="1"/>
        <rFont val="宋体"/>
        <charset val="134"/>
        <scheme val="minor"/>
      </rPr>
      <t>相当于</t>
    </r>
    <r>
      <rPr>
        <b/>
        <sz val="11"/>
        <color theme="1"/>
        <rFont val="宋体"/>
        <charset val="134"/>
        <scheme val="minor"/>
      </rPr>
      <t>每张卡牌费用34</t>
    </r>
    <r>
      <rPr>
        <sz val="11"/>
        <color theme="1"/>
        <rFont val="宋体"/>
        <charset val="134"/>
        <scheme val="minor"/>
      </rPr>
      <t>，合理多了</t>
    </r>
  </si>
  <si>
    <t>因为还有其他获得信仰的方式，所以单卡价格999也能接受（应该是最贵的单卡了）</t>
  </si>
  <si>
    <t>理智值是游戏目标，只要理智归零游戏胜利，所以一般情况理智更多是卡牌效果而不是卡牌条件</t>
  </si>
  <si>
    <t>1、我方效果</t>
  </si>
  <si>
    <t>事件和仪式卡往往可以一次性减少一定数量的理智</t>
  </si>
  <si>
    <t>教条卡只要满足条件就可以持续降低理智</t>
  </si>
  <si>
    <t>遗物卡也可以降低理智，或者恢复理智</t>
  </si>
  <si>
    <t>2、敌方效果</t>
  </si>
  <si>
    <t>恢复少量理智</t>
  </si>
  <si>
    <t>理智上限是100</t>
  </si>
  <si>
    <t>因为理智无关是否有信仰，所以信徒转化的时候不会降低理智</t>
  </si>
  <si>
    <t>理智更多是出于见到了违反常理的东西，所以主要是通过卡牌效果进行减少</t>
  </si>
  <si>
    <t>按照</t>
  </si>
  <si>
    <t>抽卡</t>
  </si>
  <si>
    <t>每次抽卡会抽取3张，所以抛开初始手牌的10张，玩家还需要打出365张，相当于抽取大约122次</t>
  </si>
  <si>
    <t>如果初始费用为10信仰，之后每次抽取+1费用，到120次总共累计消耗8470信仰（8470&lt;12874相当于靠信徒转化都能cover住的程度）</t>
  </si>
  <si>
    <t>但考虑到部分玩法可能需要大量抽卡，所以抽卡费用应进行控制，先把上限定为99</t>
  </si>
  <si>
    <t>这样从第一次抽取到第120次抽取累计消耗信仰7875，之后视情况进一步降低抽卡费用</t>
  </si>
  <si>
    <t>关于流派</t>
  </si>
  <si>
    <t>通用流</t>
  </si>
  <si>
    <t>可以兼顾4种获胜方式的标准套牌，各种策略相对均衡，没有明显强势的地方也没有明显的弱势</t>
  </si>
  <si>
    <t>交通流</t>
  </si>
  <si>
    <t>全部都是事件牌，同时全部都是群体百分比效果，加强了信徒的转化效率，但是危险值比较容易上涨</t>
  </si>
  <si>
    <t>relicInHand</t>
  </si>
  <si>
    <t>enemyCard</t>
  </si>
  <si>
    <t>relicReduce</t>
  </si>
  <si>
    <t>genProb</t>
  </si>
  <si>
    <t>belGenNum</t>
  </si>
  <si>
    <t>belGenProp</t>
  </si>
  <si>
    <t>effectArea</t>
  </si>
  <si>
    <t>transVel</t>
  </si>
  <si>
    <t>belTrans</t>
  </si>
  <si>
    <t>humReduceProp</t>
  </si>
  <si>
    <t>enemyCardRemove</t>
  </si>
  <si>
    <t>isBarrier</t>
  </si>
  <si>
    <t>sanReduce</t>
  </si>
  <si>
    <t>isCataclysm</t>
  </si>
  <si>
    <t>preTime</t>
  </si>
  <si>
    <t>durTime</t>
  </si>
  <si>
    <t>dangerous</t>
  </si>
  <si>
    <t>cardDesc</t>
  </si>
  <si>
    <t>手牌遗物数量</t>
  </si>
  <si>
    <t>敌方卡牌数量</t>
  </si>
  <si>
    <t>增加手牌</t>
  </si>
  <si>
    <t>手牌遗物减少</t>
  </si>
  <si>
    <t>转化信徒概率</t>
  </si>
  <si>
    <t>转化信徒数量</t>
  </si>
  <si>
    <t>转化信徒比例</t>
  </si>
  <si>
    <t>作用区域</t>
  </si>
  <si>
    <t>信徒传播速度</t>
  </si>
  <si>
    <t>转移信徒数量</t>
  </si>
  <si>
    <t>非信徒减少</t>
  </si>
  <si>
    <t>去除敌方卡牌</t>
  </si>
  <si>
    <t>是否屏障卡</t>
  </si>
  <si>
    <t>降低理智</t>
  </si>
  <si>
    <t>是否摧毁城市</t>
  </si>
  <si>
    <t>准备时间</t>
  </si>
  <si>
    <t>持续时间</t>
  </si>
  <si>
    <t>卡牌描述</t>
  </si>
  <si>
    <t>暗影布道者</t>
  </si>
  <si>
    <t xml:space="preserve">在目标区域转化10名信徒，并加快该区域的信徒自然传播速度50% </t>
  </si>
  <si>
    <t>通用</t>
  </si>
  <si>
    <t>他们在黑暗中低语，悄然改变世界的信仰格局。</t>
  </si>
  <si>
    <t>海洋梦境</t>
  </si>
  <si>
    <t>使一个沿海区域的传播速度翻倍，并有50%几率让邻近海域转化5名信徒。</t>
  </si>
  <si>
    <t>沿海</t>
  </si>
  <si>
    <t>深潜者的低语从波涛中传来，引导更多信徒前来。</t>
  </si>
  <si>
    <t>异国使者</t>
  </si>
  <si>
    <t>派遣10名信徒至另一个大陆的指定区域，运输时间根据距离而定。</t>
  </si>
  <si>
    <t>信徒披着人类外衣，将异教的种子播撒到新世界。</t>
  </si>
  <si>
    <t>星之密语</t>
  </si>
  <si>
    <t>在全球范围内随机降低一个区域的危险值20点。</t>
  </si>
  <si>
    <t>夜空中，那些闪耀的星辰传递了远古的秘密。</t>
  </si>
  <si>
    <t>迷幻瘟疫</t>
  </si>
  <si>
    <t>去除一张敌方的卡牌</t>
  </si>
  <si>
    <t>无形的疾病让人们的思想迷失，他们再也无法区分敌人和朋友。</t>
  </si>
  <si>
    <t>深渊屏障</t>
  </si>
  <si>
    <t>在目标区域建立屏障（防止敌方放置卡牌，但是会暂时封锁港口和机场）</t>
  </si>
  <si>
    <t>深渊的力量吞噬了通路，他们再也无法抵达此地。</t>
  </si>
  <si>
    <t>旧日支配</t>
  </si>
  <si>
    <t>弃掉手牌的一件遗物，降低全球SAN值10%，并转化50名信徒。</t>
  </si>
  <si>
    <t>旧日的气息蔓延，凡人无力抵抗其威严。</t>
  </si>
  <si>
    <t>深海之拥</t>
  </si>
  <si>
    <t>摧毁该地块（城市人口清零），危险值加100</t>
  </si>
  <si>
    <t>它们自深海而来，将世界变为恐惧的温床。</t>
  </si>
  <si>
    <t>传播狂热</t>
  </si>
  <si>
    <t>转化目标城市剩余人口20%为信徒</t>
  </si>
  <si>
    <t>虚空契约</t>
  </si>
  <si>
    <t>获得额外2张卡牌</t>
  </si>
  <si>
    <t>异教徒清洗</t>
  </si>
  <si>
    <t>清除目标城市的非信徒人口10%</t>
  </si>
  <si>
    <t>黑暗飞跃</t>
  </si>
  <si>
    <t>目标城市信徒转化200人，san减少5%</t>
  </si>
  <si>
    <t>触须的蔓延</t>
  </si>
  <si>
    <t>降低全球SAN值1%，随机传播至1个邻近城市。</t>
  </si>
  <si>
    <t>献祭时刻</t>
  </si>
  <si>
    <t>献祭100信徒，抽取一张卡牌。</t>
  </si>
  <si>
    <t>亵渎之声</t>
  </si>
  <si>
    <t>若目标城市危险值100%，立即使其信徒人数翻倍</t>
  </si>
  <si>
    <t>深渊召唤</t>
  </si>
  <si>
    <t>献祭300信徒，直接获得1张遗物卡牌。若目标城市已有遗物，献祭人数减半。</t>
  </si>
  <si>
    <t>迷狂的召唤</t>
  </si>
  <si>
    <t>所有城市的信徒数量+50</t>
  </si>
  <si>
    <t>深渊火种</t>
  </si>
  <si>
    <t>目标城市每新增100信徒，随机给玩家一张卡牌</t>
  </si>
  <si>
    <t>无尽低语</t>
  </si>
  <si>
    <t>若城市存在遗物，每分钟信徒传播速度+5%。若存在仪式卡牌，暴露值减少1点/分钟。</t>
  </si>
  <si>
    <t>神秘暗流</t>
  </si>
  <si>
    <t>每次使用事件卡牌，随机降低1个城市的暴露值3点，触发五次后销毁。</t>
  </si>
  <si>
    <t>献祭契约</t>
  </si>
  <si>
    <t>献祭信徒时，每献祭100名信徒，随机获得1张仪式或遗物卡牌。</t>
  </si>
  <si>
    <t>隐秘集会</t>
  </si>
  <si>
    <t>放置后，目标区域每秒增加 2 名信徒，若区域危险值超过 50%，效果减半。</t>
  </si>
  <si>
    <t>无声的信徒聚集，低吟着不可名状的颂歌。</t>
  </si>
  <si>
    <t>禁忌仪式卡</t>
  </si>
  <si>
    <t>献祭200信徒，减少1%SAN值。</t>
  </si>
  <si>
    <t>秘密集会</t>
  </si>
  <si>
    <t>目标城市危险值-5，信徒人数+50。若城市有仪式卡，危险值-10。</t>
  </si>
  <si>
    <t>虔诚传播</t>
  </si>
  <si>
    <t>目标城市信徒增长速度+20%，15秒。若城市已有仪式卡牌，额外增加10%。</t>
  </si>
  <si>
    <t>迷雾水晶球</t>
  </si>
  <si>
    <t>侦察一个区域后可以获得50点信仰值</t>
  </si>
  <si>
    <t>恐惧雕像</t>
  </si>
  <si>
    <t>每降低1点SAN值，所有城市增加20名信徒。</t>
  </si>
  <si>
    <t>深渊之书</t>
  </si>
  <si>
    <t>每打出1张教条卡牌时，获得1张随机事件卡牌。</t>
  </si>
  <si>
    <t>伏行混沌的遗物</t>
  </si>
  <si>
    <t>降低目标区域的 SAN 值 15%，并有几率引发“恐慌事件”，降低该区域政府对异教的打击力度。</t>
  </si>
  <si>
    <t>这件遗物让人们窥见了宇宙真相，他们无法承受那无穷的恐怖。</t>
  </si>
  <si>
    <t>深海之书</t>
  </si>
  <si>
    <t>直接减少所有城市的SAN值3%。</t>
  </si>
  <si>
    <t>虚空之镜</t>
  </si>
  <si>
    <t>每次使用召唤仪式卡牌时，信徒数量额外增加5%。</t>
  </si>
  <si>
    <t>克苏鲁雕像</t>
  </si>
  <si>
    <t>所有沿海城市信徒增长速度提高10%。</t>
  </si>
  <si>
    <t>旧日封印石</t>
  </si>
  <si>
    <t>每次使用事件或仪式卡牌，降低危险值1点</t>
  </si>
  <si>
    <t>亵渎圣杯</t>
  </si>
  <si>
    <t>每次使用教条卡牌时，信徒增长速度提高5%，持续到游戏结束，可叠加。</t>
  </si>
  <si>
    <t>血色指环</t>
  </si>
  <si>
    <t>当每献祭50信徒时，额外获得1张随机仪式卡牌。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</si>
</sst>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49" fontId="2" fillId="7" borderId="1" xfId="0" applyNumberFormat="1" applyFont="1" applyFill="1" applyBorder="1" applyAlignment="1">
      <alignment horizontal="left" vertical="center" wrapText="1"/>
    </xf>
    <xf numFmtId="0" fontId="2" fillId="6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abSelected="1" workbookViewId="0">
      <selection activeCell="J9" sqref="J9"/>
    </sheetView>
  </sheetViews>
  <sheetFormatPr defaultColWidth="9" defaultRowHeight="13.5" outlineLevelRow="2"/>
  <cols>
    <col min="3" max="3" width="10.625" customWidth="1"/>
    <col min="4" max="4" width="11.5" customWidth="1"/>
    <col min="5" max="5" width="10" customWidth="1"/>
    <col min="7" max="7" width="14.375" customWidth="1"/>
    <col min="8" max="8" width="12.75" customWidth="1"/>
    <col min="9" max="9" width="14" customWidth="1"/>
  </cols>
  <sheetData>
    <row r="1" spans="1:9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10" t="s">
        <v>0</v>
      </c>
      <c r="I1" s="7" t="s">
        <v>7</v>
      </c>
    </row>
    <row r="2" spans="1:9">
      <c r="A2" s="5" t="s">
        <v>8</v>
      </c>
      <c r="B2" s="6" t="s">
        <v>9</v>
      </c>
      <c r="C2" s="7" t="s">
        <v>10</v>
      </c>
      <c r="D2" s="8" t="s">
        <v>9</v>
      </c>
      <c r="E2" s="8" t="s">
        <v>9</v>
      </c>
      <c r="F2" s="8" t="s">
        <v>10</v>
      </c>
      <c r="G2" s="9" t="s">
        <v>11</v>
      </c>
      <c r="H2" s="10" t="s">
        <v>8</v>
      </c>
      <c r="I2" s="7" t="s">
        <v>9</v>
      </c>
    </row>
    <row r="3" spans="1:9">
      <c r="A3" s="5" t="s">
        <v>12</v>
      </c>
      <c r="B3" s="6" t="s">
        <v>1</v>
      </c>
      <c r="C3" s="7" t="s">
        <v>13</v>
      </c>
      <c r="D3" s="8" t="s">
        <v>14</v>
      </c>
      <c r="E3" s="8" t="s">
        <v>15</v>
      </c>
      <c r="F3" s="8" t="s">
        <v>16</v>
      </c>
      <c r="G3" s="9" t="s">
        <v>17</v>
      </c>
      <c r="H3" s="11" t="s">
        <v>18</v>
      </c>
      <c r="I3" s="7" t="s">
        <v>19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8"/>
  <sheetViews>
    <sheetView workbookViewId="0">
      <selection activeCell="A1" sqref="A1:I3"/>
    </sheetView>
  </sheetViews>
  <sheetFormatPr defaultColWidth="9" defaultRowHeight="13.5"/>
  <cols>
    <col min="1" max="2" width="9" style="1"/>
    <col min="3" max="3" width="25.25" style="1" customWidth="1"/>
    <col min="4" max="5" width="9" style="1"/>
    <col min="6" max="6" width="20.25" style="1" customWidth="1"/>
    <col min="7" max="7" width="57.75" style="1" customWidth="1"/>
    <col min="8" max="8" width="9" style="3"/>
    <col min="9" max="9" width="11" style="1" customWidth="1"/>
    <col min="10" max="10" width="10.5" style="1" customWidth="1"/>
    <col min="11" max="11" width="10.75" style="1" customWidth="1"/>
    <col min="12" max="12" width="10.375" style="1" customWidth="1"/>
    <col min="13" max="13" width="11.125" style="1" customWidth="1"/>
    <col min="14" max="16" width="11.375" style="1" customWidth="1"/>
    <col min="17" max="17" width="12.625" style="1" customWidth="1"/>
    <col min="18" max="18" width="12.5" style="1" customWidth="1"/>
    <col min="19" max="19" width="12.875" style="1" customWidth="1"/>
    <col min="20" max="20" width="14" style="1" customWidth="1"/>
    <col min="21" max="22" width="15.875" style="1" customWidth="1"/>
    <col min="23" max="23" width="11.625" style="28" customWidth="1"/>
    <col min="24" max="24" width="9.75" style="1" customWidth="1"/>
    <col min="25" max="29" width="12.25" style="1" customWidth="1"/>
    <col min="30" max="30" width="15.875" style="1" customWidth="1"/>
    <col min="31" max="33" width="12.25" style="1" customWidth="1"/>
    <col min="34" max="34" width="14.625" style="1" customWidth="1"/>
    <col min="35" max="35" width="9" style="4"/>
    <col min="36" max="36" width="14.25" style="1" customWidth="1"/>
    <col min="37" max="37" width="9" style="1"/>
    <col min="38" max="38" width="11" style="1" customWidth="1"/>
    <col min="39" max="39" width="12.375" style="1" customWidth="1"/>
    <col min="40" max="40" width="15" style="1" customWidth="1"/>
    <col min="41" max="41" width="10.25" style="1" customWidth="1"/>
    <col min="42" max="42" width="13.75" style="1" customWidth="1"/>
    <col min="43" max="43" width="15.125" style="1" customWidth="1"/>
    <col min="44" max="44" width="17.625" style="1" customWidth="1"/>
    <col min="45" max="45" width="10.125" style="1" customWidth="1"/>
    <col min="46" max="46" width="10.625" style="1" customWidth="1"/>
    <col min="47" max="47" width="14.25" style="1" customWidth="1"/>
    <col min="48" max="48" width="15" style="1" customWidth="1"/>
    <col min="49" max="49" width="12.75" style="1" customWidth="1"/>
    <col min="50" max="50" width="13.25" style="1" customWidth="1"/>
    <col min="51" max="51" width="15.5" style="1" customWidth="1"/>
    <col min="52" max="52" width="17.625" style="1" customWidth="1"/>
    <col min="53" max="53" width="12.125" style="1" customWidth="1"/>
    <col min="54" max="54" width="15.625" style="1" customWidth="1"/>
    <col min="55" max="55" width="12.625" style="1" customWidth="1"/>
    <col min="56" max="56" width="18" style="1" customWidth="1"/>
    <col min="57" max="57" width="13.375" style="1" customWidth="1"/>
    <col min="58" max="58" width="15" style="1" customWidth="1"/>
    <col min="59" max="59" width="13.25" style="1" customWidth="1"/>
    <col min="60" max="60" width="16.625" style="1" customWidth="1"/>
    <col min="61" max="61" width="12.375" style="1" customWidth="1"/>
    <col min="62" max="62" width="15.125" style="1" customWidth="1"/>
    <col min="63" max="63" width="10.125" style="27" customWidth="1"/>
    <col min="64" max="64" width="16" style="1" customWidth="1"/>
    <col min="65" max="65" width="19.125" style="1" customWidth="1"/>
    <col min="66" max="66" width="10.75" style="1" customWidth="1"/>
    <col min="67" max="67" width="13.625" style="1" customWidth="1"/>
    <col min="68" max="68" width="13.5" style="1" customWidth="1"/>
    <col min="69" max="16384" width="9" style="1"/>
  </cols>
  <sheetData>
    <row r="1" spans="1:68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10" t="s">
        <v>0</v>
      </c>
      <c r="I1" s="7" t="s">
        <v>7</v>
      </c>
      <c r="J1" s="7" t="s">
        <v>20</v>
      </c>
      <c r="K1" s="7" t="s">
        <v>21</v>
      </c>
      <c r="L1" s="7" t="s">
        <v>22</v>
      </c>
      <c r="M1" s="7" t="s">
        <v>23</v>
      </c>
      <c r="N1" s="7" t="s">
        <v>24</v>
      </c>
      <c r="O1" s="7" t="s">
        <v>25</v>
      </c>
      <c r="P1" s="7" t="s">
        <v>26</v>
      </c>
      <c r="Q1" s="7" t="s">
        <v>27</v>
      </c>
      <c r="R1" s="7" t="s">
        <v>28</v>
      </c>
      <c r="S1" s="7" t="s">
        <v>29</v>
      </c>
      <c r="T1" s="7" t="s">
        <v>30</v>
      </c>
      <c r="U1" s="7" t="s">
        <v>31</v>
      </c>
      <c r="V1" s="7" t="s">
        <v>32</v>
      </c>
      <c r="W1" s="29" t="s">
        <v>0</v>
      </c>
      <c r="X1" s="7" t="s">
        <v>33</v>
      </c>
      <c r="Y1" s="7" t="s">
        <v>34</v>
      </c>
      <c r="Z1" s="7" t="s">
        <v>35</v>
      </c>
      <c r="AA1" s="7" t="s">
        <v>36</v>
      </c>
      <c r="AB1" s="7" t="s">
        <v>37</v>
      </c>
      <c r="AC1" s="7" t="s">
        <v>38</v>
      </c>
      <c r="AD1" s="7" t="s">
        <v>39</v>
      </c>
      <c r="AE1" s="7" t="s">
        <v>40</v>
      </c>
      <c r="AF1" s="7" t="s">
        <v>41</v>
      </c>
      <c r="AG1" s="7" t="s">
        <v>42</v>
      </c>
      <c r="AH1" s="7" t="s">
        <v>43</v>
      </c>
      <c r="AI1" s="17" t="s">
        <v>0</v>
      </c>
      <c r="AJ1" s="7" t="s">
        <v>44</v>
      </c>
      <c r="AK1" s="5" t="s">
        <v>45</v>
      </c>
      <c r="AL1" s="5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  <c r="BA1" s="1" t="s">
        <v>61</v>
      </c>
      <c r="BB1" s="1" t="s">
        <v>62</v>
      </c>
      <c r="BC1" s="1" t="s">
        <v>63</v>
      </c>
      <c r="BD1" s="1" t="s">
        <v>64</v>
      </c>
      <c r="BE1" s="1" t="s">
        <v>65</v>
      </c>
      <c r="BF1" s="1" t="s">
        <v>66</v>
      </c>
      <c r="BG1" s="1" t="s">
        <v>67</v>
      </c>
      <c r="BH1" s="1" t="s">
        <v>68</v>
      </c>
      <c r="BI1" s="1" t="s">
        <v>69</v>
      </c>
      <c r="BJ1" s="1" t="s">
        <v>70</v>
      </c>
      <c r="BK1" s="27" t="s">
        <v>0</v>
      </c>
      <c r="BL1" s="1" t="s">
        <v>71</v>
      </c>
      <c r="BM1" s="1" t="s">
        <v>72</v>
      </c>
      <c r="BN1" s="1" t="s">
        <v>73</v>
      </c>
      <c r="BO1" s="1" t="s">
        <v>74</v>
      </c>
      <c r="BP1" s="1" t="s">
        <v>75</v>
      </c>
    </row>
    <row r="2" spans="1:68">
      <c r="A2" s="5" t="s">
        <v>8</v>
      </c>
      <c r="B2" s="6" t="s">
        <v>9</v>
      </c>
      <c r="C2" s="7" t="s">
        <v>10</v>
      </c>
      <c r="D2" s="8" t="s">
        <v>9</v>
      </c>
      <c r="E2" s="8" t="s">
        <v>9</v>
      </c>
      <c r="F2" s="8" t="s">
        <v>10</v>
      </c>
      <c r="G2" s="9" t="s">
        <v>11</v>
      </c>
      <c r="H2" s="10" t="s">
        <v>8</v>
      </c>
      <c r="I2" s="7" t="s">
        <v>9</v>
      </c>
      <c r="J2" s="7" t="s">
        <v>9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7" t="s">
        <v>9</v>
      </c>
      <c r="S2" s="7" t="s">
        <v>9</v>
      </c>
      <c r="T2" s="7" t="s">
        <v>9</v>
      </c>
      <c r="U2" s="7" t="s">
        <v>76</v>
      </c>
      <c r="V2" s="7" t="s">
        <v>76</v>
      </c>
      <c r="W2" s="29" t="s">
        <v>8</v>
      </c>
      <c r="X2" s="1" t="s">
        <v>9</v>
      </c>
      <c r="Y2" s="1" t="s">
        <v>76</v>
      </c>
      <c r="Z2" s="1" t="s">
        <v>9</v>
      </c>
      <c r="AA2" s="1" t="s">
        <v>9</v>
      </c>
      <c r="AB2" s="1" t="s">
        <v>76</v>
      </c>
      <c r="AC2" s="1" t="s">
        <v>9</v>
      </c>
      <c r="AD2" s="1" t="s">
        <v>76</v>
      </c>
      <c r="AE2" s="1" t="s">
        <v>9</v>
      </c>
      <c r="AF2" s="1" t="s">
        <v>76</v>
      </c>
      <c r="AG2" s="1" t="s">
        <v>9</v>
      </c>
      <c r="AH2" s="1" t="s">
        <v>76</v>
      </c>
      <c r="AI2" s="17" t="s">
        <v>8</v>
      </c>
      <c r="AJ2" s="7" t="s">
        <v>77</v>
      </c>
      <c r="AK2" s="5" t="s">
        <v>9</v>
      </c>
      <c r="AL2" s="5" t="s">
        <v>9</v>
      </c>
      <c r="AM2" s="1" t="s">
        <v>9</v>
      </c>
      <c r="AN2" s="1" t="s">
        <v>9</v>
      </c>
      <c r="AO2" s="1" t="s">
        <v>9</v>
      </c>
      <c r="AP2" s="1" t="s">
        <v>9</v>
      </c>
      <c r="AQ2" s="1" t="s">
        <v>76</v>
      </c>
      <c r="AR2" s="1" t="s">
        <v>76</v>
      </c>
      <c r="AS2" s="1" t="s">
        <v>9</v>
      </c>
      <c r="AT2" s="1" t="s">
        <v>9</v>
      </c>
      <c r="AU2" s="1" t="s">
        <v>76</v>
      </c>
      <c r="AV2" s="1" t="s">
        <v>76</v>
      </c>
      <c r="AW2" s="1" t="s">
        <v>9</v>
      </c>
      <c r="AX2" s="1" t="s">
        <v>9</v>
      </c>
      <c r="AY2" s="1" t="s">
        <v>76</v>
      </c>
      <c r="AZ2" s="1" t="s">
        <v>76</v>
      </c>
      <c r="BA2" s="1" t="s">
        <v>9</v>
      </c>
      <c r="BB2" s="1" t="s">
        <v>76</v>
      </c>
      <c r="BC2" s="1" t="s">
        <v>9</v>
      </c>
      <c r="BD2" s="1" t="s">
        <v>76</v>
      </c>
      <c r="BE2" s="1" t="s">
        <v>9</v>
      </c>
      <c r="BF2" s="1" t="s">
        <v>76</v>
      </c>
      <c r="BG2" s="1" t="s">
        <v>9</v>
      </c>
      <c r="BH2" s="1" t="s">
        <v>76</v>
      </c>
      <c r="BI2" s="1" t="s">
        <v>9</v>
      </c>
      <c r="BJ2" s="1" t="s">
        <v>76</v>
      </c>
      <c r="BK2" s="27" t="s">
        <v>8</v>
      </c>
      <c r="BL2" s="1" t="s">
        <v>9</v>
      </c>
      <c r="BM2" s="1" t="s">
        <v>76</v>
      </c>
      <c r="BN2" s="1" t="s">
        <v>9</v>
      </c>
      <c r="BO2" s="1" t="s">
        <v>9</v>
      </c>
      <c r="BP2" s="1" t="s">
        <v>9</v>
      </c>
    </row>
    <row r="3" spans="1:68">
      <c r="A3" s="5" t="s">
        <v>12</v>
      </c>
      <c r="B3" s="6" t="s">
        <v>1</v>
      </c>
      <c r="C3" s="7" t="s">
        <v>13</v>
      </c>
      <c r="D3" s="8" t="s">
        <v>14</v>
      </c>
      <c r="E3" s="8" t="s">
        <v>15</v>
      </c>
      <c r="F3" s="8" t="s">
        <v>16</v>
      </c>
      <c r="G3" s="9" t="s">
        <v>17</v>
      </c>
      <c r="H3" s="11" t="s">
        <v>18</v>
      </c>
      <c r="I3" s="7" t="s">
        <v>19</v>
      </c>
      <c r="J3" s="7" t="s">
        <v>78</v>
      </c>
      <c r="K3" s="7" t="s">
        <v>79</v>
      </c>
      <c r="L3" s="7" t="s">
        <v>80</v>
      </c>
      <c r="M3" s="7" t="s">
        <v>81</v>
      </c>
      <c r="N3" s="7" t="s">
        <v>82</v>
      </c>
      <c r="O3" s="7" t="s">
        <v>83</v>
      </c>
      <c r="P3" s="7" t="s">
        <v>84</v>
      </c>
      <c r="Q3" s="7" t="s">
        <v>85</v>
      </c>
      <c r="R3" s="7" t="s">
        <v>86</v>
      </c>
      <c r="S3" s="7" t="s">
        <v>87</v>
      </c>
      <c r="T3" s="7" t="s">
        <v>88</v>
      </c>
      <c r="U3" s="7" t="s">
        <v>89</v>
      </c>
      <c r="V3" s="7" t="s">
        <v>90</v>
      </c>
      <c r="W3" s="29" t="s">
        <v>91</v>
      </c>
      <c r="X3" s="7" t="s">
        <v>92</v>
      </c>
      <c r="Y3" s="7" t="s">
        <v>93</v>
      </c>
      <c r="Z3" s="7" t="s">
        <v>94</v>
      </c>
      <c r="AA3" s="7" t="s">
        <v>95</v>
      </c>
      <c r="AB3" s="7" t="s">
        <v>96</v>
      </c>
      <c r="AC3" s="7" t="s">
        <v>97</v>
      </c>
      <c r="AD3" s="7" t="s">
        <v>98</v>
      </c>
      <c r="AE3" s="7" t="s">
        <v>99</v>
      </c>
      <c r="AF3" s="7" t="s">
        <v>100</v>
      </c>
      <c r="AG3" s="7" t="s">
        <v>101</v>
      </c>
      <c r="AH3" s="7" t="s">
        <v>102</v>
      </c>
      <c r="AI3" s="18" t="s">
        <v>103</v>
      </c>
      <c r="AJ3" s="7" t="s">
        <v>104</v>
      </c>
      <c r="AK3" s="7" t="s">
        <v>105</v>
      </c>
      <c r="AL3" s="7" t="s">
        <v>106</v>
      </c>
      <c r="AM3" s="1" t="s">
        <v>107</v>
      </c>
      <c r="AN3" s="1" t="s">
        <v>108</v>
      </c>
      <c r="AO3" s="1" t="s">
        <v>109</v>
      </c>
      <c r="AP3" s="1" t="s">
        <v>110</v>
      </c>
      <c r="AQ3" s="1" t="s">
        <v>111</v>
      </c>
      <c r="AR3" s="1" t="s">
        <v>112</v>
      </c>
      <c r="AS3" s="1" t="s">
        <v>113</v>
      </c>
      <c r="AT3" s="1" t="s">
        <v>114</v>
      </c>
      <c r="AU3" s="1" t="s">
        <v>115</v>
      </c>
      <c r="AV3" s="1" t="s">
        <v>116</v>
      </c>
      <c r="AW3" s="1" t="s">
        <v>117</v>
      </c>
      <c r="AX3" s="1" t="s">
        <v>118</v>
      </c>
      <c r="AY3" s="1" t="s">
        <v>119</v>
      </c>
      <c r="AZ3" s="1" t="s">
        <v>120</v>
      </c>
      <c r="BA3" s="1" t="s">
        <v>121</v>
      </c>
      <c r="BB3" s="1" t="s">
        <v>122</v>
      </c>
      <c r="BC3" s="1" t="s">
        <v>123</v>
      </c>
      <c r="BD3" s="1" t="s">
        <v>124</v>
      </c>
      <c r="BE3" s="1" t="s">
        <v>125</v>
      </c>
      <c r="BF3" s="1" t="s">
        <v>126</v>
      </c>
      <c r="BG3" s="1" t="s">
        <v>127</v>
      </c>
      <c r="BH3" s="1" t="s">
        <v>128</v>
      </c>
      <c r="BI3" s="1" t="s">
        <v>129</v>
      </c>
      <c r="BJ3" s="1" t="s">
        <v>130</v>
      </c>
      <c r="BK3" s="27" t="s">
        <v>131</v>
      </c>
      <c r="BL3" s="1" t="s">
        <v>132</v>
      </c>
      <c r="BM3" s="1" t="s">
        <v>133</v>
      </c>
      <c r="BN3" s="1" t="s">
        <v>134</v>
      </c>
      <c r="BO3" s="1" t="s">
        <v>135</v>
      </c>
      <c r="BP3" s="1" t="s">
        <v>136</v>
      </c>
    </row>
    <row r="4" spans="2:38">
      <c r="B4" s="1">
        <v>1</v>
      </c>
      <c r="C4" s="1" t="s">
        <v>137</v>
      </c>
      <c r="D4" s="1">
        <v>1</v>
      </c>
      <c r="E4" s="1">
        <v>1</v>
      </c>
      <c r="F4" s="1" t="s">
        <v>138</v>
      </c>
      <c r="G4" s="1" t="s">
        <v>139</v>
      </c>
      <c r="AK4" s="1">
        <v>1</v>
      </c>
      <c r="AL4" s="1">
        <v>0</v>
      </c>
    </row>
    <row r="5" spans="2:38">
      <c r="B5" s="1">
        <v>2</v>
      </c>
      <c r="C5" s="1" t="s">
        <v>140</v>
      </c>
      <c r="D5" s="1">
        <v>1</v>
      </c>
      <c r="E5" s="1">
        <v>1</v>
      </c>
      <c r="F5" s="1" t="s">
        <v>141</v>
      </c>
      <c r="G5" s="1" t="s">
        <v>142</v>
      </c>
      <c r="AK5" s="1">
        <v>2</v>
      </c>
      <c r="AL5" s="1">
        <v>0</v>
      </c>
    </row>
    <row r="6" spans="2:38">
      <c r="B6" s="1">
        <v>3</v>
      </c>
      <c r="C6" s="1" t="s">
        <v>143</v>
      </c>
      <c r="D6" s="1">
        <v>1</v>
      </c>
      <c r="E6" s="1">
        <v>1</v>
      </c>
      <c r="F6" s="1" t="s">
        <v>144</v>
      </c>
      <c r="G6" s="1" t="s">
        <v>145</v>
      </c>
      <c r="AK6" s="1">
        <v>3</v>
      </c>
      <c r="AL6" s="1">
        <v>1</v>
      </c>
    </row>
    <row r="7" spans="2:7">
      <c r="B7" s="1">
        <v>4</v>
      </c>
      <c r="C7" s="1" t="s">
        <v>146</v>
      </c>
      <c r="D7" s="1">
        <v>1</v>
      </c>
      <c r="E7" s="1">
        <v>1</v>
      </c>
      <c r="F7" s="1" t="s">
        <v>147</v>
      </c>
      <c r="G7" s="1" t="s">
        <v>148</v>
      </c>
    </row>
    <row r="8" spans="2:7">
      <c r="B8" s="1">
        <v>5</v>
      </c>
      <c r="C8" s="1" t="s">
        <v>149</v>
      </c>
      <c r="D8" s="1">
        <v>4</v>
      </c>
      <c r="E8" s="1">
        <v>1</v>
      </c>
      <c r="F8" s="1" t="s">
        <v>150</v>
      </c>
      <c r="G8" s="1" t="s">
        <v>151</v>
      </c>
    </row>
    <row r="9" spans="2:7">
      <c r="B9" s="1">
        <v>6</v>
      </c>
      <c r="C9" s="1" t="s">
        <v>152</v>
      </c>
      <c r="D9" s="1">
        <v>2</v>
      </c>
      <c r="E9" s="1">
        <v>1</v>
      </c>
      <c r="F9" s="1" t="s">
        <v>153</v>
      </c>
      <c r="G9" s="1" t="s">
        <v>154</v>
      </c>
    </row>
    <row r="10" s="27" customFormat="1" spans="2:23">
      <c r="B10" s="27">
        <v>7</v>
      </c>
      <c r="C10" s="27" t="s">
        <v>155</v>
      </c>
      <c r="D10" s="27">
        <v>3</v>
      </c>
      <c r="E10" s="27">
        <v>1</v>
      </c>
      <c r="F10" s="27" t="s">
        <v>156</v>
      </c>
      <c r="G10" s="27" t="s">
        <v>157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30"/>
    </row>
    <row r="11" spans="2:7">
      <c r="B11" s="1">
        <v>8</v>
      </c>
      <c r="C11" s="1" t="s">
        <v>158</v>
      </c>
      <c r="D11" s="1">
        <v>2</v>
      </c>
      <c r="E11" s="1">
        <v>1</v>
      </c>
      <c r="F11" s="1" t="s">
        <v>159</v>
      </c>
      <c r="G11" s="1" t="s">
        <v>160</v>
      </c>
    </row>
    <row r="12" spans="2:7">
      <c r="B12" s="1">
        <v>9</v>
      </c>
      <c r="C12" s="1" t="s">
        <v>161</v>
      </c>
      <c r="D12" s="1">
        <v>1</v>
      </c>
      <c r="E12" s="1">
        <v>1</v>
      </c>
      <c r="F12" s="1" t="s">
        <v>162</v>
      </c>
      <c r="G12" s="1" t="s">
        <v>163</v>
      </c>
    </row>
    <row r="13" spans="2:7">
      <c r="B13" s="1">
        <v>10</v>
      </c>
      <c r="C13" s="1" t="s">
        <v>164</v>
      </c>
      <c r="D13" s="1">
        <v>1</v>
      </c>
      <c r="E13" s="1">
        <v>1</v>
      </c>
      <c r="F13" s="1" t="s">
        <v>165</v>
      </c>
      <c r="G13" s="1" t="s">
        <v>166</v>
      </c>
    </row>
    <row r="14" spans="2:7">
      <c r="B14" s="1">
        <v>11</v>
      </c>
      <c r="C14" s="1" t="s">
        <v>167</v>
      </c>
      <c r="D14" s="1">
        <v>1</v>
      </c>
      <c r="E14" s="1">
        <v>1</v>
      </c>
      <c r="F14" s="1" t="s">
        <v>168</v>
      </c>
      <c r="G14" s="1" t="s">
        <v>169</v>
      </c>
    </row>
    <row r="15" spans="2:7">
      <c r="B15" s="1">
        <v>12</v>
      </c>
      <c r="C15" s="1" t="s">
        <v>170</v>
      </c>
      <c r="D15" s="1">
        <v>4</v>
      </c>
      <c r="E15" s="1">
        <v>1</v>
      </c>
      <c r="F15" s="1" t="s">
        <v>171</v>
      </c>
      <c r="G15" s="1" t="s">
        <v>172</v>
      </c>
    </row>
    <row r="16" spans="2:7">
      <c r="B16" s="1">
        <v>13</v>
      </c>
      <c r="C16" s="1" t="s">
        <v>173</v>
      </c>
      <c r="D16" s="1">
        <v>2</v>
      </c>
      <c r="E16" s="1">
        <v>1</v>
      </c>
      <c r="F16" s="1" t="s">
        <v>174</v>
      </c>
      <c r="G16" s="1" t="s">
        <v>175</v>
      </c>
    </row>
    <row r="17" spans="2:7">
      <c r="B17" s="1">
        <v>14</v>
      </c>
      <c r="C17" s="1" t="s">
        <v>176</v>
      </c>
      <c r="D17" s="1">
        <v>1</v>
      </c>
      <c r="E17" s="1">
        <v>1</v>
      </c>
      <c r="F17" s="1" t="s">
        <v>177</v>
      </c>
      <c r="G17" s="1" t="s">
        <v>178</v>
      </c>
    </row>
    <row r="18" spans="2:7">
      <c r="B18" s="1">
        <v>15</v>
      </c>
      <c r="C18" s="1" t="s">
        <v>179</v>
      </c>
      <c r="D18" s="1">
        <v>1</v>
      </c>
      <c r="E18" s="1">
        <v>1</v>
      </c>
      <c r="F18" s="1" t="s">
        <v>180</v>
      </c>
      <c r="G18" s="1" t="s">
        <v>181</v>
      </c>
    </row>
    <row r="19" spans="2:7">
      <c r="B19" s="1">
        <v>16</v>
      </c>
      <c r="C19" s="1" t="s">
        <v>182</v>
      </c>
      <c r="D19" s="1">
        <v>1</v>
      </c>
      <c r="E19" s="1">
        <v>1</v>
      </c>
      <c r="F19" s="1" t="s">
        <v>183</v>
      </c>
      <c r="G19" s="1" t="s">
        <v>184</v>
      </c>
    </row>
    <row r="20" s="27" customFormat="1" spans="2:23">
      <c r="B20" s="27">
        <v>17</v>
      </c>
      <c r="C20" s="27" t="s">
        <v>185</v>
      </c>
      <c r="D20" s="27">
        <v>3</v>
      </c>
      <c r="E20" s="27">
        <v>1</v>
      </c>
      <c r="F20" s="27" t="s">
        <v>186</v>
      </c>
      <c r="G20" s="27" t="s">
        <v>187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30"/>
    </row>
    <row r="21" spans="2:7">
      <c r="B21" s="1">
        <v>18</v>
      </c>
      <c r="C21" s="1" t="s">
        <v>188</v>
      </c>
      <c r="D21" s="1">
        <v>1</v>
      </c>
      <c r="E21" s="1">
        <v>1</v>
      </c>
      <c r="F21" s="1" t="s">
        <v>189</v>
      </c>
      <c r="G21" s="1" t="s">
        <v>190</v>
      </c>
    </row>
    <row r="22" spans="2:7">
      <c r="B22" s="1">
        <v>19</v>
      </c>
      <c r="C22" s="1" t="s">
        <v>191</v>
      </c>
      <c r="D22" s="1">
        <v>1</v>
      </c>
      <c r="E22" s="1">
        <v>1</v>
      </c>
      <c r="F22" s="1" t="s">
        <v>192</v>
      </c>
      <c r="G22" s="1" t="s">
        <v>193</v>
      </c>
    </row>
    <row r="23" spans="2:7">
      <c r="B23" s="1">
        <v>20</v>
      </c>
      <c r="C23" s="1" t="s">
        <v>194</v>
      </c>
      <c r="D23" s="1">
        <v>2</v>
      </c>
      <c r="E23" s="1">
        <v>1</v>
      </c>
      <c r="F23" s="1" t="s">
        <v>195</v>
      </c>
      <c r="G23" s="1" t="s">
        <v>196</v>
      </c>
    </row>
    <row r="24" spans="2:7">
      <c r="B24" s="1">
        <v>21</v>
      </c>
      <c r="C24" s="1" t="s">
        <v>197</v>
      </c>
      <c r="D24" s="1">
        <v>2</v>
      </c>
      <c r="E24" s="1">
        <v>1</v>
      </c>
      <c r="F24" s="1" t="s">
        <v>198</v>
      </c>
      <c r="G24" s="1" t="s">
        <v>199</v>
      </c>
    </row>
    <row r="25" spans="2:7">
      <c r="B25" s="1">
        <v>22</v>
      </c>
      <c r="C25" s="1" t="s">
        <v>200</v>
      </c>
      <c r="D25" s="1">
        <v>4</v>
      </c>
      <c r="E25" s="1">
        <v>1</v>
      </c>
      <c r="F25" s="1" t="s">
        <v>201</v>
      </c>
      <c r="G25" s="1" t="s">
        <v>202</v>
      </c>
    </row>
    <row r="26" spans="2:7">
      <c r="B26" s="1">
        <v>23</v>
      </c>
      <c r="C26" s="1" t="s">
        <v>203</v>
      </c>
      <c r="D26" s="1">
        <v>1</v>
      </c>
      <c r="E26" s="1">
        <v>1</v>
      </c>
      <c r="F26" s="1" t="s">
        <v>204</v>
      </c>
      <c r="G26" s="1" t="s">
        <v>205</v>
      </c>
    </row>
    <row r="27" s="27" customFormat="1" spans="2:23">
      <c r="B27" s="27">
        <v>24</v>
      </c>
      <c r="C27" s="27" t="s">
        <v>206</v>
      </c>
      <c r="D27" s="27">
        <v>3</v>
      </c>
      <c r="E27" s="27">
        <v>1</v>
      </c>
      <c r="F27" s="27" t="s">
        <v>207</v>
      </c>
      <c r="G27" s="27" t="s">
        <v>208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30"/>
    </row>
    <row r="28" spans="2:7">
      <c r="B28" s="1">
        <v>25</v>
      </c>
      <c r="C28" s="1" t="s">
        <v>209</v>
      </c>
      <c r="D28" s="1">
        <v>1</v>
      </c>
      <c r="E28" s="1">
        <v>2</v>
      </c>
      <c r="F28" s="1" t="s">
        <v>210</v>
      </c>
      <c r="G28" s="1" t="s">
        <v>211</v>
      </c>
    </row>
    <row r="29" spans="2:7">
      <c r="B29" s="1">
        <v>26</v>
      </c>
      <c r="C29" s="1" t="s">
        <v>212</v>
      </c>
      <c r="D29" s="1">
        <v>1</v>
      </c>
      <c r="E29" s="1">
        <v>2</v>
      </c>
      <c r="F29" s="1" t="s">
        <v>213</v>
      </c>
      <c r="G29" s="1" t="s">
        <v>214</v>
      </c>
    </row>
    <row r="30" spans="2:7">
      <c r="B30" s="1">
        <v>27</v>
      </c>
      <c r="C30" s="1" t="s">
        <v>215</v>
      </c>
      <c r="D30" s="1">
        <v>1</v>
      </c>
      <c r="E30" s="1">
        <v>2</v>
      </c>
      <c r="F30" s="1" t="s">
        <v>216</v>
      </c>
      <c r="G30" s="1" t="s">
        <v>217</v>
      </c>
    </row>
    <row r="31" spans="2:7">
      <c r="B31" s="1">
        <v>28</v>
      </c>
      <c r="C31" s="1" t="s">
        <v>218</v>
      </c>
      <c r="D31" s="1">
        <v>1</v>
      </c>
      <c r="E31" s="1">
        <v>2</v>
      </c>
      <c r="F31" s="1" t="s">
        <v>219</v>
      </c>
      <c r="G31" s="1" t="s">
        <v>187</v>
      </c>
    </row>
    <row r="32" spans="2:7">
      <c r="B32" s="1">
        <v>29</v>
      </c>
      <c r="C32" s="1" t="s">
        <v>220</v>
      </c>
      <c r="D32" s="1">
        <v>1</v>
      </c>
      <c r="E32" s="1">
        <v>2</v>
      </c>
      <c r="F32" s="1" t="s">
        <v>221</v>
      </c>
      <c r="G32" s="1" t="s">
        <v>222</v>
      </c>
    </row>
    <row r="33" spans="2:7">
      <c r="B33" s="1">
        <v>30</v>
      </c>
      <c r="C33" s="1" t="s">
        <v>223</v>
      </c>
      <c r="D33" s="1">
        <v>1</v>
      </c>
      <c r="E33" s="1">
        <v>2</v>
      </c>
      <c r="F33" s="1" t="s">
        <v>224</v>
      </c>
      <c r="G33" s="1" t="s">
        <v>225</v>
      </c>
    </row>
    <row r="34" spans="2:7">
      <c r="B34" s="1">
        <v>31</v>
      </c>
      <c r="C34" s="1" t="s">
        <v>226</v>
      </c>
      <c r="D34" s="1">
        <v>1</v>
      </c>
      <c r="E34" s="1">
        <v>2</v>
      </c>
      <c r="F34" s="1" t="s">
        <v>227</v>
      </c>
      <c r="G34" s="1" t="s">
        <v>199</v>
      </c>
    </row>
    <row r="35" spans="2:7">
      <c r="B35" s="1">
        <v>32</v>
      </c>
      <c r="C35" s="1" t="s">
        <v>228</v>
      </c>
      <c r="D35" s="1">
        <v>2</v>
      </c>
      <c r="E35" s="1">
        <v>1</v>
      </c>
      <c r="F35" s="1" t="s">
        <v>229</v>
      </c>
      <c r="G35" s="1" t="s">
        <v>230</v>
      </c>
    </row>
    <row r="36" spans="2:7">
      <c r="B36" s="1">
        <v>33</v>
      </c>
      <c r="C36" s="1" t="s">
        <v>113</v>
      </c>
      <c r="D36" s="1">
        <v>5</v>
      </c>
      <c r="E36" s="1">
        <v>1</v>
      </c>
      <c r="F36" s="1" t="s">
        <v>147</v>
      </c>
      <c r="G36" s="1" t="s">
        <v>113</v>
      </c>
    </row>
    <row r="37" spans="3:7">
      <c r="C37" s="1" t="s">
        <v>231</v>
      </c>
      <c r="D37" s="1">
        <v>5</v>
      </c>
      <c r="G37" s="1" t="s">
        <v>231</v>
      </c>
    </row>
    <row r="38" spans="3:7">
      <c r="C38" s="1" t="s">
        <v>231</v>
      </c>
      <c r="D38" s="1">
        <v>6</v>
      </c>
      <c r="G38" s="1" t="s">
        <v>232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topLeftCell="A67" workbookViewId="0">
      <selection activeCell="C101" sqref="C101"/>
    </sheetView>
  </sheetViews>
  <sheetFormatPr defaultColWidth="9" defaultRowHeight="13.5" outlineLevelCol="6"/>
  <cols>
    <col min="1" max="1" width="23.25" style="1" customWidth="1"/>
    <col min="2" max="2" width="13.875" style="1" customWidth="1"/>
    <col min="3" max="3" width="18.5" style="1" customWidth="1"/>
    <col min="4" max="4" width="52.5" style="1" customWidth="1"/>
    <col min="5" max="16384" width="9" style="1"/>
  </cols>
  <sheetData>
    <row r="1" spans="1:1">
      <c r="A1" s="1" t="s">
        <v>233</v>
      </c>
    </row>
    <row r="2" spans="1:1">
      <c r="A2" s="1" t="s">
        <v>234</v>
      </c>
    </row>
    <row r="3" spans="1:1">
      <c r="A3" s="1" t="s">
        <v>235</v>
      </c>
    </row>
    <row r="4" spans="1:1">
      <c r="A4" s="1" t="s">
        <v>236</v>
      </c>
    </row>
    <row r="5" spans="1:1">
      <c r="A5" s="1" t="s">
        <v>237</v>
      </c>
    </row>
    <row r="7" spans="1:4">
      <c r="A7" s="21"/>
      <c r="B7" s="21"/>
      <c r="C7" s="21" t="s">
        <v>238</v>
      </c>
      <c r="D7" s="21" t="s">
        <v>239</v>
      </c>
    </row>
    <row r="8" spans="1:4">
      <c r="A8" s="1" t="s">
        <v>240</v>
      </c>
      <c r="B8" s="1" t="s">
        <v>92</v>
      </c>
      <c r="C8" s="1" t="s">
        <v>241</v>
      </c>
      <c r="D8" s="1" t="s">
        <v>242</v>
      </c>
    </row>
    <row r="9" spans="2:4">
      <c r="B9" s="1" t="s">
        <v>94</v>
      </c>
      <c r="C9" s="1" t="s">
        <v>243</v>
      </c>
      <c r="D9" s="16" t="s">
        <v>244</v>
      </c>
    </row>
    <row r="10" spans="2:4">
      <c r="B10" s="1" t="s">
        <v>95</v>
      </c>
      <c r="C10" s="1" t="s">
        <v>243</v>
      </c>
      <c r="D10" s="16" t="s">
        <v>245</v>
      </c>
    </row>
    <row r="11" spans="2:4">
      <c r="B11" s="1" t="s">
        <v>97</v>
      </c>
      <c r="C11" s="1" t="s">
        <v>246</v>
      </c>
      <c r="D11" s="16" t="s">
        <v>247</v>
      </c>
    </row>
    <row r="12" spans="2:4">
      <c r="B12" s="1" t="s">
        <v>99</v>
      </c>
      <c r="C12" s="1" t="s">
        <v>248</v>
      </c>
      <c r="D12" s="16" t="s">
        <v>249</v>
      </c>
    </row>
    <row r="13" spans="2:4">
      <c r="B13" s="1" t="s">
        <v>101</v>
      </c>
      <c r="C13" s="1" t="s">
        <v>250</v>
      </c>
      <c r="D13" s="16" t="s">
        <v>251</v>
      </c>
    </row>
    <row r="14" spans="1:6">
      <c r="A14" s="21"/>
      <c r="B14" s="21"/>
      <c r="C14" s="21" t="s">
        <v>252</v>
      </c>
      <c r="D14" s="22"/>
      <c r="F14" s="1" t="s">
        <v>253</v>
      </c>
    </row>
    <row r="15" spans="1:7">
      <c r="A15" s="1" t="s">
        <v>254</v>
      </c>
      <c r="B15" s="1" t="s">
        <v>255</v>
      </c>
      <c r="C15" s="1">
        <v>450</v>
      </c>
      <c r="D15" s="16" t="s">
        <v>256</v>
      </c>
      <c r="F15" s="1">
        <v>320</v>
      </c>
      <c r="G15" s="1">
        <f>SUM(F15:F21)</f>
        <v>1570</v>
      </c>
    </row>
    <row r="16" spans="2:6">
      <c r="B16" s="1" t="s">
        <v>257</v>
      </c>
      <c r="C16" s="1">
        <v>500</v>
      </c>
      <c r="D16" s="16"/>
      <c r="F16" s="1">
        <v>350</v>
      </c>
    </row>
    <row r="17" spans="2:6">
      <c r="B17" s="1" t="s">
        <v>258</v>
      </c>
      <c r="C17" s="1">
        <v>200</v>
      </c>
      <c r="D17" s="16"/>
      <c r="F17" s="1">
        <v>180</v>
      </c>
    </row>
    <row r="18" spans="2:6">
      <c r="B18" s="1" t="s">
        <v>259</v>
      </c>
      <c r="C18" s="1">
        <v>120</v>
      </c>
      <c r="D18" s="16"/>
      <c r="F18" s="1">
        <v>120</v>
      </c>
    </row>
    <row r="19" spans="2:6">
      <c r="B19" s="1" t="s">
        <v>260</v>
      </c>
      <c r="C19" s="1">
        <v>100</v>
      </c>
      <c r="D19" s="16"/>
      <c r="F19" s="1">
        <v>100</v>
      </c>
    </row>
    <row r="20" spans="2:6">
      <c r="B20" s="1" t="s">
        <v>261</v>
      </c>
      <c r="C20" s="1">
        <v>300</v>
      </c>
      <c r="D20" s="16"/>
      <c r="F20" s="1">
        <v>260</v>
      </c>
    </row>
    <row r="21" spans="2:6">
      <c r="B21" s="1" t="s">
        <v>262</v>
      </c>
      <c r="C21" s="1">
        <v>260</v>
      </c>
      <c r="D21" s="16"/>
      <c r="F21" s="1">
        <v>240</v>
      </c>
    </row>
    <row r="22" spans="1:7">
      <c r="A22" s="1" t="s">
        <v>263</v>
      </c>
      <c r="B22" s="1" t="s">
        <v>264</v>
      </c>
      <c r="C22" s="1">
        <v>1.2</v>
      </c>
      <c r="D22" s="16"/>
      <c r="F22" s="1">
        <v>1.2</v>
      </c>
      <c r="G22" s="1">
        <f>SUM(F22:F27)</f>
        <v>8.2</v>
      </c>
    </row>
    <row r="23" spans="2:6">
      <c r="B23" s="1" t="s">
        <v>265</v>
      </c>
      <c r="C23" s="1">
        <v>1.5</v>
      </c>
      <c r="D23" s="16"/>
      <c r="F23" s="1">
        <v>1.5</v>
      </c>
    </row>
    <row r="24" spans="2:6">
      <c r="B24" s="1" t="s">
        <v>266</v>
      </c>
      <c r="C24" s="1">
        <v>1.6</v>
      </c>
      <c r="D24" s="16"/>
      <c r="F24" s="1">
        <v>1.6</v>
      </c>
    </row>
    <row r="25" spans="2:6">
      <c r="B25" s="1" t="s">
        <v>267</v>
      </c>
      <c r="C25" s="1">
        <v>1.4</v>
      </c>
      <c r="D25" s="16"/>
      <c r="F25" s="1">
        <v>1.1</v>
      </c>
    </row>
    <row r="26" spans="2:6">
      <c r="B26" s="1" t="s">
        <v>268</v>
      </c>
      <c r="C26" s="1">
        <v>1</v>
      </c>
      <c r="D26" s="16"/>
      <c r="F26" s="1">
        <v>1</v>
      </c>
    </row>
    <row r="27" spans="2:6">
      <c r="B27" s="1" t="s">
        <v>269</v>
      </c>
      <c r="C27" s="1">
        <v>2</v>
      </c>
      <c r="D27" s="1" t="s">
        <v>270</v>
      </c>
      <c r="F27" s="1">
        <v>1.8</v>
      </c>
    </row>
    <row r="29" spans="1:4">
      <c r="A29" s="12"/>
      <c r="B29" s="12"/>
      <c r="C29" s="12"/>
      <c r="D29" s="12"/>
    </row>
    <row r="30" spans="1:4">
      <c r="A30" s="1" t="s">
        <v>271</v>
      </c>
      <c r="B30" s="1" t="s">
        <v>272</v>
      </c>
      <c r="D30" s="1" t="s">
        <v>273</v>
      </c>
    </row>
    <row r="31" spans="1:4">
      <c r="A31" s="1" t="s">
        <v>271</v>
      </c>
      <c r="B31" s="1" t="s">
        <v>272</v>
      </c>
      <c r="D31" s="1" t="s">
        <v>274</v>
      </c>
    </row>
    <row r="32" spans="1:4">
      <c r="A32" s="1" t="s">
        <v>275</v>
      </c>
      <c r="B32" s="1" t="s">
        <v>276</v>
      </c>
      <c r="D32" s="1" t="s">
        <v>277</v>
      </c>
    </row>
    <row r="33" spans="1:4">
      <c r="A33" s="1" t="s">
        <v>278</v>
      </c>
      <c r="B33" s="1" t="s">
        <v>279</v>
      </c>
      <c r="D33" s="1" t="s">
        <v>280</v>
      </c>
    </row>
    <row r="34" spans="1:1">
      <c r="A34" s="23" t="s">
        <v>281</v>
      </c>
    </row>
    <row r="40" spans="1:4">
      <c r="A40" s="1" t="s">
        <v>282</v>
      </c>
      <c r="D40" s="1">
        <f>(C15+C16+C17+C18+C19+C20+C21)*(C22+C23+C24+C25+C26+C27)</f>
        <v>16791</v>
      </c>
    </row>
    <row r="41" spans="1:4">
      <c r="A41" s="1" t="s">
        <v>283</v>
      </c>
      <c r="D41" s="1">
        <f>240/4</f>
        <v>60</v>
      </c>
    </row>
    <row r="42" spans="1:4">
      <c r="A42" s="1" t="s">
        <v>284</v>
      </c>
      <c r="D42" s="1">
        <f>D40/60</f>
        <v>279.85</v>
      </c>
    </row>
    <row r="43" spans="1:1">
      <c r="A43" s="1" t="s">
        <v>285</v>
      </c>
    </row>
    <row r="44" spans="1:4">
      <c r="A44" s="1" t="s">
        <v>286</v>
      </c>
      <c r="D44" s="1">
        <f>D40/42</f>
        <v>399.785714285714</v>
      </c>
    </row>
    <row r="45" spans="1:4">
      <c r="A45" s="1" t="s">
        <v>287</v>
      </c>
      <c r="D45" s="1">
        <f>300/400</f>
        <v>0.75</v>
      </c>
    </row>
    <row r="46" spans="1:4">
      <c r="A46" s="12"/>
      <c r="B46" s="12"/>
      <c r="C46" s="12"/>
      <c r="D46" s="12"/>
    </row>
    <row r="47" spans="1:1">
      <c r="A47" s="1" t="s">
        <v>288</v>
      </c>
    </row>
    <row r="48" spans="1:4">
      <c r="A48" s="1" t="s">
        <v>289</v>
      </c>
      <c r="B48" s="1" t="s">
        <v>290</v>
      </c>
      <c r="D48" s="1" t="s">
        <v>291</v>
      </c>
    </row>
    <row r="49" spans="2:4">
      <c r="B49" s="1" t="s">
        <v>292</v>
      </c>
      <c r="D49" s="1" t="s">
        <v>293</v>
      </c>
    </row>
    <row r="50" spans="2:5">
      <c r="B50" s="1" t="s">
        <v>294</v>
      </c>
      <c r="D50" s="24" t="s">
        <v>295</v>
      </c>
      <c r="E50" s="24" t="s">
        <v>296</v>
      </c>
    </row>
    <row r="51" spans="1:4">
      <c r="A51" s="1" t="s">
        <v>297</v>
      </c>
      <c r="C51" s="1" t="s">
        <v>298</v>
      </c>
      <c r="D51" s="1">
        <f>D40/125</f>
        <v>134.328</v>
      </c>
    </row>
    <row r="52" spans="3:4">
      <c r="C52" s="1" t="s">
        <v>299</v>
      </c>
      <c r="D52" s="1">
        <f>D51/400</f>
        <v>0.33582</v>
      </c>
    </row>
    <row r="53" spans="1:4">
      <c r="A53" s="12"/>
      <c r="B53" s="12"/>
      <c r="C53" s="12"/>
      <c r="D53" s="12"/>
    </row>
    <row r="54" spans="1:1">
      <c r="A54" s="1" t="s">
        <v>300</v>
      </c>
    </row>
    <row r="55" spans="1:2">
      <c r="A55" s="1" t="s">
        <v>301</v>
      </c>
      <c r="B55" s="1" t="s">
        <v>302</v>
      </c>
    </row>
    <row r="56" spans="2:2">
      <c r="B56" s="1" t="s">
        <v>303</v>
      </c>
    </row>
    <row r="57" spans="2:2">
      <c r="B57" s="1" t="s">
        <v>304</v>
      </c>
    </row>
    <row r="58" spans="2:2">
      <c r="B58" s="1" t="s">
        <v>305</v>
      </c>
    </row>
    <row r="59" spans="1:2">
      <c r="A59" s="1" t="s">
        <v>306</v>
      </c>
      <c r="B59" s="1">
        <f>G15*G22</f>
        <v>12874</v>
      </c>
    </row>
    <row r="60" spans="1:3">
      <c r="A60" s="1" t="s">
        <v>307</v>
      </c>
      <c r="B60" s="25">
        <f>B59/125</f>
        <v>102.992</v>
      </c>
      <c r="C60" s="1" t="s">
        <v>308</v>
      </c>
    </row>
    <row r="62" spans="1:4">
      <c r="A62" s="12"/>
      <c r="B62" s="12"/>
      <c r="C62" s="12"/>
      <c r="D62" s="12"/>
    </row>
    <row r="63" spans="1:1">
      <c r="A63" s="1" t="s">
        <v>309</v>
      </c>
    </row>
    <row r="64" spans="1:1">
      <c r="A64" s="1" t="s">
        <v>310</v>
      </c>
    </row>
    <row r="65" spans="2:2">
      <c r="B65" s="1" t="s">
        <v>311</v>
      </c>
    </row>
    <row r="66" spans="3:3">
      <c r="C66" s="1" t="s">
        <v>312</v>
      </c>
    </row>
    <row r="67" spans="3:3">
      <c r="C67" s="1" t="s">
        <v>313</v>
      </c>
    </row>
    <row r="68" spans="2:2">
      <c r="B68" s="1" t="s">
        <v>314</v>
      </c>
    </row>
    <row r="69" spans="3:3">
      <c r="C69" s="1" t="s">
        <v>315</v>
      </c>
    </row>
    <row r="70" spans="3:3">
      <c r="C70" s="1" t="s">
        <v>316</v>
      </c>
    </row>
    <row r="71" spans="3:4">
      <c r="C71" s="1" t="s">
        <v>317</v>
      </c>
      <c r="D71" s="1" t="s">
        <v>318</v>
      </c>
    </row>
    <row r="72" spans="4:4">
      <c r="D72" s="26" t="s">
        <v>319</v>
      </c>
    </row>
    <row r="73" spans="4:4">
      <c r="D73" s="1" t="s">
        <v>320</v>
      </c>
    </row>
    <row r="74" spans="1:1">
      <c r="A74" s="1" t="s">
        <v>321</v>
      </c>
    </row>
    <row r="75" spans="2:2">
      <c r="B75" s="1" t="s">
        <v>322</v>
      </c>
    </row>
    <row r="76" spans="3:3">
      <c r="C76" s="1" t="s">
        <v>323</v>
      </c>
    </row>
    <row r="77" spans="3:3">
      <c r="C77" s="1" t="s">
        <v>324</v>
      </c>
    </row>
    <row r="78" spans="3:3">
      <c r="C78" s="1" t="s">
        <v>325</v>
      </c>
    </row>
    <row r="79" spans="2:2">
      <c r="B79" s="1" t="s">
        <v>326</v>
      </c>
    </row>
    <row r="80" spans="3:3">
      <c r="C80" s="1" t="s">
        <v>327</v>
      </c>
    </row>
    <row r="82" spans="2:2">
      <c r="B82" s="24" t="s">
        <v>328</v>
      </c>
    </row>
    <row r="83" spans="2:2">
      <c r="B83" s="1" t="s">
        <v>329</v>
      </c>
    </row>
    <row r="84" spans="2:2">
      <c r="B84" s="1" t="s">
        <v>330</v>
      </c>
    </row>
    <row r="85" spans="3:3">
      <c r="C85" s="1" t="s">
        <v>331</v>
      </c>
    </row>
    <row r="87" spans="1:4">
      <c r="A87" s="12"/>
      <c r="B87" s="12"/>
      <c r="C87" s="12"/>
      <c r="D87" s="12"/>
    </row>
    <row r="88" spans="1:1">
      <c r="A88" s="1" t="s">
        <v>332</v>
      </c>
    </row>
    <row r="89" spans="1:1">
      <c r="A89" s="1" t="s">
        <v>333</v>
      </c>
    </row>
    <row r="90" spans="1:1">
      <c r="A90" s="1" t="s">
        <v>334</v>
      </c>
    </row>
    <row r="91" spans="1:1">
      <c r="A91" s="1" t="s">
        <v>335</v>
      </c>
    </row>
    <row r="92" spans="2:2">
      <c r="B92" s="1" t="s">
        <v>336</v>
      </c>
    </row>
    <row r="97" spans="1:4">
      <c r="A97" s="12"/>
      <c r="B97" s="12"/>
      <c r="C97" s="12"/>
      <c r="D97" s="12"/>
    </row>
    <row r="98" spans="1:3">
      <c r="A98" s="1" t="s">
        <v>337</v>
      </c>
      <c r="B98" s="1" t="s">
        <v>338</v>
      </c>
      <c r="C98" s="1" t="s">
        <v>339</v>
      </c>
    </row>
    <row r="100" spans="2:3">
      <c r="B100" s="1" t="s">
        <v>340</v>
      </c>
      <c r="C100" s="1" t="s">
        <v>341</v>
      </c>
    </row>
  </sheetData>
  <mergeCells count="6">
    <mergeCell ref="B30:C30"/>
    <mergeCell ref="B31:C31"/>
    <mergeCell ref="B32:C32"/>
    <mergeCell ref="B33:C33"/>
    <mergeCell ref="D15:D26"/>
    <mergeCell ref="A34:C39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4"/>
  <sheetViews>
    <sheetView workbookViewId="0">
      <selection activeCell="A1" sqref="A1:K3"/>
    </sheetView>
  </sheetViews>
  <sheetFormatPr defaultColWidth="9" defaultRowHeight="13.5"/>
  <cols>
    <col min="1" max="1" width="6.875" style="1" customWidth="1"/>
    <col min="2" max="2" width="5.125" style="1" customWidth="1"/>
    <col min="3" max="3" width="16.625" style="1" customWidth="1"/>
    <col min="4" max="4" width="12.625" style="1" customWidth="1"/>
    <col min="5" max="5" width="80.375" style="1" customWidth="1"/>
    <col min="6" max="6" width="14.625" style="2" customWidth="1"/>
    <col min="7" max="7" width="9.125" style="3" customWidth="1"/>
    <col min="8" max="8" width="11.875" style="1" customWidth="1"/>
    <col min="9" max="9" width="13" style="1" customWidth="1"/>
    <col min="10" max="10" width="9.125" style="4" customWidth="1"/>
    <col min="11" max="11" width="9.125" style="2" customWidth="1"/>
    <col min="12" max="12" width="12.125" style="2" customWidth="1"/>
    <col min="13" max="13" width="12.25" style="1" customWidth="1"/>
    <col min="14" max="17" width="12.375" style="1" customWidth="1"/>
    <col min="18" max="18" width="13.375" style="1" customWidth="1"/>
    <col min="19" max="19" width="14.25" style="1" customWidth="1"/>
    <col min="20" max="20" width="17.375" style="1" customWidth="1"/>
    <col min="21" max="22" width="11" style="1" customWidth="1"/>
    <col min="23" max="23" width="13.625" style="1" customWidth="1"/>
    <col min="24" max="24" width="10" style="1" customWidth="1"/>
    <col min="25" max="25" width="9" style="1"/>
    <col min="26" max="26" width="10.125" style="1" customWidth="1"/>
    <col min="27" max="27" width="58.375" style="1" customWidth="1"/>
    <col min="28" max="16384" width="9" style="1"/>
  </cols>
  <sheetData>
    <row r="1" spans="1:27">
      <c r="A1" s="5" t="s">
        <v>0</v>
      </c>
      <c r="B1" s="6" t="s">
        <v>1</v>
      </c>
      <c r="C1" s="7" t="s">
        <v>2</v>
      </c>
      <c r="D1" s="8" t="s">
        <v>3</v>
      </c>
      <c r="E1" s="9" t="s">
        <v>6</v>
      </c>
      <c r="F1" s="7" t="s">
        <v>44</v>
      </c>
      <c r="G1" s="10" t="s">
        <v>0</v>
      </c>
      <c r="H1" s="7" t="s">
        <v>342</v>
      </c>
      <c r="I1" s="7" t="s">
        <v>343</v>
      </c>
      <c r="J1" s="17" t="s">
        <v>0</v>
      </c>
      <c r="K1" s="5" t="s">
        <v>45</v>
      </c>
      <c r="L1" s="5" t="s">
        <v>344</v>
      </c>
      <c r="M1" s="7" t="s">
        <v>345</v>
      </c>
      <c r="N1" s="7" t="s">
        <v>346</v>
      </c>
      <c r="O1" s="7" t="s">
        <v>347</v>
      </c>
      <c r="P1" s="7" t="s">
        <v>348</v>
      </c>
      <c r="Q1" s="7" t="s">
        <v>349</v>
      </c>
      <c r="R1" s="7" t="s">
        <v>350</v>
      </c>
      <c r="S1" s="7" t="s">
        <v>351</v>
      </c>
      <c r="T1" s="7" t="s">
        <v>352</v>
      </c>
      <c r="U1" s="7" t="s">
        <v>353</v>
      </c>
      <c r="V1" s="7" t="s">
        <v>354</v>
      </c>
      <c r="W1" s="7" t="s">
        <v>355</v>
      </c>
      <c r="X1" s="8" t="s">
        <v>356</v>
      </c>
      <c r="Y1" s="20" t="s">
        <v>357</v>
      </c>
      <c r="Z1" s="20" t="s">
        <v>358</v>
      </c>
      <c r="AA1" s="20" t="s">
        <v>359</v>
      </c>
    </row>
    <row r="2" spans="1:27">
      <c r="A2" s="5" t="s">
        <v>8</v>
      </c>
      <c r="B2" s="6" t="s">
        <v>9</v>
      </c>
      <c r="C2" s="7" t="s">
        <v>10</v>
      </c>
      <c r="D2" s="8" t="s">
        <v>9</v>
      </c>
      <c r="E2" s="9" t="s">
        <v>11</v>
      </c>
      <c r="F2" s="7" t="s">
        <v>77</v>
      </c>
      <c r="G2" s="10" t="s">
        <v>8</v>
      </c>
      <c r="H2" s="7" t="s">
        <v>9</v>
      </c>
      <c r="I2" s="7" t="s">
        <v>9</v>
      </c>
      <c r="J2" s="17" t="s">
        <v>8</v>
      </c>
      <c r="K2" s="5" t="s">
        <v>9</v>
      </c>
      <c r="L2" s="5" t="s">
        <v>9</v>
      </c>
      <c r="M2" s="7" t="s">
        <v>76</v>
      </c>
      <c r="N2" s="7" t="s">
        <v>9</v>
      </c>
      <c r="O2" s="7" t="s">
        <v>76</v>
      </c>
      <c r="P2" s="7" t="s">
        <v>10</v>
      </c>
      <c r="Q2" s="7" t="s">
        <v>76</v>
      </c>
      <c r="R2" s="7" t="s">
        <v>9</v>
      </c>
      <c r="S2" s="7" t="s">
        <v>76</v>
      </c>
      <c r="T2" s="7" t="s">
        <v>9</v>
      </c>
      <c r="U2" s="7" t="s">
        <v>77</v>
      </c>
      <c r="V2" s="7" t="s">
        <v>9</v>
      </c>
      <c r="W2" s="7" t="s">
        <v>77</v>
      </c>
      <c r="X2" s="8" t="s">
        <v>9</v>
      </c>
      <c r="Y2" s="20" t="s">
        <v>9</v>
      </c>
      <c r="Z2" s="20" t="s">
        <v>9</v>
      </c>
      <c r="AA2" s="20" t="s">
        <v>10</v>
      </c>
    </row>
    <row r="3" spans="1:27">
      <c r="A3" s="5" t="s">
        <v>12</v>
      </c>
      <c r="B3" s="6" t="s">
        <v>1</v>
      </c>
      <c r="C3" s="7" t="s">
        <v>13</v>
      </c>
      <c r="D3" s="8" t="s">
        <v>14</v>
      </c>
      <c r="E3" s="9" t="s">
        <v>17</v>
      </c>
      <c r="F3" s="7" t="s">
        <v>104</v>
      </c>
      <c r="G3" s="11" t="s">
        <v>18</v>
      </c>
      <c r="H3" s="7" t="s">
        <v>360</v>
      </c>
      <c r="I3" s="7" t="s">
        <v>361</v>
      </c>
      <c r="J3" s="18" t="s">
        <v>103</v>
      </c>
      <c r="K3" s="7" t="s">
        <v>362</v>
      </c>
      <c r="L3" s="7" t="s">
        <v>363</v>
      </c>
      <c r="M3" s="7" t="s">
        <v>364</v>
      </c>
      <c r="N3" s="7" t="s">
        <v>365</v>
      </c>
      <c r="O3" s="7" t="s">
        <v>366</v>
      </c>
      <c r="P3" s="7" t="s">
        <v>367</v>
      </c>
      <c r="Q3" s="7" t="s">
        <v>368</v>
      </c>
      <c r="R3" s="7" t="s">
        <v>369</v>
      </c>
      <c r="S3" s="7" t="s">
        <v>370</v>
      </c>
      <c r="T3" s="7" t="s">
        <v>371</v>
      </c>
      <c r="U3" s="7" t="s">
        <v>372</v>
      </c>
      <c r="V3" s="7" t="s">
        <v>373</v>
      </c>
      <c r="W3" s="7" t="s">
        <v>374</v>
      </c>
      <c r="X3" s="8" t="s">
        <v>375</v>
      </c>
      <c r="Y3" s="20" t="s">
        <v>376</v>
      </c>
      <c r="Z3" s="20" t="s">
        <v>95</v>
      </c>
      <c r="AA3" s="20" t="s">
        <v>377</v>
      </c>
    </row>
    <row r="4" spans="2:27">
      <c r="B4" s="1">
        <v>1</v>
      </c>
      <c r="C4" s="1" t="s">
        <v>378</v>
      </c>
      <c r="D4" s="1">
        <v>1</v>
      </c>
      <c r="E4" s="12" t="s">
        <v>379</v>
      </c>
      <c r="F4" s="2" t="b">
        <v>1</v>
      </c>
      <c r="G4" s="3"/>
      <c r="H4" s="1">
        <v>0</v>
      </c>
      <c r="I4" s="1">
        <v>0</v>
      </c>
      <c r="K4" s="2">
        <v>0</v>
      </c>
      <c r="L4" s="2">
        <v>0</v>
      </c>
      <c r="M4" s="1">
        <v>1</v>
      </c>
      <c r="N4" s="1">
        <v>10</v>
      </c>
      <c r="O4" s="1">
        <v>0</v>
      </c>
      <c r="P4" s="1" t="s">
        <v>380</v>
      </c>
      <c r="Q4" s="1">
        <v>0.5</v>
      </c>
      <c r="R4" s="1">
        <v>0</v>
      </c>
      <c r="S4" s="1">
        <v>0</v>
      </c>
      <c r="T4" s="1">
        <v>0</v>
      </c>
      <c r="U4" s="1" t="b">
        <v>0</v>
      </c>
      <c r="V4" s="1">
        <v>0</v>
      </c>
      <c r="W4" s="1" t="b">
        <v>0</v>
      </c>
      <c r="X4" s="1">
        <v>0</v>
      </c>
      <c r="Y4" s="1">
        <v>30</v>
      </c>
      <c r="Z4" s="16">
        <v>1</v>
      </c>
      <c r="AA4" s="1" t="s">
        <v>381</v>
      </c>
    </row>
    <row r="5" spans="2:27">
      <c r="B5" s="1">
        <v>2</v>
      </c>
      <c r="C5" s="1" t="s">
        <v>382</v>
      </c>
      <c r="D5" s="1">
        <v>1</v>
      </c>
      <c r="E5" s="12" t="s">
        <v>383</v>
      </c>
      <c r="F5" s="2" t="b">
        <v>1</v>
      </c>
      <c r="G5" s="3"/>
      <c r="H5" s="1">
        <v>0</v>
      </c>
      <c r="I5" s="1">
        <v>0</v>
      </c>
      <c r="K5" s="2">
        <v>0</v>
      </c>
      <c r="L5" s="2">
        <v>0</v>
      </c>
      <c r="M5" s="1">
        <v>0.5</v>
      </c>
      <c r="N5" s="1">
        <v>5</v>
      </c>
      <c r="O5" s="1">
        <v>0</v>
      </c>
      <c r="P5" s="1" t="s">
        <v>384</v>
      </c>
      <c r="Q5" s="1">
        <v>0</v>
      </c>
      <c r="R5" s="1">
        <v>0</v>
      </c>
      <c r="S5" s="1">
        <v>0</v>
      </c>
      <c r="T5" s="1">
        <v>0</v>
      </c>
      <c r="U5" s="1" t="b">
        <v>0</v>
      </c>
      <c r="V5" s="1">
        <v>0</v>
      </c>
      <c r="W5" s="1" t="b">
        <v>0</v>
      </c>
      <c r="X5" s="1">
        <v>0</v>
      </c>
      <c r="Y5" s="1">
        <v>30</v>
      </c>
      <c r="Z5" s="16">
        <v>1</v>
      </c>
      <c r="AA5" s="1" t="s">
        <v>385</v>
      </c>
    </row>
    <row r="6" spans="2:27">
      <c r="B6" s="1">
        <v>3</v>
      </c>
      <c r="C6" s="1" t="s">
        <v>386</v>
      </c>
      <c r="D6" s="1">
        <v>1</v>
      </c>
      <c r="E6" s="12" t="s">
        <v>387</v>
      </c>
      <c r="F6" s="2" t="b">
        <v>1</v>
      </c>
      <c r="G6" s="3"/>
      <c r="H6" s="1">
        <v>0</v>
      </c>
      <c r="I6" s="1">
        <v>0</v>
      </c>
      <c r="K6" s="2">
        <v>0</v>
      </c>
      <c r="L6" s="2">
        <v>0</v>
      </c>
      <c r="M6" s="1">
        <v>0</v>
      </c>
      <c r="N6" s="1">
        <v>0</v>
      </c>
      <c r="O6" s="1">
        <v>0</v>
      </c>
      <c r="P6" s="1" t="s">
        <v>380</v>
      </c>
      <c r="Q6" s="1">
        <v>0</v>
      </c>
      <c r="R6" s="1">
        <v>10</v>
      </c>
      <c r="S6" s="1">
        <v>0</v>
      </c>
      <c r="T6" s="1">
        <v>0</v>
      </c>
      <c r="U6" s="1" t="b">
        <v>0</v>
      </c>
      <c r="V6" s="1">
        <v>0</v>
      </c>
      <c r="W6" s="1" t="b">
        <v>0</v>
      </c>
      <c r="X6" s="1">
        <v>15</v>
      </c>
      <c r="Y6" s="1">
        <v>0</v>
      </c>
      <c r="Z6" s="16">
        <v>0</v>
      </c>
      <c r="AA6" s="1" t="s">
        <v>388</v>
      </c>
    </row>
    <row r="7" spans="2:27">
      <c r="B7" s="1">
        <v>4</v>
      </c>
      <c r="C7" s="1" t="s">
        <v>389</v>
      </c>
      <c r="D7" s="1">
        <v>1</v>
      </c>
      <c r="E7" s="12" t="s">
        <v>390</v>
      </c>
      <c r="F7" s="2" t="b">
        <v>0</v>
      </c>
      <c r="G7" s="3"/>
      <c r="H7" s="1">
        <v>0</v>
      </c>
      <c r="I7" s="1">
        <v>0</v>
      </c>
      <c r="K7" s="2">
        <v>0</v>
      </c>
      <c r="L7" s="2">
        <v>0</v>
      </c>
      <c r="M7" s="1">
        <v>0</v>
      </c>
      <c r="N7" s="1">
        <v>0</v>
      </c>
      <c r="O7" s="1">
        <v>0</v>
      </c>
      <c r="P7" s="1" t="s">
        <v>380</v>
      </c>
      <c r="Q7" s="1">
        <v>0</v>
      </c>
      <c r="R7" s="1">
        <v>0</v>
      </c>
      <c r="S7" s="1">
        <v>0</v>
      </c>
      <c r="T7" s="1">
        <v>0</v>
      </c>
      <c r="U7" s="1" t="b">
        <v>0</v>
      </c>
      <c r="V7" s="1">
        <v>0</v>
      </c>
      <c r="W7" s="1" t="b">
        <v>0</v>
      </c>
      <c r="X7" s="1">
        <v>0</v>
      </c>
      <c r="Y7" s="1">
        <v>0</v>
      </c>
      <c r="Z7" s="1">
        <v>-20</v>
      </c>
      <c r="AA7" s="1" t="s">
        <v>391</v>
      </c>
    </row>
    <row r="8" spans="2:27">
      <c r="B8" s="1">
        <v>5</v>
      </c>
      <c r="C8" s="1" t="s">
        <v>392</v>
      </c>
      <c r="D8" s="1">
        <v>1</v>
      </c>
      <c r="E8" s="12" t="s">
        <v>393</v>
      </c>
      <c r="F8" s="2" t="b">
        <v>1</v>
      </c>
      <c r="G8" s="3"/>
      <c r="H8" s="1">
        <v>0</v>
      </c>
      <c r="I8" s="1">
        <v>1</v>
      </c>
      <c r="K8" s="2">
        <v>0</v>
      </c>
      <c r="L8" s="2">
        <v>0</v>
      </c>
      <c r="M8" s="1">
        <v>0</v>
      </c>
      <c r="N8" s="1">
        <v>0</v>
      </c>
      <c r="O8" s="1">
        <v>0</v>
      </c>
      <c r="P8" s="1" t="s">
        <v>380</v>
      </c>
      <c r="Q8" s="1">
        <v>0</v>
      </c>
      <c r="R8" s="1">
        <v>0</v>
      </c>
      <c r="S8" s="1">
        <v>0</v>
      </c>
      <c r="T8" s="1">
        <v>1</v>
      </c>
      <c r="U8" s="1" t="b">
        <v>0</v>
      </c>
      <c r="V8" s="1">
        <v>0</v>
      </c>
      <c r="W8" s="1" t="b">
        <v>0</v>
      </c>
      <c r="X8" s="1">
        <v>0</v>
      </c>
      <c r="Y8" s="1">
        <v>0</v>
      </c>
      <c r="Z8" s="1">
        <v>0</v>
      </c>
      <c r="AA8" s="1" t="s">
        <v>394</v>
      </c>
    </row>
    <row r="9" spans="2:27">
      <c r="B9" s="1">
        <v>6</v>
      </c>
      <c r="C9" s="1" t="s">
        <v>395</v>
      </c>
      <c r="D9" s="1">
        <v>1</v>
      </c>
      <c r="E9" s="12" t="s">
        <v>396</v>
      </c>
      <c r="F9" s="2" t="b">
        <v>1</v>
      </c>
      <c r="G9" s="3"/>
      <c r="H9" s="1">
        <v>0</v>
      </c>
      <c r="I9" s="1">
        <v>0</v>
      </c>
      <c r="K9" s="2">
        <v>0</v>
      </c>
      <c r="L9" s="2">
        <v>0</v>
      </c>
      <c r="M9" s="1">
        <v>0</v>
      </c>
      <c r="N9" s="1">
        <v>0</v>
      </c>
      <c r="O9" s="1">
        <v>0</v>
      </c>
      <c r="P9" s="1" t="s">
        <v>380</v>
      </c>
      <c r="Q9" s="1">
        <v>0</v>
      </c>
      <c r="R9" s="1">
        <v>0</v>
      </c>
      <c r="S9" s="1">
        <v>0</v>
      </c>
      <c r="T9" s="1">
        <v>0</v>
      </c>
      <c r="U9" s="1" t="b">
        <v>1</v>
      </c>
      <c r="V9" s="1">
        <v>0</v>
      </c>
      <c r="W9" s="1" t="b">
        <v>0</v>
      </c>
      <c r="X9" s="1">
        <v>0</v>
      </c>
      <c r="Y9" s="1">
        <v>10</v>
      </c>
      <c r="Z9" s="1">
        <v>0</v>
      </c>
      <c r="AA9" s="1" t="s">
        <v>397</v>
      </c>
    </row>
    <row r="10" spans="2:27">
      <c r="B10" s="1">
        <v>7</v>
      </c>
      <c r="C10" s="1" t="s">
        <v>398</v>
      </c>
      <c r="D10" s="1">
        <v>1</v>
      </c>
      <c r="E10" s="12" t="s">
        <v>399</v>
      </c>
      <c r="F10" s="2" t="b">
        <v>1</v>
      </c>
      <c r="G10" s="3"/>
      <c r="H10" s="1">
        <v>1</v>
      </c>
      <c r="I10" s="1">
        <v>0</v>
      </c>
      <c r="K10" s="2">
        <v>0</v>
      </c>
      <c r="L10" s="2">
        <v>1</v>
      </c>
      <c r="M10" s="1">
        <v>0</v>
      </c>
      <c r="N10" s="1">
        <v>0</v>
      </c>
      <c r="O10" s="1">
        <v>0</v>
      </c>
      <c r="P10" s="1" t="s">
        <v>380</v>
      </c>
      <c r="Q10" s="1">
        <v>0</v>
      </c>
      <c r="R10" s="1">
        <v>50</v>
      </c>
      <c r="S10" s="1">
        <v>0</v>
      </c>
      <c r="T10" s="1">
        <v>0</v>
      </c>
      <c r="U10" s="1" t="b">
        <v>0</v>
      </c>
      <c r="V10" s="1">
        <v>10</v>
      </c>
      <c r="W10" s="1" t="b">
        <v>0</v>
      </c>
      <c r="X10" s="1">
        <v>0</v>
      </c>
      <c r="Y10" s="1">
        <v>0</v>
      </c>
      <c r="Z10" s="1">
        <v>0</v>
      </c>
      <c r="AA10" s="1" t="s">
        <v>400</v>
      </c>
    </row>
    <row r="11" spans="2:27">
      <c r="B11" s="1">
        <v>8</v>
      </c>
      <c r="C11" s="1" t="s">
        <v>401</v>
      </c>
      <c r="D11" s="1">
        <v>1</v>
      </c>
      <c r="E11" s="12" t="s">
        <v>402</v>
      </c>
      <c r="F11" s="2" t="b">
        <v>1</v>
      </c>
      <c r="G11" s="3"/>
      <c r="H11" s="1">
        <v>0</v>
      </c>
      <c r="I11" s="1">
        <v>0</v>
      </c>
      <c r="K11" s="2">
        <v>0</v>
      </c>
      <c r="L11" s="2">
        <v>0</v>
      </c>
      <c r="M11" s="1">
        <v>0</v>
      </c>
      <c r="N11" s="1">
        <v>0</v>
      </c>
      <c r="O11" s="1">
        <v>0</v>
      </c>
      <c r="P11" s="1" t="s">
        <v>380</v>
      </c>
      <c r="Q11" s="1">
        <v>0</v>
      </c>
      <c r="R11" s="1">
        <v>0</v>
      </c>
      <c r="S11" s="1">
        <v>0</v>
      </c>
      <c r="T11" s="1">
        <v>0</v>
      </c>
      <c r="U11" s="1" t="b">
        <v>0</v>
      </c>
      <c r="V11" s="1">
        <v>0</v>
      </c>
      <c r="W11" s="1" t="b">
        <v>1</v>
      </c>
      <c r="X11" s="1">
        <v>30</v>
      </c>
      <c r="Y11" s="1">
        <v>0</v>
      </c>
      <c r="Z11" s="1">
        <v>100</v>
      </c>
      <c r="AA11" s="1" t="s">
        <v>403</v>
      </c>
    </row>
    <row r="12" spans="2:26">
      <c r="B12" s="1">
        <v>9</v>
      </c>
      <c r="C12" s="1" t="s">
        <v>404</v>
      </c>
      <c r="D12" s="1">
        <v>1</v>
      </c>
      <c r="E12" s="12" t="s">
        <v>405</v>
      </c>
      <c r="F12" s="2" t="b">
        <v>1</v>
      </c>
      <c r="G12" s="3"/>
      <c r="H12" s="1">
        <v>0</v>
      </c>
      <c r="I12" s="1">
        <v>0</v>
      </c>
      <c r="K12" s="2">
        <v>0</v>
      </c>
      <c r="L12" s="2">
        <v>0</v>
      </c>
      <c r="M12" s="1">
        <v>1</v>
      </c>
      <c r="N12" s="1">
        <v>0</v>
      </c>
      <c r="O12" s="1">
        <v>0.2</v>
      </c>
      <c r="P12" s="1" t="s">
        <v>380</v>
      </c>
      <c r="Q12" s="1">
        <v>0</v>
      </c>
      <c r="R12" s="1">
        <v>0</v>
      </c>
      <c r="S12" s="1">
        <v>0</v>
      </c>
      <c r="T12" s="1">
        <v>0</v>
      </c>
      <c r="U12" s="1" t="b">
        <v>0</v>
      </c>
      <c r="V12" s="1">
        <v>0</v>
      </c>
      <c r="W12" s="1" t="b">
        <v>0</v>
      </c>
      <c r="X12" s="1">
        <v>0</v>
      </c>
      <c r="Y12" s="1">
        <v>30</v>
      </c>
      <c r="Z12" s="16">
        <v>4</v>
      </c>
    </row>
    <row r="13" spans="2:26">
      <c r="B13" s="1">
        <v>10</v>
      </c>
      <c r="C13" s="1" t="s">
        <v>406</v>
      </c>
      <c r="D13" s="1">
        <v>1</v>
      </c>
      <c r="E13" s="12" t="s">
        <v>407</v>
      </c>
      <c r="F13" s="2" t="b">
        <v>0</v>
      </c>
      <c r="G13" s="3"/>
      <c r="H13" s="1">
        <v>0</v>
      </c>
      <c r="I13" s="1">
        <v>0</v>
      </c>
      <c r="K13" s="2">
        <v>2</v>
      </c>
      <c r="L13" s="2">
        <v>0</v>
      </c>
      <c r="M13" s="1">
        <v>0</v>
      </c>
      <c r="N13" s="1">
        <v>0</v>
      </c>
      <c r="O13" s="1">
        <v>0</v>
      </c>
      <c r="P13" s="1" t="s">
        <v>380</v>
      </c>
      <c r="Q13" s="1">
        <v>0</v>
      </c>
      <c r="R13" s="1">
        <v>0</v>
      </c>
      <c r="S13" s="1">
        <v>0</v>
      </c>
      <c r="T13" s="1">
        <v>0</v>
      </c>
      <c r="U13" s="1" t="b">
        <v>0</v>
      </c>
      <c r="V13" s="1">
        <v>0</v>
      </c>
      <c r="W13" s="1" t="b">
        <v>0</v>
      </c>
      <c r="X13" s="1">
        <v>0</v>
      </c>
      <c r="Y13" s="1">
        <v>0</v>
      </c>
      <c r="Z13" s="1">
        <v>0</v>
      </c>
    </row>
    <row r="14" spans="2:26">
      <c r="B14" s="1">
        <v>11</v>
      </c>
      <c r="C14" s="1" t="s">
        <v>408</v>
      </c>
      <c r="D14" s="1">
        <v>1</v>
      </c>
      <c r="E14" s="12" t="s">
        <v>409</v>
      </c>
      <c r="F14" s="2" t="b">
        <v>1</v>
      </c>
      <c r="G14" s="3"/>
      <c r="H14" s="1">
        <v>0</v>
      </c>
      <c r="I14" s="1">
        <v>0</v>
      </c>
      <c r="K14" s="2">
        <v>0</v>
      </c>
      <c r="L14" s="2">
        <v>0</v>
      </c>
      <c r="M14" s="1">
        <v>0</v>
      </c>
      <c r="N14" s="1">
        <v>0</v>
      </c>
      <c r="O14" s="1">
        <v>0</v>
      </c>
      <c r="P14" s="1" t="s">
        <v>380</v>
      </c>
      <c r="Q14" s="1">
        <v>0</v>
      </c>
      <c r="R14" s="1">
        <v>0</v>
      </c>
      <c r="S14" s="1">
        <v>0.1</v>
      </c>
      <c r="T14" s="1">
        <v>0</v>
      </c>
      <c r="U14" s="1" t="b">
        <v>0</v>
      </c>
      <c r="V14" s="1">
        <v>0</v>
      </c>
      <c r="W14" s="1" t="b">
        <v>0</v>
      </c>
      <c r="X14" s="1">
        <v>0</v>
      </c>
      <c r="Y14" s="1">
        <v>0</v>
      </c>
      <c r="Z14" s="16">
        <v>5</v>
      </c>
    </row>
    <row r="15" spans="2:26">
      <c r="B15" s="1">
        <v>12</v>
      </c>
      <c r="C15" s="1" t="s">
        <v>410</v>
      </c>
      <c r="D15" s="1">
        <v>2</v>
      </c>
      <c r="E15" s="12" t="s">
        <v>411</v>
      </c>
      <c r="F15" s="2" t="b">
        <v>1</v>
      </c>
      <c r="G15" s="3"/>
      <c r="H15" s="1">
        <v>0</v>
      </c>
      <c r="I15" s="1">
        <v>0</v>
      </c>
      <c r="K15" s="2">
        <v>0</v>
      </c>
      <c r="L15" s="2">
        <v>0</v>
      </c>
      <c r="M15" s="1">
        <v>1</v>
      </c>
      <c r="N15" s="1">
        <v>200</v>
      </c>
      <c r="O15" s="1">
        <v>0</v>
      </c>
      <c r="P15" s="1" t="s">
        <v>380</v>
      </c>
      <c r="Q15" s="1">
        <v>0</v>
      </c>
      <c r="R15" s="1">
        <v>0</v>
      </c>
      <c r="S15" s="1">
        <v>0</v>
      </c>
      <c r="T15" s="1">
        <v>0</v>
      </c>
      <c r="U15" s="1" t="b">
        <v>0</v>
      </c>
      <c r="V15" s="1">
        <v>5</v>
      </c>
      <c r="W15" s="1" t="b">
        <v>0</v>
      </c>
      <c r="X15" s="1">
        <v>0</v>
      </c>
      <c r="Y15" s="1">
        <v>7</v>
      </c>
      <c r="Z15" s="16">
        <v>2</v>
      </c>
    </row>
    <row r="16" spans="2:26">
      <c r="B16" s="1">
        <v>13</v>
      </c>
      <c r="C16" s="1" t="s">
        <v>412</v>
      </c>
      <c r="D16" s="1">
        <v>2</v>
      </c>
      <c r="E16" s="13" t="s">
        <v>413</v>
      </c>
      <c r="F16" s="14"/>
      <c r="G16" s="15"/>
      <c r="H16" s="16"/>
      <c r="I16" s="16"/>
      <c r="J16" s="19"/>
      <c r="K16" s="14"/>
      <c r="L16" s="14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">
        <v>0</v>
      </c>
      <c r="Y16" s="1">
        <v>7</v>
      </c>
      <c r="Z16" s="16">
        <v>5</v>
      </c>
    </row>
    <row r="17" spans="2:26">
      <c r="B17" s="1">
        <v>14</v>
      </c>
      <c r="C17" s="1" t="s">
        <v>414</v>
      </c>
      <c r="D17" s="1">
        <v>2</v>
      </c>
      <c r="E17" s="12" t="s">
        <v>415</v>
      </c>
      <c r="F17" s="2"/>
      <c r="G17" s="3"/>
      <c r="X17" s="1">
        <v>0</v>
      </c>
      <c r="Y17" s="1">
        <v>0</v>
      </c>
      <c r="Z17" s="16">
        <v>2</v>
      </c>
    </row>
    <row r="18" spans="2:26">
      <c r="B18" s="1">
        <v>15</v>
      </c>
      <c r="C18" s="1" t="s">
        <v>416</v>
      </c>
      <c r="D18" s="1">
        <v>2</v>
      </c>
      <c r="E18" s="12" t="s">
        <v>417</v>
      </c>
      <c r="F18" s="2"/>
      <c r="G18" s="3"/>
      <c r="X18" s="1">
        <v>0</v>
      </c>
      <c r="Y18" s="1">
        <v>0</v>
      </c>
      <c r="Z18" s="1">
        <v>0</v>
      </c>
    </row>
    <row r="19" spans="2:26">
      <c r="B19" s="1">
        <v>16</v>
      </c>
      <c r="C19" s="1" t="s">
        <v>418</v>
      </c>
      <c r="D19" s="1">
        <v>2</v>
      </c>
      <c r="E19" s="12" t="s">
        <v>419</v>
      </c>
      <c r="F19" s="2"/>
      <c r="G19" s="3"/>
      <c r="X19" s="1">
        <v>0</v>
      </c>
      <c r="Y19" s="1">
        <v>0</v>
      </c>
      <c r="Z19" s="16">
        <v>3</v>
      </c>
    </row>
    <row r="20" spans="2:26">
      <c r="B20" s="1">
        <v>17</v>
      </c>
      <c r="C20" s="1" t="s">
        <v>420</v>
      </c>
      <c r="D20" s="1">
        <v>2</v>
      </c>
      <c r="E20" s="12" t="s">
        <v>421</v>
      </c>
      <c r="F20" s="2"/>
      <c r="G20" s="3"/>
      <c r="X20" s="1">
        <v>0</v>
      </c>
      <c r="Y20" s="1">
        <v>0</v>
      </c>
      <c r="Z20" s="16">
        <v>5</v>
      </c>
    </row>
    <row r="21" spans="2:26">
      <c r="B21" s="1">
        <v>18</v>
      </c>
      <c r="C21" s="1" t="s">
        <v>422</v>
      </c>
      <c r="D21" s="1">
        <v>3</v>
      </c>
      <c r="E21" s="12" t="s">
        <v>423</v>
      </c>
      <c r="F21" s="2"/>
      <c r="G21" s="3"/>
      <c r="X21" s="1">
        <v>0</v>
      </c>
      <c r="Y21" s="1">
        <v>0</v>
      </c>
      <c r="Z21" s="1">
        <v>0</v>
      </c>
    </row>
    <row r="22" spans="2:26">
      <c r="B22" s="1">
        <v>19</v>
      </c>
      <c r="C22" s="1" t="s">
        <v>424</v>
      </c>
      <c r="D22" s="1">
        <v>3</v>
      </c>
      <c r="E22" s="12" t="s">
        <v>425</v>
      </c>
      <c r="F22" s="2"/>
      <c r="G22" s="3"/>
      <c r="X22" s="1">
        <v>0</v>
      </c>
      <c r="Y22" s="1">
        <v>0</v>
      </c>
      <c r="Z22" s="1">
        <v>0</v>
      </c>
    </row>
    <row r="23" spans="2:26">
      <c r="B23" s="1">
        <v>20</v>
      </c>
      <c r="C23" s="1" t="s">
        <v>426</v>
      </c>
      <c r="D23" s="1">
        <v>3</v>
      </c>
      <c r="E23" s="12" t="s">
        <v>427</v>
      </c>
      <c r="F23" s="2"/>
      <c r="G23" s="3"/>
      <c r="X23" s="1">
        <v>0</v>
      </c>
      <c r="Y23" s="1">
        <v>0</v>
      </c>
      <c r="Z23" s="1">
        <v>0</v>
      </c>
    </row>
    <row r="24" spans="2:26">
      <c r="B24" s="1">
        <v>21</v>
      </c>
      <c r="C24" s="1" t="s">
        <v>428</v>
      </c>
      <c r="D24" s="1">
        <v>3</v>
      </c>
      <c r="E24" s="12" t="s">
        <v>429</v>
      </c>
      <c r="F24" s="2"/>
      <c r="G24" s="3"/>
      <c r="X24" s="1">
        <v>0</v>
      </c>
      <c r="Y24" s="1">
        <v>0</v>
      </c>
      <c r="Z24" s="1">
        <v>0</v>
      </c>
    </row>
    <row r="25" spans="2:27">
      <c r="B25" s="1">
        <v>22</v>
      </c>
      <c r="C25" s="1" t="s">
        <v>430</v>
      </c>
      <c r="D25" s="1">
        <v>3</v>
      </c>
      <c r="E25" s="12" t="s">
        <v>431</v>
      </c>
      <c r="F25" s="2"/>
      <c r="G25" s="3"/>
      <c r="X25" s="1">
        <v>0</v>
      </c>
      <c r="Y25" s="1">
        <v>0</v>
      </c>
      <c r="Z25" s="16">
        <v>1</v>
      </c>
      <c r="AA25" s="1" t="s">
        <v>432</v>
      </c>
    </row>
    <row r="26" spans="2:26">
      <c r="B26" s="1">
        <v>23</v>
      </c>
      <c r="C26" s="1" t="s">
        <v>433</v>
      </c>
      <c r="D26" s="1">
        <v>3</v>
      </c>
      <c r="E26" s="12" t="s">
        <v>434</v>
      </c>
      <c r="F26" s="2"/>
      <c r="G26" s="3"/>
      <c r="X26" s="1">
        <v>0</v>
      </c>
      <c r="Y26" s="1">
        <v>0</v>
      </c>
      <c r="Z26" s="16">
        <v>3</v>
      </c>
    </row>
    <row r="27" spans="2:26">
      <c r="B27" s="1">
        <v>24</v>
      </c>
      <c r="C27" s="1" t="s">
        <v>435</v>
      </c>
      <c r="D27" s="1">
        <v>3</v>
      </c>
      <c r="E27" s="12" t="s">
        <v>436</v>
      </c>
      <c r="F27" s="2"/>
      <c r="G27" s="3"/>
      <c r="X27" s="1">
        <v>0</v>
      </c>
      <c r="Y27" s="1">
        <v>2</v>
      </c>
      <c r="Z27" s="1">
        <v>0</v>
      </c>
    </row>
    <row r="28" spans="2:26">
      <c r="B28" s="1">
        <v>25</v>
      </c>
      <c r="C28" s="1" t="s">
        <v>437</v>
      </c>
      <c r="D28" s="1">
        <v>3</v>
      </c>
      <c r="E28" s="12" t="s">
        <v>438</v>
      </c>
      <c r="F28" s="2"/>
      <c r="G28" s="3"/>
      <c r="X28" s="1">
        <v>0</v>
      </c>
      <c r="Y28" s="1">
        <v>1</v>
      </c>
      <c r="Z28" s="16">
        <v>2</v>
      </c>
    </row>
    <row r="29" spans="2:26">
      <c r="B29" s="1">
        <v>26</v>
      </c>
      <c r="C29" s="1" t="s">
        <v>439</v>
      </c>
      <c r="D29" s="1">
        <v>4</v>
      </c>
      <c r="E29" s="12" t="s">
        <v>440</v>
      </c>
      <c r="F29" s="2"/>
      <c r="G29" s="3"/>
      <c r="X29" s="1">
        <v>0</v>
      </c>
      <c r="Y29" s="1">
        <v>0</v>
      </c>
      <c r="Z29" s="1">
        <v>0</v>
      </c>
    </row>
    <row r="30" spans="2:26">
      <c r="B30" s="1">
        <v>27</v>
      </c>
      <c r="C30" s="1" t="s">
        <v>441</v>
      </c>
      <c r="D30" s="1">
        <v>4</v>
      </c>
      <c r="E30" s="12" t="s">
        <v>442</v>
      </c>
      <c r="F30" s="2"/>
      <c r="G30" s="3"/>
      <c r="X30" s="1">
        <v>0</v>
      </c>
      <c r="Y30" s="1">
        <v>0</v>
      </c>
      <c r="Z30" s="1">
        <v>0</v>
      </c>
    </row>
    <row r="31" spans="2:26">
      <c r="B31" s="1">
        <v>28</v>
      </c>
      <c r="C31" s="1" t="s">
        <v>443</v>
      </c>
      <c r="D31" s="1">
        <v>4</v>
      </c>
      <c r="E31" s="12" t="s">
        <v>444</v>
      </c>
      <c r="F31" s="2"/>
      <c r="G31" s="3"/>
      <c r="X31" s="1">
        <v>0</v>
      </c>
      <c r="Y31" s="1">
        <v>0</v>
      </c>
      <c r="Z31" s="1">
        <v>0</v>
      </c>
    </row>
    <row r="32" spans="2:27">
      <c r="B32" s="1">
        <v>29</v>
      </c>
      <c r="C32" s="1" t="s">
        <v>445</v>
      </c>
      <c r="D32" s="1">
        <v>4</v>
      </c>
      <c r="E32" s="12" t="s">
        <v>446</v>
      </c>
      <c r="F32" s="2"/>
      <c r="G32" s="3"/>
      <c r="X32" s="1">
        <v>0</v>
      </c>
      <c r="Y32" s="1">
        <v>0</v>
      </c>
      <c r="Z32" s="1">
        <v>0</v>
      </c>
      <c r="AA32" s="1" t="s">
        <v>447</v>
      </c>
    </row>
    <row r="33" spans="2:26">
      <c r="B33" s="1">
        <v>30</v>
      </c>
      <c r="C33" s="1" t="s">
        <v>448</v>
      </c>
      <c r="D33" s="1">
        <v>4</v>
      </c>
      <c r="E33" s="12" t="s">
        <v>449</v>
      </c>
      <c r="F33" s="2"/>
      <c r="G33" s="3"/>
      <c r="X33" s="1">
        <v>0</v>
      </c>
      <c r="Y33" s="1">
        <v>0</v>
      </c>
      <c r="Z33" s="1">
        <v>0</v>
      </c>
    </row>
    <row r="34" spans="2:26">
      <c r="B34" s="1">
        <v>31</v>
      </c>
      <c r="C34" s="1" t="s">
        <v>450</v>
      </c>
      <c r="D34" s="1">
        <v>4</v>
      </c>
      <c r="E34" s="12" t="s">
        <v>451</v>
      </c>
      <c r="F34" s="2"/>
      <c r="G34" s="3"/>
      <c r="X34" s="1">
        <v>0</v>
      </c>
      <c r="Y34" s="1">
        <v>0</v>
      </c>
      <c r="Z34" s="1">
        <v>0</v>
      </c>
    </row>
    <row r="35" spans="2:26">
      <c r="B35" s="1">
        <v>32</v>
      </c>
      <c r="C35" s="1" t="s">
        <v>452</v>
      </c>
      <c r="D35" s="1">
        <v>4</v>
      </c>
      <c r="E35" s="12" t="s">
        <v>453</v>
      </c>
      <c r="F35" s="2"/>
      <c r="G35" s="3"/>
      <c r="X35" s="1">
        <v>0</v>
      </c>
      <c r="Y35" s="1">
        <v>0</v>
      </c>
      <c r="Z35" s="1">
        <v>0</v>
      </c>
    </row>
    <row r="36" spans="2:26">
      <c r="B36" s="1">
        <v>33</v>
      </c>
      <c r="C36" s="1" t="s">
        <v>454</v>
      </c>
      <c r="D36" s="1">
        <v>4</v>
      </c>
      <c r="E36" s="12" t="s">
        <v>455</v>
      </c>
      <c r="F36" s="2"/>
      <c r="G36" s="3"/>
      <c r="X36" s="1">
        <v>0</v>
      </c>
      <c r="Y36" s="1">
        <v>0</v>
      </c>
      <c r="Z36" s="1">
        <v>0</v>
      </c>
    </row>
    <row r="37" spans="2:26">
      <c r="B37" s="1">
        <v>34</v>
      </c>
      <c r="C37" s="1" t="s">
        <v>456</v>
      </c>
      <c r="D37" s="1">
        <v>4</v>
      </c>
      <c r="E37" s="12" t="s">
        <v>457</v>
      </c>
      <c r="F37" s="2"/>
      <c r="G37" s="3"/>
      <c r="X37" s="1">
        <v>0</v>
      </c>
      <c r="Y37" s="1">
        <v>0</v>
      </c>
      <c r="Z37" s="1">
        <v>0</v>
      </c>
    </row>
    <row r="38" spans="2:26">
      <c r="B38" s="1">
        <v>35</v>
      </c>
      <c r="C38" s="1" t="s">
        <v>458</v>
      </c>
      <c r="D38" s="1">
        <v>4</v>
      </c>
      <c r="E38" s="12" t="s">
        <v>459</v>
      </c>
      <c r="F38" s="2"/>
      <c r="G38" s="3"/>
      <c r="X38" s="1">
        <v>0</v>
      </c>
      <c r="Y38" s="1">
        <v>0</v>
      </c>
      <c r="Z38" s="1">
        <v>0</v>
      </c>
    </row>
    <row r="41" spans="1:5">
      <c r="A41"/>
      <c r="B41"/>
      <c r="C41"/>
      <c r="D41"/>
      <c r="E41"/>
    </row>
    <row r="42" spans="1:5">
      <c r="A42"/>
      <c r="B42"/>
      <c r="C42"/>
      <c r="D42"/>
      <c r="E42"/>
    </row>
    <row r="43" spans="1:5">
      <c r="A43"/>
      <c r="B43"/>
      <c r="C43"/>
      <c r="D43"/>
      <c r="E43"/>
    </row>
    <row r="44" spans="1:5">
      <c r="A44"/>
      <c r="B44"/>
      <c r="C44"/>
      <c r="D44"/>
      <c r="E44"/>
    </row>
    <row r="45" spans="1:5">
      <c r="A45"/>
      <c r="B45"/>
      <c r="C45"/>
      <c r="D45"/>
      <c r="E45"/>
    </row>
    <row r="46" spans="1:5">
      <c r="A46"/>
      <c r="B46"/>
      <c r="C46"/>
      <c r="D46"/>
      <c r="E46"/>
    </row>
    <row r="47" spans="1:5">
      <c r="A47"/>
      <c r="B47"/>
      <c r="C47"/>
      <c r="D47"/>
      <c r="E47"/>
    </row>
    <row r="48" spans="1:5">
      <c r="A48"/>
      <c r="B48"/>
      <c r="C48"/>
      <c r="D48"/>
      <c r="E48"/>
    </row>
    <row r="49" spans="1:5">
      <c r="A49"/>
      <c r="B49"/>
      <c r="C49"/>
      <c r="D49"/>
      <c r="E49"/>
    </row>
    <row r="50" spans="1:5">
      <c r="A50"/>
      <c r="B50"/>
      <c r="C50"/>
      <c r="D50"/>
      <c r="E50"/>
    </row>
    <row r="51" spans="1:5">
      <c r="A51"/>
      <c r="B51"/>
      <c r="C51"/>
      <c r="D51"/>
      <c r="E51"/>
    </row>
    <row r="52" spans="1:5">
      <c r="A52"/>
      <c r="B52"/>
      <c r="C52"/>
      <c r="D52"/>
      <c r="E52"/>
    </row>
    <row r="53" spans="1:5">
      <c r="A53"/>
      <c r="B53"/>
      <c r="C53"/>
      <c r="D53"/>
      <c r="E53"/>
    </row>
    <row r="54" spans="1:5">
      <c r="A54"/>
      <c r="B54"/>
      <c r="C54"/>
      <c r="D54"/>
      <c r="E54"/>
    </row>
    <row r="55" spans="1:5">
      <c r="A55"/>
      <c r="B55"/>
      <c r="C55"/>
      <c r="D55"/>
      <c r="E55"/>
    </row>
    <row r="56" spans="1:5">
      <c r="A56"/>
      <c r="B56"/>
      <c r="C56"/>
      <c r="D56"/>
      <c r="E56"/>
    </row>
    <row r="57" spans="1:5">
      <c r="A57"/>
      <c r="B57"/>
      <c r="C57"/>
      <c r="D57"/>
      <c r="E57"/>
    </row>
    <row r="58" spans="1:5">
      <c r="A58"/>
      <c r="B58"/>
      <c r="C58"/>
      <c r="D58"/>
      <c r="E58"/>
    </row>
    <row r="59" spans="1:5">
      <c r="A59"/>
      <c r="B59"/>
      <c r="C59"/>
      <c r="D59"/>
      <c r="E59"/>
    </row>
    <row r="60" spans="1:5">
      <c r="A60"/>
      <c r="B60"/>
      <c r="C60"/>
      <c r="D60"/>
      <c r="E60"/>
    </row>
    <row r="61" spans="1:5">
      <c r="A61"/>
      <c r="B61"/>
      <c r="C61"/>
      <c r="D61"/>
      <c r="E61"/>
    </row>
    <row r="62" spans="1:5">
      <c r="A62"/>
      <c r="B62"/>
      <c r="C62"/>
      <c r="D62"/>
      <c r="E62"/>
    </row>
    <row r="63" spans="1:5">
      <c r="A63"/>
      <c r="B63"/>
      <c r="C63"/>
      <c r="D63"/>
      <c r="E63"/>
    </row>
    <row r="64" spans="1:5">
      <c r="A64"/>
      <c r="B64"/>
      <c r="C64"/>
      <c r="D64"/>
      <c r="E64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Card01</vt:lpstr>
      <vt:lpstr>Card02</vt:lpstr>
      <vt:lpstr>Card03</vt:lpstr>
      <vt:lpstr>Card04</vt:lpstr>
      <vt:lpstr>Card05</vt:lpstr>
      <vt:lpstr>卡牌</vt:lpstr>
      <vt:lpstr>基础说明</vt:lpstr>
      <vt:lpstr>卡牌列表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小芒果</cp:lastModifiedBy>
  <dcterms:created xsi:type="dcterms:W3CDTF">2023-05-12T11:15:00Z</dcterms:created>
  <dcterms:modified xsi:type="dcterms:W3CDTF">2025-01-16T01:57:05Z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569D431003A2451D8D382EFFEE942ED3_12</vt:lpwstr>
  </property>
</Properties>
</file>