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j\Desktop\"/>
    </mc:Choice>
  </mc:AlternateContent>
  <xr:revisionPtr revIDLastSave="0" documentId="13_ncr:1_{C66572D3-A58F-45A1-B61D-BA908761097F}" xr6:coauthVersionLast="40" xr6:coauthVersionMax="40" xr10:uidLastSave="{00000000-0000-0000-0000-000000000000}"/>
  <bookViews>
    <workbookView xWindow="0" yWindow="0" windowWidth="21570" windowHeight="7935" activeTab="4" xr2:uid="{00000000-000D-0000-FFFF-FFFF00000000}"/>
  </bookViews>
  <sheets>
    <sheet name="BUY" sheetId="1" r:id="rId1"/>
    <sheet name="波段" sheetId="3" r:id="rId2"/>
    <sheet name="TARGET" sheetId="2" r:id="rId3"/>
    <sheet name="年前期望" sheetId="4" r:id="rId4"/>
    <sheet name="周期望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5" l="1"/>
  <c r="E7" i="5"/>
  <c r="H7" i="5"/>
  <c r="C3" i="4"/>
  <c r="C63" i="2"/>
  <c r="F63" i="2"/>
  <c r="H6" i="5"/>
  <c r="B9" i="5"/>
  <c r="B8" i="5"/>
  <c r="B7" i="5"/>
  <c r="B6" i="5"/>
  <c r="D5" i="5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" i="3"/>
  <c r="A1" i="3"/>
  <c r="C2" i="4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6" i="2"/>
  <c r="B27" i="2"/>
  <c r="B28" i="2"/>
  <c r="B29" i="2"/>
  <c r="B30" i="2"/>
  <c r="B32" i="2"/>
  <c r="B33" i="2"/>
  <c r="B34" i="2"/>
  <c r="B35" i="2"/>
  <c r="B36" i="2"/>
  <c r="B38" i="2"/>
  <c r="B39" i="2"/>
  <c r="B40" i="2"/>
  <c r="B41" i="2"/>
  <c r="B42" i="2"/>
  <c r="B44" i="2"/>
  <c r="B45" i="2"/>
  <c r="B46" i="2"/>
  <c r="B47" i="2"/>
  <c r="B48" i="2"/>
  <c r="B50" i="2"/>
  <c r="B51" i="2"/>
  <c r="B52" i="2"/>
  <c r="B53" i="2"/>
  <c r="B54" i="2"/>
  <c r="B56" i="2"/>
  <c r="B57" i="2"/>
  <c r="B58" i="2"/>
  <c r="B59" i="2"/>
  <c r="B60" i="2"/>
  <c r="B62" i="2"/>
  <c r="B63" i="2"/>
  <c r="B64" i="2"/>
  <c r="B65" i="2"/>
  <c r="B66" i="2"/>
  <c r="B68" i="2"/>
  <c r="B69" i="2"/>
  <c r="B70" i="2"/>
  <c r="B72" i="2"/>
  <c r="B73" i="2"/>
  <c r="B74" i="2"/>
  <c r="B75" i="2"/>
  <c r="B76" i="2"/>
  <c r="B78" i="2"/>
  <c r="B79" i="2"/>
  <c r="B80" i="2"/>
  <c r="B81" i="2"/>
  <c r="B82" i="2"/>
  <c r="B84" i="2"/>
  <c r="B85" i="2"/>
  <c r="B86" i="2"/>
  <c r="B87" i="2"/>
  <c r="B88" i="2"/>
  <c r="B90" i="2"/>
  <c r="B91" i="2"/>
  <c r="B92" i="2"/>
  <c r="B93" i="2"/>
  <c r="B94" i="2"/>
  <c r="C62" i="2"/>
  <c r="F62" i="2"/>
  <c r="K45" i="2"/>
  <c r="K46" i="2"/>
  <c r="K47" i="2"/>
  <c r="K48" i="2"/>
  <c r="K50" i="2"/>
  <c r="K51" i="2"/>
  <c r="K52" i="2"/>
  <c r="K53" i="2"/>
  <c r="K54" i="2"/>
  <c r="K56" i="2"/>
  <c r="K57" i="2"/>
  <c r="K58" i="2"/>
  <c r="K59" i="2"/>
  <c r="K60" i="2"/>
  <c r="K62" i="2"/>
  <c r="K63" i="2"/>
  <c r="K64" i="2"/>
  <c r="K65" i="2"/>
  <c r="K66" i="2"/>
  <c r="K68" i="2"/>
  <c r="K69" i="2"/>
  <c r="K70" i="2"/>
  <c r="K72" i="2"/>
  <c r="K73" i="2"/>
  <c r="K74" i="2"/>
  <c r="K75" i="2"/>
  <c r="K76" i="2"/>
  <c r="K78" i="2"/>
  <c r="K79" i="2"/>
  <c r="K80" i="2"/>
  <c r="K81" i="2"/>
  <c r="K82" i="2"/>
  <c r="K84" i="2"/>
  <c r="K85" i="2"/>
  <c r="K86" i="2"/>
  <c r="K87" i="2"/>
  <c r="K88" i="2"/>
  <c r="K90" i="2"/>
  <c r="K91" i="2"/>
  <c r="K92" i="2"/>
  <c r="K93" i="2"/>
  <c r="K94" i="2"/>
  <c r="C60" i="2"/>
  <c r="F60" i="2"/>
  <c r="C59" i="2"/>
  <c r="F59" i="2"/>
  <c r="C58" i="2"/>
  <c r="F58" i="2"/>
  <c r="C57" i="2"/>
  <c r="F57" i="2"/>
  <c r="C56" i="2"/>
  <c r="F56" i="2"/>
  <c r="C54" i="2"/>
  <c r="F54" i="2"/>
  <c r="C53" i="2"/>
  <c r="F53" i="2"/>
  <c r="C52" i="2"/>
  <c r="F52" i="2"/>
  <c r="C51" i="2"/>
  <c r="F51" i="2"/>
  <c r="C50" i="2"/>
  <c r="F50" i="2"/>
  <c r="I15" i="2"/>
  <c r="I16" i="2"/>
  <c r="I17" i="2"/>
  <c r="I18" i="2"/>
  <c r="I20" i="2"/>
  <c r="I21" i="2"/>
  <c r="I22" i="2"/>
  <c r="I23" i="2"/>
  <c r="I24" i="2"/>
  <c r="I26" i="2"/>
  <c r="I27" i="2"/>
  <c r="I28" i="2"/>
  <c r="I29" i="2"/>
  <c r="I30" i="2"/>
  <c r="I32" i="2"/>
  <c r="I33" i="2"/>
  <c r="I34" i="2"/>
  <c r="I35" i="2"/>
  <c r="I36" i="2"/>
  <c r="I38" i="2"/>
  <c r="I39" i="2"/>
  <c r="I40" i="2"/>
  <c r="I41" i="2"/>
  <c r="I42" i="2"/>
  <c r="I44" i="2"/>
  <c r="I45" i="2"/>
  <c r="I46" i="2"/>
  <c r="I47" i="2"/>
  <c r="I48" i="2"/>
  <c r="C48" i="2"/>
  <c r="F48" i="2"/>
  <c r="C47" i="2"/>
  <c r="F47" i="2"/>
  <c r="C46" i="2"/>
  <c r="F46" i="2"/>
  <c r="C45" i="2"/>
  <c r="F45" i="2"/>
  <c r="F44" i="2"/>
  <c r="C44" i="2"/>
  <c r="C42" i="2"/>
  <c r="F42" i="2"/>
  <c r="F41" i="2"/>
  <c r="C41" i="2"/>
  <c r="F40" i="2"/>
  <c r="C40" i="2"/>
  <c r="F39" i="2"/>
  <c r="C39" i="2"/>
  <c r="F38" i="2"/>
  <c r="C38" i="2"/>
  <c r="C36" i="2"/>
  <c r="F36" i="2"/>
  <c r="J32" i="2"/>
  <c r="J33" i="2"/>
  <c r="J34" i="2"/>
  <c r="J35" i="2"/>
  <c r="J36" i="2"/>
  <c r="J38" i="2"/>
  <c r="J39" i="2"/>
  <c r="J40" i="2"/>
  <c r="J41" i="2"/>
  <c r="J42" i="2"/>
  <c r="J44" i="2"/>
  <c r="J45" i="2"/>
  <c r="J46" i="2"/>
  <c r="J47" i="2"/>
  <c r="J48" i="2"/>
  <c r="J50" i="2"/>
  <c r="J51" i="2"/>
  <c r="J52" i="2"/>
  <c r="J53" i="2"/>
  <c r="J54" i="2"/>
  <c r="J56" i="2"/>
  <c r="J57" i="2"/>
  <c r="J58" i="2"/>
  <c r="J59" i="2"/>
  <c r="J60" i="2"/>
  <c r="J62" i="2"/>
  <c r="J63" i="2"/>
  <c r="J64" i="2"/>
  <c r="J65" i="2"/>
  <c r="J66" i="2"/>
  <c r="J68" i="2"/>
  <c r="J69" i="2"/>
  <c r="J70" i="2"/>
  <c r="J72" i="2"/>
  <c r="J73" i="2"/>
  <c r="J74" i="2"/>
  <c r="J75" i="2"/>
  <c r="J76" i="2"/>
  <c r="J78" i="2"/>
  <c r="J79" i="2"/>
  <c r="J80" i="2"/>
  <c r="J81" i="2"/>
  <c r="J82" i="2"/>
  <c r="J84" i="2"/>
  <c r="J85" i="2"/>
  <c r="J86" i="2"/>
  <c r="J87" i="2"/>
  <c r="J88" i="2"/>
  <c r="J90" i="2"/>
  <c r="J91" i="2"/>
  <c r="J92" i="2"/>
  <c r="J93" i="2"/>
  <c r="J94" i="2"/>
  <c r="C35" i="2"/>
  <c r="F35" i="2"/>
  <c r="C34" i="2"/>
  <c r="F34" i="2"/>
  <c r="C33" i="2"/>
  <c r="F33" i="2"/>
  <c r="C32" i="2"/>
  <c r="F32" i="2"/>
  <c r="C30" i="2"/>
  <c r="F30" i="2"/>
  <c r="C29" i="2"/>
  <c r="F29" i="2"/>
  <c r="C28" i="2"/>
  <c r="F28" i="2"/>
  <c r="C27" i="2"/>
  <c r="F27" i="2"/>
  <c r="C26" i="2"/>
  <c r="F26" i="2"/>
  <c r="C24" i="2"/>
  <c r="F24" i="2"/>
  <c r="C23" i="2"/>
  <c r="F23" i="2"/>
  <c r="D22" i="2"/>
  <c r="C22" i="2"/>
  <c r="F22" i="2"/>
  <c r="D16" i="2"/>
  <c r="C21" i="2"/>
  <c r="D21" i="2"/>
  <c r="F21" i="2"/>
  <c r="C20" i="2"/>
  <c r="F20" i="2"/>
  <c r="C18" i="2"/>
  <c r="F18" i="2"/>
  <c r="C17" i="2"/>
  <c r="F17" i="2"/>
  <c r="D17" i="2"/>
  <c r="C15" i="2"/>
  <c r="D15" i="2"/>
  <c r="F15" i="2"/>
  <c r="C14" i="2"/>
  <c r="F14" i="2"/>
  <c r="D14" i="2"/>
  <c r="C13" i="2"/>
  <c r="F13" i="2"/>
  <c r="D13" i="2"/>
  <c r="C11" i="2"/>
  <c r="F11" i="2"/>
  <c r="D11" i="2"/>
  <c r="C10" i="2"/>
  <c r="F10" i="2"/>
  <c r="D10" i="2"/>
  <c r="C9" i="2"/>
  <c r="F9" i="2"/>
  <c r="D9" i="2"/>
  <c r="C8" i="2"/>
  <c r="F8" i="2"/>
  <c r="D8" i="2"/>
  <c r="C7" i="2"/>
  <c r="F7" i="2"/>
  <c r="D7" i="2"/>
  <c r="C6" i="2"/>
  <c r="F6" i="2"/>
  <c r="D6" i="2"/>
  <c r="C5" i="2"/>
  <c r="A49" i="1"/>
  <c r="D49" i="1"/>
  <c r="F5" i="2"/>
  <c r="D5" i="2"/>
  <c r="N49" i="1"/>
  <c r="K49" i="1"/>
  <c r="E49" i="1"/>
  <c r="J49" i="1"/>
  <c r="F49" i="1"/>
  <c r="O49" i="1"/>
  <c r="I49" i="1"/>
  <c r="M49" i="1"/>
  <c r="G49" i="1"/>
  <c r="C49" i="1"/>
  <c r="B49" i="1"/>
  <c r="L49" i="1"/>
  <c r="H49" i="1"/>
  <c r="E8" i="3"/>
  <c r="C4" i="2"/>
  <c r="F4" i="2"/>
  <c r="D4" i="2"/>
  <c r="B31" i="3"/>
  <c r="B19" i="3"/>
  <c r="B11" i="3"/>
  <c r="B3" i="3"/>
  <c r="C28" i="3"/>
  <c r="C20" i="3"/>
  <c r="C16" i="3"/>
  <c r="C8" i="3"/>
  <c r="D36" i="3"/>
  <c r="D32" i="3"/>
  <c r="D28" i="3"/>
  <c r="D20" i="3"/>
  <c r="D16" i="3"/>
  <c r="D12" i="3"/>
  <c r="D7" i="3"/>
  <c r="E37" i="3"/>
  <c r="E32" i="3"/>
  <c r="E27" i="3"/>
  <c r="E21" i="3"/>
  <c r="E16" i="3"/>
  <c r="E9" i="3"/>
  <c r="B38" i="3"/>
  <c r="B34" i="3"/>
  <c r="B30" i="3"/>
  <c r="B26" i="3"/>
  <c r="B22" i="3"/>
  <c r="B18" i="3"/>
  <c r="B14" i="3"/>
  <c r="B10" i="3"/>
  <c r="B6" i="3"/>
  <c r="C3" i="3"/>
  <c r="C35" i="3"/>
  <c r="C31" i="3"/>
  <c r="C27" i="3"/>
  <c r="C23" i="3"/>
  <c r="C19" i="3"/>
  <c r="C15" i="3"/>
  <c r="C11" i="3"/>
  <c r="C7" i="3"/>
  <c r="D3" i="3"/>
  <c r="D35" i="3"/>
  <c r="D31" i="3"/>
  <c r="D27" i="3"/>
  <c r="D23" i="3"/>
  <c r="D19" i="3"/>
  <c r="D15" i="3"/>
  <c r="D11" i="3"/>
  <c r="D5" i="3"/>
  <c r="E36" i="3"/>
  <c r="E31" i="3"/>
  <c r="E25" i="3"/>
  <c r="E20" i="3"/>
  <c r="E15" i="3"/>
  <c r="R4" i="3"/>
  <c r="R5" i="3"/>
  <c r="R9" i="3"/>
  <c r="R13" i="3"/>
  <c r="R17" i="3"/>
  <c r="R21" i="3"/>
  <c r="R25" i="3"/>
  <c r="R29" i="3"/>
  <c r="R33" i="3"/>
  <c r="R37" i="3"/>
  <c r="Q5" i="3"/>
  <c r="Q9" i="3"/>
  <c r="Q13" i="3"/>
  <c r="Q17" i="3"/>
  <c r="Q21" i="3"/>
  <c r="Q25" i="3"/>
  <c r="Q29" i="3"/>
  <c r="Q33" i="3"/>
  <c r="Q37" i="3"/>
  <c r="P5" i="3"/>
  <c r="P9" i="3"/>
  <c r="P13" i="3"/>
  <c r="P17" i="3"/>
  <c r="P21" i="3"/>
  <c r="P25" i="3"/>
  <c r="P29" i="3"/>
  <c r="P33" i="3"/>
  <c r="P37" i="3"/>
  <c r="O5" i="3"/>
  <c r="O9" i="3"/>
  <c r="O13" i="3"/>
  <c r="O17" i="3"/>
  <c r="O21" i="3"/>
  <c r="O25" i="3"/>
  <c r="O29" i="3"/>
  <c r="O33" i="3"/>
  <c r="O37" i="3"/>
  <c r="N5" i="3"/>
  <c r="N9" i="3"/>
  <c r="N13" i="3"/>
  <c r="N17" i="3"/>
  <c r="N21" i="3"/>
  <c r="N25" i="3"/>
  <c r="N29" i="3"/>
  <c r="N33" i="3"/>
  <c r="N37" i="3"/>
  <c r="M5" i="3"/>
  <c r="M9" i="3"/>
  <c r="M13" i="3"/>
  <c r="M17" i="3"/>
  <c r="M21" i="3"/>
  <c r="M25" i="3"/>
  <c r="M29" i="3"/>
  <c r="M33" i="3"/>
  <c r="M37" i="3"/>
  <c r="L5" i="3"/>
  <c r="L9" i="3"/>
  <c r="L13" i="3"/>
  <c r="L17" i="3"/>
  <c r="L21" i="3"/>
  <c r="L25" i="3"/>
  <c r="L29" i="3"/>
  <c r="L33" i="3"/>
  <c r="L37" i="3"/>
  <c r="K5" i="3"/>
  <c r="K9" i="3"/>
  <c r="K13" i="3"/>
  <c r="K17" i="3"/>
  <c r="K21" i="3"/>
  <c r="K25" i="3"/>
  <c r="K29" i="3"/>
  <c r="K33" i="3"/>
  <c r="K37" i="3"/>
  <c r="J5" i="3"/>
  <c r="J9" i="3"/>
  <c r="J13" i="3"/>
  <c r="J17" i="3"/>
  <c r="J21" i="3"/>
  <c r="J25" i="3"/>
  <c r="J29" i="3"/>
  <c r="J33" i="3"/>
  <c r="J37" i="3"/>
  <c r="I5" i="3"/>
  <c r="I9" i="3"/>
  <c r="I13" i="3"/>
  <c r="I17" i="3"/>
  <c r="R6" i="3"/>
  <c r="R10" i="3"/>
  <c r="R14" i="3"/>
  <c r="R18" i="3"/>
  <c r="R22" i="3"/>
  <c r="R26" i="3"/>
  <c r="R30" i="3"/>
  <c r="R34" i="3"/>
  <c r="R38" i="3"/>
  <c r="Q6" i="3"/>
  <c r="Q10" i="3"/>
  <c r="Q14" i="3"/>
  <c r="Q18" i="3"/>
  <c r="Q22" i="3"/>
  <c r="Q26" i="3"/>
  <c r="Q30" i="3"/>
  <c r="Q34" i="3"/>
  <c r="Q38" i="3"/>
  <c r="P6" i="3"/>
  <c r="P10" i="3"/>
  <c r="P14" i="3"/>
  <c r="P18" i="3"/>
  <c r="P22" i="3"/>
  <c r="P26" i="3"/>
  <c r="P30" i="3"/>
  <c r="P34" i="3"/>
  <c r="P38" i="3"/>
  <c r="O6" i="3"/>
  <c r="O10" i="3"/>
  <c r="O14" i="3"/>
  <c r="O18" i="3"/>
  <c r="O22" i="3"/>
  <c r="O26" i="3"/>
  <c r="O30" i="3"/>
  <c r="O34" i="3"/>
  <c r="O38" i="3"/>
  <c r="N6" i="3"/>
  <c r="N10" i="3"/>
  <c r="N14" i="3"/>
  <c r="N18" i="3"/>
  <c r="N22" i="3"/>
  <c r="N26" i="3"/>
  <c r="N30" i="3"/>
  <c r="N34" i="3"/>
  <c r="N38" i="3"/>
  <c r="M6" i="3"/>
  <c r="M10" i="3"/>
  <c r="M14" i="3"/>
  <c r="M18" i="3"/>
  <c r="M22" i="3"/>
  <c r="M26" i="3"/>
  <c r="M30" i="3"/>
  <c r="M34" i="3"/>
  <c r="M38" i="3"/>
  <c r="L6" i="3"/>
  <c r="L10" i="3"/>
  <c r="L14" i="3"/>
  <c r="L18" i="3"/>
  <c r="L22" i="3"/>
  <c r="L26" i="3"/>
  <c r="L30" i="3"/>
  <c r="L34" i="3"/>
  <c r="L38" i="3"/>
  <c r="K6" i="3"/>
  <c r="K10" i="3"/>
  <c r="K14" i="3"/>
  <c r="K18" i="3"/>
  <c r="K22" i="3"/>
  <c r="K26" i="3"/>
  <c r="K30" i="3"/>
  <c r="K34" i="3"/>
  <c r="K38" i="3"/>
  <c r="J6" i="3"/>
  <c r="J10" i="3"/>
  <c r="J14" i="3"/>
  <c r="J18" i="3"/>
  <c r="J22" i="3"/>
  <c r="J26" i="3"/>
  <c r="J30" i="3"/>
  <c r="J34" i="3"/>
  <c r="J38" i="3"/>
  <c r="I6" i="3"/>
  <c r="I10" i="3"/>
  <c r="I14" i="3"/>
  <c r="I18" i="3"/>
  <c r="R12" i="3"/>
  <c r="R20" i="3"/>
  <c r="R28" i="3"/>
  <c r="R36" i="3"/>
  <c r="Q8" i="3"/>
  <c r="Q16" i="3"/>
  <c r="Q24" i="3"/>
  <c r="Q32" i="3"/>
  <c r="P4" i="3"/>
  <c r="P12" i="3"/>
  <c r="P20" i="3"/>
  <c r="P28" i="3"/>
  <c r="P36" i="3"/>
  <c r="O8" i="3"/>
  <c r="O16" i="3"/>
  <c r="O24" i="3"/>
  <c r="O32" i="3"/>
  <c r="N4" i="3"/>
  <c r="N12" i="3"/>
  <c r="N20" i="3"/>
  <c r="N28" i="3"/>
  <c r="N36" i="3"/>
  <c r="M8" i="3"/>
  <c r="M16" i="3"/>
  <c r="M24" i="3"/>
  <c r="M32" i="3"/>
  <c r="L4" i="3"/>
  <c r="L12" i="3"/>
  <c r="L20" i="3"/>
  <c r="L28" i="3"/>
  <c r="L36" i="3"/>
  <c r="K8" i="3"/>
  <c r="K16" i="3"/>
  <c r="K24" i="3"/>
  <c r="K32" i="3"/>
  <c r="J4" i="3"/>
  <c r="J12" i="3"/>
  <c r="J20" i="3"/>
  <c r="J28" i="3"/>
  <c r="J36" i="3"/>
  <c r="I8" i="3"/>
  <c r="I16" i="3"/>
  <c r="I22" i="3"/>
  <c r="I26" i="3"/>
  <c r="I30" i="3"/>
  <c r="I34" i="3"/>
  <c r="I38" i="3"/>
  <c r="H6" i="3"/>
  <c r="H10" i="3"/>
  <c r="H14" i="3"/>
  <c r="H18" i="3"/>
  <c r="H22" i="3"/>
  <c r="H26" i="3"/>
  <c r="H30" i="3"/>
  <c r="H34" i="3"/>
  <c r="H38" i="3"/>
  <c r="G6" i="3"/>
  <c r="G10" i="3"/>
  <c r="G14" i="3"/>
  <c r="G18" i="3"/>
  <c r="G22" i="3"/>
  <c r="G26" i="3"/>
  <c r="G30" i="3"/>
  <c r="G34" i="3"/>
  <c r="G38" i="3"/>
  <c r="F6" i="3"/>
  <c r="F10" i="3"/>
  <c r="F14" i="3"/>
  <c r="F18" i="3"/>
  <c r="F22" i="3"/>
  <c r="F26" i="3"/>
  <c r="F30" i="3"/>
  <c r="F34" i="3"/>
  <c r="F38" i="3"/>
  <c r="E6" i="3"/>
  <c r="E10" i="3"/>
  <c r="E14" i="3"/>
  <c r="E18" i="3"/>
  <c r="E22" i="3"/>
  <c r="E26" i="3"/>
  <c r="E30" i="3"/>
  <c r="E34" i="3"/>
  <c r="E38" i="3"/>
  <c r="D6" i="3"/>
  <c r="D10" i="3"/>
  <c r="R7" i="3"/>
  <c r="R15" i="3"/>
  <c r="R23" i="3"/>
  <c r="R31" i="3"/>
  <c r="R3" i="3"/>
  <c r="Q11" i="3"/>
  <c r="Q19" i="3"/>
  <c r="Q27" i="3"/>
  <c r="Q35" i="3"/>
  <c r="P7" i="3"/>
  <c r="P15" i="3"/>
  <c r="P23" i="3"/>
  <c r="P31" i="3"/>
  <c r="P3" i="3"/>
  <c r="O11" i="3"/>
  <c r="O19" i="3"/>
  <c r="O27" i="3"/>
  <c r="O35" i="3"/>
  <c r="N7" i="3"/>
  <c r="N15" i="3"/>
  <c r="N23" i="3"/>
  <c r="N31" i="3"/>
  <c r="N3" i="3"/>
  <c r="M11" i="3"/>
  <c r="M19" i="3"/>
  <c r="M27" i="3"/>
  <c r="M35" i="3"/>
  <c r="L7" i="3"/>
  <c r="L15" i="3"/>
  <c r="L23" i="3"/>
  <c r="L31" i="3"/>
  <c r="L3" i="3"/>
  <c r="K11" i="3"/>
  <c r="K19" i="3"/>
  <c r="K27" i="3"/>
  <c r="K35" i="3"/>
  <c r="J7" i="3"/>
  <c r="J15" i="3"/>
  <c r="J23" i="3"/>
  <c r="J31" i="3"/>
  <c r="J3" i="3"/>
  <c r="I11" i="3"/>
  <c r="I19" i="3"/>
  <c r="I23" i="3"/>
  <c r="I27" i="3"/>
  <c r="I31" i="3"/>
  <c r="I35" i="3"/>
  <c r="I3" i="3"/>
  <c r="H7" i="3"/>
  <c r="H11" i="3"/>
  <c r="H15" i="3"/>
  <c r="H19" i="3"/>
  <c r="H23" i="3"/>
  <c r="H27" i="3"/>
  <c r="H31" i="3"/>
  <c r="H35" i="3"/>
  <c r="H3" i="3"/>
  <c r="G7" i="3"/>
  <c r="G11" i="3"/>
  <c r="G15" i="3"/>
  <c r="G19" i="3"/>
  <c r="G23" i="3"/>
  <c r="G27" i="3"/>
  <c r="G31" i="3"/>
  <c r="G35" i="3"/>
  <c r="G3" i="3"/>
  <c r="F7" i="3"/>
  <c r="F11" i="3"/>
  <c r="F15" i="3"/>
  <c r="F19" i="3"/>
  <c r="F23" i="3"/>
  <c r="F27" i="3"/>
  <c r="F31" i="3"/>
  <c r="F35" i="3"/>
  <c r="F3" i="3"/>
  <c r="E7" i="3"/>
  <c r="E11" i="3"/>
  <c r="R8" i="3"/>
  <c r="R16" i="3"/>
  <c r="R24" i="3"/>
  <c r="R32" i="3"/>
  <c r="Q4" i="3"/>
  <c r="Q12" i="3"/>
  <c r="Q20" i="3"/>
  <c r="Q28" i="3"/>
  <c r="Q36" i="3"/>
  <c r="P8" i="3"/>
  <c r="P16" i="3"/>
  <c r="P24" i="3"/>
  <c r="P32" i="3"/>
  <c r="O4" i="3"/>
  <c r="O12" i="3"/>
  <c r="O20" i="3"/>
  <c r="O28" i="3"/>
  <c r="O36" i="3"/>
  <c r="N8" i="3"/>
  <c r="N16" i="3"/>
  <c r="N24" i="3"/>
  <c r="N32" i="3"/>
  <c r="M4" i="3"/>
  <c r="M12" i="3"/>
  <c r="M20" i="3"/>
  <c r="M28" i="3"/>
  <c r="M36" i="3"/>
  <c r="L8" i="3"/>
  <c r="L16" i="3"/>
  <c r="L24" i="3"/>
  <c r="L32" i="3"/>
  <c r="K4" i="3"/>
  <c r="K12" i="3"/>
  <c r="K20" i="3"/>
  <c r="K28" i="3"/>
  <c r="K36" i="3"/>
  <c r="J8" i="3"/>
  <c r="J16" i="3"/>
  <c r="J24" i="3"/>
  <c r="J32" i="3"/>
  <c r="I4" i="3"/>
  <c r="I12" i="3"/>
  <c r="I20" i="3"/>
  <c r="I24" i="3"/>
  <c r="I28" i="3"/>
  <c r="I32" i="3"/>
  <c r="I36" i="3"/>
  <c r="H4" i="3"/>
  <c r="H8" i="3"/>
  <c r="H12" i="3"/>
  <c r="H16" i="3"/>
  <c r="H20" i="3"/>
  <c r="H24" i="3"/>
  <c r="H28" i="3"/>
  <c r="H32" i="3"/>
  <c r="H36" i="3"/>
  <c r="G4" i="3"/>
  <c r="G8" i="3"/>
  <c r="G12" i="3"/>
  <c r="G16" i="3"/>
  <c r="G20" i="3"/>
  <c r="G24" i="3"/>
  <c r="G28" i="3"/>
  <c r="G32" i="3"/>
  <c r="G36" i="3"/>
  <c r="F4" i="3"/>
  <c r="F8" i="3"/>
  <c r="F12" i="3"/>
  <c r="F16" i="3"/>
  <c r="F20" i="3"/>
  <c r="F24" i="3"/>
  <c r="F28" i="3"/>
  <c r="F32" i="3"/>
  <c r="F36" i="3"/>
  <c r="E4" i="3"/>
  <c r="R11" i="3"/>
  <c r="R19" i="3"/>
  <c r="R27" i="3"/>
  <c r="R35" i="3"/>
  <c r="Q7" i="3"/>
  <c r="Q15" i="3"/>
  <c r="Q23" i="3"/>
  <c r="Q31" i="3"/>
  <c r="Q3" i="3"/>
  <c r="P11" i="3"/>
  <c r="P19" i="3"/>
  <c r="P27" i="3"/>
  <c r="P35" i="3"/>
  <c r="O7" i="3"/>
  <c r="O15" i="3"/>
  <c r="O23" i="3"/>
  <c r="O31" i="3"/>
  <c r="O3" i="3"/>
  <c r="N11" i="3"/>
  <c r="N19" i="3"/>
  <c r="N27" i="3"/>
  <c r="N35" i="3"/>
  <c r="M7" i="3"/>
  <c r="M15" i="3"/>
  <c r="M23" i="3"/>
  <c r="M31" i="3"/>
  <c r="M3" i="3"/>
  <c r="L11" i="3"/>
  <c r="L19" i="3"/>
  <c r="L27" i="3"/>
  <c r="L35" i="3"/>
  <c r="K7" i="3"/>
  <c r="K15" i="3"/>
  <c r="K23" i="3"/>
  <c r="K31" i="3"/>
  <c r="K3" i="3"/>
  <c r="J11" i="3"/>
  <c r="J19" i="3"/>
  <c r="J27" i="3"/>
  <c r="J35" i="3"/>
  <c r="I7" i="3"/>
  <c r="I15" i="3"/>
  <c r="I21" i="3"/>
  <c r="I25" i="3"/>
  <c r="I29" i="3"/>
  <c r="I33" i="3"/>
  <c r="I37" i="3"/>
  <c r="H5" i="3"/>
  <c r="H9" i="3"/>
  <c r="H13" i="3"/>
  <c r="H17" i="3"/>
  <c r="H21" i="3"/>
  <c r="H25" i="3"/>
  <c r="H29" i="3"/>
  <c r="H33" i="3"/>
  <c r="H37" i="3"/>
  <c r="G5" i="3"/>
  <c r="G9" i="3"/>
  <c r="G13" i="3"/>
  <c r="G17" i="3"/>
  <c r="G21" i="3"/>
  <c r="G25" i="3"/>
  <c r="G29" i="3"/>
  <c r="G33" i="3"/>
  <c r="G37" i="3"/>
  <c r="F5" i="3"/>
  <c r="F9" i="3"/>
  <c r="F13" i="3"/>
  <c r="F17" i="3"/>
  <c r="F21" i="3"/>
  <c r="F25" i="3"/>
  <c r="F29" i="3"/>
  <c r="F33" i="3"/>
  <c r="F37" i="3"/>
  <c r="B35" i="3"/>
  <c r="B27" i="3"/>
  <c r="B23" i="3"/>
  <c r="B15" i="3"/>
  <c r="B7" i="3"/>
  <c r="C36" i="3"/>
  <c r="C32" i="3"/>
  <c r="C24" i="3"/>
  <c r="C12" i="3"/>
  <c r="C4" i="3"/>
  <c r="D24" i="3"/>
  <c r="B37" i="3"/>
  <c r="B33" i="3"/>
  <c r="B29" i="3"/>
  <c r="B25" i="3"/>
  <c r="B21" i="3"/>
  <c r="B17" i="3"/>
  <c r="B13" i="3"/>
  <c r="B9" i="3"/>
  <c r="B5" i="3"/>
  <c r="C38" i="3"/>
  <c r="C34" i="3"/>
  <c r="C30" i="3"/>
  <c r="C26" i="3"/>
  <c r="C22" i="3"/>
  <c r="C18" i="3"/>
  <c r="C14" i="3"/>
  <c r="C10" i="3"/>
  <c r="C6" i="3"/>
  <c r="D38" i="3"/>
  <c r="D34" i="3"/>
  <c r="D30" i="3"/>
  <c r="D26" i="3"/>
  <c r="D22" i="3"/>
  <c r="D18" i="3"/>
  <c r="D14" i="3"/>
  <c r="D9" i="3"/>
  <c r="D4" i="3"/>
  <c r="E35" i="3"/>
  <c r="E29" i="3"/>
  <c r="E24" i="3"/>
  <c r="E19" i="3"/>
  <c r="E13" i="3"/>
  <c r="E5" i="3"/>
  <c r="B36" i="3"/>
  <c r="B32" i="3"/>
  <c r="B28" i="3"/>
  <c r="B24" i="3"/>
  <c r="B20" i="3"/>
  <c r="B16" i="3"/>
  <c r="B12" i="3"/>
  <c r="B8" i="3"/>
  <c r="B4" i="3"/>
  <c r="C37" i="3"/>
  <c r="C33" i="3"/>
  <c r="C29" i="3"/>
  <c r="C25" i="3"/>
  <c r="C21" i="3"/>
  <c r="C17" i="3"/>
  <c r="C13" i="3"/>
  <c r="C9" i="3"/>
  <c r="C5" i="3"/>
  <c r="D37" i="3"/>
  <c r="D33" i="3"/>
  <c r="D29" i="3"/>
  <c r="D25" i="3"/>
  <c r="D21" i="3"/>
  <c r="D17" i="3"/>
  <c r="D13" i="3"/>
  <c r="D8" i="3"/>
  <c r="E3" i="3"/>
  <c r="E33" i="3"/>
  <c r="E28" i="3"/>
  <c r="E23" i="3"/>
  <c r="E17" i="3"/>
  <c r="E12" i="3"/>
  <c r="C3" i="2"/>
  <c r="F3" i="2"/>
  <c r="D3" i="2"/>
  <c r="C2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3" i="1"/>
  <c r="M3" i="1"/>
  <c r="F2" i="2"/>
  <c r="D2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J3" i="1"/>
  <c r="I3" i="1"/>
  <c r="H3" i="1"/>
  <c r="G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" i="1"/>
  <c r="C3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</calcChain>
</file>

<file path=xl/sharedStrings.xml><?xml version="1.0" encoding="utf-8"?>
<sst xmlns="http://schemas.openxmlformats.org/spreadsheetml/2006/main" count="55" uniqueCount="53">
  <si>
    <t>LOSS</t>
    <phoneticPr fontId="1" type="noConversion"/>
  </si>
  <si>
    <t>SUM</t>
    <phoneticPr fontId="1" type="noConversion"/>
  </si>
  <si>
    <t>ratio</t>
    <phoneticPr fontId="1" type="noConversion"/>
  </si>
  <si>
    <t>date</t>
    <phoneticPr fontId="1" type="noConversion"/>
  </si>
  <si>
    <t>·</t>
    <phoneticPr fontId="1" type="noConversion"/>
  </si>
  <si>
    <t>操作</t>
    <phoneticPr fontId="1" type="noConversion"/>
  </si>
  <si>
    <t>8.35买入200</t>
    <phoneticPr fontId="1" type="noConversion"/>
  </si>
  <si>
    <t>8.48买入200</t>
    <phoneticPr fontId="1" type="noConversion"/>
  </si>
  <si>
    <t>8.45买入300</t>
    <phoneticPr fontId="1" type="noConversion"/>
  </si>
  <si>
    <t>8.69买入200</t>
    <phoneticPr fontId="1" type="noConversion"/>
  </si>
  <si>
    <t>8.67买入100</t>
    <phoneticPr fontId="1" type="noConversion"/>
  </si>
  <si>
    <t>8.41买入200</t>
    <phoneticPr fontId="1" type="noConversion"/>
  </si>
  <si>
    <t>8.99卖出700，2.56买入2000 50etf</t>
    <phoneticPr fontId="1" type="noConversion"/>
  </si>
  <si>
    <t>8.70买入100</t>
    <phoneticPr fontId="1" type="noConversion"/>
  </si>
  <si>
    <t>all</t>
    <phoneticPr fontId="1" type="noConversion"/>
  </si>
  <si>
    <t>2.536卖出2000 50etf 8.65买入200</t>
    <phoneticPr fontId="1" type="noConversion"/>
  </si>
  <si>
    <t>8.93卖出2700天玑 20.15买入1300中兴</t>
    <phoneticPr fontId="1" type="noConversion"/>
  </si>
  <si>
    <t>无操作</t>
    <phoneticPr fontId="1" type="noConversion"/>
  </si>
  <si>
    <t>20.97卖出中兴，2.516买入11000 50etf</t>
    <phoneticPr fontId="1" type="noConversion"/>
  </si>
  <si>
    <t>9.24卖出2600天玑，21.757买回1000中兴</t>
    <phoneticPr fontId="1" type="noConversion"/>
  </si>
  <si>
    <t>清空了其它股，20.41买入了500中兴</t>
    <phoneticPr fontId="1" type="noConversion"/>
  </si>
  <si>
    <t>卖掉了50etf，17.005买入迪安诊断</t>
    <phoneticPr fontId="1" type="noConversion"/>
  </si>
  <si>
    <t>expect2</t>
    <phoneticPr fontId="1" type="noConversion"/>
  </si>
  <si>
    <t>无操作</t>
    <phoneticPr fontId="1" type="noConversion"/>
  </si>
  <si>
    <t>20.28卖出700中兴</t>
    <phoneticPr fontId="1" type="noConversion"/>
  </si>
  <si>
    <t>16.52卖出800迪安，4.705买入2000 500etf</t>
    <phoneticPr fontId="1" type="noConversion"/>
  </si>
  <si>
    <t>20.77卖出800 中兴 6.64买入1500苏垦农发</t>
    <phoneticPr fontId="1" type="noConversion"/>
  </si>
  <si>
    <t>20.30买入700中兴6.67卖出1500 苏垦19.58买入600中兴</t>
    <phoneticPr fontId="1" type="noConversion"/>
  </si>
  <si>
    <t>16.17卖出900迪安，8.47买入1700天玑，19.86卖出600中兴</t>
    <phoneticPr fontId="1" type="noConversion"/>
  </si>
  <si>
    <t>可用资金12175.85</t>
    <phoneticPr fontId="1" type="noConversion"/>
  </si>
  <si>
    <t>6.703买入1800建设银行</t>
    <phoneticPr fontId="1" type="noConversion"/>
  </si>
  <si>
    <t>6.63卖出1800建设 2.431买入4900 50etf</t>
    <phoneticPr fontId="1" type="noConversion"/>
  </si>
  <si>
    <t>最差计划</t>
    <phoneticPr fontId="1" type="noConversion"/>
  </si>
  <si>
    <t>19.45卖出700中兴 18.95买入700中兴  4.599卖出3900 500ETF 8.6买入1100天玑 2.412买入3600 50ETF 2.418卖出3600 50ETF 8.5买入1000天玑 8.6卖出1000天玑</t>
    <phoneticPr fontId="1" type="noConversion"/>
  </si>
  <si>
    <t>19.06买入400中兴 8.95卖出1000天玑 2.396买入4200 50etf</t>
    <phoneticPr fontId="1" type="noConversion"/>
  </si>
  <si>
    <t>2.273卖出9100 50etf 16.15买入800迪安 8.69买入1000天玑</t>
    <phoneticPr fontId="1" type="noConversion"/>
  </si>
  <si>
    <t>19.11卖出400 中兴 15.95买入400 迪安 8.62卖出600天玑 15.75买入400迪安</t>
    <phoneticPr fontId="1" type="noConversion"/>
  </si>
  <si>
    <t xml:space="preserve">8.64卖出2200 天玑 8.56买入800 天玑  15.61 15.35 15.13买入各400 迪安        15.42 15.37 15.46 卖出400迪安 </t>
    <phoneticPr fontId="1" type="noConversion"/>
  </si>
  <si>
    <t>S</t>
    <phoneticPr fontId="1" type="noConversion"/>
  </si>
  <si>
    <t>19.9卖出300中兴                                   15.31 15.36 15.43 15.30买入400迪安                      15.49 15.53 卖出400迪安</t>
    <phoneticPr fontId="1" type="noConversion"/>
  </si>
  <si>
    <t>时间</t>
    <phoneticPr fontId="1" type="noConversion"/>
  </si>
  <si>
    <t>亏损比成长期望</t>
    <phoneticPr fontId="1" type="noConversion"/>
  </si>
  <si>
    <t>真实亏损比</t>
    <phoneticPr fontId="1" type="noConversion"/>
  </si>
  <si>
    <t>目标盈利</t>
    <phoneticPr fontId="1" type="noConversion"/>
  </si>
  <si>
    <t>本金</t>
    <phoneticPr fontId="1" type="noConversion"/>
  </si>
  <si>
    <t>日成长率</t>
    <phoneticPr fontId="1" type="noConversion"/>
  </si>
  <si>
    <t>期望</t>
    <phoneticPr fontId="1" type="noConversion"/>
  </si>
  <si>
    <t>实际</t>
    <phoneticPr fontId="1" type="noConversion"/>
  </si>
  <si>
    <t>股票持有</t>
    <phoneticPr fontId="1" type="noConversion"/>
  </si>
  <si>
    <t>净值</t>
    <phoneticPr fontId="1" type="noConversion"/>
  </si>
  <si>
    <t>15.17买入200迪安 15.06买入400迪安    8.23卖出800天玑                                     15.28卖出400迪安</t>
    <phoneticPr fontId="1" type="noConversion"/>
  </si>
  <si>
    <t>目标值</t>
    <phoneticPr fontId="1" type="noConversion"/>
  </si>
  <si>
    <t>总盈利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</si>
</sst>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workbookViewId="0">
      <selection activeCell="S36" sqref="S36"/>
    </sheetView>
  </sheetViews>
  <sheetFormatPr defaultRowHeight="14.25" x14ac:dyDescent="0.2"/>
  <cols>
    <col min="1" max="1" width="14.25" customWidth="1"/>
    <col min="2" max="2" width="12.25" customWidth="1"/>
    <col min="3" max="3" width="11" customWidth="1"/>
    <col min="4" max="4" width="10.75" customWidth="1"/>
  </cols>
  <sheetData>
    <row r="1" spans="1:15" x14ac:dyDescent="0.2">
      <c r="A1">
        <v>0.96699999999999997</v>
      </c>
      <c r="B1">
        <v>0</v>
      </c>
    </row>
    <row r="2" spans="1:15" x14ac:dyDescent="0.2">
      <c r="B2">
        <v>0.01</v>
      </c>
      <c r="C2">
        <v>0.02</v>
      </c>
      <c r="D2">
        <v>0.03</v>
      </c>
      <c r="E2">
        <v>0.04</v>
      </c>
      <c r="F2">
        <v>0.05</v>
      </c>
      <c r="G2">
        <v>0.06</v>
      </c>
      <c r="H2">
        <v>7.0000000000000007E-2</v>
      </c>
      <c r="I2">
        <v>0.08</v>
      </c>
      <c r="J2">
        <v>0.09</v>
      </c>
      <c r="K2">
        <v>0.1</v>
      </c>
      <c r="L2">
        <v>0.2</v>
      </c>
      <c r="M2">
        <v>0.3</v>
      </c>
      <c r="N2">
        <v>0.4</v>
      </c>
      <c r="O2">
        <v>0.5</v>
      </c>
    </row>
    <row r="3" spans="1:15" x14ac:dyDescent="0.2">
      <c r="A3">
        <v>-0.01</v>
      </c>
      <c r="B3">
        <f>(1+$B$1)*(1+$B$2)/(1+$B$2*$A$1*(1+A3))</f>
        <v>1.000422653808297</v>
      </c>
      <c r="C3">
        <f>(1+$B$1)*(1+$C$2)/(1+$C$2*$A$1*(1+A3))</f>
        <v>1.0008373672639441</v>
      </c>
      <c r="D3">
        <f>(1+$B$1)*(1+$D$2)/(1+$D$2*$A$1*(1+A3))</f>
        <v>1.0012443620464617</v>
      </c>
      <c r="E3">
        <f>(1+$B$1)*(1+$E$2)/(1+$E$2*$A$1*(1+A3))</f>
        <v>1.0016438516596275</v>
      </c>
      <c r="F3">
        <f>(1+$B$1)*(1+$F$2)/(1+$F$2*$A$1*(1+A3))</f>
        <v>1.0020360418049437</v>
      </c>
      <c r="G3">
        <f>(1+$B$1)*(1+$G$2)/(1+$G$2*$A$1*(1+A3))</f>
        <v>1.0024211307348183</v>
      </c>
      <c r="H3">
        <f>(1+$B$1)*(1+$H$2)/(1+$H$2*$A$1*(1+A3))</f>
        <v>1.0027993095867334</v>
      </c>
      <c r="I3">
        <f>(1+$B$1)*(1+$I$2)/(1+$I$2*$A$1*(1+A3))</f>
        <v>1.0031707626995845</v>
      </c>
      <c r="J3">
        <f>(1+$B$1)*(1+$J$2)/(1+$J$2*$A$1*(1+A3))</f>
        <v>1.0035356679132912</v>
      </c>
      <c r="K3">
        <f>(1+$B$1)*(1+$K$2)/(1+$K$2*$A$1*(1+A3))</f>
        <v>1.0038941968527004</v>
      </c>
      <c r="L3">
        <f>(1+$B$1)*(1+$L$2)/(1+$L$2*$A$1*(1+A3))</f>
        <v>1.0071626047239282</v>
      </c>
      <c r="M3">
        <f>(1+$B$1)*(1+$M$2)/(1+$M$2*$A$1*(1+A3))</f>
        <v>1.0099448492424248</v>
      </c>
      <c r="N3">
        <f>(1+$B$1)*(1+$N$2)/(1+$N$2*$A$1*(1+A3))</f>
        <v>1.012341893889215</v>
      </c>
      <c r="O3">
        <f>(1+$B$1)*(1+$O$2)/(1+$O$2*$A$1*(1+A3))</f>
        <v>1.0144285554875514</v>
      </c>
    </row>
    <row r="4" spans="1:15" x14ac:dyDescent="0.2">
      <c r="A4">
        <v>-1.2E-2</v>
      </c>
      <c r="B4">
        <f t="shared" ref="B4:B49" si="0">(1+$B$1)*(1+$B$2)/(1+$B$2*$A$1*(1+A4))</f>
        <v>1.0004418188800923</v>
      </c>
      <c r="C4">
        <f t="shared" ref="C4:C49" si="1">(1+$B$1)*(1+$C$2)/(1+$C$2*$A$1*(1+A4))</f>
        <v>1.0008753538094377</v>
      </c>
      <c r="D4">
        <f t="shared" ref="D4:D49" si="2">(1+$B$1)*(1+$D$2)/(1+$D$2*$A$1*(1+A4))</f>
        <v>1.0013008356059623</v>
      </c>
      <c r="E4">
        <f t="shared" ref="E4:E49" si="3">(1+$B$1)*(1+$E$2)/(1+$E$2*$A$1*(1+A4))</f>
        <v>1.0017184865913817</v>
      </c>
      <c r="F4">
        <f t="shared" ref="F4:F49" si="4">(1+$B$1)*(1+$F$2)/(1+$F$2*$A$1*(1+A4))</f>
        <v>1.0021285209785584</v>
      </c>
      <c r="G4">
        <f t="shared" ref="G4:G49" si="5">(1+$B$1)*(1+$G$2)/(1+$G$2*$A$1*(1+A4))</f>
        <v>1.0025311452378598</v>
      </c>
      <c r="H4">
        <f t="shared" ref="H4:H49" si="6">(1+$B$1)*(1+$H$2)/(1+$H$2*$A$1*(1+A4))</f>
        <v>1.0029265584438301</v>
      </c>
      <c r="I4">
        <f t="shared" ref="I4:I49" si="7">(1+$B$1)*(1+$I$2)/(1+$I$2*$A$1*(1+A4))</f>
        <v>1.0033149526034018</v>
      </c>
      <c r="J4">
        <f t="shared" ref="J4:J49" si="8">(1+$B$1)*(1+$J$2)/(1+$J$2*$A$1*(1+A4))</f>
        <v>1.003696512966783</v>
      </c>
      <c r="K4">
        <f t="shared" ref="K4:K49" si="9">(1+$B$1)*(1+$K$2)/(1+$K$2*$A$1*(1+A4))</f>
        <v>1.0040714183220762</v>
      </c>
      <c r="L4">
        <f t="shared" ref="L4:L49" si="10">(1+$B$1)*(1+$L$2)/(1+$L$2*$A$1*(1+A4))</f>
        <v>1.0074896782682461</v>
      </c>
      <c r="M4">
        <f t="shared" ref="M4:M49" si="11">(1+$B$1)*(1+$M$2)/(1+$M$2*$A$1*(1+A4))</f>
        <v>1.0104002832851504</v>
      </c>
      <c r="N4">
        <f t="shared" ref="N4:N49" si="12">(1+$B$1)*(1+$N$2)/(1+$N$2*$A$1*(1+A4))</f>
        <v>1.0129085060004699</v>
      </c>
      <c r="O4">
        <f t="shared" ref="O4:O49" si="13">(1+$B$1)*(1+$O$2)/(1+$O$2*$A$1*(1+A4))</f>
        <v>1.0150923937096754</v>
      </c>
    </row>
    <row r="5" spans="1:15" x14ac:dyDescent="0.2">
      <c r="A5">
        <v>-1.4E-2</v>
      </c>
      <c r="B5">
        <f t="shared" si="0"/>
        <v>1.0004609846861914</v>
      </c>
      <c r="C5">
        <f t="shared" si="1"/>
        <v>1.0009133432385811</v>
      </c>
      <c r="D5">
        <f t="shared" si="2"/>
        <v>1.0013573155364204</v>
      </c>
      <c r="E5">
        <f t="shared" si="3"/>
        <v>1.0017931326464269</v>
      </c>
      <c r="F5">
        <f t="shared" si="4"/>
        <v>1.0022210172237886</v>
      </c>
      <c r="G5">
        <f t="shared" si="5"/>
        <v>1.0026411838914684</v>
      </c>
      <c r="H5">
        <f t="shared" si="6"/>
        <v>1.0030538395991671</v>
      </c>
      <c r="I5">
        <f t="shared" si="7"/>
        <v>1.0034591839632061</v>
      </c>
      <c r="J5">
        <f t="shared" si="8"/>
        <v>1.0038574095885033</v>
      </c>
      <c r="K5">
        <f t="shared" si="9"/>
        <v>1.0042487023737336</v>
      </c>
      <c r="L5">
        <f t="shared" si="10"/>
        <v>1.007816964314209</v>
      </c>
      <c r="M5">
        <f t="shared" si="11"/>
        <v>1.0108561282686228</v>
      </c>
      <c r="N5">
        <f t="shared" si="12"/>
        <v>1.0134757527373979</v>
      </c>
      <c r="O5">
        <f t="shared" si="13"/>
        <v>1.0157571013271882</v>
      </c>
    </row>
    <row r="6" spans="1:15" x14ac:dyDescent="0.2">
      <c r="A6">
        <v>-1.6E-2</v>
      </c>
      <c r="B6">
        <f t="shared" si="0"/>
        <v>1.0004801512266361</v>
      </c>
      <c r="C6">
        <f t="shared" si="1"/>
        <v>1.0009513355517032</v>
      </c>
      <c r="D6">
        <f t="shared" si="2"/>
        <v>1.0014138018389147</v>
      </c>
      <c r="E6">
        <f t="shared" si="3"/>
        <v>1.0018677898272503</v>
      </c>
      <c r="F6">
        <f t="shared" si="4"/>
        <v>1.0023135305453617</v>
      </c>
      <c r="G6">
        <f t="shared" si="5"/>
        <v>1.0027512467035971</v>
      </c>
      <c r="H6">
        <f t="shared" si="6"/>
        <v>1.0031811530650427</v>
      </c>
      <c r="I6">
        <f t="shared" si="7"/>
        <v>1.0036034567968786</v>
      </c>
      <c r="J6">
        <f t="shared" si="8"/>
        <v>1.0040183578032567</v>
      </c>
      <c r="K6">
        <f t="shared" si="9"/>
        <v>1.0044260490408281</v>
      </c>
      <c r="L6">
        <f t="shared" si="10"/>
        <v>1.0081444630689798</v>
      </c>
      <c r="M6">
        <f t="shared" si="11"/>
        <v>1.0113123847492849</v>
      </c>
      <c r="N6">
        <f t="shared" si="12"/>
        <v>1.0140436351668014</v>
      </c>
      <c r="O6">
        <f t="shared" si="13"/>
        <v>1.0164226800491136</v>
      </c>
    </row>
    <row r="7" spans="1:15" x14ac:dyDescent="0.2">
      <c r="A7">
        <v>-1.7999999999999999E-2</v>
      </c>
      <c r="B7">
        <f t="shared" si="0"/>
        <v>1.000499318501469</v>
      </c>
      <c r="C7">
        <f t="shared" si="1"/>
        <v>1.0009893307491322</v>
      </c>
      <c r="D7">
        <f t="shared" si="2"/>
        <v>1.0014702945145233</v>
      </c>
      <c r="E7">
        <f t="shared" si="3"/>
        <v>1.0019424581363394</v>
      </c>
      <c r="F7">
        <f t="shared" si="4"/>
        <v>1.002406060948007</v>
      </c>
      <c r="G7">
        <f t="shared" si="5"/>
        <v>1.002861333682203</v>
      </c>
      <c r="H7">
        <f t="shared" si="6"/>
        <v>1.0033084988537624</v>
      </c>
      <c r="I7">
        <f t="shared" si="7"/>
        <v>1.0037477711223104</v>
      </c>
      <c r="J7">
        <f t="shared" si="8"/>
        <v>1.004179357635862</v>
      </c>
      <c r="K7">
        <f t="shared" si="9"/>
        <v>1.0046034583565382</v>
      </c>
      <c r="L7">
        <f t="shared" si="10"/>
        <v>1.0084721747399905</v>
      </c>
      <c r="M7">
        <f t="shared" si="11"/>
        <v>1.0117690532845838</v>
      </c>
      <c r="N7">
        <f t="shared" si="12"/>
        <v>1.014612154357875</v>
      </c>
      <c r="O7">
        <f t="shared" si="13"/>
        <v>1.0170891315889576</v>
      </c>
    </row>
    <row r="8" spans="1:15" x14ac:dyDescent="0.2">
      <c r="A8">
        <v>-0.02</v>
      </c>
      <c r="B8">
        <f t="shared" si="0"/>
        <v>1.0005184865107324</v>
      </c>
      <c r="C8">
        <f t="shared" si="1"/>
        <v>1.0010273288311966</v>
      </c>
      <c r="D8">
        <f t="shared" si="2"/>
        <v>1.0015267935643248</v>
      </c>
      <c r="E8">
        <f t="shared" si="3"/>
        <v>1.0020171375761822</v>
      </c>
      <c r="F8">
        <f t="shared" si="4"/>
        <v>1.0024986084364556</v>
      </c>
      <c r="G8">
        <f t="shared" si="5"/>
        <v>1.002971444835246</v>
      </c>
      <c r="H8">
        <f t="shared" si="6"/>
        <v>1.0034358769776361</v>
      </c>
      <c r="I8">
        <f t="shared" si="7"/>
        <v>1.0038921269574037</v>
      </c>
      <c r="J8">
        <f t="shared" si="8"/>
        <v>1.0043404091111552</v>
      </c>
      <c r="K8">
        <f t="shared" si="9"/>
        <v>1.0047809303540667</v>
      </c>
      <c r="L8">
        <f t="shared" si="10"/>
        <v>1.0088000995349431</v>
      </c>
      <c r="M8">
        <f t="shared" si="11"/>
        <v>1.0122261344329744</v>
      </c>
      <c r="N8">
        <f t="shared" si="12"/>
        <v>1.0151813113822128</v>
      </c>
      <c r="O8">
        <f t="shared" si="13"/>
        <v>1.017756457664724</v>
      </c>
    </row>
    <row r="9" spans="1:15" x14ac:dyDescent="0.2">
      <c r="A9">
        <v>-2.1999999999999999E-2</v>
      </c>
      <c r="B9">
        <f t="shared" si="0"/>
        <v>1.000537655254468</v>
      </c>
      <c r="C9">
        <f t="shared" si="1"/>
        <v>1.0010653297982248</v>
      </c>
      <c r="D9">
        <f t="shared" si="2"/>
        <v>1.0015832989893985</v>
      </c>
      <c r="E9">
        <f t="shared" si="3"/>
        <v>1.0020918281492681</v>
      </c>
      <c r="F9">
        <f t="shared" si="4"/>
        <v>1.00259117301544</v>
      </c>
      <c r="G9">
        <f t="shared" si="5"/>
        <v>1.0030815801706898</v>
      </c>
      <c r="H9">
        <f t="shared" si="6"/>
        <v>1.0035632874489817</v>
      </c>
      <c r="I9">
        <f t="shared" si="7"/>
        <v>1.0040365243200702</v>
      </c>
      <c r="J9">
        <f t="shared" si="8"/>
        <v>1.0045015122539878</v>
      </c>
      <c r="K9">
        <f t="shared" si="9"/>
        <v>1.0049584650666388</v>
      </c>
      <c r="L9">
        <f t="shared" si="10"/>
        <v>1.0091282376618094</v>
      </c>
      <c r="M9">
        <f t="shared" si="11"/>
        <v>1.0126836287539209</v>
      </c>
      <c r="N9">
        <f t="shared" si="12"/>
        <v>1.0157511073138141</v>
      </c>
      <c r="O9">
        <f t="shared" si="13"/>
        <v>1.0184246599989273</v>
      </c>
    </row>
    <row r="10" spans="1:15" x14ac:dyDescent="0.2">
      <c r="A10">
        <v>-2.4E-2</v>
      </c>
      <c r="B10">
        <f t="shared" si="0"/>
        <v>1.0005568247327186</v>
      </c>
      <c r="C10">
        <f t="shared" si="1"/>
        <v>1.0011033336505457</v>
      </c>
      <c r="D10">
        <f t="shared" si="2"/>
        <v>1.0016398107908231</v>
      </c>
      <c r="E10">
        <f t="shared" si="3"/>
        <v>1.0021665298580871</v>
      </c>
      <c r="F10">
        <f t="shared" si="4"/>
        <v>1.0026837546896952</v>
      </c>
      <c r="G10">
        <f t="shared" si="5"/>
        <v>1.0031917396965018</v>
      </c>
      <c r="H10">
        <f t="shared" si="6"/>
        <v>1.0036907302801223</v>
      </c>
      <c r="I10">
        <f t="shared" si="7"/>
        <v>1.0041809632282321</v>
      </c>
      <c r="J10">
        <f t="shared" si="8"/>
        <v>1.0046626670892271</v>
      </c>
      <c r="K10">
        <f t="shared" si="9"/>
        <v>1.0051360625275041</v>
      </c>
      <c r="L10">
        <f t="shared" si="10"/>
        <v>1.0094565893288325</v>
      </c>
      <c r="M10">
        <f t="shared" si="11"/>
        <v>1.0131415368078998</v>
      </c>
      <c r="N10">
        <f t="shared" si="12"/>
        <v>1.0163215432290915</v>
      </c>
      <c r="O10">
        <f t="shared" si="13"/>
        <v>1.0190937403186093</v>
      </c>
    </row>
    <row r="11" spans="1:15" x14ac:dyDescent="0.2">
      <c r="A11">
        <v>-2.5999999999999999E-2</v>
      </c>
      <c r="B11">
        <f t="shared" si="0"/>
        <v>1.000575994945526</v>
      </c>
      <c r="C11">
        <f t="shared" si="1"/>
        <v>1.0011413403884877</v>
      </c>
      <c r="D11">
        <f t="shared" si="2"/>
        <v>1.0016963289696783</v>
      </c>
      <c r="E11">
        <f t="shared" si="3"/>
        <v>1.0022412427051293</v>
      </c>
      <c r="F11">
        <f t="shared" si="4"/>
        <v>1.0027763534639573</v>
      </c>
      <c r="G11">
        <f t="shared" si="5"/>
        <v>1.0033019234206524</v>
      </c>
      <c r="H11">
        <f t="shared" si="6"/>
        <v>1.003818205483388</v>
      </c>
      <c r="I11">
        <f t="shared" si="7"/>
        <v>1.0043254436998219</v>
      </c>
      <c r="J11">
        <f t="shared" si="8"/>
        <v>1.004823873641757</v>
      </c>
      <c r="K11">
        <f t="shared" si="9"/>
        <v>1.0053137227699356</v>
      </c>
      <c r="L11">
        <f t="shared" si="10"/>
        <v>1.009785154744526</v>
      </c>
      <c r="M11">
        <f t="shared" si="11"/>
        <v>1.0135998591564013</v>
      </c>
      <c r="N11">
        <f t="shared" si="12"/>
        <v>1.0168926202068767</v>
      </c>
      <c r="O11">
        <f t="shared" si="13"/>
        <v>1.0197637003553537</v>
      </c>
    </row>
    <row r="12" spans="1:15" x14ac:dyDescent="0.2">
      <c r="A12">
        <v>-2.8000000000000001E-2</v>
      </c>
      <c r="B12">
        <f t="shared" si="0"/>
        <v>1.0005951658929324</v>
      </c>
      <c r="C12">
        <f t="shared" si="1"/>
        <v>1.0011793500123793</v>
      </c>
      <c r="D12">
        <f t="shared" si="2"/>
        <v>1.0017528535270435</v>
      </c>
      <c r="E12">
        <f t="shared" si="3"/>
        <v>1.0023159666928863</v>
      </c>
      <c r="F12">
        <f t="shared" si="4"/>
        <v>1.0028689693429642</v>
      </c>
      <c r="G12">
        <f t="shared" si="5"/>
        <v>1.0034121313511162</v>
      </c>
      <c r="H12">
        <f t="shared" si="6"/>
        <v>1.0039457130711142</v>
      </c>
      <c r="I12">
        <f t="shared" si="7"/>
        <v>1.0044699657527825</v>
      </c>
      <c r="J12">
        <f t="shared" si="8"/>
        <v>1.0049851319364766</v>
      </c>
      <c r="K12">
        <f t="shared" si="9"/>
        <v>1.0054914458272288</v>
      </c>
      <c r="L12">
        <f t="shared" si="10"/>
        <v>1.0101139341176757</v>
      </c>
      <c r="M12">
        <f t="shared" si="11"/>
        <v>1.0140585963619322</v>
      </c>
      <c r="N12">
        <f t="shared" si="12"/>
        <v>1.0174643393284271</v>
      </c>
      <c r="O12">
        <f t="shared" si="13"/>
        <v>1.0204345418452994</v>
      </c>
    </row>
    <row r="13" spans="1:15" x14ac:dyDescent="0.2">
      <c r="A13">
        <v>-0.03</v>
      </c>
      <c r="B13">
        <f t="shared" si="0"/>
        <v>1.0006143375749803</v>
      </c>
      <c r="C13">
        <f t="shared" si="1"/>
        <v>1.0012173625225496</v>
      </c>
      <c r="D13">
        <f t="shared" si="2"/>
        <v>1.0018093844639984</v>
      </c>
      <c r="E13">
        <f t="shared" si="3"/>
        <v>1.00239070182385</v>
      </c>
      <c r="F13">
        <f t="shared" si="4"/>
        <v>1.0029616023314558</v>
      </c>
      <c r="G13">
        <f t="shared" si="5"/>
        <v>1.0035223634958705</v>
      </c>
      <c r="H13">
        <f t="shared" si="6"/>
        <v>1.0040732530556435</v>
      </c>
      <c r="I13">
        <f t="shared" si="7"/>
        <v>1.0046145294050675</v>
      </c>
      <c r="J13">
        <f t="shared" si="8"/>
        <v>1.0051464419983012</v>
      </c>
      <c r="K13">
        <f t="shared" si="9"/>
        <v>1.0056692317327043</v>
      </c>
      <c r="L13">
        <f t="shared" si="10"/>
        <v>1.0104429276573386</v>
      </c>
      <c r="M13">
        <f t="shared" si="11"/>
        <v>1.0145177489880186</v>
      </c>
      <c r="N13">
        <f t="shared" si="12"/>
        <v>1.0180367016774334</v>
      </c>
      <c r="O13">
        <f t="shared" si="13"/>
        <v>1.0211062665291577</v>
      </c>
    </row>
    <row r="14" spans="1:15" x14ac:dyDescent="0.2">
      <c r="A14">
        <v>-3.2000000000000001E-2</v>
      </c>
      <c r="B14">
        <f t="shared" si="0"/>
        <v>1.0006335099917121</v>
      </c>
      <c r="C14">
        <f t="shared" si="1"/>
        <v>1.0012553779193269</v>
      </c>
      <c r="D14">
        <f t="shared" si="2"/>
        <v>1.0018659217816233</v>
      </c>
      <c r="E14">
        <f t="shared" si="3"/>
        <v>1.0024654481005131</v>
      </c>
      <c r="F14">
        <f t="shared" si="4"/>
        <v>1.0030542524341739</v>
      </c>
      <c r="G14">
        <f t="shared" si="5"/>
        <v>1.0036326198628971</v>
      </c>
      <c r="H14">
        <f t="shared" si="6"/>
        <v>1.0042008254493247</v>
      </c>
      <c r="I14">
        <f t="shared" si="7"/>
        <v>1.0047591346746398</v>
      </c>
      <c r="J14">
        <f t="shared" si="8"/>
        <v>1.0053078038521626</v>
      </c>
      <c r="K14">
        <f t="shared" si="9"/>
        <v>1.0058470805197048</v>
      </c>
      <c r="L14">
        <f t="shared" si="10"/>
        <v>1.010772135572845</v>
      </c>
      <c r="M14">
        <f t="shared" si="11"/>
        <v>1.014977317599207</v>
      </c>
      <c r="N14">
        <f t="shared" si="12"/>
        <v>1.018609708340027</v>
      </c>
      <c r="O14">
        <f t="shared" si="13"/>
        <v>1.021778876152226</v>
      </c>
    </row>
    <row r="15" spans="1:15" x14ac:dyDescent="0.2">
      <c r="A15">
        <v>-3.4000000000000002E-2</v>
      </c>
      <c r="B15">
        <f t="shared" si="0"/>
        <v>1.0006526831431692</v>
      </c>
      <c r="C15">
        <f t="shared" si="1"/>
        <v>1.0012933962030404</v>
      </c>
      <c r="D15">
        <f t="shared" si="2"/>
        <v>1.0019224654809988</v>
      </c>
      <c r="E15">
        <f t="shared" si="3"/>
        <v>1.0025402055253694</v>
      </c>
      <c r="F15">
        <f t="shared" si="4"/>
        <v>1.0031469196558613</v>
      </c>
      <c r="G15">
        <f t="shared" si="5"/>
        <v>1.0037429004601801</v>
      </c>
      <c r="H15">
        <f t="shared" si="6"/>
        <v>1.0043284302645117</v>
      </c>
      <c r="I15">
        <f t="shared" si="7"/>
        <v>1.0049037815794735</v>
      </c>
      <c r="J15">
        <f t="shared" si="8"/>
        <v>1.0054692175230078</v>
      </c>
      <c r="K15">
        <f t="shared" si="9"/>
        <v>1.0060249922215978</v>
      </c>
      <c r="L15">
        <f t="shared" si="10"/>
        <v>1.0111015580737976</v>
      </c>
      <c r="M15">
        <f t="shared" si="11"/>
        <v>1.0154373027610679</v>
      </c>
      <c r="N15">
        <f t="shared" si="12"/>
        <v>1.0191833604047846</v>
      </c>
      <c r="O15">
        <f t="shared" si="13"/>
        <v>1.0224523724644035</v>
      </c>
    </row>
    <row r="16" spans="1:15" x14ac:dyDescent="0.2">
      <c r="A16">
        <v>-3.5999999999999997E-2</v>
      </c>
      <c r="B16">
        <f t="shared" si="0"/>
        <v>1.0006718570293949</v>
      </c>
      <c r="C16">
        <f t="shared" si="1"/>
        <v>1.0013314173740189</v>
      </c>
      <c r="D16">
        <f t="shared" si="2"/>
        <v>1.0019790155632051</v>
      </c>
      <c r="E16">
        <f t="shared" si="3"/>
        <v>1.0026149741009127</v>
      </c>
      <c r="F16">
        <f t="shared" si="4"/>
        <v>1.0032396040012637</v>
      </c>
      <c r="G16">
        <f t="shared" si="5"/>
        <v>1.0038532052957083</v>
      </c>
      <c r="H16">
        <f t="shared" si="6"/>
        <v>1.0044560675135665</v>
      </c>
      <c r="I16">
        <f t="shared" si="7"/>
        <v>1.0050484701375533</v>
      </c>
      <c r="J16">
        <f t="shared" si="8"/>
        <v>1.0056306830358002</v>
      </c>
      <c r="K16">
        <f t="shared" si="9"/>
        <v>1.0062029668717736</v>
      </c>
      <c r="L16">
        <f t="shared" si="10"/>
        <v>1.0114311953700725</v>
      </c>
      <c r="M16">
        <f t="shared" si="11"/>
        <v>1.0158977050401967</v>
      </c>
      <c r="N16">
        <f t="shared" si="12"/>
        <v>1.0197576589627375</v>
      </c>
      <c r="O16">
        <f t="shared" si="13"/>
        <v>1.0231267572202056</v>
      </c>
    </row>
    <row r="17" spans="1:15" x14ac:dyDescent="0.2">
      <c r="A17">
        <v>-3.7999999999999999E-2</v>
      </c>
      <c r="B17">
        <f t="shared" si="0"/>
        <v>1.0006910316504307</v>
      </c>
      <c r="C17">
        <f t="shared" si="1"/>
        <v>1.0013694414325913</v>
      </c>
      <c r="D17">
        <f t="shared" si="2"/>
        <v>1.002035572029323</v>
      </c>
      <c r="E17">
        <f t="shared" si="3"/>
        <v>1.0026897538296384</v>
      </c>
      <c r="F17">
        <f t="shared" si="4"/>
        <v>1.0033323054751271</v>
      </c>
      <c r="G17">
        <f t="shared" si="5"/>
        <v>1.0039635343774731</v>
      </c>
      <c r="H17">
        <f t="shared" si="6"/>
        <v>1.004583737208856</v>
      </c>
      <c r="I17">
        <f t="shared" si="7"/>
        <v>1.0051932003668733</v>
      </c>
      <c r="J17">
        <f t="shared" si="8"/>
        <v>1.0057922004155195</v>
      </c>
      <c r="K17">
        <f t="shared" si="9"/>
        <v>1.0063810045036465</v>
      </c>
      <c r="L17">
        <f t="shared" si="10"/>
        <v>1.0117610476718197</v>
      </c>
      <c r="M17">
        <f t="shared" si="11"/>
        <v>1.016358525004218</v>
      </c>
      <c r="N17">
        <f t="shared" si="12"/>
        <v>1.0203326051073767</v>
      </c>
      <c r="O17">
        <f t="shared" si="13"/>
        <v>1.0238020321787804</v>
      </c>
    </row>
    <row r="18" spans="1:15" x14ac:dyDescent="0.2">
      <c r="A18">
        <v>-0.04</v>
      </c>
      <c r="B18">
        <f t="shared" si="0"/>
        <v>1.000710207006319</v>
      </c>
      <c r="C18">
        <f t="shared" si="1"/>
        <v>1.0014074683790866</v>
      </c>
      <c r="D18">
        <f t="shared" si="2"/>
        <v>1.0020921348804339</v>
      </c>
      <c r="E18">
        <f t="shared" si="3"/>
        <v>1.0027645447140425</v>
      </c>
      <c r="F18">
        <f t="shared" si="4"/>
        <v>1.0034250240822007</v>
      </c>
      <c r="G18">
        <f t="shared" si="5"/>
        <v>1.0040738877134698</v>
      </c>
      <c r="H18">
        <f t="shared" si="6"/>
        <v>1.0047114393627539</v>
      </c>
      <c r="I18">
        <f t="shared" si="7"/>
        <v>1.0053379722854388</v>
      </c>
      <c r="J18">
        <f t="shared" si="8"/>
        <v>1.0059537696871614</v>
      </c>
      <c r="K18">
        <f t="shared" si="9"/>
        <v>1.0065591051506546</v>
      </c>
      <c r="L18">
        <f t="shared" si="10"/>
        <v>1.0120911151894634</v>
      </c>
      <c r="M18">
        <f t="shared" si="11"/>
        <v>1.0168197632217855</v>
      </c>
      <c r="N18">
        <f t="shared" si="12"/>
        <v>1.0209081999346616</v>
      </c>
      <c r="O18">
        <f t="shared" si="13"/>
        <v>1.0244781991039231</v>
      </c>
    </row>
    <row r="19" spans="1:15" x14ac:dyDescent="0.2">
      <c r="A19">
        <v>-4.2000000000000003E-2</v>
      </c>
      <c r="B19">
        <f t="shared" si="0"/>
        <v>1.0007293830971022</v>
      </c>
      <c r="C19">
        <f t="shared" si="1"/>
        <v>1.0014454982138337</v>
      </c>
      <c r="D19">
        <f t="shared" si="2"/>
        <v>1.0021487041176189</v>
      </c>
      <c r="E19">
        <f t="shared" si="3"/>
        <v>1.0028393467566208</v>
      </c>
      <c r="F19">
        <f t="shared" si="4"/>
        <v>1.0035177598272345</v>
      </c>
      <c r="G19">
        <f t="shared" si="5"/>
        <v>1.0041842653116975</v>
      </c>
      <c r="H19">
        <f t="shared" si="6"/>
        <v>1.0048391739876401</v>
      </c>
      <c r="I19">
        <f t="shared" si="7"/>
        <v>1.0054827859112645</v>
      </c>
      <c r="J19">
        <f t="shared" si="8"/>
        <v>1.0061153908757372</v>
      </c>
      <c r="K19">
        <f t="shared" si="9"/>
        <v>1.006737268846259</v>
      </c>
      <c r="L19">
        <f t="shared" si="10"/>
        <v>1.0124213981337022</v>
      </c>
      <c r="M19">
        <f t="shared" si="11"/>
        <v>1.0172814202625871</v>
      </c>
      <c r="N19">
        <f t="shared" si="12"/>
        <v>1.0214844445430258</v>
      </c>
      <c r="O19">
        <f t="shared" si="13"/>
        <v>1.0251552597640914</v>
      </c>
    </row>
    <row r="20" spans="1:15" x14ac:dyDescent="0.2">
      <c r="A20">
        <v>-4.3999999999999997E-2</v>
      </c>
      <c r="B20">
        <f t="shared" si="0"/>
        <v>1.0007485599228223</v>
      </c>
      <c r="C20">
        <f t="shared" si="1"/>
        <v>1.0014835309371617</v>
      </c>
      <c r="D20">
        <f t="shared" si="2"/>
        <v>1.0022052797419596</v>
      </c>
      <c r="E20">
        <f t="shared" si="3"/>
        <v>1.0029141599598712</v>
      </c>
      <c r="F20">
        <f t="shared" si="4"/>
        <v>1.0036105127149806</v>
      </c>
      <c r="G20">
        <f t="shared" si="5"/>
        <v>1.004294667180158</v>
      </c>
      <c r="H20">
        <f t="shared" si="6"/>
        <v>1.0049669410959008</v>
      </c>
      <c r="I20">
        <f t="shared" si="7"/>
        <v>1.005627641262377</v>
      </c>
      <c r="J20">
        <f t="shared" si="8"/>
        <v>1.0062770640062746</v>
      </c>
      <c r="K20">
        <f t="shared" si="9"/>
        <v>1.0069154956239452</v>
      </c>
      <c r="L20">
        <f t="shared" si="10"/>
        <v>1.0127518967155105</v>
      </c>
      <c r="M20">
        <f t="shared" si="11"/>
        <v>1.017743496697344</v>
      </c>
      <c r="N20">
        <f t="shared" si="12"/>
        <v>1.0220613400333833</v>
      </c>
      <c r="O20">
        <f t="shared" si="13"/>
        <v>1.0258332159324208</v>
      </c>
    </row>
    <row r="21" spans="1:15" x14ac:dyDescent="0.2">
      <c r="A21">
        <v>-4.5999999999999999E-2</v>
      </c>
      <c r="B21">
        <f t="shared" si="0"/>
        <v>1.0007677374835218</v>
      </c>
      <c r="C21">
        <f t="shared" si="1"/>
        <v>1.0015215665493995</v>
      </c>
      <c r="D21">
        <f t="shared" si="2"/>
        <v>1.0022618617545378</v>
      </c>
      <c r="E21">
        <f t="shared" si="3"/>
        <v>1.0029889843262911</v>
      </c>
      <c r="F21">
        <f t="shared" si="4"/>
        <v>1.0037032827501928</v>
      </c>
      <c r="G21">
        <f t="shared" si="5"/>
        <v>1.0044050933268578</v>
      </c>
      <c r="H21">
        <f t="shared" si="6"/>
        <v>1.0050947406999289</v>
      </c>
      <c r="I21">
        <f t="shared" si="7"/>
        <v>1.0057725383568121</v>
      </c>
      <c r="J21">
        <f t="shared" si="8"/>
        <v>1.0064387891038173</v>
      </c>
      <c r="K21">
        <f t="shared" si="9"/>
        <v>1.0070937855172224</v>
      </c>
      <c r="L21">
        <f t="shared" si="10"/>
        <v>1.0130826111461375</v>
      </c>
      <c r="M21">
        <f t="shared" si="11"/>
        <v>1.0182059930978167</v>
      </c>
      <c r="N21">
        <f t="shared" si="12"/>
        <v>1.0226388875091379</v>
      </c>
      <c r="O21">
        <f t="shared" si="13"/>
        <v>1.0265120693867411</v>
      </c>
    </row>
    <row r="22" spans="1:15" x14ac:dyDescent="0.2">
      <c r="A22">
        <v>-4.8000000000000001E-2</v>
      </c>
      <c r="B22">
        <f t="shared" si="0"/>
        <v>1.0007869157792428</v>
      </c>
      <c r="C22">
        <f t="shared" si="1"/>
        <v>1.0015596050508768</v>
      </c>
      <c r="D22">
        <f t="shared" si="2"/>
        <v>1.0023184501564357</v>
      </c>
      <c r="E22">
        <f t="shared" si="3"/>
        <v>1.0030638198583797</v>
      </c>
      <c r="F22">
        <f t="shared" si="4"/>
        <v>1.0037960699376269</v>
      </c>
      <c r="G22">
        <f t="shared" si="5"/>
        <v>1.0045155437598055</v>
      </c>
      <c r="H22">
        <f t="shared" si="6"/>
        <v>1.0052225728121227</v>
      </c>
      <c r="I22">
        <f t="shared" si="7"/>
        <v>1.0059174772126163</v>
      </c>
      <c r="J22">
        <f t="shared" si="8"/>
        <v>1.0066005661934252</v>
      </c>
      <c r="K22">
        <f t="shared" si="9"/>
        <v>1.0072721385596228</v>
      </c>
      <c r="L22">
        <f t="shared" si="10"/>
        <v>1.0134135416371088</v>
      </c>
      <c r="M22">
        <f t="shared" si="11"/>
        <v>1.0186689100368038</v>
      </c>
      <c r="N22">
        <f t="shared" si="12"/>
        <v>1.0232170880761882</v>
      </c>
      <c r="O22">
        <f t="shared" si="13"/>
        <v>1.0271918219095908</v>
      </c>
    </row>
    <row r="23" spans="1:15" x14ac:dyDescent="0.2">
      <c r="A23">
        <v>-0.05</v>
      </c>
      <c r="B23">
        <f t="shared" si="0"/>
        <v>1.0008060948100277</v>
      </c>
      <c r="C23">
        <f t="shared" si="1"/>
        <v>1.0015976464419225</v>
      </c>
      <c r="D23">
        <f t="shared" si="2"/>
        <v>1.0023750449487354</v>
      </c>
      <c r="E23">
        <f t="shared" si="3"/>
        <v>1.0031386665586364</v>
      </c>
      <c r="F23">
        <f t="shared" si="4"/>
        <v>1.0038888742820402</v>
      </c>
      <c r="G23">
        <f t="shared" si="5"/>
        <v>1.0046260184870144</v>
      </c>
      <c r="H23">
        <f t="shared" si="6"/>
        <v>1.0053504374448878</v>
      </c>
      <c r="I23">
        <f t="shared" si="7"/>
        <v>1.0060624578478463</v>
      </c>
      <c r="J23">
        <f t="shared" si="8"/>
        <v>1.0067623953001745</v>
      </c>
      <c r="K23">
        <f t="shared" si="9"/>
        <v>1.0074505547847032</v>
      </c>
      <c r="L23">
        <f t="shared" si="10"/>
        <v>1.0137446884002264</v>
      </c>
      <c r="M23">
        <f t="shared" si="11"/>
        <v>1.0191322480881471</v>
      </c>
      <c r="N23">
        <f t="shared" si="12"/>
        <v>1.0237959428429351</v>
      </c>
      <c r="O23">
        <f t="shared" si="13"/>
        <v>1.0278724752882327</v>
      </c>
    </row>
    <row r="24" spans="1:15" x14ac:dyDescent="0.2">
      <c r="A24">
        <v>-5.1999999999999998E-2</v>
      </c>
      <c r="B24">
        <f t="shared" si="0"/>
        <v>1.0008252745759185</v>
      </c>
      <c r="C24">
        <f t="shared" si="1"/>
        <v>1.0016356907228661</v>
      </c>
      <c r="D24">
        <f t="shared" si="2"/>
        <v>1.0024316461325196</v>
      </c>
      <c r="E24">
        <f t="shared" si="3"/>
        <v>1.0032135244295612</v>
      </c>
      <c r="F24">
        <f t="shared" si="4"/>
        <v>1.0039816957881915</v>
      </c>
      <c r="G24">
        <f t="shared" si="5"/>
        <v>1.0047365175165008</v>
      </c>
      <c r="H24">
        <f t="shared" si="6"/>
        <v>1.0054783346106355</v>
      </c>
      <c r="I24">
        <f t="shared" si="7"/>
        <v>1.0062074802805694</v>
      </c>
      <c r="J24">
        <f t="shared" si="8"/>
        <v>1.0069242764491573</v>
      </c>
      <c r="K24">
        <f t="shared" si="9"/>
        <v>1.0076290342260439</v>
      </c>
      <c r="L24">
        <f t="shared" si="10"/>
        <v>1.0140760516475693</v>
      </c>
      <c r="M24">
        <f t="shared" si="11"/>
        <v>1.0195960078267328</v>
      </c>
      <c r="N24">
        <f t="shared" si="12"/>
        <v>1.0243754529202893</v>
      </c>
      <c r="O24">
        <f t="shared" si="13"/>
        <v>1.0285540313146704</v>
      </c>
    </row>
    <row r="25" spans="1:15" x14ac:dyDescent="0.2">
      <c r="A25">
        <v>-5.3999999999999999E-2</v>
      </c>
      <c r="B25">
        <f t="shared" si="0"/>
        <v>1.000844455076958</v>
      </c>
      <c r="C25">
        <f t="shared" si="1"/>
        <v>1.0016737378940364</v>
      </c>
      <c r="D25">
        <f t="shared" si="2"/>
        <v>1.0024882537088708</v>
      </c>
      <c r="E25">
        <f t="shared" si="3"/>
        <v>1.0032883934736554</v>
      </c>
      <c r="F25">
        <f t="shared" si="4"/>
        <v>1.0040745344608422</v>
      </c>
      <c r="G25">
        <f t="shared" si="5"/>
        <v>1.0048470408562844</v>
      </c>
      <c r="H25">
        <f t="shared" si="6"/>
        <v>1.0056062643217833</v>
      </c>
      <c r="I25">
        <f t="shared" si="7"/>
        <v>1.0063525445288639</v>
      </c>
      <c r="J25">
        <f t="shared" si="8"/>
        <v>1.0070862096654813</v>
      </c>
      <c r="K25">
        <f t="shared" si="9"/>
        <v>1.0078075769172485</v>
      </c>
      <c r="L25">
        <f t="shared" si="10"/>
        <v>1.0144076315914938</v>
      </c>
      <c r="M25">
        <f t="shared" si="11"/>
        <v>1.0200601898284933</v>
      </c>
      <c r="N25">
        <f t="shared" si="12"/>
        <v>1.0249556194216789</v>
      </c>
      <c r="O25">
        <f t="shared" si="13"/>
        <v>1.0292364917856636</v>
      </c>
    </row>
    <row r="26" spans="1:15" x14ac:dyDescent="0.2">
      <c r="A26">
        <v>-5.6000000000000001E-2</v>
      </c>
      <c r="B26">
        <f t="shared" si="0"/>
        <v>1.0008636363131878</v>
      </c>
      <c r="C26">
        <f t="shared" si="1"/>
        <v>1.0017117879557631</v>
      </c>
      <c r="D26">
        <f t="shared" si="2"/>
        <v>1.0025448676788724</v>
      </c>
      <c r="E26">
        <f t="shared" si="3"/>
        <v>1.0033632736934204</v>
      </c>
      <c r="F26">
        <f t="shared" si="4"/>
        <v>1.0041673903047543</v>
      </c>
      <c r="G26">
        <f t="shared" si="5"/>
        <v>1.0049575885143891</v>
      </c>
      <c r="H26">
        <f t="shared" si="6"/>
        <v>1.0057342265907558</v>
      </c>
      <c r="I26">
        <f t="shared" si="7"/>
        <v>1.0064976506108174</v>
      </c>
      <c r="J26">
        <f t="shared" si="8"/>
        <v>1.0072481949742715</v>
      </c>
      <c r="K26">
        <f t="shared" si="9"/>
        <v>1.0079861828919454</v>
      </c>
      <c r="L26">
        <f t="shared" si="10"/>
        <v>1.0147394284446345</v>
      </c>
      <c r="M26">
        <f t="shared" si="11"/>
        <v>1.0205247946704115</v>
      </c>
      <c r="N26">
        <f t="shared" si="12"/>
        <v>1.0255364434630549</v>
      </c>
      <c r="O26">
        <f t="shared" si="13"/>
        <v>1.0299198585027438</v>
      </c>
    </row>
    <row r="27" spans="1:15" x14ac:dyDescent="0.2">
      <c r="A27">
        <v>-5.8000000000000003E-2</v>
      </c>
      <c r="B27">
        <f t="shared" si="0"/>
        <v>1.0008828182846505</v>
      </c>
      <c r="C27">
        <f t="shared" si="1"/>
        <v>1.0017498409083758</v>
      </c>
      <c r="D27">
        <f t="shared" si="2"/>
        <v>1.0026014880436074</v>
      </c>
      <c r="E27">
        <f t="shared" si="3"/>
        <v>1.0034381650913589</v>
      </c>
      <c r="F27">
        <f t="shared" si="4"/>
        <v>1.0042602633246926</v>
      </c>
      <c r="G27">
        <f t="shared" si="5"/>
        <v>1.0050681604988416</v>
      </c>
      <c r="H27">
        <f t="shared" si="6"/>
        <v>1.005862221429983</v>
      </c>
      <c r="I27">
        <f t="shared" si="7"/>
        <v>1.006642798544529</v>
      </c>
      <c r="J27">
        <f t="shared" si="8"/>
        <v>1.0074102324006682</v>
      </c>
      <c r="K27">
        <f t="shared" si="9"/>
        <v>1.0081648521837858</v>
      </c>
      <c r="L27">
        <f t="shared" si="10"/>
        <v>1.0150714424199032</v>
      </c>
      <c r="M27">
        <f t="shared" si="11"/>
        <v>1.0209898229305205</v>
      </c>
      <c r="N27">
        <f t="shared" si="12"/>
        <v>1.0261179261628994</v>
      </c>
      <c r="O27">
        <f t="shared" si="13"/>
        <v>1.03060413327223</v>
      </c>
    </row>
    <row r="28" spans="1:15" x14ac:dyDescent="0.2">
      <c r="A28">
        <v>-0.06</v>
      </c>
      <c r="B28">
        <f t="shared" si="0"/>
        <v>1.0009020009913885</v>
      </c>
      <c r="C28">
        <f t="shared" si="1"/>
        <v>1.0017878967522036</v>
      </c>
      <c r="D28">
        <f t="shared" si="2"/>
        <v>1.0026581148041596</v>
      </c>
      <c r="E28">
        <f t="shared" si="3"/>
        <v>1.0035130676699739</v>
      </c>
      <c r="F28">
        <f t="shared" si="4"/>
        <v>1.0043531535254231</v>
      </c>
      <c r="G28">
        <f t="shared" si="5"/>
        <v>1.0051787568176724</v>
      </c>
      <c r="H28">
        <f t="shared" si="6"/>
        <v>1.0059902488519019</v>
      </c>
      <c r="I28">
        <f t="shared" si="7"/>
        <v>1.006787988348107</v>
      </c>
      <c r="J28">
        <f t="shared" si="8"/>
        <v>1.007572321969828</v>
      </c>
      <c r="K28">
        <f t="shared" si="9"/>
        <v>1.0083435848264459</v>
      </c>
      <c r="L28">
        <f t="shared" si="10"/>
        <v>1.0154036737304915</v>
      </c>
      <c r="M28">
        <f t="shared" si="11"/>
        <v>1.0214552751879085</v>
      </c>
      <c r="N28">
        <f t="shared" si="12"/>
        <v>1.026700068642233</v>
      </c>
      <c r="O28">
        <f t="shared" si="13"/>
        <v>1.0312893179052454</v>
      </c>
    </row>
    <row r="29" spans="1:15" x14ac:dyDescent="0.2">
      <c r="A29">
        <v>-6.2E-2</v>
      </c>
      <c r="B29">
        <f t="shared" si="0"/>
        <v>1.0009211844334438</v>
      </c>
      <c r="C29">
        <f t="shared" si="1"/>
        <v>1.0018259554875764</v>
      </c>
      <c r="D29">
        <f t="shared" si="2"/>
        <v>1.0027147479616123</v>
      </c>
      <c r="E29">
        <f t="shared" si="3"/>
        <v>1.0035879814317696</v>
      </c>
      <c r="F29">
        <f t="shared" si="4"/>
        <v>1.0044460609117136</v>
      </c>
      <c r="G29">
        <f t="shared" si="5"/>
        <v>1.0052893774789156</v>
      </c>
      <c r="H29">
        <f t="shared" si="6"/>
        <v>1.0061183088689556</v>
      </c>
      <c r="I29">
        <f t="shared" si="7"/>
        <v>1.0069332200396717</v>
      </c>
      <c r="J29">
        <f t="shared" si="8"/>
        <v>1.0077344637069241</v>
      </c>
      <c r="K29">
        <f t="shared" si="9"/>
        <v>1.0085223808536243</v>
      </c>
      <c r="L29">
        <f t="shared" si="10"/>
        <v>1.0157361225898698</v>
      </c>
      <c r="M29">
        <f t="shared" si="11"/>
        <v>1.02192115202272</v>
      </c>
      <c r="N29">
        <f t="shared" si="12"/>
        <v>1.0272828720246219</v>
      </c>
      <c r="O29">
        <f t="shared" si="13"/>
        <v>1.0319754142177318</v>
      </c>
    </row>
    <row r="30" spans="1:15" x14ac:dyDescent="0.2">
      <c r="A30">
        <v>-6.4000000000000001E-2</v>
      </c>
      <c r="B30">
        <f t="shared" si="0"/>
        <v>1.0009403686108589</v>
      </c>
      <c r="C30">
        <f t="shared" si="1"/>
        <v>1.0018640171148234</v>
      </c>
      <c r="D30">
        <f t="shared" si="2"/>
        <v>1.0027713875170501</v>
      </c>
      <c r="E30">
        <f t="shared" si="3"/>
        <v>1.0036629063792506</v>
      </c>
      <c r="F30">
        <f t="shared" si="4"/>
        <v>1.0045389854883342</v>
      </c>
      <c r="G30">
        <f t="shared" si="5"/>
        <v>1.0054000224906088</v>
      </c>
      <c r="H30">
        <f t="shared" si="6"/>
        <v>1.006246401493593</v>
      </c>
      <c r="I30">
        <f t="shared" si="7"/>
        <v>1.0070784936373527</v>
      </c>
      <c r="J30">
        <f t="shared" si="8"/>
        <v>1.0078966576371455</v>
      </c>
      <c r="K30">
        <f t="shared" si="9"/>
        <v>1.0087012402990452</v>
      </c>
      <c r="L30">
        <f t="shared" si="10"/>
        <v>1.0160687892117879</v>
      </c>
      <c r="M30">
        <f t="shared" si="11"/>
        <v>1.0223874540161582</v>
      </c>
      <c r="N30">
        <f t="shared" si="12"/>
        <v>1.0278663374361841</v>
      </c>
      <c r="O30">
        <f t="shared" si="13"/>
        <v>1.0326624240304676</v>
      </c>
    </row>
    <row r="31" spans="1:15" x14ac:dyDescent="0.2">
      <c r="A31">
        <v>-6.6000000000000003E-2</v>
      </c>
      <c r="B31">
        <f t="shared" si="0"/>
        <v>1.0009595535236759</v>
      </c>
      <c r="C31">
        <f t="shared" si="1"/>
        <v>1.0019020816342743</v>
      </c>
      <c r="D31">
        <f t="shared" si="2"/>
        <v>1.0028280334715567</v>
      </c>
      <c r="E31">
        <f t="shared" si="3"/>
        <v>1.0037378425149224</v>
      </c>
      <c r="F31">
        <f t="shared" si="4"/>
        <v>1.0046319272600559</v>
      </c>
      <c r="G31">
        <f t="shared" si="5"/>
        <v>1.0055106918607932</v>
      </c>
      <c r="H31">
        <f t="shared" si="6"/>
        <v>1.0063745267382709</v>
      </c>
      <c r="I31">
        <f t="shared" si="7"/>
        <v>1.0072238091592907</v>
      </c>
      <c r="J31">
        <f t="shared" si="8"/>
        <v>1.0080589037856977</v>
      </c>
      <c r="K31">
        <f t="shared" si="9"/>
        <v>1.0088801631964552</v>
      </c>
      <c r="L31">
        <f t="shared" si="10"/>
        <v>1.0164016738102764</v>
      </c>
      <c r="M31">
        <f t="shared" si="11"/>
        <v>1.0228541817504875</v>
      </c>
      <c r="N31">
        <f t="shared" si="12"/>
        <v>1.0284504660055982</v>
      </c>
      <c r="O31">
        <f t="shared" si="13"/>
        <v>1.033350349169083</v>
      </c>
    </row>
    <row r="32" spans="1:15" x14ac:dyDescent="0.2">
      <c r="A32">
        <v>-6.8000000000000005E-2</v>
      </c>
      <c r="B32">
        <f t="shared" si="0"/>
        <v>1.0009787391719374</v>
      </c>
      <c r="C32">
        <f t="shared" si="1"/>
        <v>1.0019401490462592</v>
      </c>
      <c r="D32">
        <f t="shared" si="2"/>
        <v>1.002884685826217</v>
      </c>
      <c r="E32">
        <f t="shared" si="3"/>
        <v>1.003812789841291</v>
      </c>
      <c r="F32">
        <f t="shared" si="4"/>
        <v>1.004724886231652</v>
      </c>
      <c r="G32">
        <f t="shared" si="5"/>
        <v>1.0056213855975134</v>
      </c>
      <c r="H32">
        <f t="shared" si="6"/>
        <v>1.0065026846154503</v>
      </c>
      <c r="I32">
        <f t="shared" si="7"/>
        <v>1.0073691666236357</v>
      </c>
      <c r="J32">
        <f t="shared" si="8"/>
        <v>1.0082212021778021</v>
      </c>
      <c r="K32">
        <f t="shared" si="9"/>
        <v>1.0090591495796259</v>
      </c>
      <c r="L32">
        <f t="shared" si="10"/>
        <v>1.0167347765996457</v>
      </c>
      <c r="M32">
        <f t="shared" si="11"/>
        <v>1.0233213358090365</v>
      </c>
      <c r="N32">
        <f t="shared" si="12"/>
        <v>1.0290352588641096</v>
      </c>
      <c r="O32">
        <f t="shared" si="13"/>
        <v>1.0340391914640754</v>
      </c>
    </row>
    <row r="33" spans="1:15" x14ac:dyDescent="0.2">
      <c r="A33">
        <v>-7.0000000000000007E-2</v>
      </c>
      <c r="B33">
        <f t="shared" si="0"/>
        <v>1.0009979255556851</v>
      </c>
      <c r="C33">
        <f t="shared" si="1"/>
        <v>1.0019782193511071</v>
      </c>
      <c r="D33">
        <f t="shared" si="2"/>
        <v>1.0029413445821158</v>
      </c>
      <c r="E33">
        <f t="shared" si="3"/>
        <v>1.0038877483608637</v>
      </c>
      <c r="F33">
        <f t="shared" si="4"/>
        <v>1.0048178624078978</v>
      </c>
      <c r="G33">
        <f t="shared" si="5"/>
        <v>1.0057321037088174</v>
      </c>
      <c r="H33">
        <f t="shared" si="6"/>
        <v>1.0066308751376005</v>
      </c>
      <c r="I33">
        <f t="shared" si="7"/>
        <v>1.0075145660485503</v>
      </c>
      <c r="J33">
        <f t="shared" si="8"/>
        <v>1.0083835528386971</v>
      </c>
      <c r="K33">
        <f t="shared" si="9"/>
        <v>1.0092381994823527</v>
      </c>
      <c r="L33">
        <f t="shared" si="10"/>
        <v>1.0170680977944879</v>
      </c>
      <c r="M33">
        <f t="shared" si="11"/>
        <v>1.0237889167761991</v>
      </c>
      <c r="N33">
        <f t="shared" si="12"/>
        <v>1.0296207171455383</v>
      </c>
      <c r="O33">
        <f t="shared" si="13"/>
        <v>1.034728952750827</v>
      </c>
    </row>
    <row r="34" spans="1:15" x14ac:dyDescent="0.2">
      <c r="A34">
        <v>-7.1999999999999995E-2</v>
      </c>
      <c r="B34">
        <f t="shared" si="0"/>
        <v>1.0010171126749621</v>
      </c>
      <c r="C34">
        <f t="shared" si="1"/>
        <v>1.0020162925491483</v>
      </c>
      <c r="D34">
        <f t="shared" si="2"/>
        <v>1.0029980097403377</v>
      </c>
      <c r="E34">
        <f t="shared" si="3"/>
        <v>1.0039627180761479</v>
      </c>
      <c r="F34">
        <f t="shared" si="4"/>
        <v>1.0049108557935695</v>
      </c>
      <c r="G34">
        <f t="shared" si="5"/>
        <v>1.0058428462027573</v>
      </c>
      <c r="H34">
        <f t="shared" si="6"/>
        <v>1.0067590983171957</v>
      </c>
      <c r="I34">
        <f t="shared" si="7"/>
        <v>1.0076600074522057</v>
      </c>
      <c r="J34">
        <f t="shared" si="8"/>
        <v>1.0085459557936358</v>
      </c>
      <c r="K34">
        <f t="shared" si="9"/>
        <v>1.0094173129384543</v>
      </c>
      <c r="L34">
        <f t="shared" si="10"/>
        <v>1.0174016376096759</v>
      </c>
      <c r="M34">
        <f t="shared" si="11"/>
        <v>1.0242569252374385</v>
      </c>
      <c r="N34">
        <f t="shared" si="12"/>
        <v>1.0302068419862858</v>
      </c>
      <c r="O34">
        <f t="shared" si="13"/>
        <v>1.0354196348696201</v>
      </c>
    </row>
    <row r="35" spans="1:15" x14ac:dyDescent="0.2">
      <c r="A35">
        <v>-7.3999999999999996E-2</v>
      </c>
      <c r="B35">
        <f t="shared" si="0"/>
        <v>1.0010363005298097</v>
      </c>
      <c r="C35">
        <f t="shared" si="1"/>
        <v>1.0020543686407124</v>
      </c>
      <c r="D35">
        <f t="shared" si="2"/>
        <v>1.0030546813019681</v>
      </c>
      <c r="E35">
        <f t="shared" si="3"/>
        <v>1.0040376989896522</v>
      </c>
      <c r="F35">
        <f t="shared" si="4"/>
        <v>1.005003866393446</v>
      </c>
      <c r="G35">
        <f t="shared" si="5"/>
        <v>1.0059536130873881</v>
      </c>
      <c r="H35">
        <f t="shared" si="6"/>
        <v>1.0068873541667174</v>
      </c>
      <c r="I35">
        <f t="shared" si="7"/>
        <v>1.0078054908527843</v>
      </c>
      <c r="J35">
        <f t="shared" si="8"/>
        <v>1.0087084110678894</v>
      </c>
      <c r="K35">
        <f t="shared" si="9"/>
        <v>1.0095964899817742</v>
      </c>
      <c r="L35">
        <f t="shared" si="10"/>
        <v>1.0177353962603652</v>
      </c>
      <c r="M35">
        <f t="shared" si="11"/>
        <v>1.0247253617792889</v>
      </c>
      <c r="N35">
        <f t="shared" si="12"/>
        <v>1.030793634525343</v>
      </c>
      <c r="O35">
        <f t="shared" si="13"/>
        <v>1.0361112396656538</v>
      </c>
    </row>
    <row r="36" spans="1:15" x14ac:dyDescent="0.2">
      <c r="A36">
        <v>-7.5999999999999998E-2</v>
      </c>
      <c r="B36">
        <f t="shared" si="0"/>
        <v>1.0010554891202712</v>
      </c>
      <c r="C36">
        <f t="shared" si="1"/>
        <v>1.0020924476261295</v>
      </c>
      <c r="D36">
        <f t="shared" si="2"/>
        <v>1.0031113592680925</v>
      </c>
      <c r="E36">
        <f t="shared" si="3"/>
        <v>1.004112691103886</v>
      </c>
      <c r="F36">
        <f t="shared" si="4"/>
        <v>1.0050968942123075</v>
      </c>
      <c r="G36">
        <f t="shared" si="5"/>
        <v>1.0060644043707692</v>
      </c>
      <c r="H36">
        <f t="shared" si="6"/>
        <v>1.007015642698653</v>
      </c>
      <c r="I36">
        <f t="shared" si="7"/>
        <v>1.0079510162684786</v>
      </c>
      <c r="J36">
        <f t="shared" si="8"/>
        <v>1.0088709186867442</v>
      </c>
      <c r="K36">
        <f t="shared" si="9"/>
        <v>1.0097757306461794</v>
      </c>
      <c r="L36">
        <f t="shared" si="10"/>
        <v>1.0180693739619933</v>
      </c>
      <c r="M36">
        <f t="shared" si="11"/>
        <v>1.0251942269893579</v>
      </c>
      <c r="N36">
        <f t="shared" si="12"/>
        <v>1.0313810959042973</v>
      </c>
      <c r="O36">
        <f t="shared" si="13"/>
        <v>1.036803768989061</v>
      </c>
    </row>
    <row r="37" spans="1:15" x14ac:dyDescent="0.2">
      <c r="A37">
        <v>-7.8E-2</v>
      </c>
      <c r="B37">
        <f t="shared" si="0"/>
        <v>1.0010746784463884</v>
      </c>
      <c r="C37">
        <f t="shared" si="1"/>
        <v>1.0021305295057292</v>
      </c>
      <c r="D37">
        <f t="shared" si="2"/>
        <v>1.0031680436397967</v>
      </c>
      <c r="E37">
        <f t="shared" si="3"/>
        <v>1.0041876944213588</v>
      </c>
      <c r="F37">
        <f t="shared" si="4"/>
        <v>1.0051899392549362</v>
      </c>
      <c r="G37">
        <f t="shared" si="5"/>
        <v>1.0061752200609622</v>
      </c>
      <c r="H37">
        <f t="shared" si="6"/>
        <v>1.0071439639254962</v>
      </c>
      <c r="I37">
        <f t="shared" si="7"/>
        <v>1.0080965837174929</v>
      </c>
      <c r="J37">
        <f t="shared" si="8"/>
        <v>1.0090334786755031</v>
      </c>
      <c r="K37">
        <f t="shared" si="9"/>
        <v>1.0099550349655615</v>
      </c>
      <c r="L37">
        <f t="shared" si="10"/>
        <v>1.018403570930281</v>
      </c>
      <c r="M37">
        <f t="shared" si="11"/>
        <v>1.0256635214563286</v>
      </c>
      <c r="N37">
        <f t="shared" si="12"/>
        <v>1.0319692272673395</v>
      </c>
      <c r="O37">
        <f t="shared" si="13"/>
        <v>1.0374972246949239</v>
      </c>
    </row>
    <row r="38" spans="1:15" x14ac:dyDescent="0.2">
      <c r="A38">
        <v>-0.08</v>
      </c>
      <c r="B38">
        <f t="shared" si="0"/>
        <v>1.0010938685082036</v>
      </c>
      <c r="C38">
        <f t="shared" si="1"/>
        <v>1.0021686142798416</v>
      </c>
      <c r="D38">
        <f t="shared" si="2"/>
        <v>1.0032247344181666</v>
      </c>
      <c r="E38">
        <f t="shared" si="3"/>
        <v>1.0042627089445817</v>
      </c>
      <c r="F38">
        <f t="shared" si="4"/>
        <v>1.0052830015261154</v>
      </c>
      <c r="G38">
        <f t="shared" si="5"/>
        <v>1.0062860601660335</v>
      </c>
      <c r="H38">
        <f t="shared" si="6"/>
        <v>1.0072723178597478</v>
      </c>
      <c r="I38">
        <f t="shared" si="7"/>
        <v>1.0082421932180403</v>
      </c>
      <c r="J38">
        <f t="shared" si="8"/>
        <v>1.0091960910594855</v>
      </c>
      <c r="K38">
        <f t="shared" si="9"/>
        <v>1.0101344029738357</v>
      </c>
      <c r="L38">
        <f t="shared" si="10"/>
        <v>1.0187379873812321</v>
      </c>
      <c r="M38">
        <f t="shared" si="11"/>
        <v>1.0261332457699632</v>
      </c>
      <c r="N38">
        <f t="shared" si="12"/>
        <v>1.0325580297612724</v>
      </c>
      <c r="O38">
        <f t="shared" si="13"/>
        <v>1.0381916086432912</v>
      </c>
    </row>
    <row r="39" spans="1:15" x14ac:dyDescent="0.2">
      <c r="A39">
        <v>-8.2000000000000003E-2</v>
      </c>
      <c r="B39">
        <f t="shared" si="0"/>
        <v>1.0011130593057591</v>
      </c>
      <c r="C39">
        <f t="shared" si="1"/>
        <v>1.0022067019487968</v>
      </c>
      <c r="D39">
        <f t="shared" si="2"/>
        <v>1.0032814316042884</v>
      </c>
      <c r="E39">
        <f t="shared" si="3"/>
        <v>1.004337734676066</v>
      </c>
      <c r="F39">
        <f t="shared" si="4"/>
        <v>1.0053760810306311</v>
      </c>
      <c r="G39">
        <f t="shared" si="5"/>
        <v>1.0063969246940525</v>
      </c>
      <c r="H39">
        <f t="shared" si="6"/>
        <v>1.0074007045139139</v>
      </c>
      <c r="I39">
        <f t="shared" si="7"/>
        <v>1.0083878447883454</v>
      </c>
      <c r="J39">
        <f t="shared" si="8"/>
        <v>1.0093587558640271</v>
      </c>
      <c r="K39">
        <f t="shared" si="9"/>
        <v>1.0103138347049416</v>
      </c>
      <c r="L39">
        <f t="shared" si="10"/>
        <v>1.019072623531134</v>
      </c>
      <c r="M39">
        <f t="shared" si="11"/>
        <v>1.026603400521104</v>
      </c>
      <c r="N39">
        <f t="shared" si="12"/>
        <v>1.0331475045355174</v>
      </c>
      <c r="O39">
        <f t="shared" si="13"/>
        <v>1.0388869226991944</v>
      </c>
    </row>
    <row r="40" spans="1:15" x14ac:dyDescent="0.2">
      <c r="A40">
        <v>-8.4000000000000005E-2</v>
      </c>
      <c r="B40">
        <f t="shared" si="0"/>
        <v>1.0011322508390976</v>
      </c>
      <c r="C40">
        <f t="shared" si="1"/>
        <v>1.002244792512925</v>
      </c>
      <c r="D40">
        <f t="shared" si="2"/>
        <v>1.0033381351992487</v>
      </c>
      <c r="E40">
        <f t="shared" si="3"/>
        <v>1.0044127716183238</v>
      </c>
      <c r="F40">
        <f t="shared" si="4"/>
        <v>1.0054691777732707</v>
      </c>
      <c r="G40">
        <f t="shared" si="5"/>
        <v>1.0065078136530925</v>
      </c>
      <c r="H40">
        <f t="shared" si="6"/>
        <v>1.007529123900508</v>
      </c>
      <c r="I40">
        <f t="shared" si="7"/>
        <v>1.0085335384466432</v>
      </c>
      <c r="J40">
        <f t="shared" si="8"/>
        <v>1.0095214731144797</v>
      </c>
      <c r="K40">
        <f t="shared" si="9"/>
        <v>1.0104933301928427</v>
      </c>
      <c r="L40">
        <f t="shared" si="10"/>
        <v>1.0194074795965593</v>
      </c>
      <c r="M40">
        <f t="shared" si="11"/>
        <v>1.0270739863016771</v>
      </c>
      <c r="N40">
        <f t="shared" si="12"/>
        <v>1.0337376527421218</v>
      </c>
      <c r="O40">
        <f t="shared" si="13"/>
        <v>1.0395831687326649</v>
      </c>
    </row>
    <row r="41" spans="1:15" x14ac:dyDescent="0.2">
      <c r="A41">
        <v>-8.5999999999999993E-2</v>
      </c>
      <c r="B41">
        <f t="shared" si="0"/>
        <v>1.0011514431082609</v>
      </c>
      <c r="C41">
        <f t="shared" si="1"/>
        <v>1.0022828859725557</v>
      </c>
      <c r="D41">
        <f t="shared" si="2"/>
        <v>1.0033948452041339</v>
      </c>
      <c r="E41">
        <f t="shared" si="3"/>
        <v>1.0044878197738683</v>
      </c>
      <c r="F41">
        <f t="shared" si="4"/>
        <v>1.0055622917588234</v>
      </c>
      <c r="G41">
        <f t="shared" si="5"/>
        <v>1.0066187270512297</v>
      </c>
      <c r="H41">
        <f t="shared" si="6"/>
        <v>1.007657576032049</v>
      </c>
      <c r="I41">
        <f t="shared" si="7"/>
        <v>1.0086792742111792</v>
      </c>
      <c r="J41">
        <f t="shared" si="8"/>
        <v>1.0096842428362116</v>
      </c>
      <c r="K41">
        <f t="shared" si="9"/>
        <v>1.0106728894715267</v>
      </c>
      <c r="L41">
        <f t="shared" si="10"/>
        <v>1.019742555794364</v>
      </c>
      <c r="M41">
        <f t="shared" si="11"/>
        <v>1.0275450037046951</v>
      </c>
      <c r="N41">
        <f t="shared" si="12"/>
        <v>1.0343284755357673</v>
      </c>
      <c r="O41">
        <f t="shared" si="13"/>
        <v>1.0402803486187504</v>
      </c>
    </row>
    <row r="42" spans="1:15" x14ac:dyDescent="0.2">
      <c r="A42">
        <v>-8.7999999999999995E-2</v>
      </c>
      <c r="B42">
        <f t="shared" si="0"/>
        <v>1.0011706361132913</v>
      </c>
      <c r="C42">
        <f t="shared" si="1"/>
        <v>1.0023209823280199</v>
      </c>
      <c r="D42">
        <f t="shared" si="2"/>
        <v>1.0034515616200315</v>
      </c>
      <c r="E42">
        <f t="shared" si="3"/>
        <v>1.0045628791452128</v>
      </c>
      <c r="F42">
        <f t="shared" si="4"/>
        <v>1.0056554229920796</v>
      </c>
      <c r="G42">
        <f t="shared" si="5"/>
        <v>1.0067296648965447</v>
      </c>
      <c r="H42">
        <f t="shared" si="6"/>
        <v>1.0077860609210632</v>
      </c>
      <c r="I42">
        <f t="shared" si="7"/>
        <v>1.0088250521002093</v>
      </c>
      <c r="J42">
        <f t="shared" si="8"/>
        <v>1.0098470650546074</v>
      </c>
      <c r="K42">
        <f t="shared" si="9"/>
        <v>1.0108525125750054</v>
      </c>
      <c r="L42">
        <f t="shared" si="10"/>
        <v>1.0200778523416907</v>
      </c>
      <c r="M42">
        <f t="shared" si="11"/>
        <v>1.0280164533242573</v>
      </c>
      <c r="N42">
        <f t="shared" si="12"/>
        <v>1.0349199740737762</v>
      </c>
      <c r="O42">
        <f t="shared" si="13"/>
        <v>1.0409784642375319</v>
      </c>
    </row>
    <row r="43" spans="1:15" x14ac:dyDescent="0.2">
      <c r="A43">
        <v>-0.09</v>
      </c>
      <c r="B43">
        <f t="shared" si="0"/>
        <v>1.0011898298542317</v>
      </c>
      <c r="C43">
        <f t="shared" si="1"/>
        <v>1.0023590815796473</v>
      </c>
      <c r="D43">
        <f t="shared" si="2"/>
        <v>1.0035082844480281</v>
      </c>
      <c r="E43">
        <f t="shared" si="3"/>
        <v>1.0046379497348721</v>
      </c>
      <c r="F43">
        <f t="shared" si="4"/>
        <v>1.0057485714778325</v>
      </c>
      <c r="G43">
        <f t="shared" si="5"/>
        <v>1.0068406271971211</v>
      </c>
      <c r="H43">
        <f t="shared" si="6"/>
        <v>1.007914578580082</v>
      </c>
      <c r="I43">
        <f t="shared" si="7"/>
        <v>1.0089708721320003</v>
      </c>
      <c r="J43">
        <f t="shared" si="8"/>
        <v>1.0100099397950681</v>
      </c>
      <c r="K43">
        <f t="shared" si="9"/>
        <v>1.0110321995373148</v>
      </c>
      <c r="L43">
        <f t="shared" si="10"/>
        <v>1.0204133694559665</v>
      </c>
      <c r="M43">
        <f t="shared" si="11"/>
        <v>1.0284883357555554</v>
      </c>
      <c r="N43">
        <f t="shared" si="12"/>
        <v>1.0355121495161199</v>
      </c>
      <c r="O43">
        <f t="shared" si="13"/>
        <v>1.0416775174741404</v>
      </c>
    </row>
    <row r="44" spans="1:15" x14ac:dyDescent="0.2">
      <c r="A44">
        <v>-9.1999999999999998E-2</v>
      </c>
      <c r="B44">
        <f t="shared" si="0"/>
        <v>1.001209024331124</v>
      </c>
      <c r="C44">
        <f t="shared" si="1"/>
        <v>1.0023971837277681</v>
      </c>
      <c r="D44">
        <f t="shared" si="2"/>
        <v>1.0035650136892116</v>
      </c>
      <c r="E44">
        <f t="shared" si="3"/>
        <v>1.0047130315453616</v>
      </c>
      <c r="F44">
        <f t="shared" si="4"/>
        <v>1.0058417372208766</v>
      </c>
      <c r="G44">
        <f t="shared" si="5"/>
        <v>1.0069516139610459</v>
      </c>
      <c r="H44">
        <f t="shared" si="6"/>
        <v>1.0080431290216445</v>
      </c>
      <c r="I44">
        <f t="shared" si="7"/>
        <v>1.0091167343248293</v>
      </c>
      <c r="J44">
        <f t="shared" si="8"/>
        <v>1.0101728670830112</v>
      </c>
      <c r="K44">
        <f t="shared" si="9"/>
        <v>1.0112119503925159</v>
      </c>
      <c r="L44">
        <f t="shared" si="10"/>
        <v>1.0207491073549055</v>
      </c>
      <c r="M44">
        <f t="shared" si="11"/>
        <v>1.0289606515948733</v>
      </c>
      <c r="N44">
        <f t="shared" si="12"/>
        <v>1.0361050030254266</v>
      </c>
      <c r="O44">
        <f t="shared" si="13"/>
        <v>1.0423775102187742</v>
      </c>
    </row>
    <row r="45" spans="1:15" x14ac:dyDescent="0.2">
      <c r="A45">
        <v>-9.4E-2</v>
      </c>
      <c r="B45">
        <f t="shared" si="0"/>
        <v>1.0012282195440105</v>
      </c>
      <c r="C45">
        <f t="shared" si="1"/>
        <v>1.002435288772713</v>
      </c>
      <c r="D45">
        <f t="shared" si="2"/>
        <v>1.0036217493446693</v>
      </c>
      <c r="E45">
        <f t="shared" si="3"/>
        <v>1.0047881245791968</v>
      </c>
      <c r="F45">
        <f t="shared" si="4"/>
        <v>1.0059349202260077</v>
      </c>
      <c r="G45">
        <f t="shared" si="5"/>
        <v>1.0070626251964105</v>
      </c>
      <c r="H45">
        <f t="shared" si="6"/>
        <v>1.0081717122582958</v>
      </c>
      <c r="I45">
        <f t="shared" si="7"/>
        <v>1.0092626386969836</v>
      </c>
      <c r="J45">
        <f t="shared" si="8"/>
        <v>1.0103358469438704</v>
      </c>
      <c r="K45">
        <f t="shared" si="9"/>
        <v>1.0113917651746922</v>
      </c>
      <c r="L45">
        <f t="shared" si="10"/>
        <v>1.0210850662565081</v>
      </c>
      <c r="M45">
        <f t="shared" si="11"/>
        <v>1.0294334014395914</v>
      </c>
      <c r="N45">
        <f t="shared" si="12"/>
        <v>1.036698535766988</v>
      </c>
      <c r="O45">
        <f t="shared" si="13"/>
        <v>1.0430784443667158</v>
      </c>
    </row>
    <row r="46" spans="1:15" x14ac:dyDescent="0.2">
      <c r="A46">
        <v>-9.6000000000000002E-2</v>
      </c>
      <c r="B46">
        <f t="shared" si="0"/>
        <v>1.0012474154929338</v>
      </c>
      <c r="C46">
        <f t="shared" si="1"/>
        <v>1.0024733967148123</v>
      </c>
      <c r="D46">
        <f t="shared" si="2"/>
        <v>1.0036784914154893</v>
      </c>
      <c r="E46">
        <f t="shared" si="3"/>
        <v>1.0048632288388946</v>
      </c>
      <c r="F46">
        <f t="shared" si="4"/>
        <v>1.0060281204980241</v>
      </c>
      <c r="G46">
        <f t="shared" si="5"/>
        <v>1.0071736609113089</v>
      </c>
      <c r="H46">
        <f t="shared" si="6"/>
        <v>1.0083003283025869</v>
      </c>
      <c r="I46">
        <f t="shared" si="7"/>
        <v>1.009408585266762</v>
      </c>
      <c r="J46">
        <f t="shared" si="8"/>
        <v>1.010498879403096</v>
      </c>
      <c r="K46">
        <f t="shared" si="9"/>
        <v>1.0115716439179532</v>
      </c>
      <c r="L46">
        <f t="shared" si="10"/>
        <v>1.0214212463790617</v>
      </c>
      <c r="M46">
        <f t="shared" si="11"/>
        <v>1.0299065858881882</v>
      </c>
      <c r="N46">
        <f t="shared" si="12"/>
        <v>1.037292748908768</v>
      </c>
      <c r="O46">
        <f t="shared" si="13"/>
        <v>1.0437803218183488</v>
      </c>
    </row>
    <row r="47" spans="1:15" x14ac:dyDescent="0.2">
      <c r="A47">
        <v>-9.8000000000000004E-2</v>
      </c>
      <c r="B47">
        <f t="shared" si="0"/>
        <v>1.0012666121779359</v>
      </c>
      <c r="C47">
        <f t="shared" si="1"/>
        <v>1.002511507554396</v>
      </c>
      <c r="D47">
        <f t="shared" si="2"/>
        <v>1.0037352399027597</v>
      </c>
      <c r="E47">
        <f t="shared" si="3"/>
        <v>1.0049383443269724</v>
      </c>
      <c r="F47">
        <f t="shared" si="4"/>
        <v>1.0061213380417258</v>
      </c>
      <c r="G47">
        <f t="shared" si="5"/>
        <v>1.0072847211138394</v>
      </c>
      <c r="H47">
        <f t="shared" si="6"/>
        <v>1.0084289771670758</v>
      </c>
      <c r="I47">
        <f t="shared" si="7"/>
        <v>1.0095545740524734</v>
      </c>
      <c r="J47">
        <f t="shared" si="8"/>
        <v>1.0106619644861545</v>
      </c>
      <c r="K47">
        <f t="shared" si="9"/>
        <v>1.0117515866564315</v>
      </c>
      <c r="L47">
        <f t="shared" si="10"/>
        <v>1.0217576479411412</v>
      </c>
      <c r="M47">
        <f t="shared" si="11"/>
        <v>1.0303802055402436</v>
      </c>
      <c r="N47">
        <f t="shared" si="12"/>
        <v>1.0378876436214093</v>
      </c>
      <c r="O47">
        <f t="shared" si="13"/>
        <v>1.0444831444791756</v>
      </c>
    </row>
    <row r="48" spans="1:15" x14ac:dyDescent="0.2">
      <c r="A48">
        <v>-0.1</v>
      </c>
      <c r="B48">
        <f t="shared" si="0"/>
        <v>1.0012858095990596</v>
      </c>
      <c r="C48">
        <f t="shared" si="1"/>
        <v>1.002549621291795</v>
      </c>
      <c r="D48">
        <f t="shared" si="2"/>
        <v>1.0037919948075693</v>
      </c>
      <c r="E48">
        <f t="shared" si="3"/>
        <v>1.0050134710459484</v>
      </c>
      <c r="F48">
        <f t="shared" si="4"/>
        <v>1.0062145728619138</v>
      </c>
      <c r="G48">
        <f t="shared" si="5"/>
        <v>1.0073958058121035</v>
      </c>
      <c r="H48">
        <f t="shared" si="6"/>
        <v>1.0085576588643264</v>
      </c>
      <c r="I48">
        <f t="shared" si="7"/>
        <v>1.0097006050724369</v>
      </c>
      <c r="J48">
        <f t="shared" si="8"/>
        <v>1.0108251022185293</v>
      </c>
      <c r="K48">
        <f t="shared" si="9"/>
        <v>1.0119315934242847</v>
      </c>
      <c r="L48">
        <f t="shared" si="10"/>
        <v>1.0220942711616101</v>
      </c>
      <c r="M48">
        <f t="shared" si="11"/>
        <v>1.0308542609964395</v>
      </c>
      <c r="N48">
        <f t="shared" si="12"/>
        <v>1.0384832210782422</v>
      </c>
      <c r="O48">
        <f t="shared" si="13"/>
        <v>1.0451869142598336</v>
      </c>
    </row>
    <row r="49" spans="1:15" x14ac:dyDescent="0.2">
      <c r="A49">
        <f>B1</f>
        <v>0</v>
      </c>
      <c r="B49">
        <f t="shared" si="0"/>
        <v>1.0003268394623985</v>
      </c>
      <c r="C49">
        <f t="shared" si="1"/>
        <v>1.0006474777797398</v>
      </c>
      <c r="D49">
        <f t="shared" si="2"/>
        <v>1.0009620897756095</v>
      </c>
      <c r="E49">
        <f t="shared" si="3"/>
        <v>1.001270843763238</v>
      </c>
      <c r="F49">
        <f t="shared" si="4"/>
        <v>1.0015739018457575</v>
      </c>
      <c r="G49">
        <f t="shared" si="5"/>
        <v>1.0018714201999963</v>
      </c>
      <c r="H49">
        <f t="shared" si="6"/>
        <v>1.0021635493448473</v>
      </c>
      <c r="I49">
        <f t="shared" si="7"/>
        <v>1.0024504343951881</v>
      </c>
      <c r="J49">
        <f t="shared" si="8"/>
        <v>1.0027322153022458</v>
      </c>
      <c r="K49">
        <f t="shared" si="9"/>
        <v>1.0030090270812437</v>
      </c>
      <c r="L49">
        <f t="shared" si="10"/>
        <v>1.0055304172951232</v>
      </c>
      <c r="M49">
        <f t="shared" si="11"/>
        <v>1.0076738237345941</v>
      </c>
      <c r="N49">
        <f t="shared" si="12"/>
        <v>1.0095183155465819</v>
      </c>
      <c r="O49">
        <f t="shared" si="13"/>
        <v>1.0111223458038423</v>
      </c>
    </row>
    <row r="50" spans="1:15" x14ac:dyDescent="0.2">
      <c r="D5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"/>
  <sheetViews>
    <sheetView workbookViewId="0">
      <selection activeCell="A6" sqref="A6:XFD6"/>
    </sheetView>
  </sheetViews>
  <sheetFormatPr defaultRowHeight="14.25" x14ac:dyDescent="0.2"/>
  <sheetData>
    <row r="1" spans="1:19" x14ac:dyDescent="0.2">
      <c r="A1">
        <f>0.99</f>
        <v>0.99</v>
      </c>
      <c r="B1">
        <v>0</v>
      </c>
    </row>
    <row r="2" spans="1:19" x14ac:dyDescent="0.2">
      <c r="B2">
        <v>0.15</v>
      </c>
      <c r="C2">
        <v>0.2</v>
      </c>
      <c r="D2">
        <v>0.25</v>
      </c>
      <c r="E2">
        <v>0.3</v>
      </c>
      <c r="F2">
        <v>0.35</v>
      </c>
      <c r="G2">
        <v>0.4</v>
      </c>
      <c r="H2">
        <v>0.45</v>
      </c>
      <c r="I2">
        <v>0.5</v>
      </c>
      <c r="J2">
        <v>0.55000000000000004</v>
      </c>
      <c r="K2">
        <v>0.6</v>
      </c>
      <c r="L2">
        <v>0.65</v>
      </c>
      <c r="M2">
        <v>0.7</v>
      </c>
      <c r="N2">
        <v>0.75</v>
      </c>
      <c r="O2">
        <v>0.8</v>
      </c>
      <c r="P2">
        <v>0.85</v>
      </c>
      <c r="Q2">
        <v>0.9</v>
      </c>
      <c r="R2">
        <v>0.95</v>
      </c>
      <c r="S2">
        <v>0</v>
      </c>
    </row>
    <row r="3" spans="1:19" x14ac:dyDescent="0.2">
      <c r="A3">
        <v>0.01</v>
      </c>
      <c r="B3">
        <f>(1+$B$1)/(1-$A$1*$A$3*B2)</f>
        <v>1.0014872085046294</v>
      </c>
      <c r="C3">
        <f>(1+$B$1)/(1-$A$1*A3*$C$2)</f>
        <v>1.001983928177792</v>
      </c>
      <c r="D3">
        <f>(1+$B$1)/(1-$A$1*A3*$D$2)</f>
        <v>1.0024811408235383</v>
      </c>
      <c r="E3">
        <f>(1+$B$1)/(1-$A$1*A3*$E$2)</f>
        <v>1.0029788471761132</v>
      </c>
      <c r="F3">
        <f>(1+$B$1)/(1-$A$1*A3*$F$2)</f>
        <v>1.0034770479712203</v>
      </c>
      <c r="G3">
        <f>(1+$B$1)/(1-$A$1*A3*$G$2)</f>
        <v>1.0039757439460262</v>
      </c>
      <c r="H3">
        <f>(1+$B$1)/(1-$A$1*A3*$H$2)</f>
        <v>1.0044749358391634</v>
      </c>
      <c r="I3">
        <f>(1+$B$1)/(1-$A$1*A3*$I$2)</f>
        <v>1.004974624390734</v>
      </c>
      <c r="J3">
        <f>(1+$B$1)/(1-$A$1*A3*$J$2)</f>
        <v>1.0054748103423139</v>
      </c>
      <c r="K3">
        <f>(1+$B$1)/(1-$A$1*A3*$K$2)</f>
        <v>1.0059754944369554</v>
      </c>
      <c r="L3">
        <f>(1+$B$1)/(1-$A$1*A3*$L$2)</f>
        <v>1.0064766774191924</v>
      </c>
      <c r="M3">
        <f>(1+$B$1)/(1-$A$1*A3*$M$2)</f>
        <v>1.0069783600350428</v>
      </c>
      <c r="N3">
        <f>(1+$B$1)/(1-$A$1*A3*$N$2)</f>
        <v>1.0074805430320126</v>
      </c>
      <c r="O3">
        <f>(1+$B$1)/(1-$A$1*A3*$O$2)</f>
        <v>1.0079832271591</v>
      </c>
      <c r="P3">
        <f>(1+$B$1)/(1-$A$1*A3*$P$2)</f>
        <v>1.0084864131667985</v>
      </c>
      <c r="Q3">
        <f>(1+$B$1)/(1-$A$1*A3*$Q$2)</f>
        <v>1.0089901018071012</v>
      </c>
      <c r="R3">
        <f>(1+$B$1)/(1-$A$1*A3*$R$2)</f>
        <v>1.0094942938335041</v>
      </c>
      <c r="S3">
        <f>(1+$B$1)/(1-$A$1*A3*$S$2)</f>
        <v>1</v>
      </c>
    </row>
    <row r="4" spans="1:19" x14ac:dyDescent="0.2">
      <c r="A4">
        <v>1.2E-2</v>
      </c>
      <c r="B4">
        <f t="shared" ref="B4:B38" si="0">(1+$B$1)/(1-$A$1*A4*$B$2)</f>
        <v>1.0017851811928857</v>
      </c>
      <c r="C4">
        <f t="shared" ref="C4:C38" si="1">(1+$B$1)/(1-$A$1*A4*$C$2)</f>
        <v>1.0023816588213597</v>
      </c>
      <c r="D4">
        <f t="shared" ref="D4:D38" si="2">(1+$B$1)/(1-$A$1*A4*$D$2)</f>
        <v>1.0029788471761132</v>
      </c>
      <c r="E4">
        <f t="shared" ref="E4:E38" si="3">(1+$B$1)/(1-$A$1*A4*$E$2)</f>
        <v>1.0035767475281905</v>
      </c>
      <c r="F4">
        <f t="shared" ref="F4:F38" si="4">(1+$B$1)/(1-$A$1*A4*$F$2)</f>
        <v>1.0041753611516686</v>
      </c>
      <c r="G4">
        <f t="shared" ref="G4:G38" si="5">(1+$B$1)/(1-$A$1*A4*$G$2)</f>
        <v>1.004774689323666</v>
      </c>
      <c r="H4">
        <f t="shared" ref="H4:H38" si="6">(1+$B$1)/(1-$A$1*A4*$H$2)</f>
        <v>1.0053747333243519</v>
      </c>
      <c r="I4">
        <f t="shared" ref="I4:I38" si="7">(1+$B$1)/(1-$A$1*A4*$I$2)</f>
        <v>1.0059754944369554</v>
      </c>
      <c r="J4">
        <f t="shared" ref="J4:J38" si="8">(1+$B$1)/(1-$A$1*A4*$J$2)</f>
        <v>1.0065769739477748</v>
      </c>
      <c r="K4">
        <f t="shared" ref="K4:K38" si="9">(1+$B$1)/(1-$A$1*A4*$K$2)</f>
        <v>1.0071791731461861</v>
      </c>
      <c r="L4">
        <f t="shared" ref="L4:L38" si="10">(1+$B$1)/(1-$A$1*A4*$L$2)</f>
        <v>1.0077820933246531</v>
      </c>
      <c r="M4">
        <f t="shared" ref="M4:M38" si="11">(1+$B$1)/(1-$A$1*A4*$M$2)</f>
        <v>1.008385735778736</v>
      </c>
      <c r="N4">
        <f t="shared" ref="N4:N38" si="12">(1+$B$1)/(1-$A$1*A4*$N$2)</f>
        <v>1.0089901018071012</v>
      </c>
      <c r="O4">
        <f t="shared" ref="O4:O38" si="13">(1+$B$1)/(1-$A$1*A4*$O$2)</f>
        <v>1.0095951927115303</v>
      </c>
      <c r="P4">
        <f t="shared" ref="P4:P38" si="14">(1+$B$1)/(1-$A$1*A4*$P$2)</f>
        <v>1.0102010097969294</v>
      </c>
      <c r="Q4">
        <f t="shared" ref="Q4:Q38" si="15">(1+$B$1)/(1-$A$1*A4*$Q$2)</f>
        <v>1.0108075543713384</v>
      </c>
      <c r="R4">
        <f t="shared" ref="R4:R38" si="16">(1+$B$1)/(1-$A$1*A4*$R$2)</f>
        <v>1.0114148277459407</v>
      </c>
      <c r="S4">
        <f t="shared" ref="S4:S38" si="17">(1+$B$1)/(1-$A$1*A4*$S$2)</f>
        <v>1</v>
      </c>
    </row>
    <row r="5" spans="1:19" x14ac:dyDescent="0.2">
      <c r="A5">
        <v>1.4E-2</v>
      </c>
      <c r="B5">
        <f t="shared" si="0"/>
        <v>1.0020833312456598</v>
      </c>
      <c r="C5">
        <f t="shared" si="1"/>
        <v>1.0027797053432115</v>
      </c>
      <c r="D5">
        <f t="shared" si="2"/>
        <v>1.0034770479712203</v>
      </c>
      <c r="E5">
        <f t="shared" si="3"/>
        <v>1.0041753611516686</v>
      </c>
      <c r="F5">
        <f t="shared" si="4"/>
        <v>1.004874646912171</v>
      </c>
      <c r="G5">
        <f t="shared" si="5"/>
        <v>1.0055749072859936</v>
      </c>
      <c r="H5">
        <f t="shared" si="6"/>
        <v>1.0062761443120745</v>
      </c>
      <c r="I5">
        <f t="shared" si="7"/>
        <v>1.0069783600350428</v>
      </c>
      <c r="J5">
        <f t="shared" si="8"/>
        <v>1.0076815565052395</v>
      </c>
      <c r="K5">
        <f t="shared" si="9"/>
        <v>1.008385735778736</v>
      </c>
      <c r="L5">
        <f t="shared" si="10"/>
        <v>1.0090908999173556</v>
      </c>
      <c r="M5">
        <f t="shared" si="11"/>
        <v>1.0097970509886922</v>
      </c>
      <c r="N5">
        <f t="shared" si="12"/>
        <v>1.0105041910661325</v>
      </c>
      <c r="O5">
        <f t="shared" si="13"/>
        <v>1.0112123222288738</v>
      </c>
      <c r="P5">
        <f t="shared" si="14"/>
        <v>1.0119214465619464</v>
      </c>
      <c r="Q5">
        <f t="shared" si="15"/>
        <v>1.0126315661562328</v>
      </c>
      <c r="R5">
        <f t="shared" si="16"/>
        <v>1.0133426831084895</v>
      </c>
      <c r="S5">
        <f t="shared" si="17"/>
        <v>1</v>
      </c>
    </row>
    <row r="6" spans="1:19" x14ac:dyDescent="0.2">
      <c r="A6">
        <v>1.6E-2</v>
      </c>
      <c r="B6">
        <f t="shared" si="0"/>
        <v>1.0023816588213597</v>
      </c>
      <c r="C6">
        <f t="shared" si="1"/>
        <v>1.0031780681198035</v>
      </c>
      <c r="D6">
        <f t="shared" si="2"/>
        <v>1.0039757439460262</v>
      </c>
      <c r="E6">
        <f t="shared" si="3"/>
        <v>1.004774689323666</v>
      </c>
      <c r="F6">
        <f t="shared" si="4"/>
        <v>1.0055749072859936</v>
      </c>
      <c r="G6">
        <f t="shared" si="5"/>
        <v>1.0063764008759499</v>
      </c>
      <c r="H6">
        <f t="shared" si="6"/>
        <v>1.0071791731461861</v>
      </c>
      <c r="I6">
        <f t="shared" si="7"/>
        <v>1.0079832271591</v>
      </c>
      <c r="J6">
        <f t="shared" si="8"/>
        <v>1.0087885659868778</v>
      </c>
      <c r="K6">
        <f t="shared" si="9"/>
        <v>1.0095951927115303</v>
      </c>
      <c r="L6">
        <f t="shared" si="10"/>
        <v>1.0104031104249351</v>
      </c>
      <c r="M6">
        <f t="shared" si="11"/>
        <v>1.0112123222288738</v>
      </c>
      <c r="N6">
        <f t="shared" si="12"/>
        <v>1.0120228312350728</v>
      </c>
      <c r="O6">
        <f t="shared" si="13"/>
        <v>1.0128346405652429</v>
      </c>
      <c r="P6">
        <f t="shared" si="14"/>
        <v>1.0136477533511195</v>
      </c>
      <c r="Q6">
        <f t="shared" si="15"/>
        <v>1.0144621727345031</v>
      </c>
      <c r="R6">
        <f t="shared" si="16"/>
        <v>1.015277901867299</v>
      </c>
      <c r="S6">
        <f t="shared" si="17"/>
        <v>1</v>
      </c>
    </row>
    <row r="7" spans="1:19" x14ac:dyDescent="0.2">
      <c r="A7">
        <v>1.7999999999999999E-2</v>
      </c>
      <c r="B7">
        <f t="shared" si="0"/>
        <v>1.0026801640785821</v>
      </c>
      <c r="C7">
        <f t="shared" si="1"/>
        <v>1.0035767475281905</v>
      </c>
      <c r="D7">
        <f t="shared" si="2"/>
        <v>1.0044749358391634</v>
      </c>
      <c r="E7">
        <f t="shared" si="3"/>
        <v>1.0053747333243519</v>
      </c>
      <c r="F7">
        <f t="shared" si="4"/>
        <v>1.0062761443120745</v>
      </c>
      <c r="G7">
        <f t="shared" si="5"/>
        <v>1.0071791731461861</v>
      </c>
      <c r="H7">
        <f t="shared" si="6"/>
        <v>1.0080838241861487</v>
      </c>
      <c r="I7">
        <f t="shared" si="7"/>
        <v>1.0089901018071012</v>
      </c>
      <c r="J7">
        <f t="shared" si="8"/>
        <v>1.0098980103999298</v>
      </c>
      <c r="K7">
        <f t="shared" si="9"/>
        <v>1.0108075543713384</v>
      </c>
      <c r="L7">
        <f t="shared" si="10"/>
        <v>1.011718738143921</v>
      </c>
      <c r="M7">
        <f t="shared" si="11"/>
        <v>1.0126315661562328</v>
      </c>
      <c r="N7">
        <f t="shared" si="12"/>
        <v>1.0135460428628622</v>
      </c>
      <c r="O7">
        <f t="shared" si="13"/>
        <v>1.0144621727345031</v>
      </c>
      <c r="P7">
        <f t="shared" si="14"/>
        <v>1.0153799602580285</v>
      </c>
      <c r="Q7">
        <f t="shared" si="15"/>
        <v>1.0162994099365625</v>
      </c>
      <c r="R7">
        <f t="shared" si="16"/>
        <v>1.0172205262895559</v>
      </c>
      <c r="S7">
        <f t="shared" si="17"/>
        <v>1</v>
      </c>
    </row>
    <row r="8" spans="1:19" x14ac:dyDescent="0.2">
      <c r="A8">
        <v>0.02</v>
      </c>
      <c r="B8">
        <f t="shared" si="0"/>
        <v>1.0029788471761132</v>
      </c>
      <c r="C8">
        <f t="shared" si="1"/>
        <v>1.0039757439460262</v>
      </c>
      <c r="D8">
        <f t="shared" si="2"/>
        <v>1.004974624390734</v>
      </c>
      <c r="E8">
        <f t="shared" si="3"/>
        <v>1.0059754944369554</v>
      </c>
      <c r="F8">
        <f t="shared" si="4"/>
        <v>1.0069783600350428</v>
      </c>
      <c r="G8">
        <f t="shared" si="5"/>
        <v>1.0079832271591</v>
      </c>
      <c r="H8">
        <f t="shared" si="6"/>
        <v>1.0089901018071012</v>
      </c>
      <c r="I8">
        <f t="shared" si="7"/>
        <v>1.00999899000101</v>
      </c>
      <c r="J8">
        <f t="shared" si="8"/>
        <v>1.0110098977868993</v>
      </c>
      <c r="K8">
        <f t="shared" si="9"/>
        <v>1.0120228312350728</v>
      </c>
      <c r="L8">
        <f t="shared" si="10"/>
        <v>1.0130377964401853</v>
      </c>
      <c r="M8">
        <f t="shared" si="11"/>
        <v>1.014054799521366</v>
      </c>
      <c r="N8">
        <f t="shared" si="12"/>
        <v>1.0150738466223419</v>
      </c>
      <c r="O8">
        <f t="shared" si="13"/>
        <v>1.016094943911559</v>
      </c>
      <c r="P8">
        <f t="shared" si="14"/>
        <v>1.0171180975823102</v>
      </c>
      <c r="Q8">
        <f t="shared" si="15"/>
        <v>1.0181433138528579</v>
      </c>
      <c r="R8">
        <f t="shared" si="16"/>
        <v>1.0191705989665609</v>
      </c>
      <c r="S8">
        <f t="shared" si="17"/>
        <v>1</v>
      </c>
    </row>
    <row r="9" spans="1:19" x14ac:dyDescent="0.2">
      <c r="A9">
        <v>2.1999999999999999E-2</v>
      </c>
      <c r="B9">
        <f t="shared" si="0"/>
        <v>1.0032777082729276</v>
      </c>
      <c r="C9">
        <f t="shared" si="1"/>
        <v>1.0043750577515658</v>
      </c>
      <c r="D9">
        <f t="shared" si="2"/>
        <v>1.0054748103423139</v>
      </c>
      <c r="E9">
        <f t="shared" si="3"/>
        <v>1.0065769739477748</v>
      </c>
      <c r="F9">
        <f t="shared" si="4"/>
        <v>1.0076815565052395</v>
      </c>
      <c r="G9">
        <f t="shared" si="5"/>
        <v>1.0087885659868778</v>
      </c>
      <c r="H9">
        <f t="shared" si="6"/>
        <v>1.0098980103999298</v>
      </c>
      <c r="I9">
        <f t="shared" si="7"/>
        <v>1.0110098977868993</v>
      </c>
      <c r="J9">
        <f t="shared" si="8"/>
        <v>1.0121242362257481</v>
      </c>
      <c r="K9">
        <f t="shared" si="9"/>
        <v>1.0132410338300917</v>
      </c>
      <c r="L9">
        <f t="shared" si="10"/>
        <v>1.0143602987493952</v>
      </c>
      <c r="M9">
        <f t="shared" si="11"/>
        <v>1.0154820391691732</v>
      </c>
      <c r="N9">
        <f t="shared" si="12"/>
        <v>1.0166062633111883</v>
      </c>
      <c r="O9">
        <f t="shared" si="13"/>
        <v>1.017732979433652</v>
      </c>
      <c r="P9">
        <f t="shared" si="14"/>
        <v>1.0188621958314272</v>
      </c>
      <c r="Q9">
        <f t="shared" si="15"/>
        <v>1.0199939208362319</v>
      </c>
      <c r="R9">
        <f t="shared" si="16"/>
        <v>1.0211281628168434</v>
      </c>
      <c r="S9">
        <f t="shared" si="17"/>
        <v>1</v>
      </c>
    </row>
    <row r="10" spans="1:19" x14ac:dyDescent="0.2">
      <c r="A10">
        <v>2.4E-2</v>
      </c>
      <c r="B10">
        <f t="shared" si="0"/>
        <v>1.0035767475281905</v>
      </c>
      <c r="C10">
        <f t="shared" si="1"/>
        <v>1.004774689323666</v>
      </c>
      <c r="D10">
        <f t="shared" si="2"/>
        <v>1.0059754944369554</v>
      </c>
      <c r="E10">
        <f t="shared" si="3"/>
        <v>1.0071791731461861</v>
      </c>
      <c r="F10">
        <f t="shared" si="4"/>
        <v>1.008385735778736</v>
      </c>
      <c r="G10">
        <f t="shared" si="5"/>
        <v>1.0095951927115303</v>
      </c>
      <c r="H10">
        <f t="shared" si="6"/>
        <v>1.0108075543713384</v>
      </c>
      <c r="I10">
        <f t="shared" si="7"/>
        <v>1.0120228312350728</v>
      </c>
      <c r="J10">
        <f t="shared" si="8"/>
        <v>1.0132410338300917</v>
      </c>
      <c r="K10">
        <f t="shared" si="9"/>
        <v>1.0144621727345031</v>
      </c>
      <c r="L10">
        <f t="shared" si="10"/>
        <v>1.0156862585774704</v>
      </c>
      <c r="M10">
        <f t="shared" si="11"/>
        <v>1.0169133020395213</v>
      </c>
      <c r="N10">
        <f t="shared" si="12"/>
        <v>1.0181433138528579</v>
      </c>
      <c r="O10">
        <f t="shared" si="13"/>
        <v>1.0193763048016702</v>
      </c>
      <c r="P10">
        <f t="shared" si="14"/>
        <v>1.0206122857224507</v>
      </c>
      <c r="Q10">
        <f t="shared" si="15"/>
        <v>1.0218512675043121</v>
      </c>
      <c r="R10">
        <f t="shared" si="16"/>
        <v>1.023093261089308</v>
      </c>
      <c r="S10">
        <f t="shared" si="17"/>
        <v>1</v>
      </c>
    </row>
    <row r="11" spans="1:19" x14ac:dyDescent="0.2">
      <c r="A11">
        <v>2.5999999999999999E-2</v>
      </c>
      <c r="B11">
        <f t="shared" si="0"/>
        <v>1.0038759651012559</v>
      </c>
      <c r="C11">
        <f t="shared" si="1"/>
        <v>1.0051746390417871</v>
      </c>
      <c r="D11">
        <f t="shared" si="2"/>
        <v>1.0064766774191924</v>
      </c>
      <c r="E11">
        <f t="shared" si="3"/>
        <v>1.0077820933246531</v>
      </c>
      <c r="F11">
        <f t="shared" si="4"/>
        <v>1.0090908999173556</v>
      </c>
      <c r="G11">
        <f t="shared" si="5"/>
        <v>1.0104031104249351</v>
      </c>
      <c r="H11">
        <f t="shared" si="6"/>
        <v>1.011718738143921</v>
      </c>
      <c r="I11">
        <f t="shared" si="7"/>
        <v>1.0130377964401853</v>
      </c>
      <c r="J11">
        <f t="shared" si="8"/>
        <v>1.0143602987493952</v>
      </c>
      <c r="K11">
        <f t="shared" si="9"/>
        <v>1.0156862585774704</v>
      </c>
      <c r="L11">
        <f t="shared" si="10"/>
        <v>1.017015689501042</v>
      </c>
      <c r="M11">
        <f t="shared" si="11"/>
        <v>1.0183486051679156</v>
      </c>
      <c r="N11">
        <f t="shared" si="12"/>
        <v>1.0196850192975391</v>
      </c>
      <c r="O11">
        <f t="shared" si="13"/>
        <v>1.0210249456814728</v>
      </c>
      <c r="P11">
        <f t="shared" si="14"/>
        <v>1.0223683981838647</v>
      </c>
      <c r="Q11">
        <f t="shared" si="15"/>
        <v>1.0237153907419274</v>
      </c>
      <c r="R11">
        <f t="shared" si="16"/>
        <v>1.025065937366421</v>
      </c>
      <c r="S11">
        <f t="shared" si="17"/>
        <v>1</v>
      </c>
    </row>
    <row r="12" spans="1:19" x14ac:dyDescent="0.2">
      <c r="A12">
        <v>2.8000000000000001E-2</v>
      </c>
      <c r="B12">
        <f t="shared" si="0"/>
        <v>1.0041753611516686</v>
      </c>
      <c r="C12">
        <f t="shared" si="1"/>
        <v>1.0055749072859936</v>
      </c>
      <c r="D12">
        <f t="shared" si="2"/>
        <v>1.0069783600350428</v>
      </c>
      <c r="E12">
        <f t="shared" si="3"/>
        <v>1.008385735778736</v>
      </c>
      <c r="F12">
        <f t="shared" si="4"/>
        <v>1.0097970509886922</v>
      </c>
      <c r="G12">
        <f t="shared" si="5"/>
        <v>1.0112123222288738</v>
      </c>
      <c r="H12">
        <f t="shared" si="6"/>
        <v>1.0126315661562328</v>
      </c>
      <c r="I12">
        <f t="shared" si="7"/>
        <v>1.014054799521366</v>
      </c>
      <c r="J12">
        <f t="shared" si="8"/>
        <v>1.0154820391691732</v>
      </c>
      <c r="K12">
        <f t="shared" si="9"/>
        <v>1.0169133020395213</v>
      </c>
      <c r="L12">
        <f t="shared" si="10"/>
        <v>1.0183486051679156</v>
      </c>
      <c r="M12">
        <f t="shared" si="11"/>
        <v>1.0197879656861746</v>
      </c>
      <c r="N12">
        <f t="shared" si="12"/>
        <v>1.0212314008231125</v>
      </c>
      <c r="O12">
        <f t="shared" si="13"/>
        <v>1.0226789279052262</v>
      </c>
      <c r="P12">
        <f t="shared" si="14"/>
        <v>1.0241305643573888</v>
      </c>
      <c r="Q12">
        <f t="shared" si="15"/>
        <v>1.0255863277035482</v>
      </c>
      <c r="R12">
        <f t="shared" si="16"/>
        <v>1.0270462355674328</v>
      </c>
      <c r="S12">
        <f t="shared" si="17"/>
        <v>1</v>
      </c>
    </row>
    <row r="13" spans="1:19" x14ac:dyDescent="0.2">
      <c r="A13">
        <v>0.03</v>
      </c>
      <c r="B13">
        <f t="shared" si="0"/>
        <v>1.0044749358391634</v>
      </c>
      <c r="C13">
        <f t="shared" si="1"/>
        <v>1.0059754944369554</v>
      </c>
      <c r="D13">
        <f t="shared" si="2"/>
        <v>1.0074805430320126</v>
      </c>
      <c r="E13">
        <f t="shared" si="3"/>
        <v>1.0089901018071012</v>
      </c>
      <c r="F13">
        <f t="shared" si="4"/>
        <v>1.0105041910661325</v>
      </c>
      <c r="G13">
        <f t="shared" si="5"/>
        <v>1.0120228312350728</v>
      </c>
      <c r="H13">
        <f t="shared" si="6"/>
        <v>1.0135460428628622</v>
      </c>
      <c r="I13">
        <f t="shared" si="7"/>
        <v>1.0150738466223419</v>
      </c>
      <c r="J13">
        <f t="shared" si="8"/>
        <v>1.0166062633111883</v>
      </c>
      <c r="K13">
        <f t="shared" si="9"/>
        <v>1.0181433138528579</v>
      </c>
      <c r="L13">
        <f t="shared" si="10"/>
        <v>1.0196850192975391</v>
      </c>
      <c r="M13">
        <f t="shared" si="11"/>
        <v>1.0212314008231125</v>
      </c>
      <c r="N13">
        <f t="shared" si="12"/>
        <v>1.0227824797361222</v>
      </c>
      <c r="O13">
        <f t="shared" si="13"/>
        <v>1.0243382774727525</v>
      </c>
      <c r="P13">
        <f t="shared" si="14"/>
        <v>1.0258988155998174</v>
      </c>
      <c r="Q13">
        <f t="shared" si="15"/>
        <v>1.0274641158157551</v>
      </c>
      <c r="R13">
        <f t="shared" si="16"/>
        <v>1.0290341999516355</v>
      </c>
      <c r="S13">
        <f t="shared" si="17"/>
        <v>1</v>
      </c>
    </row>
    <row r="14" spans="1:19" x14ac:dyDescent="0.2">
      <c r="A14">
        <v>3.2000000000000001E-2</v>
      </c>
      <c r="B14">
        <f t="shared" si="0"/>
        <v>1.004774689323666</v>
      </c>
      <c r="C14">
        <f t="shared" si="1"/>
        <v>1.0063764008759499</v>
      </c>
      <c r="D14">
        <f t="shared" si="2"/>
        <v>1.0079832271591</v>
      </c>
      <c r="E14">
        <f t="shared" si="3"/>
        <v>1.0095951927115303</v>
      </c>
      <c r="F14">
        <f t="shared" si="4"/>
        <v>1.0112123222288738</v>
      </c>
      <c r="G14">
        <f t="shared" si="5"/>
        <v>1.0128346405652429</v>
      </c>
      <c r="H14">
        <f t="shared" si="6"/>
        <v>1.0144621727345031</v>
      </c>
      <c r="I14">
        <f t="shared" si="7"/>
        <v>1.016094943911559</v>
      </c>
      <c r="J14">
        <f t="shared" si="8"/>
        <v>1.017732979433652</v>
      </c>
      <c r="K14">
        <f t="shared" si="9"/>
        <v>1.0193763048016702</v>
      </c>
      <c r="L14">
        <f t="shared" si="10"/>
        <v>1.0210249456814728</v>
      </c>
      <c r="M14">
        <f t="shared" si="11"/>
        <v>1.0226789279052262</v>
      </c>
      <c r="N14">
        <f t="shared" si="12"/>
        <v>1.0243382774727525</v>
      </c>
      <c r="O14">
        <f t="shared" si="13"/>
        <v>1.0260030205528925</v>
      </c>
      <c r="P14">
        <f t="shared" si="14"/>
        <v>1.0276731834848809</v>
      </c>
      <c r="Q14">
        <f t="shared" si="15"/>
        <v>1.0293487927797358</v>
      </c>
      <c r="R14">
        <f t="shared" si="16"/>
        <v>1.0310298751216616</v>
      </c>
      <c r="S14">
        <f t="shared" si="17"/>
        <v>1</v>
      </c>
    </row>
    <row r="15" spans="1:19" x14ac:dyDescent="0.2">
      <c r="A15">
        <v>3.4000000000000002E-2</v>
      </c>
      <c r="B15">
        <f t="shared" si="0"/>
        <v>1.0050746217652928</v>
      </c>
      <c r="C15">
        <f t="shared" si="1"/>
        <v>1.0067776269848621</v>
      </c>
      <c r="D15">
        <f t="shared" si="2"/>
        <v>1.0084864131667985</v>
      </c>
      <c r="E15">
        <f t="shared" si="3"/>
        <v>1.0102010097969294</v>
      </c>
      <c r="F15">
        <f t="shared" si="4"/>
        <v>1.0119214465619464</v>
      </c>
      <c r="G15">
        <f t="shared" si="5"/>
        <v>1.0136477533511195</v>
      </c>
      <c r="H15">
        <f t="shared" si="6"/>
        <v>1.0153799602580285</v>
      </c>
      <c r="I15">
        <f t="shared" si="7"/>
        <v>1.0171180975823102</v>
      </c>
      <c r="J15">
        <f t="shared" si="8"/>
        <v>1.0188621958314272</v>
      </c>
      <c r="K15">
        <f t="shared" si="9"/>
        <v>1.0206122857224507</v>
      </c>
      <c r="L15">
        <f t="shared" si="10"/>
        <v>1.0223683981838647</v>
      </c>
      <c r="M15">
        <f t="shared" si="11"/>
        <v>1.0241305643573888</v>
      </c>
      <c r="N15">
        <f t="shared" si="12"/>
        <v>1.0258988155998174</v>
      </c>
      <c r="O15">
        <f t="shared" si="13"/>
        <v>1.0276731834848809</v>
      </c>
      <c r="P15">
        <f t="shared" si="14"/>
        <v>1.0294536998051245</v>
      </c>
      <c r="Q15">
        <f t="shared" si="15"/>
        <v>1.0312403965738071</v>
      </c>
      <c r="R15">
        <f t="shared" si="16"/>
        <v>1.0330333060268198</v>
      </c>
      <c r="S15">
        <f t="shared" si="17"/>
        <v>1</v>
      </c>
    </row>
    <row r="16" spans="1:19" x14ac:dyDescent="0.2">
      <c r="A16">
        <v>3.5999999999999997E-2</v>
      </c>
      <c r="B16">
        <f t="shared" si="0"/>
        <v>1.0053747333243519</v>
      </c>
      <c r="C16">
        <f t="shared" si="1"/>
        <v>1.0071791731461861</v>
      </c>
      <c r="D16">
        <f t="shared" si="2"/>
        <v>1.0089901018071012</v>
      </c>
      <c r="E16">
        <f t="shared" si="3"/>
        <v>1.0108075543713384</v>
      </c>
      <c r="F16">
        <f t="shared" si="4"/>
        <v>1.0126315661562328</v>
      </c>
      <c r="G16">
        <f t="shared" si="5"/>
        <v>1.0144621727345031</v>
      </c>
      <c r="H16">
        <f t="shared" si="6"/>
        <v>1.0162994099365625</v>
      </c>
      <c r="I16">
        <f t="shared" si="7"/>
        <v>1.0181433138528579</v>
      </c>
      <c r="J16">
        <f t="shared" si="8"/>
        <v>1.0199939208362319</v>
      </c>
      <c r="K16">
        <f t="shared" si="9"/>
        <v>1.0218512675043121</v>
      </c>
      <c r="L16">
        <f t="shared" si="10"/>
        <v>1.0237153907419274</v>
      </c>
      <c r="M16">
        <f t="shared" si="11"/>
        <v>1.0255863277035482</v>
      </c>
      <c r="N16">
        <f t="shared" si="12"/>
        <v>1.0274641158157551</v>
      </c>
      <c r="O16">
        <f t="shared" si="13"/>
        <v>1.0293487927797358</v>
      </c>
      <c r="P16">
        <f t="shared" si="14"/>
        <v>1.0312403965738071</v>
      </c>
      <c r="Q16">
        <f t="shared" si="15"/>
        <v>1.0331389654559655</v>
      </c>
      <c r="R16">
        <f t="shared" si="16"/>
        <v>1.0350445379664686</v>
      </c>
      <c r="S16">
        <f t="shared" si="17"/>
        <v>1</v>
      </c>
    </row>
    <row r="17" spans="1:19" x14ac:dyDescent="0.2">
      <c r="A17">
        <v>3.7999999999999999E-2</v>
      </c>
      <c r="B17">
        <f t="shared" si="0"/>
        <v>1.0056750241613424</v>
      </c>
      <c r="C17">
        <f t="shared" si="1"/>
        <v>1.0075810397430265</v>
      </c>
      <c r="D17">
        <f t="shared" si="2"/>
        <v>1.0094942938335041</v>
      </c>
      <c r="E17">
        <f t="shared" si="3"/>
        <v>1.0114148277459407</v>
      </c>
      <c r="F17">
        <f t="shared" si="4"/>
        <v>1.0133426831084895</v>
      </c>
      <c r="G17">
        <f t="shared" si="5"/>
        <v>1.015277901867299</v>
      </c>
      <c r="H17">
        <f t="shared" si="6"/>
        <v>1.0172205262895559</v>
      </c>
      <c r="I17">
        <f t="shared" si="7"/>
        <v>1.0191705989665609</v>
      </c>
      <c r="J17">
        <f t="shared" si="8"/>
        <v>1.0211281628168434</v>
      </c>
      <c r="K17">
        <f t="shared" si="9"/>
        <v>1.023093261089308</v>
      </c>
      <c r="L17">
        <f t="shared" si="10"/>
        <v>1.0250659373664213</v>
      </c>
      <c r="M17">
        <f t="shared" si="11"/>
        <v>1.0270462355674328</v>
      </c>
      <c r="N17">
        <f t="shared" si="12"/>
        <v>1.0290341999516355</v>
      </c>
      <c r="O17">
        <f t="shared" si="13"/>
        <v>1.0310298751216616</v>
      </c>
      <c r="P17">
        <f t="shared" si="14"/>
        <v>1.0330333060268198</v>
      </c>
      <c r="Q17">
        <f t="shared" si="15"/>
        <v>1.0350445379664686</v>
      </c>
      <c r="R17">
        <f t="shared" si="16"/>
        <v>1.0370636165934326</v>
      </c>
      <c r="S17">
        <f t="shared" si="17"/>
        <v>1</v>
      </c>
    </row>
    <row r="18" spans="1:19" x14ac:dyDescent="0.2">
      <c r="A18">
        <v>0.04</v>
      </c>
      <c r="B18">
        <f t="shared" si="0"/>
        <v>1.0059754944369554</v>
      </c>
      <c r="C18">
        <f t="shared" si="1"/>
        <v>1.0079832271591</v>
      </c>
      <c r="D18">
        <f t="shared" si="2"/>
        <v>1.00999899000101</v>
      </c>
      <c r="E18">
        <f t="shared" si="3"/>
        <v>1.0120228312350728</v>
      </c>
      <c r="F18">
        <f t="shared" si="4"/>
        <v>1.014054799521366</v>
      </c>
      <c r="G18">
        <f t="shared" si="5"/>
        <v>1.016094943911559</v>
      </c>
      <c r="H18">
        <f t="shared" si="6"/>
        <v>1.0181433138528579</v>
      </c>
      <c r="I18">
        <f t="shared" si="7"/>
        <v>1.0201999591920017</v>
      </c>
      <c r="J18">
        <f t="shared" si="8"/>
        <v>1.0222649301793052</v>
      </c>
      <c r="K18">
        <f t="shared" si="9"/>
        <v>1.0243382774727525</v>
      </c>
      <c r="L18">
        <f t="shared" si="10"/>
        <v>1.0264200521421387</v>
      </c>
      <c r="M18">
        <f t="shared" si="11"/>
        <v>1.0285103056732627</v>
      </c>
      <c r="N18">
        <f t="shared" si="12"/>
        <v>1.0306090899721736</v>
      </c>
      <c r="O18">
        <f t="shared" si="13"/>
        <v>1.0327164573694647</v>
      </c>
      <c r="P18">
        <f t="shared" si="14"/>
        <v>1.0348324606246249</v>
      </c>
      <c r="Q18">
        <f t="shared" si="15"/>
        <v>1.0369571529304409</v>
      </c>
      <c r="R18">
        <f t="shared" si="16"/>
        <v>1.0390905879174546</v>
      </c>
      <c r="S18">
        <f t="shared" si="17"/>
        <v>1</v>
      </c>
    </row>
    <row r="19" spans="1:19" x14ac:dyDescent="0.2">
      <c r="A19">
        <v>4.2000000000000003E-2</v>
      </c>
      <c r="B19">
        <f t="shared" si="0"/>
        <v>1.0062761443120745</v>
      </c>
      <c r="C19">
        <f t="shared" si="1"/>
        <v>1.008385735778736</v>
      </c>
      <c r="D19">
        <f t="shared" si="2"/>
        <v>1.0105041910661325</v>
      </c>
      <c r="E19">
        <f t="shared" si="3"/>
        <v>1.0126315661562328</v>
      </c>
      <c r="F19">
        <f t="shared" si="4"/>
        <v>1.0147679175034274</v>
      </c>
      <c r="G19">
        <f t="shared" si="5"/>
        <v>1.0169133020395213</v>
      </c>
      <c r="H19">
        <f t="shared" si="6"/>
        <v>1.0190677771787924</v>
      </c>
      <c r="I19">
        <f t="shared" si="7"/>
        <v>1.0212314008231125</v>
      </c>
      <c r="J19">
        <f t="shared" si="8"/>
        <v>1.023404231367135</v>
      </c>
      <c r="K19">
        <f t="shared" si="9"/>
        <v>1.0255863277035482</v>
      </c>
      <c r="L19">
        <f t="shared" si="10"/>
        <v>1.0277777492283959</v>
      </c>
      <c r="M19">
        <f t="shared" si="11"/>
        <v>1.0299785558464671</v>
      </c>
      <c r="N19">
        <f t="shared" si="12"/>
        <v>1.0321888079767552</v>
      </c>
      <c r="O19">
        <f t="shared" si="13"/>
        <v>1.0344085665579847</v>
      </c>
      <c r="P19">
        <f t="shared" si="14"/>
        <v>1.0366378930542151</v>
      </c>
      <c r="Q19">
        <f t="shared" si="15"/>
        <v>1.0388768494605112</v>
      </c>
      <c r="R19">
        <f t="shared" si="16"/>
        <v>1.0411254983086917</v>
      </c>
      <c r="S19">
        <f t="shared" si="17"/>
        <v>1</v>
      </c>
    </row>
    <row r="20" spans="1:19" x14ac:dyDescent="0.2">
      <c r="A20">
        <v>4.3999999999999997E-2</v>
      </c>
      <c r="B20">
        <f t="shared" si="0"/>
        <v>1.0065769739477748</v>
      </c>
      <c r="C20">
        <f t="shared" si="1"/>
        <v>1.0087885659868778</v>
      </c>
      <c r="D20">
        <f t="shared" si="2"/>
        <v>1.0110098977868993</v>
      </c>
      <c r="E20">
        <f t="shared" si="3"/>
        <v>1.0132410338300917</v>
      </c>
      <c r="F20">
        <f t="shared" si="4"/>
        <v>1.0154820391691732</v>
      </c>
      <c r="G20">
        <f t="shared" si="5"/>
        <v>1.017732979433652</v>
      </c>
      <c r="H20">
        <f t="shared" si="6"/>
        <v>1.0199939208362319</v>
      </c>
      <c r="I20">
        <f t="shared" si="7"/>
        <v>1.0222649301793052</v>
      </c>
      <c r="J20">
        <f t="shared" si="8"/>
        <v>1.0245460748615327</v>
      </c>
      <c r="K20">
        <f t="shared" si="9"/>
        <v>1.0268374228845096</v>
      </c>
      <c r="L20">
        <f t="shared" si="10"/>
        <v>1.0291390428595246</v>
      </c>
      <c r="M20">
        <f t="shared" si="11"/>
        <v>1.0314510040144074</v>
      </c>
      <c r="N20">
        <f t="shared" si="12"/>
        <v>1.0337733762004693</v>
      </c>
      <c r="O20">
        <f t="shared" si="13"/>
        <v>1.0361062298995392</v>
      </c>
      <c r="P20">
        <f t="shared" si="14"/>
        <v>1.0384496362310924</v>
      </c>
      <c r="Q20">
        <f t="shared" si="15"/>
        <v>1.0408036669594793</v>
      </c>
      <c r="R20">
        <f t="shared" si="16"/>
        <v>1.0431683945012509</v>
      </c>
      <c r="S20">
        <f t="shared" si="17"/>
        <v>1</v>
      </c>
    </row>
    <row r="21" spans="1:19" x14ac:dyDescent="0.2">
      <c r="A21">
        <v>4.5999999999999999E-2</v>
      </c>
      <c r="B21">
        <f t="shared" si="0"/>
        <v>1.006877983505325</v>
      </c>
      <c r="C21">
        <f t="shared" si="1"/>
        <v>1.0091917181690839</v>
      </c>
      <c r="D21">
        <f t="shared" si="2"/>
        <v>1.0115161109228568</v>
      </c>
      <c r="E21">
        <f t="shared" si="3"/>
        <v>1.0138512355805007</v>
      </c>
      <c r="F21">
        <f t="shared" si="4"/>
        <v>1.0161971666390601</v>
      </c>
      <c r="G21">
        <f t="shared" si="5"/>
        <v>1.0185539792866862</v>
      </c>
      <c r="H21">
        <f t="shared" si="6"/>
        <v>1.0209217494106728</v>
      </c>
      <c r="I21">
        <f t="shared" si="7"/>
        <v>1.0233005536055995</v>
      </c>
      <c r="J21">
        <f t="shared" si="8"/>
        <v>1.0256904691815913</v>
      </c>
      <c r="K21">
        <f t="shared" si="9"/>
        <v>1.0280915741726948</v>
      </c>
      <c r="L21">
        <f t="shared" si="10"/>
        <v>1.0305039473453703</v>
      </c>
      <c r="M21">
        <f t="shared" si="11"/>
        <v>1.032927668207106</v>
      </c>
      <c r="N21">
        <f t="shared" si="12"/>
        <v>1.0353628170151525</v>
      </c>
      <c r="O21">
        <f t="shared" si="13"/>
        <v>1.037809474785381</v>
      </c>
      <c r="P21">
        <f t="shared" si="14"/>
        <v>1.0402677233012687</v>
      </c>
      <c r="Q21">
        <f t="shared" si="15"/>
        <v>1.0427376451230117</v>
      </c>
      <c r="R21">
        <f t="shared" si="16"/>
        <v>1.0452193235967671</v>
      </c>
      <c r="S21">
        <f t="shared" si="17"/>
        <v>1</v>
      </c>
    </row>
    <row r="22" spans="1:19" x14ac:dyDescent="0.2">
      <c r="A22">
        <v>4.8000000000000001E-2</v>
      </c>
      <c r="B22">
        <f t="shared" si="0"/>
        <v>1.0071791731461861</v>
      </c>
      <c r="C22">
        <f t="shared" si="1"/>
        <v>1.0095951927115303</v>
      </c>
      <c r="D22">
        <f t="shared" si="2"/>
        <v>1.0120228312350728</v>
      </c>
      <c r="E22">
        <f t="shared" si="3"/>
        <v>1.0144621727345031</v>
      </c>
      <c r="F22">
        <f t="shared" si="4"/>
        <v>1.0169133020395213</v>
      </c>
      <c r="G22">
        <f t="shared" si="5"/>
        <v>1.0193763048016702</v>
      </c>
      <c r="H22">
        <f t="shared" si="6"/>
        <v>1.0218512675043121</v>
      </c>
      <c r="I22">
        <f t="shared" si="7"/>
        <v>1.0243382774727525</v>
      </c>
      <c r="J22">
        <f t="shared" si="8"/>
        <v>1.0268374228845096</v>
      </c>
      <c r="K22">
        <f t="shared" si="9"/>
        <v>1.0293487927797358</v>
      </c>
      <c r="L22">
        <f t="shared" si="10"/>
        <v>1.0318724770717935</v>
      </c>
      <c r="M22">
        <f t="shared" si="11"/>
        <v>1.0344085665579847</v>
      </c>
      <c r="N22">
        <f t="shared" si="12"/>
        <v>1.0369571529304409</v>
      </c>
      <c r="O22">
        <f t="shared" si="13"/>
        <v>1.0395183287871732</v>
      </c>
      <c r="P22">
        <f t="shared" si="14"/>
        <v>1.0420921876432876</v>
      </c>
      <c r="Q22">
        <f t="shared" si="15"/>
        <v>1.0446788239423672</v>
      </c>
      <c r="R22">
        <f t="shared" si="16"/>
        <v>1.0472783330680229</v>
      </c>
      <c r="S22">
        <f t="shared" si="17"/>
        <v>1</v>
      </c>
    </row>
    <row r="23" spans="1:19" x14ac:dyDescent="0.2">
      <c r="A23">
        <v>0.05</v>
      </c>
      <c r="B23">
        <f t="shared" si="0"/>
        <v>1.0074805430320126</v>
      </c>
      <c r="C23">
        <f t="shared" si="1"/>
        <v>1.00999899000101</v>
      </c>
      <c r="D23">
        <f t="shared" si="2"/>
        <v>1.0125300594861411</v>
      </c>
      <c r="E23">
        <f t="shared" si="3"/>
        <v>1.0150738466223419</v>
      </c>
      <c r="F23">
        <f t="shared" si="4"/>
        <v>1.0176304475029894</v>
      </c>
      <c r="G23">
        <f t="shared" si="5"/>
        <v>1.0201999591920017</v>
      </c>
      <c r="H23">
        <f t="shared" si="6"/>
        <v>1.0227824797361222</v>
      </c>
      <c r="I23">
        <f t="shared" si="7"/>
        <v>1.0253781081773905</v>
      </c>
      <c r="J23">
        <f t="shared" si="8"/>
        <v>1.0279869445658041</v>
      </c>
      <c r="K23">
        <f t="shared" si="9"/>
        <v>1.0306090899721736</v>
      </c>
      <c r="L23">
        <f t="shared" si="10"/>
        <v>1.0332446465011753</v>
      </c>
      <c r="M23">
        <f t="shared" si="11"/>
        <v>1.0358937173046046</v>
      </c>
      <c r="N23">
        <f t="shared" si="12"/>
        <v>1.0385564065948332</v>
      </c>
      <c r="O23">
        <f t="shared" si="13"/>
        <v>1.0412328196584757</v>
      </c>
      <c r="P23">
        <f t="shared" si="14"/>
        <v>1.0439230628702665</v>
      </c>
      <c r="Q23">
        <f t="shared" si="15"/>
        <v>1.0466272437071538</v>
      </c>
      <c r="R23">
        <f t="shared" si="16"/>
        <v>1.0493454707626118</v>
      </c>
      <c r="S23">
        <f t="shared" si="17"/>
        <v>1</v>
      </c>
    </row>
    <row r="24" spans="1:19" x14ac:dyDescent="0.2">
      <c r="A24">
        <v>5.1999999999999998E-2</v>
      </c>
      <c r="B24">
        <f t="shared" si="0"/>
        <v>1.0077820933246531</v>
      </c>
      <c r="C24">
        <f t="shared" si="1"/>
        <v>1.0104031104249351</v>
      </c>
      <c r="D24">
        <f t="shared" si="2"/>
        <v>1.0130377964401853</v>
      </c>
      <c r="E24">
        <f t="shared" si="3"/>
        <v>1.0156862585774704</v>
      </c>
      <c r="F24">
        <f t="shared" si="4"/>
        <v>1.0183486051679156</v>
      </c>
      <c r="G24">
        <f t="shared" si="5"/>
        <v>1.0210249456814728</v>
      </c>
      <c r="H24">
        <f t="shared" si="6"/>
        <v>1.0237153907419274</v>
      </c>
      <c r="I24">
        <f t="shared" si="7"/>
        <v>1.0264200521421387</v>
      </c>
      <c r="J24">
        <f t="shared" si="8"/>
        <v>1.0291390428595246</v>
      </c>
      <c r="K24">
        <f t="shared" si="9"/>
        <v>1.0318724770717935</v>
      </c>
      <c r="L24">
        <f t="shared" si="10"/>
        <v>1.0346204701729265</v>
      </c>
      <c r="M24">
        <f t="shared" si="11"/>
        <v>1.0373831387894152</v>
      </c>
      <c r="N24">
        <f t="shared" si="12"/>
        <v>1.040160600796763</v>
      </c>
      <c r="O24">
        <f t="shared" si="13"/>
        <v>1.0429529753362481</v>
      </c>
      <c r="P24">
        <f t="shared" si="14"/>
        <v>1.0457603828319608</v>
      </c>
      <c r="Q24">
        <f t="shared" si="15"/>
        <v>1.0485829450081161</v>
      </c>
      <c r="R24">
        <f t="shared" si="16"/>
        <v>1.0514207849066444</v>
      </c>
      <c r="S24">
        <f t="shared" si="17"/>
        <v>1</v>
      </c>
    </row>
    <row r="25" spans="1:19" x14ac:dyDescent="0.2">
      <c r="A25">
        <v>5.3999999999999999E-2</v>
      </c>
      <c r="B25">
        <f t="shared" si="0"/>
        <v>1.0080838241861487</v>
      </c>
      <c r="C25">
        <f t="shared" si="1"/>
        <v>1.0108075543713384</v>
      </c>
      <c r="D25">
        <f t="shared" si="2"/>
        <v>1.0135460428628622</v>
      </c>
      <c r="E25">
        <f t="shared" si="3"/>
        <v>1.0162994099365625</v>
      </c>
      <c r="F25">
        <f t="shared" si="4"/>
        <v>1.0190677771787924</v>
      </c>
      <c r="G25">
        <f t="shared" si="5"/>
        <v>1.0218512675043121</v>
      </c>
      <c r="H25">
        <f t="shared" si="6"/>
        <v>1.0246500051744825</v>
      </c>
      <c r="I25">
        <f t="shared" si="7"/>
        <v>1.0274641158157551</v>
      </c>
      <c r="J25">
        <f t="shared" si="8"/>
        <v>1.0302937264384704</v>
      </c>
      <c r="K25">
        <f t="shared" si="9"/>
        <v>1.0331389654559655</v>
      </c>
      <c r="L25">
        <f t="shared" si="10"/>
        <v>1.0359999627040013</v>
      </c>
      <c r="M25">
        <f t="shared" si="11"/>
        <v>1.0388768494605112</v>
      </c>
      <c r="N25">
        <f t="shared" si="12"/>
        <v>1.0417697584656815</v>
      </c>
      <c r="O25">
        <f t="shared" si="13"/>
        <v>1.0446788239423672</v>
      </c>
      <c r="P25">
        <f t="shared" si="14"/>
        <v>1.0476041816168513</v>
      </c>
      <c r="Q25">
        <f t="shared" si="15"/>
        <v>1.0505459687399541</v>
      </c>
      <c r="R25">
        <f t="shared" si="16"/>
        <v>1.0535043241084983</v>
      </c>
      <c r="S25">
        <f t="shared" si="17"/>
        <v>1</v>
      </c>
    </row>
    <row r="26" spans="1:19" x14ac:dyDescent="0.2">
      <c r="A26">
        <v>5.6000000000000001E-2</v>
      </c>
      <c r="B26">
        <f t="shared" si="0"/>
        <v>1.008385735778736</v>
      </c>
      <c r="C26">
        <f t="shared" si="1"/>
        <v>1.0112123222288738</v>
      </c>
      <c r="D26">
        <f t="shared" si="2"/>
        <v>1.014054799521366</v>
      </c>
      <c r="E26">
        <f t="shared" si="3"/>
        <v>1.0169133020395213</v>
      </c>
      <c r="F26">
        <f t="shared" si="4"/>
        <v>1.0197879656861746</v>
      </c>
      <c r="G26">
        <f t="shared" si="5"/>
        <v>1.0226789279052262</v>
      </c>
      <c r="H26">
        <f t="shared" si="6"/>
        <v>1.0255863277035482</v>
      </c>
      <c r="I26">
        <f t="shared" si="7"/>
        <v>1.0285103056732627</v>
      </c>
      <c r="J26">
        <f t="shared" si="8"/>
        <v>1.0314510040144074</v>
      </c>
      <c r="K26">
        <f t="shared" si="9"/>
        <v>1.0344085665579847</v>
      </c>
      <c r="L26">
        <f t="shared" si="10"/>
        <v>1.0373831387894152</v>
      </c>
      <c r="M26">
        <f t="shared" si="11"/>
        <v>1.0403748678723916</v>
      </c>
      <c r="N26">
        <f t="shared" si="12"/>
        <v>1.0433839026731495</v>
      </c>
      <c r="O26">
        <f t="shared" si="13"/>
        <v>1.0464103937851594</v>
      </c>
      <c r="P26">
        <f t="shared" si="14"/>
        <v>1.0494544935542505</v>
      </c>
      <c r="Q26">
        <f t="shared" si="15"/>
        <v>1.0525163561041739</v>
      </c>
      <c r="R26">
        <f t="shared" si="16"/>
        <v>1.0555961373626142</v>
      </c>
      <c r="S26">
        <f t="shared" si="17"/>
        <v>1</v>
      </c>
    </row>
    <row r="27" spans="1:19" x14ac:dyDescent="0.2">
      <c r="A27">
        <v>5.8000000000000003E-2</v>
      </c>
      <c r="B27">
        <f t="shared" si="0"/>
        <v>1.008687828264845</v>
      </c>
      <c r="C27">
        <f t="shared" si="1"/>
        <v>1.0116174143868182</v>
      </c>
      <c r="D27">
        <f t="shared" si="2"/>
        <v>1.0145640671844325</v>
      </c>
      <c r="E27">
        <f t="shared" si="3"/>
        <v>1.0175279362294891</v>
      </c>
      <c r="F27">
        <f t="shared" si="4"/>
        <v>1.0205091728467002</v>
      </c>
      <c r="G27">
        <f t="shared" si="5"/>
        <v>1.0235079301394427</v>
      </c>
      <c r="H27">
        <f t="shared" si="6"/>
        <v>1.0265243630159697</v>
      </c>
      <c r="I27">
        <f t="shared" si="7"/>
        <v>1.0295586282160838</v>
      </c>
      <c r="J27">
        <f t="shared" si="8"/>
        <v>1.0326108843382875</v>
      </c>
      <c r="K27">
        <f t="shared" si="9"/>
        <v>1.0356812918674163</v>
      </c>
      <c r="L27">
        <f t="shared" si="10"/>
        <v>1.0387700132027669</v>
      </c>
      <c r="M27">
        <f t="shared" si="11"/>
        <v>1.0418772126867304</v>
      </c>
      <c r="N27">
        <f t="shared" si="12"/>
        <v>1.0450030566339408</v>
      </c>
      <c r="O27">
        <f t="shared" si="13"/>
        <v>1.0481477133609485</v>
      </c>
      <c r="P27">
        <f t="shared" si="14"/>
        <v>1.0513113532164347</v>
      </c>
      <c r="Q27">
        <f t="shared" si="15"/>
        <v>1.0544941486119694</v>
      </c>
      <c r="R27">
        <f t="shared" si="16"/>
        <v>1.0576962740533353</v>
      </c>
      <c r="S27">
        <f t="shared" si="17"/>
        <v>1</v>
      </c>
    </row>
    <row r="28" spans="1:19" x14ac:dyDescent="0.2">
      <c r="A28">
        <v>0.06</v>
      </c>
      <c r="B28">
        <f t="shared" si="0"/>
        <v>1.0089901018071012</v>
      </c>
      <c r="C28">
        <f t="shared" si="1"/>
        <v>1.0120228312350728</v>
      </c>
      <c r="D28">
        <f t="shared" si="2"/>
        <v>1.0150738466223419</v>
      </c>
      <c r="E28">
        <f t="shared" si="3"/>
        <v>1.0181433138528579</v>
      </c>
      <c r="F28">
        <f t="shared" si="4"/>
        <v>1.0212314008231125</v>
      </c>
      <c r="G28">
        <f t="shared" si="5"/>
        <v>1.0243382774727525</v>
      </c>
      <c r="H28">
        <f t="shared" si="6"/>
        <v>1.0274641158157551</v>
      </c>
      <c r="I28">
        <f t="shared" si="7"/>
        <v>1.0306090899721736</v>
      </c>
      <c r="J28">
        <f t="shared" si="8"/>
        <v>1.0337733762004693</v>
      </c>
      <c r="K28">
        <f t="shared" si="9"/>
        <v>1.0369571529304409</v>
      </c>
      <c r="L28">
        <f t="shared" si="10"/>
        <v>1.040160600796763</v>
      </c>
      <c r="M28">
        <f t="shared" si="11"/>
        <v>1.0433839026731495</v>
      </c>
      <c r="N28">
        <f t="shared" si="12"/>
        <v>1.0466272437071538</v>
      </c>
      <c r="O28">
        <f t="shared" si="13"/>
        <v>1.0498908113556191</v>
      </c>
      <c r="P28">
        <f t="shared" si="14"/>
        <v>1.053174795420796</v>
      </c>
      <c r="Q28">
        <f t="shared" si="15"/>
        <v>1.0564793880871384</v>
      </c>
      <c r="R28">
        <f t="shared" si="16"/>
        <v>1.0598047839587947</v>
      </c>
      <c r="S28">
        <f t="shared" si="17"/>
        <v>1</v>
      </c>
    </row>
    <row r="29" spans="1:19" x14ac:dyDescent="0.2">
      <c r="A29">
        <v>6.2E-2</v>
      </c>
      <c r="B29">
        <f t="shared" si="0"/>
        <v>1.0092925565683246</v>
      </c>
      <c r="C29">
        <f t="shared" si="1"/>
        <v>1.0124285731641631</v>
      </c>
      <c r="D29">
        <f t="shared" si="2"/>
        <v>1.0155841386069233</v>
      </c>
      <c r="E29">
        <f t="shared" si="3"/>
        <v>1.0187594362592785</v>
      </c>
      <c r="F29">
        <f t="shared" si="4"/>
        <v>1.0219546517842817</v>
      </c>
      <c r="G29">
        <f t="shared" si="5"/>
        <v>1.0251699731815536</v>
      </c>
      <c r="H29">
        <f t="shared" si="6"/>
        <v>1.0284055908241541</v>
      </c>
      <c r="I29">
        <f t="shared" si="7"/>
        <v>1.031661697496157</v>
      </c>
      <c r="J29">
        <f t="shared" si="8"/>
        <v>1.0349384884309401</v>
      </c>
      <c r="K29">
        <f t="shared" si="9"/>
        <v>1.0382361613502054</v>
      </c>
      <c r="L29">
        <f t="shared" si="10"/>
        <v>1.0415549165037501</v>
      </c>
      <c r="M29">
        <f t="shared" si="11"/>
        <v>1.0448949567100019</v>
      </c>
      <c r="N29">
        <f t="shared" si="12"/>
        <v>1.0482564873973363</v>
      </c>
      <c r="O29">
        <f t="shared" si="13"/>
        <v>1.0516397166461948</v>
      </c>
      <c r="P29">
        <f t="shared" si="14"/>
        <v>1.0550448552320202</v>
      </c>
      <c r="Q29">
        <f t="shared" si="15"/>
        <v>1.0584721166690305</v>
      </c>
      <c r="R29">
        <f t="shared" si="16"/>
        <v>1.0619217172548474</v>
      </c>
      <c r="S29">
        <f t="shared" si="17"/>
        <v>1</v>
      </c>
    </row>
    <row r="30" spans="1:19" x14ac:dyDescent="0.2">
      <c r="A30">
        <v>6.4000000000000001E-2</v>
      </c>
      <c r="B30">
        <f t="shared" si="0"/>
        <v>1.0095951927115303</v>
      </c>
      <c r="C30">
        <f t="shared" si="1"/>
        <v>1.0128346405652429</v>
      </c>
      <c r="D30">
        <f t="shared" si="2"/>
        <v>1.016094943911559</v>
      </c>
      <c r="E30">
        <f t="shared" si="3"/>
        <v>1.0193763048016702</v>
      </c>
      <c r="F30">
        <f t="shared" si="4"/>
        <v>1.0226789279052262</v>
      </c>
      <c r="G30">
        <f t="shared" si="5"/>
        <v>1.0260030205528925</v>
      </c>
      <c r="H30">
        <f t="shared" si="6"/>
        <v>1.0293487927797358</v>
      </c>
      <c r="I30">
        <f t="shared" si="7"/>
        <v>1.0327164573694647</v>
      </c>
      <c r="J30">
        <f t="shared" si="8"/>
        <v>1.0361062298995392</v>
      </c>
      <c r="K30">
        <f t="shared" si="9"/>
        <v>1.0395183287871732</v>
      </c>
      <c r="L30">
        <f t="shared" si="10"/>
        <v>1.0429529753362481</v>
      </c>
      <c r="M30">
        <f t="shared" si="11"/>
        <v>1.0464103937851594</v>
      </c>
      <c r="N30">
        <f t="shared" si="12"/>
        <v>1.0498908113556191</v>
      </c>
      <c r="O30">
        <f t="shared" si="13"/>
        <v>1.0533944583024337</v>
      </c>
      <c r="P30">
        <f t="shared" si="14"/>
        <v>1.0569215679642845</v>
      </c>
      <c r="Q30">
        <f t="shared" si="15"/>
        <v>1.0604723768155286</v>
      </c>
      <c r="R30">
        <f t="shared" si="16"/>
        <v>1.0640471245190508</v>
      </c>
      <c r="S30">
        <f t="shared" si="17"/>
        <v>1</v>
      </c>
    </row>
    <row r="31" spans="1:19" x14ac:dyDescent="0.2">
      <c r="A31">
        <v>6.6000000000000003E-2</v>
      </c>
      <c r="B31">
        <f t="shared" si="0"/>
        <v>1.0098980103999298</v>
      </c>
      <c r="C31">
        <f t="shared" si="1"/>
        <v>1.0132410338300917</v>
      </c>
      <c r="D31">
        <f t="shared" si="2"/>
        <v>1.0166062633111883</v>
      </c>
      <c r="E31">
        <f t="shared" si="3"/>
        <v>1.0199939208362319</v>
      </c>
      <c r="F31">
        <f t="shared" si="4"/>
        <v>1.023404231367135</v>
      </c>
      <c r="G31">
        <f t="shared" si="5"/>
        <v>1.0268374228845096</v>
      </c>
      <c r="H31">
        <f t="shared" si="6"/>
        <v>1.0302937264384704</v>
      </c>
      <c r="I31">
        <f t="shared" si="7"/>
        <v>1.0337733762004693</v>
      </c>
      <c r="J31">
        <f t="shared" si="8"/>
        <v>1.0372766095161832</v>
      </c>
      <c r="K31">
        <f t="shared" si="9"/>
        <v>1.0408036669594793</v>
      </c>
      <c r="L31">
        <f t="shared" si="10"/>
        <v>1.0443547923874892</v>
      </c>
      <c r="M31">
        <f t="shared" si="11"/>
        <v>1.0479302329968081</v>
      </c>
      <c r="N31">
        <f t="shared" si="12"/>
        <v>1.051530239380859</v>
      </c>
      <c r="O31">
        <f t="shared" si="13"/>
        <v>1.055155065588439</v>
      </c>
      <c r="P31">
        <f t="shared" si="14"/>
        <v>1.0588049691834813</v>
      </c>
      <c r="Q31">
        <f t="shared" si="15"/>
        <v>1.0624802113060645</v>
      </c>
      <c r="R31">
        <f t="shared" si="16"/>
        <v>1.0661810567346925</v>
      </c>
      <c r="S31">
        <f t="shared" si="17"/>
        <v>1</v>
      </c>
    </row>
    <row r="32" spans="1:19" x14ac:dyDescent="0.2">
      <c r="A32">
        <v>6.8000000000000005E-2</v>
      </c>
      <c r="B32">
        <f t="shared" si="0"/>
        <v>1.0102010097969294</v>
      </c>
      <c r="C32">
        <f t="shared" si="1"/>
        <v>1.0136477533511195</v>
      </c>
      <c r="D32">
        <f t="shared" si="2"/>
        <v>1.0171180975823102</v>
      </c>
      <c r="E32">
        <f t="shared" si="3"/>
        <v>1.0206122857224507</v>
      </c>
      <c r="F32">
        <f t="shared" si="4"/>
        <v>1.0241305643573888</v>
      </c>
      <c r="G32">
        <f t="shared" si="5"/>
        <v>1.0276731834848809</v>
      </c>
      <c r="H32">
        <f t="shared" si="6"/>
        <v>1.0312403965738071</v>
      </c>
      <c r="I32">
        <f t="shared" si="7"/>
        <v>1.0348324606246249</v>
      </c>
      <c r="J32">
        <f t="shared" si="8"/>
        <v>1.0384496362310924</v>
      </c>
      <c r="K32">
        <f t="shared" si="9"/>
        <v>1.0420921876432876</v>
      </c>
      <c r="L32">
        <f t="shared" si="10"/>
        <v>1.0457603828319608</v>
      </c>
      <c r="M32">
        <f t="shared" si="11"/>
        <v>1.0494544935542505</v>
      </c>
      <c r="N32">
        <f t="shared" si="12"/>
        <v>1.053174795420796</v>
      </c>
      <c r="O32">
        <f t="shared" si="13"/>
        <v>1.0569215679642845</v>
      </c>
      <c r="P32">
        <f t="shared" si="14"/>
        <v>1.0606950947094651</v>
      </c>
      <c r="Q32">
        <f t="shared" si="15"/>
        <v>1.0644956632446678</v>
      </c>
      <c r="R32">
        <f t="shared" si="16"/>
        <v>1.0683235652948679</v>
      </c>
      <c r="S32">
        <f t="shared" si="17"/>
        <v>1</v>
      </c>
    </row>
    <row r="33" spans="1:19" x14ac:dyDescent="0.2">
      <c r="A33">
        <v>7.0000000000000007E-2</v>
      </c>
      <c r="B33">
        <f t="shared" si="0"/>
        <v>1.0105041910661325</v>
      </c>
      <c r="C33">
        <f t="shared" si="1"/>
        <v>1.014054799521366</v>
      </c>
      <c r="D33">
        <f t="shared" si="2"/>
        <v>1.0176304475029894</v>
      </c>
      <c r="E33">
        <f t="shared" si="3"/>
        <v>1.0212314008231125</v>
      </c>
      <c r="F33">
        <f t="shared" si="4"/>
        <v>1.0248579290695827</v>
      </c>
      <c r="G33">
        <f t="shared" si="5"/>
        <v>1.0285103056732627</v>
      </c>
      <c r="H33">
        <f t="shared" si="6"/>
        <v>1.0321888079767552</v>
      </c>
      <c r="I33">
        <f t="shared" si="7"/>
        <v>1.0358937173046046</v>
      </c>
      <c r="J33">
        <f t="shared" si="8"/>
        <v>1.0396253190350198</v>
      </c>
      <c r="K33">
        <f t="shared" si="9"/>
        <v>1.0433839026731495</v>
      </c>
      <c r="L33">
        <f t="shared" si="10"/>
        <v>1.0471697619259546</v>
      </c>
      <c r="M33">
        <f t="shared" si="11"/>
        <v>1.0509831947787156</v>
      </c>
      <c r="N33">
        <f t="shared" si="12"/>
        <v>1.054824503573218</v>
      </c>
      <c r="O33">
        <f t="shared" si="13"/>
        <v>1.0586939950876599</v>
      </c>
      <c r="P33">
        <f t="shared" si="14"/>
        <v>1.0625919806183222</v>
      </c>
      <c r="Q33">
        <f t="shared" si="15"/>
        <v>1.0665187760630526</v>
      </c>
      <c r="R33">
        <f t="shared" si="16"/>
        <v>1.0704747020066048</v>
      </c>
      <c r="S33">
        <f t="shared" si="17"/>
        <v>1</v>
      </c>
    </row>
    <row r="34" spans="1:19" x14ac:dyDescent="0.2">
      <c r="A34">
        <v>7.1999999999999995E-2</v>
      </c>
      <c r="B34">
        <f t="shared" si="0"/>
        <v>1.0108075543713384</v>
      </c>
      <c r="C34">
        <f t="shared" si="1"/>
        <v>1.0144621727345031</v>
      </c>
      <c r="D34">
        <f t="shared" si="2"/>
        <v>1.0181433138528579</v>
      </c>
      <c r="E34">
        <f t="shared" si="3"/>
        <v>1.0218512675043121</v>
      </c>
      <c r="F34">
        <f t="shared" si="4"/>
        <v>1.0255863277035482</v>
      </c>
      <c r="G34">
        <f t="shared" si="5"/>
        <v>1.0293487927797358</v>
      </c>
      <c r="H34">
        <f t="shared" si="6"/>
        <v>1.0331389654559655</v>
      </c>
      <c r="I34">
        <f t="shared" si="7"/>
        <v>1.0369571529304409</v>
      </c>
      <c r="J34">
        <f t="shared" si="8"/>
        <v>1.0408036669594793</v>
      </c>
      <c r="K34">
        <f t="shared" si="9"/>
        <v>1.0446788239423672</v>
      </c>
      <c r="L34">
        <f t="shared" si="10"/>
        <v>1.0485829450081161</v>
      </c>
      <c r="M34">
        <f t="shared" si="11"/>
        <v>1.0525163561041737</v>
      </c>
      <c r="N34">
        <f t="shared" si="12"/>
        <v>1.0564793880871384</v>
      </c>
      <c r="O34">
        <f t="shared" si="13"/>
        <v>1.0604723768155286</v>
      </c>
      <c r="P34">
        <f t="shared" si="14"/>
        <v>1.0644956632446678</v>
      </c>
      <c r="Q34">
        <f t="shared" si="15"/>
        <v>1.0685495935237346</v>
      </c>
      <c r="R34">
        <f t="shared" si="16"/>
        <v>1.0726345190950397</v>
      </c>
      <c r="S34">
        <f t="shared" si="17"/>
        <v>1</v>
      </c>
    </row>
    <row r="35" spans="1:19" x14ac:dyDescent="0.2">
      <c r="A35">
        <v>7.3999999999999996E-2</v>
      </c>
      <c r="B35">
        <f t="shared" si="0"/>
        <v>1.0111110998765434</v>
      </c>
      <c r="C35">
        <f t="shared" si="1"/>
        <v>1.0148698733848347</v>
      </c>
      <c r="D35">
        <f t="shared" si="2"/>
        <v>1.0186566974131213</v>
      </c>
      <c r="E35">
        <f t="shared" si="3"/>
        <v>1.0224718871354632</v>
      </c>
      <c r="F35">
        <f t="shared" si="4"/>
        <v>1.0263157624653747</v>
      </c>
      <c r="G35">
        <f t="shared" si="5"/>
        <v>1.0301886481452485</v>
      </c>
      <c r="H35">
        <f t="shared" si="6"/>
        <v>1.0340908738378112</v>
      </c>
      <c r="I35">
        <f t="shared" si="7"/>
        <v>1.0380227742196664</v>
      </c>
      <c r="J35">
        <f t="shared" si="8"/>
        <v>1.0419846890769788</v>
      </c>
      <c r="K35">
        <f t="shared" si="9"/>
        <v>1.045976963403358</v>
      </c>
      <c r="L35">
        <f t="shared" si="10"/>
        <v>1.0499999475000026</v>
      </c>
      <c r="M35">
        <f t="shared" si="11"/>
        <v>1.0540539970781624</v>
      </c>
      <c r="N35">
        <f t="shared" si="12"/>
        <v>1.0581394733639842</v>
      </c>
      <c r="O35">
        <f t="shared" si="13"/>
        <v>1.0622567432058059</v>
      </c>
      <c r="P35">
        <f t="shared" si="14"/>
        <v>1.0664061791839645</v>
      </c>
      <c r="Q35">
        <f t="shared" si="15"/>
        <v>1.0705881597231885</v>
      </c>
      <c r="R35">
        <f t="shared" si="16"/>
        <v>1.0748030692076445</v>
      </c>
      <c r="S35">
        <f t="shared" si="17"/>
        <v>1</v>
      </c>
    </row>
    <row r="36" spans="1:19" x14ac:dyDescent="0.2">
      <c r="A36">
        <v>7.5999999999999998E-2</v>
      </c>
      <c r="B36">
        <f t="shared" si="0"/>
        <v>1.0114148277459407</v>
      </c>
      <c r="C36">
        <f t="shared" si="1"/>
        <v>1.015277901867299</v>
      </c>
      <c r="D36">
        <f t="shared" si="2"/>
        <v>1.0191705989665609</v>
      </c>
      <c r="E36">
        <f t="shared" si="3"/>
        <v>1.023093261089308</v>
      </c>
      <c r="F36">
        <f t="shared" si="4"/>
        <v>1.0270462355674328</v>
      </c>
      <c r="G36">
        <f t="shared" si="5"/>
        <v>1.0310298751216616</v>
      </c>
      <c r="H36">
        <f t="shared" si="6"/>
        <v>1.0350445379664686</v>
      </c>
      <c r="I36">
        <f t="shared" si="7"/>
        <v>1.0390905879174546</v>
      </c>
      <c r="J36">
        <f t="shared" si="8"/>
        <v>1.0431683945012509</v>
      </c>
      <c r="K36">
        <f t="shared" si="9"/>
        <v>1.0472783330680229</v>
      </c>
      <c r="L36">
        <f t="shared" si="10"/>
        <v>1.0514207849066444</v>
      </c>
      <c r="M36">
        <f t="shared" si="11"/>
        <v>1.0555961373626142</v>
      </c>
      <c r="N36">
        <f t="shared" si="12"/>
        <v>1.0598047839587947</v>
      </c>
      <c r="O36">
        <f t="shared" si="13"/>
        <v>1.0640471245190508</v>
      </c>
      <c r="P36">
        <f t="shared" si="14"/>
        <v>1.0683235652948679</v>
      </c>
      <c r="Q36">
        <f t="shared" si="15"/>
        <v>1.0726345190950397</v>
      </c>
      <c r="R36">
        <f t="shared" si="16"/>
        <v>1.0769804054185039</v>
      </c>
      <c r="S36">
        <f t="shared" si="17"/>
        <v>1</v>
      </c>
    </row>
    <row r="37" spans="1:19" x14ac:dyDescent="0.2">
      <c r="A37">
        <v>7.8E-2</v>
      </c>
      <c r="B37">
        <f t="shared" si="0"/>
        <v>1.011718738143921</v>
      </c>
      <c r="C37">
        <f t="shared" si="1"/>
        <v>1.0156862585774704</v>
      </c>
      <c r="D37">
        <f t="shared" si="2"/>
        <v>1.0196850192975391</v>
      </c>
      <c r="E37">
        <f t="shared" si="3"/>
        <v>1.0237153907419274</v>
      </c>
      <c r="F37">
        <f t="shared" si="4"/>
        <v>1.0277777492283959</v>
      </c>
      <c r="G37">
        <f t="shared" si="5"/>
        <v>1.0318724770717935</v>
      </c>
      <c r="H37">
        <f t="shared" si="6"/>
        <v>1.0359999627040013</v>
      </c>
      <c r="I37">
        <f t="shared" si="7"/>
        <v>1.040160600796763</v>
      </c>
      <c r="J37">
        <f t="shared" si="8"/>
        <v>1.0443547923874892</v>
      </c>
      <c r="K37">
        <f t="shared" si="9"/>
        <v>1.0485829450081161</v>
      </c>
      <c r="L37">
        <f t="shared" si="10"/>
        <v>1.0528454728171093</v>
      </c>
      <c r="M37">
        <f t="shared" si="11"/>
        <v>1.0571427967346974</v>
      </c>
      <c r="N37">
        <f t="shared" si="12"/>
        <v>1.0614753445814336</v>
      </c>
      <c r="O37">
        <f t="shared" si="13"/>
        <v>1.0658435512201778</v>
      </c>
      <c r="P37">
        <f t="shared" si="14"/>
        <v>1.0702478587015967</v>
      </c>
      <c r="Q37">
        <f t="shared" si="15"/>
        <v>1.074688716413291</v>
      </c>
      <c r="R37">
        <f t="shared" si="16"/>
        <v>1.0791665812326456</v>
      </c>
      <c r="S37">
        <f t="shared" si="17"/>
        <v>1</v>
      </c>
    </row>
    <row r="38" spans="1:19" x14ac:dyDescent="0.2">
      <c r="A38">
        <v>0.08</v>
      </c>
      <c r="B38">
        <f t="shared" si="0"/>
        <v>1.0120228312350728</v>
      </c>
      <c r="C38">
        <f t="shared" si="1"/>
        <v>1.016094943911559</v>
      </c>
      <c r="D38">
        <f t="shared" si="2"/>
        <v>1.0201999591920017</v>
      </c>
      <c r="E38">
        <f t="shared" si="3"/>
        <v>1.0243382774727525</v>
      </c>
      <c r="F38">
        <f t="shared" si="4"/>
        <v>1.0285103056732627</v>
      </c>
      <c r="G38">
        <f t="shared" si="5"/>
        <v>1.0327164573694647</v>
      </c>
      <c r="H38">
        <f t="shared" si="6"/>
        <v>1.0369571529304409</v>
      </c>
      <c r="I38">
        <f t="shared" si="7"/>
        <v>1.0412328196584757</v>
      </c>
      <c r="J38">
        <f t="shared" si="8"/>
        <v>1.0455438919325835</v>
      </c>
      <c r="K38">
        <f t="shared" si="9"/>
        <v>1.0498908113556191</v>
      </c>
      <c r="L38">
        <f t="shared" si="10"/>
        <v>1.0542740269050732</v>
      </c>
      <c r="M38">
        <f t="shared" si="11"/>
        <v>1.0586939950876599</v>
      </c>
      <c r="N38">
        <f t="shared" si="12"/>
        <v>1.06315118009781</v>
      </c>
      <c r="O38">
        <f t="shared" si="13"/>
        <v>1.0676460539801844</v>
      </c>
      <c r="P38">
        <f t="shared" si="14"/>
        <v>1.0721790967963289</v>
      </c>
      <c r="Q38">
        <f t="shared" si="15"/>
        <v>1.0767507967955896</v>
      </c>
      <c r="R38">
        <f t="shared" si="16"/>
        <v>1.0813616505904233</v>
      </c>
      <c r="S38">
        <f t="shared" si="17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5"/>
  <sheetViews>
    <sheetView topLeftCell="A46" workbookViewId="0">
      <selection activeCell="L63" sqref="L63"/>
    </sheetView>
  </sheetViews>
  <sheetFormatPr defaultRowHeight="14.25" x14ac:dyDescent="0.2"/>
  <cols>
    <col min="6" max="7" width="11.125" bestFit="1" customWidth="1"/>
    <col min="8" max="8" width="35.625" customWidth="1"/>
  </cols>
  <sheetData>
    <row r="1" spans="1:10" x14ac:dyDescent="0.2"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5</v>
      </c>
      <c r="I1" t="s">
        <v>32</v>
      </c>
      <c r="J1" t="s">
        <v>22</v>
      </c>
    </row>
    <row r="2" spans="1:10" x14ac:dyDescent="0.2">
      <c r="C2">
        <f>43493.72-71000</f>
        <v>-27506.28</v>
      </c>
      <c r="D2">
        <f>E2+C2</f>
        <v>43493.72</v>
      </c>
      <c r="E2">
        <v>71000</v>
      </c>
      <c r="F2">
        <f>(E2+C2)/E2</f>
        <v>0.61258760563380288</v>
      </c>
    </row>
    <row r="3" spans="1:10" x14ac:dyDescent="0.2">
      <c r="C3">
        <f>46551-74000</f>
        <v>-27449</v>
      </c>
      <c r="D3">
        <f t="shared" ref="D3:D14" si="0">E3+C3</f>
        <v>46551</v>
      </c>
      <c r="E3">
        <v>74000</v>
      </c>
      <c r="F3">
        <f>(E3+C3)/E3</f>
        <v>0.62906756756756754</v>
      </c>
      <c r="G3" s="1">
        <v>43385</v>
      </c>
    </row>
    <row r="4" spans="1:10" x14ac:dyDescent="0.2">
      <c r="C4">
        <f>50663.65-78000</f>
        <v>-27336.35</v>
      </c>
      <c r="D4">
        <f t="shared" si="0"/>
        <v>50663.65</v>
      </c>
      <c r="E4">
        <v>78000</v>
      </c>
      <c r="F4">
        <f>(E4+C4)/E4</f>
        <v>0.64953397435897442</v>
      </c>
      <c r="G4" s="1">
        <v>43388</v>
      </c>
    </row>
    <row r="5" spans="1:10" x14ac:dyDescent="0.2">
      <c r="C5">
        <f>50356.55-78000</f>
        <v>-27643.449999999997</v>
      </c>
      <c r="D5">
        <f t="shared" si="0"/>
        <v>50356.55</v>
      </c>
      <c r="E5">
        <v>78000</v>
      </c>
      <c r="F5">
        <f>(E5+C5)/E5</f>
        <v>0.64559679487179489</v>
      </c>
      <c r="G5" s="1">
        <v>43389</v>
      </c>
      <c r="H5" t="s">
        <v>8</v>
      </c>
    </row>
    <row r="6" spans="1:10" x14ac:dyDescent="0.2">
      <c r="C6">
        <f>50682.52-78000</f>
        <v>-27317.480000000003</v>
      </c>
      <c r="D6">
        <f t="shared" si="0"/>
        <v>50682.52</v>
      </c>
      <c r="E6">
        <v>78000</v>
      </c>
      <c r="F6">
        <f>(E6+C6)/E6</f>
        <v>0.64977589743589736</v>
      </c>
      <c r="G6" s="1">
        <v>43390</v>
      </c>
      <c r="H6" t="s">
        <v>7</v>
      </c>
    </row>
    <row r="7" spans="1:10" x14ac:dyDescent="0.2">
      <c r="C7">
        <f>52197.49-80000</f>
        <v>-27802.510000000002</v>
      </c>
      <c r="D7">
        <f t="shared" si="0"/>
        <v>52197.49</v>
      </c>
      <c r="E7">
        <v>80000</v>
      </c>
      <c r="F7">
        <f>(E7+C7)/E7</f>
        <v>0.65246862500000002</v>
      </c>
      <c r="G7" s="1">
        <v>43391</v>
      </c>
      <c r="H7" t="s">
        <v>6</v>
      </c>
    </row>
    <row r="8" spans="1:10" x14ac:dyDescent="0.2">
      <c r="C8">
        <f>53034.54-80000</f>
        <v>-26965.46</v>
      </c>
      <c r="D8">
        <f t="shared" si="0"/>
        <v>53034.54</v>
      </c>
      <c r="E8">
        <v>80000</v>
      </c>
      <c r="F8">
        <f>(E8+C8)/E8</f>
        <v>0.66293175000000004</v>
      </c>
      <c r="G8" s="1">
        <v>43392</v>
      </c>
    </row>
    <row r="9" spans="1:10" ht="15.75" customHeight="1" x14ac:dyDescent="0.2">
      <c r="C9">
        <f>54910-80000</f>
        <v>-25090</v>
      </c>
      <c r="D9">
        <f t="shared" si="0"/>
        <v>54910</v>
      </c>
      <c r="E9">
        <v>80000</v>
      </c>
      <c r="F9">
        <f>(E9+C9)/E9</f>
        <v>0.68637499999999996</v>
      </c>
      <c r="G9" s="1">
        <v>43395</v>
      </c>
    </row>
    <row r="10" spans="1:10" x14ac:dyDescent="0.2">
      <c r="C10">
        <f>57585.46-84000</f>
        <v>-26414.54</v>
      </c>
      <c r="D10">
        <f t="shared" si="0"/>
        <v>57585.46</v>
      </c>
      <c r="E10">
        <v>84000</v>
      </c>
      <c r="F10">
        <f>(E10+C10)/E10</f>
        <v>0.68554119047619044</v>
      </c>
      <c r="G10" s="1">
        <v>43396</v>
      </c>
      <c r="H10" t="s">
        <v>9</v>
      </c>
    </row>
    <row r="11" spans="1:10" x14ac:dyDescent="0.2">
      <c r="C11">
        <f>57201.44-84000</f>
        <v>-26798.559999999998</v>
      </c>
      <c r="D11">
        <f t="shared" si="0"/>
        <v>57201.440000000002</v>
      </c>
      <c r="E11">
        <v>84000</v>
      </c>
      <c r="F11">
        <f>(E11+C11)/E11</f>
        <v>0.6809695238095238</v>
      </c>
      <c r="G11" s="1">
        <v>43397</v>
      </c>
      <c r="H11" t="s">
        <v>10</v>
      </c>
    </row>
    <row r="12" spans="1:10" x14ac:dyDescent="0.2">
      <c r="A12">
        <v>0</v>
      </c>
      <c r="B12">
        <f>0.5725</f>
        <v>0.57250000000000001</v>
      </c>
      <c r="E12">
        <v>84000</v>
      </c>
      <c r="G12" s="1">
        <v>43398</v>
      </c>
      <c r="H12" t="s">
        <v>11</v>
      </c>
    </row>
    <row r="13" spans="1:10" x14ac:dyDescent="0.2">
      <c r="A13">
        <v>1</v>
      </c>
      <c r="B13">
        <f t="shared" ref="B13:B24" si="1">B12*1.008</f>
        <v>0.57708000000000004</v>
      </c>
      <c r="C13">
        <f>57210.46-84000</f>
        <v>-26789.54</v>
      </c>
      <c r="D13">
        <f t="shared" si="0"/>
        <v>57210.46</v>
      </c>
      <c r="E13">
        <v>84000</v>
      </c>
      <c r="F13">
        <f>(E13+C13)/E13</f>
        <v>0.68107690476190474</v>
      </c>
      <c r="G13" s="1">
        <v>43399</v>
      </c>
    </row>
    <row r="14" spans="1:10" x14ac:dyDescent="0.2">
      <c r="A14">
        <v>2</v>
      </c>
      <c r="B14">
        <f t="shared" si="1"/>
        <v>0.58169663999999999</v>
      </c>
      <c r="C14">
        <f>56955.46-84000</f>
        <v>-27044.54</v>
      </c>
      <c r="D14">
        <f t="shared" si="0"/>
        <v>56955.46</v>
      </c>
      <c r="E14">
        <v>84000</v>
      </c>
      <c r="F14">
        <f>(E14+C14)/E14</f>
        <v>0.67804119047619049</v>
      </c>
      <c r="G14" s="1">
        <v>43402</v>
      </c>
    </row>
    <row r="15" spans="1:10" x14ac:dyDescent="0.2">
      <c r="A15">
        <v>3</v>
      </c>
      <c r="B15">
        <f t="shared" si="1"/>
        <v>0.58635021312000002</v>
      </c>
      <c r="C15">
        <f>57003.46-84000</f>
        <v>-26996.54</v>
      </c>
      <c r="D15">
        <f t="shared" ref="D15:D16" si="2">E15+C15</f>
        <v>57003.46</v>
      </c>
      <c r="E15">
        <v>84000</v>
      </c>
      <c r="F15">
        <f>(E15+C15)/E15</f>
        <v>0.67861261904761905</v>
      </c>
      <c r="G15" s="1">
        <v>43403</v>
      </c>
      <c r="I15">
        <f>50000/1.006</f>
        <v>49701.789264413521</v>
      </c>
    </row>
    <row r="16" spans="1:10" x14ac:dyDescent="0.2">
      <c r="A16">
        <v>4</v>
      </c>
      <c r="B16">
        <f t="shared" si="1"/>
        <v>0.59104101482496008</v>
      </c>
      <c r="D16">
        <f t="shared" si="2"/>
        <v>0</v>
      </c>
      <c r="G16" s="1">
        <v>43404</v>
      </c>
      <c r="I16">
        <f>I15*1.006</f>
        <v>50000</v>
      </c>
    </row>
    <row r="17" spans="1:10" x14ac:dyDescent="0.2">
      <c r="A17">
        <v>5</v>
      </c>
      <c r="B17">
        <f t="shared" si="1"/>
        <v>0.59576934294355977</v>
      </c>
      <c r="C17">
        <f>58077.46-84000</f>
        <v>-25922.54</v>
      </c>
      <c r="D17">
        <f>E17+C17</f>
        <v>58077.46</v>
      </c>
      <c r="E17">
        <v>84000</v>
      </c>
      <c r="F17">
        <f>(E17+C17)/E17</f>
        <v>0.69139833333333334</v>
      </c>
      <c r="G17" s="1">
        <v>43405</v>
      </c>
      <c r="I17">
        <f>I16*1.006</f>
        <v>50300</v>
      </c>
    </row>
    <row r="18" spans="1:10" x14ac:dyDescent="0.2">
      <c r="A18">
        <v>6</v>
      </c>
      <c r="B18">
        <f t="shared" si="1"/>
        <v>0.60053549768710823</v>
      </c>
      <c r="C18">
        <f>59226.46-84000</f>
        <v>-24773.54</v>
      </c>
      <c r="E18">
        <v>84000</v>
      </c>
      <c r="F18">
        <f>(E18+C18)/E18</f>
        <v>0.70507690476190477</v>
      </c>
      <c r="G18" s="1">
        <v>43406</v>
      </c>
      <c r="I18">
        <f>I17*1.006</f>
        <v>50601.8</v>
      </c>
    </row>
    <row r="19" spans="1:10" x14ac:dyDescent="0.2">
      <c r="A19">
        <v>7</v>
      </c>
      <c r="B19">
        <f t="shared" si="1"/>
        <v>0.60533978166860514</v>
      </c>
      <c r="G19" s="1"/>
    </row>
    <row r="20" spans="1:10" x14ac:dyDescent="0.2">
      <c r="A20">
        <v>8</v>
      </c>
      <c r="B20">
        <f t="shared" si="1"/>
        <v>0.61018249992195395</v>
      </c>
      <c r="C20">
        <f>59317.28-84000</f>
        <v>-24682.720000000001</v>
      </c>
      <c r="E20">
        <v>84000</v>
      </c>
      <c r="F20">
        <f>(E20+C20)/E20</f>
        <v>0.70615809523809525</v>
      </c>
      <c r="G20" s="1">
        <v>43409</v>
      </c>
      <c r="H20" t="s">
        <v>12</v>
      </c>
      <c r="I20">
        <f>I18*1.006</f>
        <v>50905.410800000005</v>
      </c>
    </row>
    <row r="21" spans="1:10" x14ac:dyDescent="0.2">
      <c r="A21">
        <v>9</v>
      </c>
      <c r="B21">
        <f t="shared" si="1"/>
        <v>0.61506395992132956</v>
      </c>
      <c r="C21">
        <f>58726.26-84000</f>
        <v>-25273.739999999998</v>
      </c>
      <c r="D21">
        <f>E21+C21</f>
        <v>58726.26</v>
      </c>
      <c r="E21">
        <v>84000</v>
      </c>
      <c r="F21">
        <f>(E21+C21)/E21</f>
        <v>0.69912214285714291</v>
      </c>
      <c r="G21" s="1">
        <v>43410</v>
      </c>
      <c r="H21" t="s">
        <v>13</v>
      </c>
      <c r="I21">
        <f>I20*1.006</f>
        <v>51210.843264800009</v>
      </c>
    </row>
    <row r="22" spans="1:10" x14ac:dyDescent="0.2">
      <c r="A22">
        <v>10</v>
      </c>
      <c r="B22">
        <f t="shared" si="1"/>
        <v>0.61998447160070025</v>
      </c>
      <c r="C22">
        <f>D22-E22</f>
        <v>-25365.690000000002</v>
      </c>
      <c r="D22">
        <f>311.31+58422-99</f>
        <v>58634.31</v>
      </c>
      <c r="E22">
        <v>84000</v>
      </c>
      <c r="F22">
        <f>(E22+C22)/E22</f>
        <v>0.69802750000000002</v>
      </c>
      <c r="G22" s="1">
        <v>43411</v>
      </c>
      <c r="I22">
        <f t="shared" ref="I22:I24" si="3">I21*1.006</f>
        <v>51518.108324388806</v>
      </c>
    </row>
    <row r="23" spans="1:10" x14ac:dyDescent="0.2">
      <c r="A23">
        <v>11</v>
      </c>
      <c r="B23">
        <f t="shared" si="1"/>
        <v>0.6249443473735059</v>
      </c>
      <c r="C23">
        <f>57975.71-84000</f>
        <v>-26024.29</v>
      </c>
      <c r="D23">
        <v>57975.71</v>
      </c>
      <c r="E23">
        <v>84000</v>
      </c>
      <c r="F23">
        <f>(E23+C23)/E23</f>
        <v>0.69018702380952379</v>
      </c>
      <c r="G23" s="1">
        <v>43412</v>
      </c>
      <c r="H23" t="s">
        <v>15</v>
      </c>
      <c r="I23">
        <f t="shared" si="3"/>
        <v>51827.216974335141</v>
      </c>
    </row>
    <row r="24" spans="1:10" x14ac:dyDescent="0.2">
      <c r="A24">
        <v>12</v>
      </c>
      <c r="B24">
        <f t="shared" si="1"/>
        <v>0.62994390215249396</v>
      </c>
      <c r="C24">
        <f>D24-E24</f>
        <v>-25964.25</v>
      </c>
      <c r="D24">
        <v>58035.75</v>
      </c>
      <c r="E24">
        <v>84000</v>
      </c>
      <c r="F24">
        <f>(E24+C24)/E24</f>
        <v>0.69090178571428573</v>
      </c>
      <c r="G24" s="1">
        <v>43413</v>
      </c>
      <c r="I24">
        <f t="shared" si="3"/>
        <v>52138.180276181149</v>
      </c>
    </row>
    <row r="25" spans="1:10" x14ac:dyDescent="0.2">
      <c r="A25">
        <v>13</v>
      </c>
      <c r="G25" s="1"/>
    </row>
    <row r="26" spans="1:10" x14ac:dyDescent="0.2">
      <c r="A26">
        <v>14</v>
      </c>
      <c r="B26">
        <f>B24*1.008</f>
        <v>0.63498345336971396</v>
      </c>
      <c r="C26">
        <f>D26-E26</f>
        <v>-24394.739999999998</v>
      </c>
      <c r="D26">
        <v>59605.26</v>
      </c>
      <c r="E26">
        <v>84000</v>
      </c>
      <c r="F26">
        <f>(E26+C26)/E26</f>
        <v>0.70958642857142862</v>
      </c>
      <c r="G26" s="1">
        <v>43416</v>
      </c>
      <c r="H26" t="s">
        <v>16</v>
      </c>
      <c r="I26">
        <f>I24*1.006</f>
        <v>52451.009357838237</v>
      </c>
    </row>
    <row r="27" spans="1:10" x14ac:dyDescent="0.2">
      <c r="A27">
        <v>15</v>
      </c>
      <c r="B27">
        <f>B26*1.008</f>
        <v>0.64006332099667163</v>
      </c>
      <c r="C27">
        <f>D27-E27</f>
        <v>-23500.639999999999</v>
      </c>
      <c r="D27">
        <v>60499.360000000001</v>
      </c>
      <c r="E27">
        <v>84000</v>
      </c>
      <c r="F27">
        <f>(E27+C27)/E27</f>
        <v>0.7202304761904762</v>
      </c>
      <c r="G27" s="1">
        <v>43417</v>
      </c>
      <c r="H27" t="s">
        <v>17</v>
      </c>
      <c r="I27">
        <f>I26*1.006</f>
        <v>52765.715413985265</v>
      </c>
    </row>
    <row r="28" spans="1:10" x14ac:dyDescent="0.2">
      <c r="A28">
        <v>16</v>
      </c>
      <c r="B28">
        <f>B27*1.008</f>
        <v>0.64518382756464498</v>
      </c>
      <c r="C28">
        <f>D28-E28</f>
        <v>-24045.739999999998</v>
      </c>
      <c r="D28">
        <v>59954.26</v>
      </c>
      <c r="E28">
        <v>84000</v>
      </c>
      <c r="F28">
        <f>(E28+C28)/E28</f>
        <v>0.71374119047619045</v>
      </c>
      <c r="G28" s="1">
        <v>43418</v>
      </c>
      <c r="H28" t="s">
        <v>17</v>
      </c>
      <c r="I28">
        <f t="shared" ref="I28:I30" si="4">I27*1.006</f>
        <v>53082.309706469176</v>
      </c>
    </row>
    <row r="29" spans="1:10" x14ac:dyDescent="0.2">
      <c r="B29">
        <f>B28*1.008</f>
        <v>0.65034529818516218</v>
      </c>
      <c r="C29">
        <f>D29-E29</f>
        <v>-22964.739999999998</v>
      </c>
      <c r="D29">
        <v>61035.26</v>
      </c>
      <c r="E29">
        <v>84000</v>
      </c>
      <c r="F29">
        <f>(E29+C29)/E29</f>
        <v>0.72661023809523817</v>
      </c>
      <c r="G29" s="1">
        <v>43419</v>
      </c>
      <c r="H29" t="s">
        <v>17</v>
      </c>
      <c r="I29">
        <f t="shared" si="4"/>
        <v>53400.803564707989</v>
      </c>
    </row>
    <row r="30" spans="1:10" x14ac:dyDescent="0.2">
      <c r="A30">
        <v>17</v>
      </c>
      <c r="B30">
        <f>B29*1.008</f>
        <v>0.65554806057064352</v>
      </c>
      <c r="C30">
        <f>D30-E30</f>
        <v>-21843.620000000003</v>
      </c>
      <c r="D30">
        <v>62156.38</v>
      </c>
      <c r="E30">
        <v>84000</v>
      </c>
      <c r="F30">
        <f>(E30+C30)/E30</f>
        <v>0.73995690476190468</v>
      </c>
      <c r="G30" s="1">
        <v>43420</v>
      </c>
      <c r="H30" t="s">
        <v>18</v>
      </c>
      <c r="I30">
        <f t="shared" si="4"/>
        <v>53721.208386096238</v>
      </c>
    </row>
    <row r="31" spans="1:10" x14ac:dyDescent="0.2">
      <c r="A31">
        <v>18</v>
      </c>
      <c r="J31">
        <v>49750</v>
      </c>
    </row>
    <row r="32" spans="1:10" x14ac:dyDescent="0.2">
      <c r="A32">
        <v>19</v>
      </c>
      <c r="B32">
        <f>B30*1.008</f>
        <v>0.66079244505520862</v>
      </c>
      <c r="C32">
        <f>D32-E32</f>
        <v>-22067.35</v>
      </c>
      <c r="D32">
        <v>61932.65</v>
      </c>
      <c r="E32">
        <v>84000</v>
      </c>
      <c r="F32">
        <f>(E32+C32)/E32</f>
        <v>0.73729345238095245</v>
      </c>
      <c r="G32" s="1">
        <v>43423</v>
      </c>
      <c r="H32" t="s">
        <v>19</v>
      </c>
      <c r="I32">
        <f>I30*1.006</f>
        <v>54043.535636412817</v>
      </c>
      <c r="J32">
        <f>J31*1.007</f>
        <v>50098.249999999993</v>
      </c>
    </row>
    <row r="33" spans="1:11" x14ac:dyDescent="0.2">
      <c r="A33">
        <v>20</v>
      </c>
      <c r="B33">
        <f>B32*1.008</f>
        <v>0.66607878461565029</v>
      </c>
      <c r="C33">
        <f>D33-E33</f>
        <v>-23968.519999999997</v>
      </c>
      <c r="D33">
        <v>60031.48</v>
      </c>
      <c r="E33">
        <v>84000</v>
      </c>
      <c r="F33">
        <f>(E33+C33)/E33</f>
        <v>0.71466047619047623</v>
      </c>
      <c r="G33" s="1">
        <v>43424</v>
      </c>
      <c r="H33" t="s">
        <v>20</v>
      </c>
      <c r="I33">
        <f>I32*1.006</f>
        <v>54367.796850231294</v>
      </c>
      <c r="J33">
        <f>J32*1.007</f>
        <v>50448.93774999999</v>
      </c>
    </row>
    <row r="34" spans="1:11" x14ac:dyDescent="0.2">
      <c r="A34">
        <v>21</v>
      </c>
      <c r="B34">
        <f>B33*1.008</f>
        <v>0.67140741489257549</v>
      </c>
      <c r="C34">
        <f>D34-E34</f>
        <v>-23566.910000000003</v>
      </c>
      <c r="D34">
        <v>60433.09</v>
      </c>
      <c r="E34">
        <v>84000</v>
      </c>
      <c r="F34">
        <f>(E34+C34)/E34</f>
        <v>0.71944154761904755</v>
      </c>
      <c r="G34" s="1">
        <v>43425</v>
      </c>
      <c r="H34" t="s">
        <v>21</v>
      </c>
      <c r="I34">
        <f t="shared" ref="I34:I36" si="5">I33*1.006</f>
        <v>54694.003631332685</v>
      </c>
      <c r="J34">
        <f>J33*1.007</f>
        <v>50802.080314249986</v>
      </c>
    </row>
    <row r="35" spans="1:11" x14ac:dyDescent="0.2">
      <c r="B35">
        <f>B34*1.008</f>
        <v>0.67677867421171611</v>
      </c>
      <c r="C35">
        <f>D35-E35</f>
        <v>-24061.86</v>
      </c>
      <c r="D35">
        <v>59938.14</v>
      </c>
      <c r="E35">
        <v>84000</v>
      </c>
      <c r="F35">
        <f>(E35+C35)/E35</f>
        <v>0.71354928571428566</v>
      </c>
      <c r="G35" s="1">
        <v>43426</v>
      </c>
      <c r="I35">
        <f t="shared" si="5"/>
        <v>55022.167653120683</v>
      </c>
      <c r="J35">
        <f>J34*1.007</f>
        <v>51157.694876449728</v>
      </c>
    </row>
    <row r="36" spans="1:11" x14ac:dyDescent="0.2">
      <c r="A36">
        <v>22</v>
      </c>
      <c r="B36">
        <f>B35*1.008</f>
        <v>0.68219290360540985</v>
      </c>
      <c r="C36">
        <f>D36-E36</f>
        <v>-26473.86</v>
      </c>
      <c r="D36">
        <v>57526.14</v>
      </c>
      <c r="E36">
        <v>84000</v>
      </c>
      <c r="F36">
        <f>(E36+C36)/E36</f>
        <v>0.68483499999999997</v>
      </c>
      <c r="G36" s="1">
        <v>43427</v>
      </c>
      <c r="H36" t="s">
        <v>23</v>
      </c>
      <c r="I36">
        <f t="shared" si="5"/>
        <v>55352.300659039407</v>
      </c>
      <c r="J36">
        <f>J35*1.007</f>
        <v>51515.798740584869</v>
      </c>
    </row>
    <row r="37" spans="1:11" x14ac:dyDescent="0.2">
      <c r="A37">
        <v>23</v>
      </c>
    </row>
    <row r="38" spans="1:11" x14ac:dyDescent="0.2">
      <c r="A38">
        <v>24</v>
      </c>
      <c r="B38">
        <f>B36*1.008</f>
        <v>0.68765044683425314</v>
      </c>
      <c r="C38">
        <f>D38-E38</f>
        <v>-25472.39</v>
      </c>
      <c r="D38">
        <v>58527.61</v>
      </c>
      <c r="E38">
        <v>84000</v>
      </c>
      <c r="F38">
        <f>D38/E38</f>
        <v>0.69675726190476195</v>
      </c>
      <c r="G38" s="1">
        <v>43430</v>
      </c>
      <c r="H38" t="s">
        <v>24</v>
      </c>
      <c r="I38">
        <f>I36*1.006</f>
        <v>55684.414462993642</v>
      </c>
      <c r="J38">
        <f>J36*1.007</f>
        <v>51876.409331768955</v>
      </c>
    </row>
    <row r="39" spans="1:11" x14ac:dyDescent="0.2">
      <c r="A39">
        <v>25</v>
      </c>
      <c r="B39">
        <f>B38*1.008</f>
        <v>0.69315165040892712</v>
      </c>
      <c r="C39">
        <f>D39-E39</f>
        <v>-24738.690000000002</v>
      </c>
      <c r="D39">
        <v>59261.31</v>
      </c>
      <c r="E39">
        <v>84000</v>
      </c>
      <c r="F39">
        <f>D39/E39</f>
        <v>0.70549178571428572</v>
      </c>
      <c r="G39" s="1">
        <v>43431</v>
      </c>
      <c r="H39" t="s">
        <v>25</v>
      </c>
      <c r="I39">
        <f>I38*1.006</f>
        <v>56018.520949771606</v>
      </c>
      <c r="J39">
        <f>J38*1.007</f>
        <v>52239.544197091331</v>
      </c>
    </row>
    <row r="40" spans="1:11" x14ac:dyDescent="0.2">
      <c r="A40">
        <v>26</v>
      </c>
      <c r="B40">
        <f>B39*1.008</f>
        <v>0.69869686361219852</v>
      </c>
      <c r="C40">
        <f>D40-E40</f>
        <v>-24406.120000000003</v>
      </c>
      <c r="D40">
        <v>59593.88</v>
      </c>
      <c r="E40">
        <v>84000</v>
      </c>
      <c r="F40">
        <f>D40/E40</f>
        <v>0.70945095238095235</v>
      </c>
      <c r="G40" s="1">
        <v>43432</v>
      </c>
      <c r="H40" t="s">
        <v>26</v>
      </c>
      <c r="I40">
        <f t="shared" ref="I40:I42" si="6">I39*1.006</f>
        <v>56354.632075470239</v>
      </c>
      <c r="J40">
        <f>J39*1.007</f>
        <v>52605.221006470965</v>
      </c>
    </row>
    <row r="41" spans="1:11" ht="33.75" customHeight="1" x14ac:dyDescent="0.2">
      <c r="A41">
        <v>27</v>
      </c>
      <c r="B41">
        <f>B40*1.008</f>
        <v>0.70428643852109607</v>
      </c>
      <c r="C41">
        <f>D41-E41</f>
        <v>-25658.300000000003</v>
      </c>
      <c r="D41">
        <v>58341.7</v>
      </c>
      <c r="E41">
        <v>84000</v>
      </c>
      <c r="F41">
        <f>D41/E41</f>
        <v>0.69454404761904753</v>
      </c>
      <c r="G41" s="1">
        <v>43433</v>
      </c>
      <c r="H41" s="2" t="s">
        <v>27</v>
      </c>
      <c r="I41">
        <f t="shared" si="6"/>
        <v>56692.759867923058</v>
      </c>
      <c r="J41">
        <f>J40*1.007</f>
        <v>52973.457553516258</v>
      </c>
    </row>
    <row r="42" spans="1:11" ht="28.5" x14ac:dyDescent="0.2">
      <c r="A42">
        <v>28</v>
      </c>
      <c r="B42">
        <f>B41*1.008</f>
        <v>0.70992073002926481</v>
      </c>
      <c r="C42">
        <f>D42-E42</f>
        <v>-24860.199999999997</v>
      </c>
      <c r="D42">
        <v>59139.8</v>
      </c>
      <c r="E42">
        <v>84000</v>
      </c>
      <c r="F42">
        <f>D42/E42</f>
        <v>0.70404523809523811</v>
      </c>
      <c r="G42" s="1">
        <v>43434</v>
      </c>
      <c r="H42" s="2" t="s">
        <v>28</v>
      </c>
      <c r="I42">
        <f t="shared" si="6"/>
        <v>57032.9164271306</v>
      </c>
      <c r="J42">
        <f>J41*1.007</f>
        <v>53344.271756390866</v>
      </c>
    </row>
    <row r="44" spans="1:11" x14ac:dyDescent="0.2">
      <c r="A44">
        <v>29</v>
      </c>
      <c r="B44">
        <f>B42*1.008</f>
        <v>0.71560009586949891</v>
      </c>
      <c r="C44">
        <f>D44-E44</f>
        <v>-22839.949999999997</v>
      </c>
      <c r="D44">
        <v>61160.05</v>
      </c>
      <c r="E44">
        <v>84000</v>
      </c>
      <c r="F44">
        <f>D44/E44</f>
        <v>0.72809583333333339</v>
      </c>
      <c r="G44" s="1">
        <v>43437</v>
      </c>
      <c r="I44">
        <f>I42*1.006</f>
        <v>57375.113925693382</v>
      </c>
      <c r="J44">
        <f>J42*1.007</f>
        <v>53717.6816586856</v>
      </c>
      <c r="K44">
        <v>51525</v>
      </c>
    </row>
    <row r="45" spans="1:11" x14ac:dyDescent="0.2">
      <c r="A45">
        <v>30</v>
      </c>
      <c r="B45">
        <f>B44*1.008</f>
        <v>0.72132489663645494</v>
      </c>
      <c r="C45">
        <f>D45-E45</f>
        <v>-22833.85</v>
      </c>
      <c r="D45">
        <v>61166.15</v>
      </c>
      <c r="E45">
        <v>84000</v>
      </c>
      <c r="F45">
        <f>D45/E45</f>
        <v>0.7281684523809524</v>
      </c>
      <c r="G45" s="1">
        <v>43438</v>
      </c>
      <c r="H45" t="s">
        <v>29</v>
      </c>
      <c r="I45">
        <f>I44*1.006</f>
        <v>57719.364609247539</v>
      </c>
      <c r="J45">
        <f>J44*1.007</f>
        <v>54093.705430296395</v>
      </c>
      <c r="K45">
        <f>K44*1.008</f>
        <v>51937.2</v>
      </c>
    </row>
    <row r="46" spans="1:11" x14ac:dyDescent="0.2">
      <c r="A46">
        <v>31</v>
      </c>
      <c r="B46">
        <f>B45*1.008</f>
        <v>0.72709549580954658</v>
      </c>
      <c r="C46">
        <f>D46-E46</f>
        <v>-23222.940000000002</v>
      </c>
      <c r="D46">
        <v>60777.06</v>
      </c>
      <c r="E46">
        <v>84000</v>
      </c>
      <c r="F46">
        <f>D46/E46</f>
        <v>0.72353642857142852</v>
      </c>
      <c r="G46" s="1">
        <v>43439</v>
      </c>
      <c r="H46" t="s">
        <v>30</v>
      </c>
      <c r="I46">
        <f t="shared" ref="I46:I48" si="7">I45*1.006</f>
        <v>58065.680796903027</v>
      </c>
      <c r="J46">
        <f>J45*1.007</f>
        <v>54472.361368308462</v>
      </c>
      <c r="K46">
        <f>K45*1.008</f>
        <v>52352.6976</v>
      </c>
    </row>
    <row r="47" spans="1:11" x14ac:dyDescent="0.2">
      <c r="A47">
        <v>32</v>
      </c>
      <c r="B47">
        <f>B46*1.008</f>
        <v>0.73291225977602292</v>
      </c>
      <c r="C47">
        <f>D47-E47</f>
        <v>-24868.489999999998</v>
      </c>
      <c r="D47">
        <v>59131.51</v>
      </c>
      <c r="E47">
        <v>84000</v>
      </c>
      <c r="F47">
        <f>D47/E47</f>
        <v>0.70394654761904762</v>
      </c>
      <c r="G47" s="1">
        <v>43440</v>
      </c>
      <c r="I47">
        <f t="shared" si="7"/>
        <v>58414.074881684443</v>
      </c>
      <c r="J47">
        <f>J46*1.007</f>
        <v>54853.667897886618</v>
      </c>
      <c r="K47">
        <f t="shared" ref="K47:K94" si="8">K46*1.008</f>
        <v>52771.519180800002</v>
      </c>
    </row>
    <row r="48" spans="1:11" x14ac:dyDescent="0.2">
      <c r="A48">
        <v>33</v>
      </c>
      <c r="B48">
        <f>B47*1.008</f>
        <v>0.7387755578542311</v>
      </c>
      <c r="C48">
        <f>D48-E48</f>
        <v>-24743.5</v>
      </c>
      <c r="D48">
        <v>59256.5</v>
      </c>
      <c r="E48">
        <v>84000</v>
      </c>
      <c r="F48">
        <f>D48/E48</f>
        <v>0.70543452380952376</v>
      </c>
      <c r="G48" s="1">
        <v>43441</v>
      </c>
      <c r="H48" t="s">
        <v>31</v>
      </c>
      <c r="I48">
        <f t="shared" si="7"/>
        <v>58764.559330974553</v>
      </c>
      <c r="J48">
        <f>J47*1.007</f>
        <v>55237.643573171816</v>
      </c>
      <c r="K48">
        <f>K47*1.008</f>
        <v>53193.691334246403</v>
      </c>
    </row>
    <row r="50" spans="1:12" x14ac:dyDescent="0.2">
      <c r="A50">
        <v>34</v>
      </c>
      <c r="B50">
        <f>B48*1.008</f>
        <v>0.74468576231706496</v>
      </c>
      <c r="C50">
        <f>D50-E50</f>
        <v>-25154.230000000003</v>
      </c>
      <c r="D50">
        <v>58845.77</v>
      </c>
      <c r="E50">
        <v>84000</v>
      </c>
      <c r="F50">
        <f>D50/E50</f>
        <v>0.70054488095238088</v>
      </c>
      <c r="G50" s="1">
        <v>43444</v>
      </c>
      <c r="J50">
        <f>J48*1.007</f>
        <v>55624.307078184014</v>
      </c>
      <c r="K50">
        <f>K48*1.008</f>
        <v>53619.240864920372</v>
      </c>
    </row>
    <row r="51" spans="1:12" x14ac:dyDescent="0.2">
      <c r="A51">
        <v>35</v>
      </c>
      <c r="B51">
        <f>B50*1.008</f>
        <v>0.75064324841560148</v>
      </c>
      <c r="C51">
        <f>D51-E51</f>
        <v>-24690.730000000003</v>
      </c>
      <c r="D51">
        <v>59309.27</v>
      </c>
      <c r="E51">
        <v>84000</v>
      </c>
      <c r="F51">
        <f>D51/E51</f>
        <v>0.70606273809523801</v>
      </c>
      <c r="G51" s="1">
        <v>43445</v>
      </c>
      <c r="J51">
        <f>J50*1.007</f>
        <v>56013.677227731299</v>
      </c>
      <c r="K51">
        <f t="shared" si="8"/>
        <v>54048.194791839735</v>
      </c>
    </row>
    <row r="52" spans="1:12" x14ac:dyDescent="0.2">
      <c r="A52">
        <v>36</v>
      </c>
      <c r="B52">
        <f>B51*1.008</f>
        <v>0.75664839440292631</v>
      </c>
      <c r="C52">
        <f>D52-E52</f>
        <v>-25061.230000000003</v>
      </c>
      <c r="D52">
        <v>58938.77</v>
      </c>
      <c r="E52">
        <v>84000</v>
      </c>
      <c r="F52">
        <f>D52/E52</f>
        <v>0.70165202380952374</v>
      </c>
      <c r="G52" s="1">
        <v>43446</v>
      </c>
      <c r="J52">
        <f>J51*1.007</f>
        <v>56405.772968325415</v>
      </c>
      <c r="K52">
        <f t="shared" si="8"/>
        <v>54480.580350174452</v>
      </c>
    </row>
    <row r="53" spans="1:12" x14ac:dyDescent="0.2">
      <c r="A53">
        <v>37</v>
      </c>
      <c r="B53">
        <f>B52*1.008</f>
        <v>0.76270158155814971</v>
      </c>
      <c r="C53">
        <f>D53-E53</f>
        <v>-24151.599999999999</v>
      </c>
      <c r="D53">
        <v>59848.4</v>
      </c>
      <c r="E53">
        <v>84000</v>
      </c>
      <c r="F53">
        <f>D53/E53</f>
        <v>0.71248095238095244</v>
      </c>
      <c r="G53" s="1">
        <v>43447</v>
      </c>
      <c r="J53">
        <f>J52*1.007</f>
        <v>56800.613379103685</v>
      </c>
      <c r="K53">
        <f t="shared" si="8"/>
        <v>54916.424992975852</v>
      </c>
    </row>
    <row r="54" spans="1:12" x14ac:dyDescent="0.2">
      <c r="A54">
        <v>38</v>
      </c>
      <c r="B54">
        <f>B53*1.008</f>
        <v>0.76880319421061494</v>
      </c>
      <c r="C54">
        <f>D54-E54</f>
        <v>-25347.33</v>
      </c>
      <c r="D54">
        <v>58652.67</v>
      </c>
      <c r="E54">
        <v>84000</v>
      </c>
      <c r="F54">
        <f>D54/E54</f>
        <v>0.69824607142857142</v>
      </c>
      <c r="G54" s="1">
        <v>43448</v>
      </c>
      <c r="J54">
        <f>J53*1.007</f>
        <v>57198.217672757404</v>
      </c>
      <c r="K54">
        <f t="shared" si="8"/>
        <v>55355.756392919662</v>
      </c>
    </row>
    <row r="55" spans="1:12" x14ac:dyDescent="0.2">
      <c r="I55">
        <v>60548.778664962389</v>
      </c>
    </row>
    <row r="56" spans="1:12" ht="57" x14ac:dyDescent="0.2">
      <c r="A56">
        <v>39</v>
      </c>
      <c r="B56">
        <f>B54*1.008</f>
        <v>0.77495361976429988</v>
      </c>
      <c r="C56">
        <f>D56-E56</f>
        <v>-25446.46</v>
      </c>
      <c r="D56">
        <v>58553.54</v>
      </c>
      <c r="E56">
        <v>84000</v>
      </c>
      <c r="F56">
        <f>D56/E56</f>
        <v>0.69706595238095237</v>
      </c>
      <c r="G56" s="1">
        <v>43451</v>
      </c>
      <c r="H56" s="2" t="s">
        <v>33</v>
      </c>
      <c r="J56">
        <f>J54*1.007</f>
        <v>57598.605196466699</v>
      </c>
      <c r="K56">
        <f>K54*1.008</f>
        <v>55798.602444063021</v>
      </c>
    </row>
    <row r="57" spans="1:12" ht="28.5" x14ac:dyDescent="0.2">
      <c r="A57">
        <v>40</v>
      </c>
      <c r="B57">
        <f>B56*1.008</f>
        <v>0.78115324872241432</v>
      </c>
      <c r="C57">
        <f>D57-E57</f>
        <v>-24592.71</v>
      </c>
      <c r="D57">
        <v>59407.29</v>
      </c>
      <c r="E57">
        <v>84000</v>
      </c>
      <c r="F57">
        <f>D57/E57</f>
        <v>0.70722964285714285</v>
      </c>
      <c r="G57" s="1">
        <v>43452</v>
      </c>
      <c r="H57" s="2" t="s">
        <v>34</v>
      </c>
      <c r="J57">
        <f>J56*1.007</f>
        <v>58001.795432841958</v>
      </c>
      <c r="K57">
        <f t="shared" si="8"/>
        <v>56244.991263615528</v>
      </c>
    </row>
    <row r="58" spans="1:12" ht="28.5" x14ac:dyDescent="0.2">
      <c r="A58">
        <v>41</v>
      </c>
      <c r="B58">
        <f>B57*1.008</f>
        <v>0.7874024747121936</v>
      </c>
      <c r="C58">
        <f>D58-E58</f>
        <v>-25668.92</v>
      </c>
      <c r="D58">
        <v>58331.08</v>
      </c>
      <c r="E58">
        <v>84000</v>
      </c>
      <c r="F58">
        <f>D58/E58</f>
        <v>0.69441761904761912</v>
      </c>
      <c r="G58" s="1">
        <v>43453</v>
      </c>
      <c r="H58" s="2" t="s">
        <v>35</v>
      </c>
      <c r="J58">
        <f>J57*1.007</f>
        <v>58407.808000871846</v>
      </c>
      <c r="K58">
        <f t="shared" si="8"/>
        <v>56694.951193724453</v>
      </c>
    </row>
    <row r="59" spans="1:12" ht="28.5" x14ac:dyDescent="0.2">
      <c r="A59">
        <v>42</v>
      </c>
      <c r="B59">
        <f>B58*1.008</f>
        <v>0.79370169450989114</v>
      </c>
      <c r="C59">
        <f>D59-E59</f>
        <v>-25774.339999999997</v>
      </c>
      <c r="D59">
        <v>58225.66</v>
      </c>
      <c r="E59">
        <v>84000</v>
      </c>
      <c r="F59">
        <f>D59/E59</f>
        <v>0.69316261904761911</v>
      </c>
      <c r="G59" s="1">
        <v>43454</v>
      </c>
      <c r="H59" s="2" t="s">
        <v>36</v>
      </c>
      <c r="J59">
        <f>J58*1.007</f>
        <v>58816.662656877947</v>
      </c>
      <c r="K59">
        <f t="shared" si="8"/>
        <v>57148.51080327425</v>
      </c>
    </row>
    <row r="60" spans="1:12" ht="42.75" x14ac:dyDescent="0.2">
      <c r="A60">
        <v>43</v>
      </c>
      <c r="B60">
        <f>B59*1.008</f>
        <v>0.80005130806597025</v>
      </c>
      <c r="C60">
        <f>D60-E60</f>
        <v>-26465.57</v>
      </c>
      <c r="D60">
        <v>57534.43</v>
      </c>
      <c r="E60">
        <v>84000</v>
      </c>
      <c r="F60">
        <f>D60/E60</f>
        <v>0.68493369047619046</v>
      </c>
      <c r="G60" s="1">
        <v>43455</v>
      </c>
      <c r="H60" s="2" t="s">
        <v>37</v>
      </c>
      <c r="J60">
        <f>J59*1.007</f>
        <v>59228.379295476087</v>
      </c>
      <c r="K60">
        <f t="shared" si="8"/>
        <v>57605.698889700441</v>
      </c>
    </row>
    <row r="61" spans="1:12" x14ac:dyDescent="0.2">
      <c r="I61">
        <v>62387.170763419475</v>
      </c>
    </row>
    <row r="62" spans="1:12" ht="42.75" x14ac:dyDescent="0.2">
      <c r="A62">
        <v>44</v>
      </c>
      <c r="B62">
        <f>B60*1.008</f>
        <v>0.80645171853049802</v>
      </c>
      <c r="C62">
        <f>D62-E62</f>
        <v>-25799.440000000002</v>
      </c>
      <c r="D62">
        <v>61200.56</v>
      </c>
      <c r="E62">
        <v>87000</v>
      </c>
      <c r="F62">
        <f>D62/E62</f>
        <v>0.70345471264367809</v>
      </c>
      <c r="G62" s="1">
        <v>43458</v>
      </c>
      <c r="H62" s="2" t="s">
        <v>39</v>
      </c>
      <c r="J62">
        <f>J60*1.007</f>
        <v>59642.977950544409</v>
      </c>
      <c r="K62">
        <f>K60*1.008</f>
        <v>58066.544480818047</v>
      </c>
      <c r="L62" t="s">
        <v>38</v>
      </c>
    </row>
    <row r="63" spans="1:12" ht="42.75" x14ac:dyDescent="0.2">
      <c r="A63">
        <v>45</v>
      </c>
      <c r="B63">
        <f>B62*1.008</f>
        <v>0.81290333227874201</v>
      </c>
      <c r="C63">
        <f>D63-E63</f>
        <v>-25928.410000000003</v>
      </c>
      <c r="D63">
        <v>61071.59</v>
      </c>
      <c r="E63">
        <v>87000</v>
      </c>
      <c r="F63">
        <f>D63/E63</f>
        <v>0.70197229885057466</v>
      </c>
      <c r="G63" s="1">
        <v>43459</v>
      </c>
      <c r="H63" s="2" t="s">
        <v>50</v>
      </c>
      <c r="J63">
        <f>J62*1.007</f>
        <v>60060.478796198215</v>
      </c>
      <c r="K63">
        <f t="shared" si="8"/>
        <v>58531.076836664593</v>
      </c>
    </row>
    <row r="64" spans="1:12" x14ac:dyDescent="0.2">
      <c r="A64">
        <v>46</v>
      </c>
      <c r="B64">
        <f>B63*1.008</f>
        <v>0.8194065589369719</v>
      </c>
      <c r="E64">
        <v>87000</v>
      </c>
      <c r="G64" s="1">
        <v>43460</v>
      </c>
      <c r="J64">
        <f>J63*1.007</f>
        <v>60480.902147771594</v>
      </c>
      <c r="K64">
        <f t="shared" si="8"/>
        <v>58999.325451357909</v>
      </c>
    </row>
    <row r="65" spans="1:11" x14ac:dyDescent="0.2">
      <c r="A65">
        <v>47</v>
      </c>
      <c r="B65">
        <f>B64*1.008</f>
        <v>0.82596181140846769</v>
      </c>
      <c r="E65">
        <v>87000</v>
      </c>
      <c r="G65" s="1">
        <v>43461</v>
      </c>
      <c r="J65">
        <f>J64*1.007</f>
        <v>60904.268462805987</v>
      </c>
      <c r="K65">
        <f t="shared" si="8"/>
        <v>59471.320054968775</v>
      </c>
    </row>
    <row r="66" spans="1:11" x14ac:dyDescent="0.2">
      <c r="A66">
        <v>48</v>
      </c>
      <c r="B66">
        <f>B65*1.008</f>
        <v>0.83256950589973544</v>
      </c>
      <c r="E66">
        <v>87000</v>
      </c>
      <c r="G66" s="1">
        <v>43462</v>
      </c>
      <c r="J66">
        <f>J65*1.007</f>
        <v>61330.598342045625</v>
      </c>
      <c r="K66">
        <f t="shared" si="8"/>
        <v>59947.090615408524</v>
      </c>
    </row>
    <row r="67" spans="1:11" x14ac:dyDescent="0.2">
      <c r="I67">
        <v>64281.38042883973</v>
      </c>
    </row>
    <row r="68" spans="1:11" x14ac:dyDescent="0.2">
      <c r="A68">
        <v>49</v>
      </c>
      <c r="B68">
        <f>B66*1.008</f>
        <v>0.83923006194693328</v>
      </c>
      <c r="E68">
        <v>87000</v>
      </c>
      <c r="G68" s="1">
        <v>43467</v>
      </c>
      <c r="J68">
        <f>J66*1.007</f>
        <v>61759.912530439935</v>
      </c>
      <c r="K68">
        <f>K66*1.008</f>
        <v>60426.667340331791</v>
      </c>
    </row>
    <row r="69" spans="1:11" x14ac:dyDescent="0.2">
      <c r="A69">
        <v>50</v>
      </c>
      <c r="B69">
        <f>B68*1.008</f>
        <v>0.84594390244250872</v>
      </c>
      <c r="E69">
        <v>87000</v>
      </c>
      <c r="G69" s="1">
        <v>43468</v>
      </c>
      <c r="J69">
        <f>J68*1.007</f>
        <v>62192.231918153011</v>
      </c>
      <c r="K69">
        <f t="shared" si="8"/>
        <v>60910.080679054445</v>
      </c>
    </row>
    <row r="70" spans="1:11" x14ac:dyDescent="0.2">
      <c r="A70">
        <v>51</v>
      </c>
      <c r="B70">
        <f>B69*1.008</f>
        <v>0.85271145366204881</v>
      </c>
      <c r="E70">
        <v>87000</v>
      </c>
      <c r="G70" s="1">
        <v>43469</v>
      </c>
      <c r="J70">
        <f>J69*1.007</f>
        <v>62627.577541580074</v>
      </c>
      <c r="K70">
        <f t="shared" si="8"/>
        <v>61397.361324486883</v>
      </c>
    </row>
    <row r="71" spans="1:11" x14ac:dyDescent="0.2">
      <c r="G71" s="1"/>
      <c r="I71">
        <v>65445.401550423332</v>
      </c>
    </row>
    <row r="72" spans="1:11" x14ac:dyDescent="0.2">
      <c r="A72">
        <v>52</v>
      </c>
      <c r="B72">
        <f>B70*1.008</f>
        <v>0.85953314529134517</v>
      </c>
      <c r="E72">
        <v>87000</v>
      </c>
      <c r="G72" s="1">
        <v>43472</v>
      </c>
      <c r="J72">
        <f>J70*1.007</f>
        <v>63065.970584371127</v>
      </c>
      <c r="K72">
        <f>K70*1.008</f>
        <v>61888.540215082779</v>
      </c>
    </row>
    <row r="73" spans="1:11" x14ac:dyDescent="0.2">
      <c r="A73">
        <v>53</v>
      </c>
      <c r="B73">
        <f>B72*1.008</f>
        <v>0.86640941045367592</v>
      </c>
      <c r="E73">
        <v>87000</v>
      </c>
      <c r="G73" s="1">
        <v>43473</v>
      </c>
      <c r="J73">
        <f>J72*1.007</f>
        <v>63507.432378461715</v>
      </c>
      <c r="K73">
        <f t="shared" si="8"/>
        <v>62383.648536803441</v>
      </c>
    </row>
    <row r="74" spans="1:11" x14ac:dyDescent="0.2">
      <c r="A74">
        <v>54</v>
      </c>
      <c r="B74">
        <f>B73*1.008</f>
        <v>0.87334068573730539</v>
      </c>
      <c r="E74">
        <v>87000</v>
      </c>
      <c r="G74" s="1">
        <v>43474</v>
      </c>
      <c r="J74">
        <f>J73*1.007</f>
        <v>63951.984405110939</v>
      </c>
      <c r="K74">
        <f t="shared" si="8"/>
        <v>62882.717725097871</v>
      </c>
    </row>
    <row r="75" spans="1:11" x14ac:dyDescent="0.2">
      <c r="A75">
        <v>55</v>
      </c>
      <c r="B75">
        <f>B74*1.008</f>
        <v>0.88032741122320379</v>
      </c>
      <c r="E75">
        <v>87000</v>
      </c>
      <c r="G75" s="1">
        <v>43475</v>
      </c>
      <c r="J75">
        <f>J74*1.007</f>
        <v>64399.64829594671</v>
      </c>
      <c r="K75">
        <f t="shared" si="8"/>
        <v>63385.779466898653</v>
      </c>
    </row>
    <row r="76" spans="1:11" x14ac:dyDescent="0.2">
      <c r="A76">
        <v>56</v>
      </c>
      <c r="B76">
        <f>B75*1.008</f>
        <v>0.88737003051298946</v>
      </c>
      <c r="E76">
        <v>87000</v>
      </c>
      <c r="G76" s="1">
        <v>43476</v>
      </c>
      <c r="J76">
        <f>J75*1.007</f>
        <v>64850.445834018334</v>
      </c>
      <c r="K76">
        <f t="shared" si="8"/>
        <v>63892.865702633841</v>
      </c>
    </row>
    <row r="77" spans="1:11" x14ac:dyDescent="0.2">
      <c r="G77" s="1"/>
      <c r="I77">
        <v>67432.465728156647</v>
      </c>
    </row>
    <row r="78" spans="1:11" x14ac:dyDescent="0.2">
      <c r="A78">
        <v>57</v>
      </c>
      <c r="B78">
        <f>B76*1.008</f>
        <v>0.89446899075709341</v>
      </c>
      <c r="E78">
        <v>87000</v>
      </c>
      <c r="G78" s="1">
        <v>43479</v>
      </c>
      <c r="J78">
        <f>J76*1.007</f>
        <v>65304.398954856457</v>
      </c>
      <c r="K78">
        <f>K76*1.008</f>
        <v>64404.008628254909</v>
      </c>
    </row>
    <row r="79" spans="1:11" x14ac:dyDescent="0.2">
      <c r="A79">
        <v>58</v>
      </c>
      <c r="B79">
        <f>B78*1.008</f>
        <v>0.90162474268315018</v>
      </c>
      <c r="E79">
        <v>87000</v>
      </c>
      <c r="G79" s="1">
        <v>43480</v>
      </c>
      <c r="J79">
        <f>J78*1.007</f>
        <v>65761.529747540451</v>
      </c>
      <c r="K79">
        <f t="shared" si="8"/>
        <v>64919.240697280948</v>
      </c>
    </row>
    <row r="80" spans="1:11" x14ac:dyDescent="0.2">
      <c r="A80">
        <v>59</v>
      </c>
      <c r="B80">
        <f>B79*1.008</f>
        <v>0.90883774062461542</v>
      </c>
      <c r="E80">
        <v>87000</v>
      </c>
      <c r="G80" s="1">
        <v>43481</v>
      </c>
      <c r="J80">
        <f>J79*1.007</f>
        <v>66221.860455773232</v>
      </c>
      <c r="K80">
        <f t="shared" si="8"/>
        <v>65438.594622859193</v>
      </c>
    </row>
    <row r="81" spans="1:11" x14ac:dyDescent="0.2">
      <c r="A81">
        <v>60</v>
      </c>
      <c r="B81">
        <f>B80*1.008</f>
        <v>0.91610844254961232</v>
      </c>
      <c r="E81">
        <v>87000</v>
      </c>
      <c r="G81" s="1">
        <v>43482</v>
      </c>
      <c r="J81">
        <f>J80*1.007</f>
        <v>66685.413478963645</v>
      </c>
      <c r="K81">
        <f t="shared" si="8"/>
        <v>65962.103379842069</v>
      </c>
    </row>
    <row r="82" spans="1:11" x14ac:dyDescent="0.2">
      <c r="A82">
        <v>61</v>
      </c>
      <c r="B82">
        <f>B81*1.008</f>
        <v>0.92343731009000918</v>
      </c>
      <c r="E82">
        <v>87000</v>
      </c>
      <c r="G82" s="1">
        <v>43483</v>
      </c>
      <c r="J82">
        <f>J81*1.007</f>
        <v>67152.211373316386</v>
      </c>
      <c r="K82">
        <f t="shared" si="8"/>
        <v>66489.800206880813</v>
      </c>
    </row>
    <row r="83" spans="1:11" x14ac:dyDescent="0.2">
      <c r="G83" s="1"/>
      <c r="I83">
        <v>69479.86147927618</v>
      </c>
    </row>
    <row r="84" spans="1:11" x14ac:dyDescent="0.2">
      <c r="A84">
        <v>62</v>
      </c>
      <c r="B84">
        <f>B82*1.008</f>
        <v>0.93082480857072925</v>
      </c>
      <c r="E84">
        <v>87000</v>
      </c>
      <c r="G84" s="1">
        <v>43486</v>
      </c>
      <c r="J84">
        <f>J82*1.007</f>
        <v>67622.276852929601</v>
      </c>
      <c r="K84">
        <f>K82*1.008</f>
        <v>67021.718608535855</v>
      </c>
    </row>
    <row r="85" spans="1:11" x14ac:dyDescent="0.2">
      <c r="A85">
        <v>63</v>
      </c>
      <c r="B85">
        <f>B84*1.008</f>
        <v>0.93827140703929512</v>
      </c>
      <c r="E85">
        <v>87000</v>
      </c>
      <c r="G85" s="1">
        <v>43487</v>
      </c>
      <c r="J85">
        <f>J84*1.007</f>
        <v>68095.632790900097</v>
      </c>
      <c r="K85">
        <f t="shared" si="8"/>
        <v>67557.89235740414</v>
      </c>
    </row>
    <row r="86" spans="1:11" x14ac:dyDescent="0.2">
      <c r="A86">
        <v>64</v>
      </c>
      <c r="B86">
        <f>B85*1.008</f>
        <v>0.94577757829560949</v>
      </c>
      <c r="E86">
        <v>87000</v>
      </c>
      <c r="G86" s="1">
        <v>43488</v>
      </c>
      <c r="J86">
        <f>J85*1.007</f>
        <v>68572.302220436395</v>
      </c>
      <c r="K86">
        <f t="shared" si="8"/>
        <v>68098.355496263379</v>
      </c>
    </row>
    <row r="87" spans="1:11" x14ac:dyDescent="0.2">
      <c r="A87">
        <v>65</v>
      </c>
      <c r="B87">
        <f>B86*1.008</f>
        <v>0.95334379892197441</v>
      </c>
      <c r="E87">
        <v>87000</v>
      </c>
      <c r="G87" s="1">
        <v>43489</v>
      </c>
      <c r="J87">
        <f>J86*1.007</f>
        <v>69052.30833597944</v>
      </c>
      <c r="K87">
        <f t="shared" si="8"/>
        <v>68643.142340233491</v>
      </c>
    </row>
    <row r="88" spans="1:11" x14ac:dyDescent="0.2">
      <c r="A88">
        <v>66</v>
      </c>
      <c r="B88">
        <f>B87*1.008</f>
        <v>0.96097054931335024</v>
      </c>
      <c r="E88">
        <v>87000</v>
      </c>
      <c r="G88" s="1">
        <v>43490</v>
      </c>
      <c r="J88">
        <f>J87*1.007</f>
        <v>69535.674494331295</v>
      </c>
      <c r="K88">
        <f t="shared" si="8"/>
        <v>69192.287478955361</v>
      </c>
    </row>
    <row r="89" spans="1:11" x14ac:dyDescent="0.2">
      <c r="I89">
        <v>71589.420601057573</v>
      </c>
    </row>
    <row r="90" spans="1:11" x14ac:dyDescent="0.2">
      <c r="A90">
        <v>67</v>
      </c>
      <c r="B90">
        <f>B88*1.008</f>
        <v>0.96865831370785704</v>
      </c>
      <c r="E90">
        <v>87000</v>
      </c>
      <c r="G90" s="1">
        <v>43493</v>
      </c>
      <c r="J90">
        <f>J88*1.007</f>
        <v>70022.424215791601</v>
      </c>
      <c r="K90">
        <f>K88*1.008</f>
        <v>69745.82577878701</v>
      </c>
    </row>
    <row r="91" spans="1:11" x14ac:dyDescent="0.2">
      <c r="A91">
        <v>68</v>
      </c>
      <c r="B91">
        <f>B90*1.008</f>
        <v>0.97640758021751994</v>
      </c>
      <c r="E91">
        <v>87000</v>
      </c>
      <c r="G91" s="1">
        <v>43494</v>
      </c>
      <c r="J91">
        <f t="shared" ref="J91:J94" si="9">J90*1.007</f>
        <v>70512.58118530213</v>
      </c>
      <c r="K91">
        <f t="shared" si="8"/>
        <v>70303.79238501731</v>
      </c>
    </row>
    <row r="92" spans="1:11" x14ac:dyDescent="0.2">
      <c r="A92">
        <v>69</v>
      </c>
      <c r="B92">
        <f>B91*1.008</f>
        <v>0.98421884085926015</v>
      </c>
      <c r="E92">
        <v>87000</v>
      </c>
      <c r="G92" s="1">
        <v>43495</v>
      </c>
      <c r="J92">
        <f t="shared" si="9"/>
        <v>71006.169253599233</v>
      </c>
      <c r="K92">
        <f t="shared" si="8"/>
        <v>70866.222724097446</v>
      </c>
    </row>
    <row r="93" spans="1:11" x14ac:dyDescent="0.2">
      <c r="A93">
        <v>70</v>
      </c>
      <c r="B93">
        <f>B92*1.008</f>
        <v>0.99209259158613428</v>
      </c>
      <c r="E93">
        <v>87000</v>
      </c>
      <c r="G93" s="1">
        <v>43496</v>
      </c>
      <c r="J93">
        <f t="shared" si="9"/>
        <v>71503.212438374423</v>
      </c>
      <c r="K93">
        <f t="shared" si="8"/>
        <v>71433.152505890233</v>
      </c>
    </row>
    <row r="94" spans="1:11" x14ac:dyDescent="0.2">
      <c r="A94">
        <v>71</v>
      </c>
      <c r="B94">
        <f>B93*1.008</f>
        <v>1.0000293323188234</v>
      </c>
      <c r="E94">
        <v>87000</v>
      </c>
      <c r="G94" s="1">
        <v>43497</v>
      </c>
      <c r="J94">
        <f t="shared" si="9"/>
        <v>72003.73492544303</v>
      </c>
      <c r="K94">
        <f t="shared" si="8"/>
        <v>72004.617725937351</v>
      </c>
    </row>
    <row r="95" spans="1:11" x14ac:dyDescent="0.2">
      <c r="I95">
        <v>73763.0305081103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0308-8CD7-4AFC-9834-78A9FDEF59A7}">
  <dimension ref="A1:D34"/>
  <sheetViews>
    <sheetView workbookViewId="0">
      <selection activeCell="B20" sqref="B20"/>
    </sheetView>
  </sheetViews>
  <sheetFormatPr defaultRowHeight="14.25" x14ac:dyDescent="0.2"/>
  <cols>
    <col min="1" max="1" width="11.625" style="3" bestFit="1" customWidth="1"/>
    <col min="2" max="2" width="14.875" customWidth="1"/>
    <col min="3" max="3" width="9.75" customWidth="1"/>
  </cols>
  <sheetData>
    <row r="1" spans="1:4" x14ac:dyDescent="0.2">
      <c r="A1" t="s">
        <v>40</v>
      </c>
      <c r="B1" t="s">
        <v>41</v>
      </c>
      <c r="C1" t="s">
        <v>42</v>
      </c>
    </row>
    <row r="2" spans="1:4" x14ac:dyDescent="0.2">
      <c r="A2" s="3">
        <v>43458</v>
      </c>
      <c r="B2">
        <v>0.80645171853049802</v>
      </c>
      <c r="C2">
        <f>D2/75000</f>
        <v>0.81600746666666668</v>
      </c>
      <c r="D2">
        <v>61200.56</v>
      </c>
    </row>
    <row r="3" spans="1:4" x14ac:dyDescent="0.2">
      <c r="A3" s="3">
        <v>43459</v>
      </c>
      <c r="B3">
        <v>0.81290333227874201</v>
      </c>
      <c r="C3">
        <f>D3/75000</f>
        <v>0.81428786666666664</v>
      </c>
      <c r="D3">
        <v>61071.59</v>
      </c>
    </row>
    <row r="4" spans="1:4" x14ac:dyDescent="0.2">
      <c r="A4" s="3">
        <v>43460</v>
      </c>
      <c r="B4">
        <v>0.8194065589369719</v>
      </c>
    </row>
    <row r="5" spans="1:4" x14ac:dyDescent="0.2">
      <c r="A5" s="3">
        <v>43461</v>
      </c>
      <c r="B5">
        <v>0.82596181140846769</v>
      </c>
    </row>
    <row r="6" spans="1:4" x14ac:dyDescent="0.2">
      <c r="A6" s="3">
        <v>43462</v>
      </c>
      <c r="B6">
        <v>0.83256950589973544</v>
      </c>
    </row>
    <row r="8" spans="1:4" x14ac:dyDescent="0.2">
      <c r="A8" s="3">
        <v>43467</v>
      </c>
      <c r="B8">
        <v>0.83923006194693328</v>
      </c>
    </row>
    <row r="9" spans="1:4" x14ac:dyDescent="0.2">
      <c r="A9" s="3">
        <v>43468</v>
      </c>
      <c r="B9">
        <v>0.84594390244250872</v>
      </c>
    </row>
    <row r="10" spans="1:4" x14ac:dyDescent="0.2">
      <c r="A10" s="3">
        <v>43469</v>
      </c>
      <c r="B10">
        <v>0.85271145366204881</v>
      </c>
    </row>
    <row r="12" spans="1:4" x14ac:dyDescent="0.2">
      <c r="A12" s="3">
        <v>43472</v>
      </c>
      <c r="B12">
        <v>0.85953314529134517</v>
      </c>
    </row>
    <row r="13" spans="1:4" x14ac:dyDescent="0.2">
      <c r="A13" s="3">
        <v>43473</v>
      </c>
      <c r="B13">
        <v>0.86640941045367592</v>
      </c>
    </row>
    <row r="14" spans="1:4" x14ac:dyDescent="0.2">
      <c r="A14" s="3">
        <v>43474</v>
      </c>
      <c r="B14">
        <v>0.87334068573730539</v>
      </c>
    </row>
    <row r="15" spans="1:4" x14ac:dyDescent="0.2">
      <c r="A15" s="3">
        <v>43475</v>
      </c>
      <c r="B15">
        <v>0.88032741122320379</v>
      </c>
    </row>
    <row r="16" spans="1:4" x14ac:dyDescent="0.2">
      <c r="A16" s="3">
        <v>43476</v>
      </c>
      <c r="B16">
        <v>0.88737003051298946</v>
      </c>
    </row>
    <row r="18" spans="1:2" x14ac:dyDescent="0.2">
      <c r="A18" s="3">
        <v>43479</v>
      </c>
      <c r="B18">
        <v>0.89446899075709341</v>
      </c>
    </row>
    <row r="19" spans="1:2" x14ac:dyDescent="0.2">
      <c r="A19" s="3">
        <v>43480</v>
      </c>
      <c r="B19">
        <v>0.90162474268315018</v>
      </c>
    </row>
    <row r="20" spans="1:2" x14ac:dyDescent="0.2">
      <c r="A20" s="3">
        <v>43481</v>
      </c>
      <c r="B20">
        <v>0.90883774062461542</v>
      </c>
    </row>
    <row r="21" spans="1:2" x14ac:dyDescent="0.2">
      <c r="A21" s="3">
        <v>43482</v>
      </c>
      <c r="B21">
        <v>0.91610844254961232</v>
      </c>
    </row>
    <row r="22" spans="1:2" x14ac:dyDescent="0.2">
      <c r="A22" s="3">
        <v>43483</v>
      </c>
      <c r="B22">
        <v>0.92343731009000918</v>
      </c>
    </row>
    <row r="24" spans="1:2" x14ac:dyDescent="0.2">
      <c r="A24" s="3">
        <v>43486</v>
      </c>
      <c r="B24">
        <v>0.93082480857072925</v>
      </c>
    </row>
    <row r="25" spans="1:2" x14ac:dyDescent="0.2">
      <c r="A25" s="3">
        <v>43487</v>
      </c>
      <c r="B25">
        <v>0.93827140703929512</v>
      </c>
    </row>
    <row r="26" spans="1:2" x14ac:dyDescent="0.2">
      <c r="A26" s="3">
        <v>43488</v>
      </c>
      <c r="B26">
        <v>0.94577757829560949</v>
      </c>
    </row>
    <row r="27" spans="1:2" x14ac:dyDescent="0.2">
      <c r="A27" s="3">
        <v>43489</v>
      </c>
      <c r="B27">
        <v>0.95334379892197441</v>
      </c>
    </row>
    <row r="28" spans="1:2" x14ac:dyDescent="0.2">
      <c r="A28" s="3">
        <v>43490</v>
      </c>
      <c r="B28">
        <v>0.96097054931335024</v>
      </c>
    </row>
    <row r="30" spans="1:2" x14ac:dyDescent="0.2">
      <c r="A30" s="3">
        <v>43493</v>
      </c>
      <c r="B30">
        <v>0.96865831370785704</v>
      </c>
    </row>
    <row r="31" spans="1:2" x14ac:dyDescent="0.2">
      <c r="A31" s="3">
        <v>43494</v>
      </c>
      <c r="B31">
        <v>0.97640758021751994</v>
      </c>
    </row>
    <row r="32" spans="1:2" x14ac:dyDescent="0.2">
      <c r="A32" s="3">
        <v>43495</v>
      </c>
      <c r="B32">
        <v>0.98421884085926015</v>
      </c>
    </row>
    <row r="33" spans="1:2" x14ac:dyDescent="0.2">
      <c r="A33" s="3">
        <v>43496</v>
      </c>
      <c r="B33">
        <v>0.99209259158613428</v>
      </c>
    </row>
    <row r="34" spans="1:2" x14ac:dyDescent="0.2">
      <c r="A34" s="3">
        <v>43497</v>
      </c>
      <c r="B34">
        <v>1.0000293323188234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C860-08F4-435D-9D57-DB747451EA2D}">
  <dimension ref="A1:H10"/>
  <sheetViews>
    <sheetView tabSelected="1" workbookViewId="0">
      <selection activeCell="I14" sqref="I14:Q23"/>
    </sheetView>
  </sheetViews>
  <sheetFormatPr defaultRowHeight="14.25" x14ac:dyDescent="0.2"/>
  <sheetData>
    <row r="1" spans="1:8" x14ac:dyDescent="0.2">
      <c r="A1" t="s">
        <v>43</v>
      </c>
      <c r="B1">
        <v>2400</v>
      </c>
      <c r="C1" t="s">
        <v>45</v>
      </c>
    </row>
    <row r="2" spans="1:8" x14ac:dyDescent="0.2">
      <c r="A2" t="s">
        <v>44</v>
      </c>
      <c r="B2">
        <v>50000</v>
      </c>
      <c r="C2">
        <v>1.0094000000000001</v>
      </c>
    </row>
    <row r="4" spans="1:8" x14ac:dyDescent="0.2">
      <c r="B4" t="s">
        <v>46</v>
      </c>
      <c r="D4" t="s">
        <v>47</v>
      </c>
      <c r="E4" t="s">
        <v>51</v>
      </c>
      <c r="F4" t="s">
        <v>48</v>
      </c>
      <c r="G4" t="s">
        <v>49</v>
      </c>
      <c r="H4" t="s">
        <v>52</v>
      </c>
    </row>
    <row r="5" spans="1:8" x14ac:dyDescent="0.2">
      <c r="D5">
        <f>50000/52400</f>
        <v>0.95419847328244278</v>
      </c>
      <c r="G5">
        <v>60534.43</v>
      </c>
    </row>
    <row r="6" spans="1:8" x14ac:dyDescent="0.2">
      <c r="A6">
        <v>1</v>
      </c>
      <c r="B6">
        <f t="shared" ref="B5:B8" si="0">B7/$C$2</f>
        <v>0.96326725752945408</v>
      </c>
      <c r="G6">
        <v>61200.56</v>
      </c>
      <c r="H6">
        <f>G6-G5</f>
        <v>666.12999999999738</v>
      </c>
    </row>
    <row r="7" spans="1:8" x14ac:dyDescent="0.2">
      <c r="A7">
        <v>2</v>
      </c>
      <c r="B7">
        <f t="shared" si="0"/>
        <v>0.972321969750231</v>
      </c>
      <c r="D7">
        <f>F7/E7</f>
        <v>0.9668750946888196</v>
      </c>
      <c r="E7">
        <f>F7+B1-H7</f>
        <v>56236.840000000004</v>
      </c>
      <c r="F7">
        <v>54374</v>
      </c>
      <c r="G7">
        <v>61071.59</v>
      </c>
      <c r="H7">
        <f>G7-G5</f>
        <v>537.15999999999622</v>
      </c>
    </row>
    <row r="8" spans="1:8" x14ac:dyDescent="0.2">
      <c r="A8">
        <v>3</v>
      </c>
      <c r="B8">
        <f t="shared" si="0"/>
        <v>0.98146179626588326</v>
      </c>
    </row>
    <row r="9" spans="1:8" x14ac:dyDescent="0.2">
      <c r="A9">
        <v>4</v>
      </c>
      <c r="B9">
        <f>B10/$C$2</f>
        <v>0.99068753715078262</v>
      </c>
    </row>
    <row r="10" spans="1:8" x14ac:dyDescent="0.2">
      <c r="A10">
        <v>5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BUY</vt:lpstr>
      <vt:lpstr>波段</vt:lpstr>
      <vt:lpstr>TARGET</vt:lpstr>
      <vt:lpstr>年前期望</vt:lpstr>
      <vt:lpstr>周期望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</dc:creator>
  <cp:lastModifiedBy>xzj</cp:lastModifiedBy>
  <dcterms:created xsi:type="dcterms:W3CDTF">2018-10-11T08:06:41Z</dcterms:created>
  <dcterms:modified xsi:type="dcterms:W3CDTF">2018-12-25T07:19:46Z</dcterms:modified>
</cp:coreProperties>
</file>