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525" windowWidth="14805" windowHeight="7590" activeTab="3"/>
  </bookViews>
  <sheets>
    <sheet name="Чубунов" sheetId="1" r:id="rId1"/>
    <sheet name="Козюков" sheetId="2" r:id="rId2"/>
    <sheet name="Протопопов" sheetId="3" r:id="rId3"/>
    <sheet name="Общая таблица для ВС" sheetId="4" r:id="rId4"/>
  </sheets>
  <definedNames>
    <definedName name="_xlnm._FilterDatabase" localSheetId="3" hidden="1">'Общая таблица для ВС'!$A$1:$M$49</definedName>
  </definedNames>
  <calcPr calcId="145621"/>
</workbook>
</file>

<file path=xl/calcChain.xml><?xml version="1.0" encoding="utf-8"?>
<calcChain xmlns="http://schemas.openxmlformats.org/spreadsheetml/2006/main">
  <c r="K45" i="4" l="1"/>
  <c r="K36" i="4" l="1"/>
  <c r="K44" i="4" l="1"/>
  <c r="K40" i="4"/>
  <c r="K28" i="4"/>
  <c r="K25" i="4"/>
  <c r="M26" i="4"/>
  <c r="K26" i="4"/>
  <c r="K20" i="4"/>
  <c r="K46" i="4"/>
  <c r="K43" i="4"/>
  <c r="K38" i="4"/>
  <c r="K29" i="4"/>
  <c r="K24" i="4"/>
  <c r="K21" i="4"/>
  <c r="K12" i="4"/>
  <c r="M42" i="4"/>
  <c r="K42" i="4" s="1"/>
  <c r="K16" i="4"/>
  <c r="K9" i="4"/>
  <c r="K33" i="4"/>
  <c r="K31" i="4"/>
  <c r="K47" i="4"/>
  <c r="K41" i="4"/>
  <c r="K39" i="4"/>
  <c r="K35" i="4"/>
  <c r="K34" i="4"/>
  <c r="K32" i="4"/>
  <c r="H12" i="3"/>
  <c r="G12" i="3" s="1"/>
  <c r="H11" i="3"/>
  <c r="G11" i="3" s="1"/>
  <c r="H10" i="3"/>
  <c r="G10" i="3" s="1"/>
  <c r="H9" i="3"/>
  <c r="G9" i="3" s="1"/>
  <c r="H8" i="3"/>
  <c r="G8" i="3" s="1"/>
  <c r="H7" i="3"/>
  <c r="G7" i="3" s="1"/>
  <c r="G6" i="3"/>
  <c r="H6" i="3"/>
  <c r="H5" i="3"/>
  <c r="G5" i="3" s="1"/>
  <c r="H4" i="3"/>
  <c r="G4" i="3" s="1"/>
  <c r="H21" i="2" l="1"/>
  <c r="G21" i="2"/>
  <c r="H20" i="2"/>
  <c r="G20" i="2" s="1"/>
  <c r="H19" i="2"/>
  <c r="G19" i="2"/>
  <c r="G18" i="2"/>
  <c r="H18" i="2"/>
  <c r="H17" i="2"/>
  <c r="G17" i="2"/>
  <c r="G16" i="2"/>
  <c r="H16" i="2"/>
  <c r="H15" i="2"/>
  <c r="G15" i="2" s="1"/>
  <c r="G14" i="2"/>
  <c r="H14" i="2"/>
  <c r="H13" i="2"/>
  <c r="G13" i="2"/>
  <c r="G15" i="1"/>
  <c r="H15" i="1"/>
  <c r="H12" i="2"/>
  <c r="G12" i="2" s="1"/>
  <c r="H11" i="2"/>
  <c r="G11" i="2" s="1"/>
  <c r="G10" i="2"/>
  <c r="H10" i="2"/>
  <c r="H9" i="2"/>
  <c r="G9" i="2"/>
  <c r="G7" i="2"/>
  <c r="H7" i="2"/>
  <c r="H6" i="2"/>
  <c r="G6" i="2" s="1"/>
  <c r="H26" i="1" l="1"/>
  <c r="G26" i="1" s="1"/>
  <c r="H25" i="1"/>
  <c r="G25" i="1" s="1"/>
  <c r="G24" i="1"/>
  <c r="H24" i="1"/>
  <c r="H23" i="1"/>
  <c r="G23" i="1" s="1"/>
  <c r="G22" i="1"/>
  <c r="H22" i="1"/>
  <c r="H21" i="1"/>
  <c r="G21" i="1" s="1"/>
  <c r="H20" i="1"/>
  <c r="G20" i="1" s="1"/>
  <c r="H19" i="1"/>
  <c r="G19" i="1" s="1"/>
  <c r="G18" i="1"/>
  <c r="H18" i="1"/>
  <c r="H17" i="1"/>
  <c r="G17" i="1" s="1"/>
  <c r="G16" i="1"/>
  <c r="H16" i="1"/>
  <c r="H13" i="1"/>
  <c r="G13" i="1" s="1"/>
  <c r="H12" i="1"/>
  <c r="G12" i="1" s="1"/>
  <c r="G10" i="1"/>
  <c r="G14" i="1"/>
  <c r="H14" i="1"/>
  <c r="H10" i="1"/>
  <c r="K10" i="1"/>
  <c r="H11" i="1"/>
  <c r="G11" i="1" s="1"/>
  <c r="G8" i="1"/>
  <c r="H8" i="1"/>
  <c r="H6" i="1"/>
  <c r="G6" i="1" s="1"/>
</calcChain>
</file>

<file path=xl/sharedStrings.xml><?xml version="1.0" encoding="utf-8"?>
<sst xmlns="http://schemas.openxmlformats.org/spreadsheetml/2006/main" count="468" uniqueCount="280">
  <si>
    <t>№</t>
  </si>
  <si>
    <t>Название конференции</t>
  </si>
  <si>
    <t>Место проведения</t>
  </si>
  <si>
    <t>Дата проведения</t>
  </si>
  <si>
    <t>Доклад</t>
  </si>
  <si>
    <t>Участники</t>
  </si>
  <si>
    <t xml:space="preserve">Dead line загрузки материалов </t>
  </si>
  <si>
    <t>Научная сессия МИФИ 2018</t>
  </si>
  <si>
    <t>Москва, Россия</t>
  </si>
  <si>
    <t>Протопопов, Чубунов (Яковлев)</t>
  </si>
  <si>
    <t>Ежегодное заседание Управляющего совета Ассоциации RADECS (RADECS Steering Committee)</t>
  </si>
  <si>
    <t>Гетеборг, Швеция</t>
  </si>
  <si>
    <t>05.03.2018 – 06.03.2018</t>
  </si>
  <si>
    <t>Чубунов</t>
  </si>
  <si>
    <t>«СЕРТИФИКАЦИЯ-ЭКБ». Международная научно-техническая конференция</t>
  </si>
  <si>
    <t>Санкт-Петербург, Россия</t>
  </si>
  <si>
    <t>18.04.2018 – 19.04.2018</t>
  </si>
  <si>
    <t>Чубунов, Козюков</t>
  </si>
  <si>
    <t>RADECS Workshop</t>
  </si>
  <si>
    <t>Пекин, Китай</t>
  </si>
  <si>
    <t>16-18.05.2018</t>
  </si>
  <si>
    <t>Анашин, Чубунов, Козюков</t>
  </si>
  <si>
    <t>Актуальные проблемы создания космических систем дистанционного зондирования Земли</t>
  </si>
  <si>
    <t>Май</t>
  </si>
  <si>
    <t>Заседание руководителей технических комитетов RADECS-2018 Meld Meeting Radecs-2018</t>
  </si>
  <si>
    <t>Европа</t>
  </si>
  <si>
    <t>май</t>
  </si>
  <si>
    <t>Международный семинар AMICSA 2018.International workshop on Analogue and Mixed-Signal integrated Circuits for Space Applications</t>
  </si>
  <si>
    <t>Бельгия, Лёвен</t>
  </si>
  <si>
    <t>17.06.2018-20.06.2018</t>
  </si>
  <si>
    <t>Чубунов, Козюков, Яковлев</t>
  </si>
  <si>
    <t>Всероссийская научно-техническая конференция «Радиационная стойкость электронных систем» («СТОЙКОСТЬ-2018»)</t>
  </si>
  <si>
    <t>Лыткарино, Россия</t>
  </si>
  <si>
    <t>Июнь</t>
  </si>
  <si>
    <t>Семинар по радиационным эффектам CCT CNES WS on Radiation Effects (Robert Ecoffet Workshop)</t>
  </si>
  <si>
    <t>Тулуза, Франция</t>
  </si>
  <si>
    <t>Чубунов, Козюков, Протопопв</t>
  </si>
  <si>
    <t>Международная научная конференция "Сиситемный анализ, управление и навигиция"</t>
  </si>
  <si>
    <t>Евпатория, Россия</t>
  </si>
  <si>
    <t>Июль</t>
  </si>
  <si>
    <t>Чубунов (Булаев)</t>
  </si>
  <si>
    <t>Российская летняя школа-семинар «Методы оценки и обеспечения радиационной стойкости изделий электронной техники» - «РАДИАЦИОННАЯ СТОЙКОСТЬ-2018»</t>
  </si>
  <si>
    <t>Ялта, Россия</t>
  </si>
  <si>
    <t>02.07.2018 – 06.07.2018</t>
  </si>
  <si>
    <t>Научно-техническая конференция "Система наблюдения, мониторинга и дистанционного зондирования земли"</t>
  </si>
  <si>
    <t>Сочи, Россия</t>
  </si>
  <si>
    <t>Сентябрь</t>
  </si>
  <si>
    <t>Научно-практическая конференция "Инновационные автоматические космические аппараты для фундаментальных и прикладных научных исследований"</t>
  </si>
  <si>
    <t>Анапа, Россия</t>
  </si>
  <si>
    <t>Чубунов (Зимин)</t>
  </si>
  <si>
    <t>Международный симпозиум по отрицательным ионам и источникам (NIBS 2018)</t>
  </si>
  <si>
    <t>Новосибирск, Россия</t>
  </si>
  <si>
    <t>Анашин, Чубунов</t>
  </si>
  <si>
    <t>Международная научно-техническая конференция «Электронная компонентная база космических систем»</t>
  </si>
  <si>
    <t>Чубунов или Козюков</t>
  </si>
  <si>
    <t>International Beam Instrumentation Conference (IBIC 2018)</t>
  </si>
  <si>
    <t>Шанхай, Китай</t>
  </si>
  <si>
    <t>16.09.2018 – 20.09.2018</t>
  </si>
  <si>
    <t>Conference on RADiation Effects on Components and Systems (RADECS-2018)</t>
  </si>
  <si>
    <t>Швеция, Готенбург</t>
  </si>
  <si>
    <t>16.09.2018 – 21.09.2018</t>
  </si>
  <si>
    <t>Анашин,</t>
  </si>
  <si>
    <t>Всероссийская научно-техническая конференция "Современное состояние методов, средств и метрологического обеспечения исследований, испытаний и эксплуатаций изделий авиационной и ракетно-космической техники</t>
  </si>
  <si>
    <t>Октябрь</t>
  </si>
  <si>
    <t>Чубунов или Бычков</t>
  </si>
  <si>
    <t>Международный форум микроэлектроника  (Международная конференция "Интегральные схемы и микроэлектронные модули-проектирование, производство и применение")</t>
  </si>
  <si>
    <t>Алушта, Россия</t>
  </si>
  <si>
    <t>International School on the Effects of Radiation on Embedded Systems for Space Applications (SERESSA)</t>
  </si>
  <si>
    <t>Ноябрь</t>
  </si>
  <si>
    <t>Российская конференция по ускорителям заряженных частиц RuPAC</t>
  </si>
  <si>
    <r>
      <t>Россия,</t>
    </r>
    <r>
      <rPr>
        <sz val="11"/>
        <color theme="1"/>
        <rFont val="Calibri"/>
        <family val="2"/>
        <charset val="204"/>
        <scheme val="minor"/>
      </rPr>
      <t xml:space="preserve"> </t>
    </r>
    <r>
      <rPr>
        <sz val="12"/>
        <color theme="1"/>
        <rFont val="Times New Roman"/>
        <family val="1"/>
        <charset val="204"/>
      </rPr>
      <t>Санкт-Петербург</t>
    </r>
  </si>
  <si>
    <t>Workshop «Radiation Effects on Optoelectronic Detectors»</t>
  </si>
  <si>
    <t xml:space="preserve">Dead line согласования названия доклада </t>
  </si>
  <si>
    <t>Dead line согласования текста материала</t>
  </si>
  <si>
    <t>03.07.2018-05.07.2018</t>
  </si>
  <si>
    <t>тезисы</t>
  </si>
  <si>
    <t>03.09.2018-07.09.2018</t>
  </si>
  <si>
    <t>Ежегодный международный научно-практический семинар «Проблемы создания специализированных радиационно-стойких СБИС на основе гетероструктур»</t>
  </si>
  <si>
    <t>Всероссийская научно-техническая конференция "Электроника, микро- и наноэлектроника"</t>
  </si>
  <si>
    <t>International Conference on Radiation and Applications in Various Fields of Research (RAD)</t>
  </si>
  <si>
    <t>IEEE Nuclear And Space Radiation Effects Conference (NSREC)</t>
  </si>
  <si>
    <t>Научно-техническая конференция "Актуальные проблемы ракетно-космической техники"</t>
  </si>
  <si>
    <t>Всероссийская научно-техническая конференция «Пульсар-2018»</t>
  </si>
  <si>
    <t>Межотраслевая конференция по радиационной стойкости (РС-2018)</t>
  </si>
  <si>
    <t>Всероссийская научно-техническая конференция «Проблемы разработки перспективных микро- и наноэлектронных систем» («МЭС-2018»)</t>
  </si>
  <si>
    <t>Ваиколоа-Виллидж, США</t>
  </si>
  <si>
    <t>16.07.2018 – 20.07.2018</t>
  </si>
  <si>
    <t>Анашин, Козюков, Чубунов</t>
  </si>
  <si>
    <t>Нижний Новгород, Россия</t>
  </si>
  <si>
    <t>Суздаль,  Россия</t>
  </si>
  <si>
    <t>Охрид, Македония</t>
  </si>
  <si>
    <t>Самара, Россия</t>
  </si>
  <si>
    <t>Дубна/Москва, Россия</t>
  </si>
  <si>
    <t>Снежинск, Россия</t>
  </si>
  <si>
    <t>Зеленоград, Россия</t>
  </si>
  <si>
    <t xml:space="preserve">28.02.2018 – 01.03.2018 </t>
  </si>
  <si>
    <t xml:space="preserve">05.03.2018 – 06.03.2018 </t>
  </si>
  <si>
    <t xml:space="preserve">18.04.2018 – 19.04.2018 </t>
  </si>
  <si>
    <t xml:space="preserve">14.05.2018 – 18.05.2018 </t>
  </si>
  <si>
    <t xml:space="preserve">16.05.2018 – 18.05.2018 </t>
  </si>
  <si>
    <t xml:space="preserve">17.06.2018-20.06.2018 </t>
  </si>
  <si>
    <t xml:space="preserve">18.06.2018 – 22.06.2018 </t>
  </si>
  <si>
    <t xml:space="preserve">Июнь  </t>
  </si>
  <si>
    <t xml:space="preserve">02.07.2018 – 06.07.2018 </t>
  </si>
  <si>
    <t xml:space="preserve">16.07.2018 – 20.07.2018 </t>
  </si>
  <si>
    <t xml:space="preserve">Сентябрь  </t>
  </si>
  <si>
    <t xml:space="preserve">16.09.2018 – 21.09.2018 </t>
  </si>
  <si>
    <t xml:space="preserve">Октябрь  </t>
  </si>
  <si>
    <t xml:space="preserve">01.10.2018 – 05.10.2018 </t>
  </si>
  <si>
    <t xml:space="preserve">Ноябрь </t>
  </si>
  <si>
    <t xml:space="preserve">Козюков </t>
  </si>
  <si>
    <t xml:space="preserve">Бычков </t>
  </si>
  <si>
    <t>Бакиров</t>
  </si>
  <si>
    <t>Анашин, Козюков</t>
  </si>
  <si>
    <t xml:space="preserve">Яковлев </t>
  </si>
  <si>
    <t xml:space="preserve">Максименко </t>
  </si>
  <si>
    <t>Калашникова, Мангушев</t>
  </si>
  <si>
    <t>Козюков</t>
  </si>
  <si>
    <t>полная статья</t>
  </si>
  <si>
    <t xml:space="preserve">(текст доклада) </t>
  </si>
  <si>
    <t>Ежегодная конференция "Физика плазмы в солнечной системе"</t>
  </si>
  <si>
    <t>Апатитский семинар "Физика авроральных явлений"</t>
  </si>
  <si>
    <t>Международная конференция атмосфера ионосфера безопасность (AIS 2018)</t>
  </si>
  <si>
    <t>Всероссийская конференция по космических лучам</t>
  </si>
  <si>
    <t>Конференция по радиационным эффектам в компонентах и системах Conference on RADiation Effects on Components and Systems (RADECS-2018)</t>
  </si>
  <si>
    <t xml:space="preserve">Европейская неделя космической погоды
European Space Weather Week. ESWW18
</t>
  </si>
  <si>
    <t>14-ая Китайско-Российская конференция по космической погоде</t>
  </si>
  <si>
    <t>12-16.02.2018</t>
  </si>
  <si>
    <t>Влияние геомагнитной активности на долговременные вариации потоков высокоэнергетических электронов в диапазоне энергий от 0.2 мэв до 2 мэв и на предельные накопленные дозы бортовой аппаратуры на геостационарной орбите</t>
  </si>
  <si>
    <t>Протопопов (Котельников)</t>
  </si>
  <si>
    <t>Апатиты, Россия</t>
  </si>
  <si>
    <t>12-16.03.2018</t>
  </si>
  <si>
    <t>Результаты наблюдения возрастаний потоков солнечных космических лучей в сентябре 2017 с нескольких космических аппаратов на различных орбитах</t>
  </si>
  <si>
    <t>Сочи/Ялта, Россия</t>
  </si>
  <si>
    <t>Методы интерпретации результатов испытаний ЭКБ на стойкость к ТЗЧ и ВЭП КП</t>
  </si>
  <si>
    <t>Протопопов</t>
  </si>
  <si>
    <t xml:space="preserve">1. Возможность подтверждения требуемой стойкости ЭКБ к воздействию ТЗЧ по данным испытаний на ВЭП
2. Точность определения энергии и ЛПЭ ТЗЧ на испытательном стенде ИС-ВЭ
3. Анализ условий эксплуатации бортовой аппаратуры в части ИИ КП, рассчитанных по отечественным и зарубежным моделям
</t>
  </si>
  <si>
    <t>Калининград, Россия</t>
  </si>
  <si>
    <t>03-09.06.2018</t>
  </si>
  <si>
    <t>Контроль стойкости авионики к воздействию атмосферных нейтронов на испытательном стенде Роскосмоса</t>
  </si>
  <si>
    <t>Барнаул, Россия</t>
  </si>
  <si>
    <t>06-10.07.2018</t>
  </si>
  <si>
    <t>Вариации вклада СКЛ в дозовое воздействие ИИ КП на ЭКБ БА МКС в зависимости от величины солнечного события</t>
  </si>
  <si>
    <t xml:space="preserve">Гётеборг, Швеция </t>
  </si>
  <si>
    <t>16-21.09.2018</t>
  </si>
  <si>
    <t xml:space="preserve">. Возможность оценки стойкости ЭКБ к воздействию ТЗЧ по данным испытаний на ВЭП
2. Проблемы и особенности использования результатов летных испытаний ЭКБ для подтверждения ее стойкости
3. Экспериментально-расчетный анализ точности определения энергии ТЗЧ за дегрейдерами на испытательном стенде ионов высоких энергий
</t>
  </si>
  <si>
    <t>Бельгия (место не определено)</t>
  </si>
  <si>
    <t>ноябрь</t>
  </si>
  <si>
    <t xml:space="preserve">Изменение положения радиационного пояса Земли во время геомагнитных возмущений </t>
  </si>
  <si>
    <t>о. Хайнань, Китай</t>
  </si>
  <si>
    <t>Опыт применения методов машинного обучения для прогноза характеристик космической погоды</t>
  </si>
  <si>
    <t>Котельников</t>
  </si>
  <si>
    <t xml:space="preserve">Чубунов </t>
  </si>
  <si>
    <t>Техно ЭМС</t>
  </si>
  <si>
    <t>21 Московский международный Салон изобретений и инновационных технологий "Архимед"</t>
  </si>
  <si>
    <t xml:space="preserve">«СЕРТИФИКАЦИЯ-ЭКБ». Международная научно-техническая конференция </t>
  </si>
  <si>
    <t>ЭЛЕКТРОНСЕРТИФИКА "Основные требования к испытательным лабораториям (центрам). Документирование системы качества испытательных лабораторий (центров)</t>
  </si>
  <si>
    <t>Radiation Hardness topcis. RADHARD -Symposium(Семинар по радиационной стойкости)</t>
  </si>
  <si>
    <t>Научно-техническая конференция "Электромагнитная совместимость"</t>
  </si>
  <si>
    <t xml:space="preserve">Всероссийская научно-техническая конференция "Электроника, микро- и наноэлектроника" </t>
  </si>
  <si>
    <t xml:space="preserve">RADECS Workshop </t>
  </si>
  <si>
    <t>Международная выставка инноваций  и новых технологий ITEX'2018</t>
  </si>
  <si>
    <t xml:space="preserve">Заседание руководителей технических комитетов RADECS-2018 Meld Meeting Radecs-2018  </t>
  </si>
  <si>
    <t xml:space="preserve"> Российская летняя школа-семинар «Методы оценки и обеспечения радиационной стойкости изделий электронной техники» - «РАДИАЦИОННАЯ СТОЙКОСТЬ-2018»</t>
  </si>
  <si>
    <t>35 Всероссийская конференция по космических лучам</t>
  </si>
  <si>
    <t xml:space="preserve">Международная научно-техническая конференция «Электронная компонентная база космических систем» </t>
  </si>
  <si>
    <t>Международный космический конгресс</t>
  </si>
  <si>
    <t>Ежегодная конференция по информационным технологиям в ракетно-космической отрасли "ИТ в РКО"</t>
  </si>
  <si>
    <t>Международная выставка "Идеи-изобретения-инновации" IENA 2018</t>
  </si>
  <si>
    <t>Европейская неделя космической погоды. European Space Weather Week . ESWW</t>
  </si>
  <si>
    <t xml:space="preserve"> International School on the Effects of Radiation on Embedded Systems for Space Applications (SERESSA) </t>
  </si>
  <si>
    <t>Китайско-Российская конференция по космической погоде</t>
  </si>
  <si>
    <t>Москва,Россия</t>
  </si>
  <si>
    <t>Мытищи, Ул. Колпакова, д.2 а, Россия</t>
  </si>
  <si>
    <t>Зайберсдорф (пригород Вены), Австрия</t>
  </si>
  <si>
    <t xml:space="preserve">Москва, Россия </t>
  </si>
  <si>
    <t>Куала-Лампур, Малайзия</t>
  </si>
  <si>
    <t>Минск, Белоруссия</t>
  </si>
  <si>
    <t>Нюрнберг, Германия</t>
  </si>
  <si>
    <t>Россия, Санкт-Петербург</t>
  </si>
  <si>
    <t>Китай, о. Хайнань</t>
  </si>
  <si>
    <t>Крылов</t>
  </si>
  <si>
    <t>Анашин</t>
  </si>
  <si>
    <t>Задорожный</t>
  </si>
  <si>
    <t>Дата начала мероприятия</t>
  </si>
  <si>
    <t>Дата окончания мероприятия</t>
  </si>
  <si>
    <t>Чубунов, Протопопов</t>
  </si>
  <si>
    <t>Чубунов, Козюков, Протопопов</t>
  </si>
  <si>
    <t>Ответственный</t>
  </si>
  <si>
    <t>Протопопов, Чубунов</t>
  </si>
  <si>
    <t>Комментарии</t>
  </si>
  <si>
    <t>Название доклада отправлено</t>
  </si>
  <si>
    <t>Рыбакова подготавливает материалы</t>
  </si>
  <si>
    <t>Анашин, Козюков, Протопопов</t>
  </si>
  <si>
    <t>Анашин, Протопопов, Козюков</t>
  </si>
  <si>
    <t>Анашин, Протопопов</t>
  </si>
  <si>
    <t>не едем</t>
  </si>
  <si>
    <t xml:space="preserve"> Козюков</t>
  </si>
  <si>
    <t xml:space="preserve">Зимняя школа ПИЯФ </t>
  </si>
  <si>
    <t>пос. Рощино (Ленинградская обл)</t>
  </si>
  <si>
    <t>выставка</t>
  </si>
  <si>
    <t>Получили экспертное заключение</t>
  </si>
  <si>
    <t>Dead line согласования названия доклада  с Анашиным В.С.</t>
  </si>
  <si>
    <t>Dead line согласования план-содержания  с Анашиным В.С.</t>
  </si>
  <si>
    <t>Международная научная конференция "Системный анализ, управление и навигиция"</t>
  </si>
  <si>
    <t>Экспертное заключение получили</t>
  </si>
  <si>
    <t>Количество докладов (число/фамилии)</t>
  </si>
  <si>
    <t>Начальник отдела</t>
  </si>
  <si>
    <t xml:space="preserve">Начальник отдела </t>
  </si>
  <si>
    <t xml:space="preserve">Начальник сектора </t>
  </si>
  <si>
    <t>Ознакомлен:</t>
  </si>
  <si>
    <t xml:space="preserve">П.А. Чубунов </t>
  </si>
  <si>
    <t xml:space="preserve">А.Е. Козюков </t>
  </si>
  <si>
    <t>Г.А. Протопопов</t>
  </si>
  <si>
    <t>Доклад (лекция) Козюкова не планируется, будет проведен круглый стол с известным названием</t>
  </si>
  <si>
    <t>Максименко/Козюков</t>
  </si>
  <si>
    <t>Бычков/Козюков</t>
  </si>
  <si>
    <t>Калашникова/Мангушев</t>
  </si>
  <si>
    <t>Абстракт Гриша загрузил с личной почты до 08.02. Гришу зарегистрировали.  Экспертное заключение получили</t>
  </si>
  <si>
    <t xml:space="preserve">Dead line получения текста доклада (для передачи на экспертное заключение)  </t>
  </si>
  <si>
    <t>Dead line согласования текста доклада с Анашиным В.С.</t>
  </si>
  <si>
    <t>Экспертные получили.</t>
  </si>
  <si>
    <t>Ждем пока определять научные сессии, тогда смогут сказать кто едет и с кого доклады собирать</t>
  </si>
  <si>
    <t>1 доклад: Яковлев</t>
  </si>
  <si>
    <t>3 доклада: Бу-Хасан, Лыков, Максименко</t>
  </si>
  <si>
    <t>Без доклада</t>
  </si>
  <si>
    <t>На экспертизе</t>
  </si>
  <si>
    <t>Готовим экспертные на Яковлева. Написали письма в сторонние организации от 05.03.2018.</t>
  </si>
  <si>
    <t>НЕТ ИНФОРМАЦИИ!</t>
  </si>
  <si>
    <t>Отправили письма в сторонние организации 28.02.2018.
Абстракты загрузили</t>
  </si>
  <si>
    <t>Не меропиятие RADECS</t>
  </si>
  <si>
    <t>Название доклада</t>
  </si>
  <si>
    <t>1. Сертификация ЭКБ по критерию стойкости к воздействию ИИ КП. Проблемы и решения
2. Итоги работы по подтверждению стойкости  ЭКБ к воздействию ТЗЧ на испытательных средствах Роскосмоса за 2017 год
3. Результаты контроля стойкости ЭКБ к воздействию ТЗЧ. Общие тенденции решения проблемных вопросов»</t>
  </si>
  <si>
    <t>3 доклада: 
Анашин, Бычков, Яковлев</t>
  </si>
  <si>
    <t xml:space="preserve">Характеристики чувствительности 
разных партий интегральных микросхем функционального класса часы реального времени с энергонезависимым СОЗУ
к воздействию протонов и ТЗЧ 
</t>
  </si>
  <si>
    <t>1 доклад: Бакиров</t>
  </si>
  <si>
    <t>3 доклада:
Анашин, Чубунов, Козюков</t>
  </si>
  <si>
    <t>1. TL ISDE SEE Test Facilities
2. TL ISDE Procedure for Guaranteed SEE Hardness Assurance
3. Unpredictable SEE Test Results</t>
  </si>
  <si>
    <t>Тезисы и экспертные заключения отправить до 16.04.2018</t>
  </si>
  <si>
    <t>Особенности обеспечения стойкости аппаратуры ДЗЗ к воздействию ИИ КП</t>
  </si>
  <si>
    <t>1 доклад:
Протопопов</t>
  </si>
  <si>
    <t>Heavy Ion Test Results of Different Analog to Digital Converters</t>
  </si>
  <si>
    <t xml:space="preserve">доступна регистрация на участие
</t>
  </si>
  <si>
    <t>2 доклада:
Чубунов
Булаев</t>
  </si>
  <si>
    <t>1. Обеспечение длительных САС космической техники за счет контроля стойкости ЭКБ
2. Аппаратура регистрации воздействия высокоэнергетичных частиц космического пространства</t>
  </si>
  <si>
    <t>НЕТ ИНФОРМАЦИИ! (отправлено письмо 20.03.18)</t>
  </si>
  <si>
    <t>? 1 - Протопопов</t>
  </si>
  <si>
    <t xml:space="preserve">1. Commercial Off-The-Shelf MOSFETs SEE 
Test Results
2. Heavy Ion Test Results of Different Analog to Digital Converters, Transceivers and Drivers
3. DC-DC Converters Radiation Hardness Assurance Approach in SEE Testing
</t>
  </si>
  <si>
    <t>Порядок гарантированного обеспечения стойкости аппаратуры ДЗЗ к воздействию ИИ КП</t>
  </si>
  <si>
    <t>1 доклад: Чубунов</t>
  </si>
  <si>
    <t>1 доклад: Протопопов</t>
  </si>
  <si>
    <t>БУДЕТ В 2019</t>
  </si>
  <si>
    <t>до 16.04 заявка и тезисы</t>
  </si>
  <si>
    <t xml:space="preserve">Участие только для астронавтов </t>
  </si>
  <si>
    <t>1 доклад</t>
  </si>
  <si>
    <t>5 докладов?</t>
  </si>
  <si>
    <t>НЕТ ИНФОРМАЦИИ! (позвонить 26.03)</t>
  </si>
  <si>
    <t>1 доклад
Максименко/Козюков</t>
  </si>
  <si>
    <t>Нидерланды, Нордвейк</t>
  </si>
  <si>
    <t>Регистрация открыта. Dwadline загрузки докладов 02.04.</t>
  </si>
  <si>
    <t>Программа будет позже</t>
  </si>
  <si>
    <t xml:space="preserve">EFRE 2018 International Congress
Energy Fluxes ans radiation Effects
EFRE 2018 International Congress
Energy Fluxes ans radiation Effects
</t>
  </si>
  <si>
    <t>Россия, Томск</t>
  </si>
  <si>
    <t>NSS/MIC
Nuclear Science Symposium and Medical Imaging Conference</t>
  </si>
  <si>
    <t>Нью Саус Уэль, Австралия</t>
  </si>
  <si>
    <t>SCTC 2018
The 15th Spacecraft Charging Technology Conference</t>
  </si>
  <si>
    <t>Кобе, Япония</t>
  </si>
  <si>
    <t>На экспертизе доклад Яковлева. Экспертные на Бычкова получены.</t>
  </si>
  <si>
    <t xml:space="preserve">1. Общемировые подходы к гарантированному обеспечению радиационной стойкости космической техники </t>
  </si>
  <si>
    <r>
      <t>1.</t>
    </r>
    <r>
      <rPr>
        <sz val="14"/>
        <color rgb="FFFF0000"/>
        <rFont val="Calibri"/>
        <family val="2"/>
        <charset val="204"/>
        <scheme val="minor"/>
      </rPr>
      <t xml:space="preserve"> Возможность оценки стойкости ЭКБ к воздействию ТЗЧ по данным испытаний на ВЭП (уточнить у Зебрева, совместный доклад)</t>
    </r>
    <r>
      <rPr>
        <sz val="14"/>
        <color theme="1"/>
        <rFont val="Calibri"/>
        <family val="2"/>
        <scheme val="minor"/>
      </rPr>
      <t xml:space="preserve">
2. Amplitiets SEE Test Results
3.  Compendium of digital complex and logical components candidates to space missions SEE test results 
4. Radiation Study of power devisees at law temperatures
5.Проблемы и особенности использования результатов летных испытаний ЭКБ для подтверждения ее стойкости</t>
    </r>
  </si>
  <si>
    <t xml:space="preserve">20.03.2018 были переданы тезисы от Бакирова. </t>
  </si>
  <si>
    <t>Алушта, Республика Крым</t>
  </si>
  <si>
    <t>не будет, проводится раз в два года. Письмо</t>
  </si>
  <si>
    <r>
      <t xml:space="preserve">1. Возможность подтверждения требуемой стойкости ЭКБ к воздействию ТЗЧ по данным испытаний на ВЭП
2. Анализ условий эксплуатации бортовой аппаратуры в части ИИ КП, рассчитанных по отечественным и зарубежным моделям
3. Анализ точности методов интерпретации результатов испытаний ЭКБ на стойкость к воздействию ТЗЧ
4. Калибровка чувствительного элемента контроля накопленной дозы ИИ КП
5. </t>
    </r>
    <r>
      <rPr>
        <sz val="14"/>
        <color rgb="FFFF0000"/>
        <rFont val="Calibri"/>
        <family val="2"/>
        <charset val="204"/>
        <scheme val="minor"/>
      </rPr>
      <t>Точность определения энергии и ЛПЭ ТЗЧ на испытательном стенде ИС-ВЭ  (уточнить у Бычкова)</t>
    </r>
    <r>
      <rPr>
        <sz val="14"/>
        <color theme="1"/>
        <rFont val="Calibri"/>
        <family val="2"/>
        <scheme val="minor"/>
      </rPr>
      <t xml:space="preserve">
6. Оптимизация производительности испытаний на стойкость к воздействию ТЗЧ
</t>
    </r>
  </si>
  <si>
    <t>15/
Яковлев;
Чубуно- 6
Протопопов -1-3
Зимин - 4
Бычков - 5</t>
  </si>
  <si>
    <t>Требования к пучкам ионов для контроля стойкости космической электроники</t>
  </si>
  <si>
    <t xml:space="preserve">Recent advances in heavy ions beam monitoring during SEE testing </t>
  </si>
  <si>
    <t>Heavy ions energy measurements on DUT during SEE testing</t>
  </si>
  <si>
    <t>инепрерывный ЛПЭ спектр тяжелых ионов для SEE testing</t>
  </si>
  <si>
    <t>1. Опыт применения методов машинного обучения для прогноза характеристик космической погоды
2. Влияние вариаций характеристик космической погоды на отличие реальных воздействий ИИ КП на ЭКБ от прогнозируемых на примере бортовых измерений на полярной и геостационарной орбитах</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</si>
</sst>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scheme val="minor"/>
    </font>
    <font>
      <sz val="11"/>
      <color theme="1"/>
      <name val="Calibri"/>
      <family val="2"/>
      <charset val="204"/>
      <scheme val="minor"/>
    </font>
    <font>
      <b/>
      <sz val="12"/>
      <color theme="1"/>
      <name val="Times New Roman"/>
      <family val="1"/>
      <charset val="204"/>
    </font>
    <font>
      <sz val="12"/>
      <color theme="1"/>
      <name val="Times New Roman"/>
      <family val="1"/>
      <charset val="204"/>
    </font>
    <font>
      <b/>
      <sz val="11"/>
      <color theme="1"/>
      <name val="Calibri"/>
      <family val="2"/>
      <charset val="204"/>
      <scheme val="minor"/>
    </font>
    <font>
      <sz val="12"/>
      <color rgb="FF000000"/>
      <name val="Times New Roman"/>
      <family val="1"/>
      <charset val="204"/>
    </font>
    <font>
      <b/>
      <sz val="12"/>
      <color theme="1"/>
      <name val="Th"/>
      <charset val="204"/>
    </font>
    <font>
      <sz val="12"/>
      <color theme="1"/>
      <name val="Th"/>
      <charset val="204"/>
    </font>
    <font>
      <sz val="11"/>
      <color theme="1"/>
      <name val="Th"/>
      <charset val="204"/>
    </font>
    <font>
      <b/>
      <sz val="14"/>
      <color theme="1"/>
      <name val="Calibri"/>
      <family val="2"/>
      <charset val="204"/>
      <scheme val="minor"/>
    </font>
    <font>
      <sz val="14"/>
      <color theme="1"/>
      <name val="Calibri"/>
      <family val="2"/>
      <scheme val="minor"/>
    </font>
    <font>
      <sz val="16"/>
      <color theme="1"/>
      <name val="Calibri"/>
      <family val="2"/>
      <scheme val="minor"/>
    </font>
    <font>
      <u/>
      <sz val="11"/>
      <color theme="10"/>
      <name val="Calibri"/>
      <family val="2"/>
      <charset val="204"/>
      <scheme val="minor"/>
    </font>
    <font>
      <b/>
      <sz val="16"/>
      <color theme="1"/>
      <name val="Calibri"/>
      <family val="2"/>
      <charset val="204"/>
      <scheme val="minor"/>
    </font>
    <font>
      <sz val="14"/>
      <color theme="1"/>
      <name val="Calibri"/>
      <family val="2"/>
      <charset val="204"/>
      <scheme val="minor"/>
    </font>
    <font>
      <sz val="14"/>
      <color theme="1"/>
      <name val="Times New Roman"/>
      <family val="1"/>
      <charset val="204"/>
    </font>
    <font>
      <b/>
      <sz val="14"/>
      <name val="Calibri"/>
      <family val="2"/>
      <charset val="204"/>
      <scheme val="minor"/>
    </font>
    <font>
      <sz val="14"/>
      <name val="Calibri"/>
      <family val="2"/>
      <charset val="204"/>
      <scheme val="minor"/>
    </font>
    <font>
      <b/>
      <sz val="16"/>
      <color theme="1"/>
      <name val="Times New Roman"/>
      <family val="1"/>
      <charset val="204"/>
    </font>
    <font>
      <sz val="16"/>
      <color theme="1"/>
      <name val="Times New Roman"/>
      <family val="1"/>
      <charset val="204"/>
    </font>
    <font>
      <sz val="14"/>
      <color rgb="FFFF0000"/>
      <name val="Calibri"/>
      <family val="2"/>
      <charset val="204"/>
      <scheme val="minor"/>
    </font>
  </fonts>
  <fills count="10">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2" tint="-9.9978637043366805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medium">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107">
    <xf numFmtId="0" fontId="0" fillId="0" borderId="0" xfId="0"/>
    <xf numFmtId="0" fontId="3" fillId="0" borderId="1" xfId="0" applyFont="1" applyBorder="1" applyAlignment="1">
      <alignmen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2" xfId="0" applyFont="1" applyBorder="1" applyAlignment="1">
      <alignment vertical="center" wrapText="1"/>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14" fontId="0" fillId="0" borderId="0" xfId="0" applyNumberFormat="1"/>
    <xf numFmtId="0" fontId="3" fillId="0" borderId="8" xfId="0" applyFont="1" applyBorder="1" applyAlignment="1">
      <alignment vertical="center" wrapText="1"/>
    </xf>
    <xf numFmtId="0" fontId="3" fillId="0" borderId="8" xfId="0" applyFont="1" applyBorder="1" applyAlignment="1">
      <alignment horizontal="center" vertical="center" wrapText="1"/>
    </xf>
    <xf numFmtId="0" fontId="3" fillId="0" borderId="9" xfId="0" applyFont="1" applyBorder="1" applyAlignment="1">
      <alignment vertical="center" wrapText="1"/>
    </xf>
    <xf numFmtId="14" fontId="3" fillId="0" borderId="7" xfId="0" applyNumberFormat="1" applyFont="1" applyBorder="1" applyAlignment="1">
      <alignment horizontal="center" vertical="center" wrapText="1"/>
    </xf>
    <xf numFmtId="14" fontId="3" fillId="0" borderId="8" xfId="0" applyNumberFormat="1" applyFont="1" applyBorder="1" applyAlignment="1">
      <alignment horizontal="center" vertical="center" wrapText="1"/>
    </xf>
    <xf numFmtId="0" fontId="3" fillId="0" borderId="2" xfId="0" applyFont="1" applyBorder="1" applyAlignment="1">
      <alignment horizontal="left" vertical="center" wrapText="1"/>
    </xf>
    <xf numFmtId="14" fontId="3" fillId="0" borderId="2" xfId="0" applyNumberFormat="1" applyFont="1" applyBorder="1" applyAlignment="1">
      <alignment horizontal="left" vertical="center" wrapText="1"/>
    </xf>
    <xf numFmtId="0" fontId="3" fillId="0" borderId="1" xfId="0" applyFont="1" applyBorder="1" applyAlignment="1">
      <alignment horizontal="left" vertical="center" wrapText="1"/>
    </xf>
    <xf numFmtId="14" fontId="3" fillId="0" borderId="1" xfId="0" applyNumberFormat="1" applyFont="1" applyBorder="1" applyAlignment="1">
      <alignment horizontal="left" vertical="center" wrapText="1"/>
    </xf>
    <xf numFmtId="16" fontId="0" fillId="0" borderId="0" xfId="0" applyNumberFormat="1"/>
    <xf numFmtId="14" fontId="3" fillId="0" borderId="2" xfId="0" applyNumberFormat="1" applyFont="1" applyBorder="1" applyAlignment="1">
      <alignment vertical="center" wrapText="1"/>
    </xf>
    <xf numFmtId="0" fontId="5" fillId="0" borderId="1" xfId="0" applyFont="1" applyBorder="1" applyAlignment="1">
      <alignment vertical="center" wrapText="1"/>
    </xf>
    <xf numFmtId="14" fontId="3" fillId="0" borderId="1" xfId="0" applyNumberFormat="1" applyFont="1" applyBorder="1" applyAlignment="1">
      <alignment vertical="center" wrapText="1"/>
    </xf>
    <xf numFmtId="0" fontId="0" fillId="0" borderId="1" xfId="0" applyBorder="1" applyAlignment="1">
      <alignment horizont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8" fillId="0" borderId="0" xfId="0" applyFont="1"/>
    <xf numFmtId="0" fontId="4" fillId="0" borderId="1" xfId="0" applyFont="1" applyBorder="1" applyAlignment="1">
      <alignment horizontal="center"/>
    </xf>
    <xf numFmtId="0" fontId="4" fillId="0" borderId="0" xfId="0" applyFont="1" applyAlignment="1">
      <alignment horizontal="center"/>
    </xf>
    <xf numFmtId="0" fontId="10" fillId="0" borderId="2" xfId="0" applyFont="1" applyBorder="1" applyAlignment="1">
      <alignment horizontal="center" vertical="center" wrapText="1"/>
    </xf>
    <xf numFmtId="0" fontId="9" fillId="2" borderId="2" xfId="0" applyFont="1" applyFill="1" applyBorder="1" applyAlignment="1">
      <alignment horizontal="left" vertical="center" wrapText="1"/>
    </xf>
    <xf numFmtId="0" fontId="10" fillId="0" borderId="2" xfId="0" applyFont="1" applyBorder="1" applyAlignment="1">
      <alignment horizontal="left" vertical="center" wrapText="1"/>
    </xf>
    <xf numFmtId="14" fontId="14" fillId="0" borderId="2" xfId="0" applyNumberFormat="1" applyFont="1" applyBorder="1" applyAlignment="1">
      <alignment horizontal="left" vertical="center" wrapText="1"/>
    </xf>
    <xf numFmtId="0" fontId="15" fillId="0" borderId="2" xfId="0" applyFont="1" applyBorder="1" applyAlignment="1">
      <alignment horizontal="left" vertical="center" wrapText="1"/>
    </xf>
    <xf numFmtId="14" fontId="15" fillId="0" borderId="2" xfId="0" applyNumberFormat="1" applyFont="1" applyBorder="1" applyAlignment="1">
      <alignment horizontal="left" vertical="center" wrapText="1"/>
    </xf>
    <xf numFmtId="0" fontId="10" fillId="0" borderId="1" xfId="0" applyFont="1" applyBorder="1" applyAlignment="1">
      <alignment horizontal="center" vertical="center" wrapText="1"/>
    </xf>
    <xf numFmtId="0" fontId="9" fillId="2" borderId="1" xfId="0" applyFont="1" applyFill="1" applyBorder="1" applyAlignment="1">
      <alignment horizontal="left" vertical="center" wrapText="1"/>
    </xf>
    <xf numFmtId="0" fontId="10" fillId="0" borderId="1" xfId="0" applyFont="1" applyBorder="1" applyAlignment="1">
      <alignment horizontal="left" vertical="center" wrapText="1"/>
    </xf>
    <xf numFmtId="14" fontId="14" fillId="0" borderId="1" xfId="0" applyNumberFormat="1" applyFont="1" applyBorder="1" applyAlignment="1">
      <alignment horizontal="left" vertical="center" wrapText="1"/>
    </xf>
    <xf numFmtId="0" fontId="15" fillId="0" borderId="1" xfId="0" applyFont="1" applyBorder="1" applyAlignment="1">
      <alignment horizontal="left" vertical="center" wrapText="1"/>
    </xf>
    <xf numFmtId="14" fontId="15" fillId="0" borderId="1" xfId="0" applyNumberFormat="1" applyFont="1" applyBorder="1" applyAlignment="1">
      <alignment horizontal="left" vertical="center" wrapText="1"/>
    </xf>
    <xf numFmtId="0" fontId="16" fillId="2" borderId="1" xfId="0" applyFont="1" applyFill="1" applyBorder="1" applyAlignment="1">
      <alignment horizontal="left" vertical="center" wrapText="1"/>
    </xf>
    <xf numFmtId="14" fontId="17" fillId="2" borderId="1" xfId="0" applyNumberFormat="1" applyFont="1" applyFill="1" applyBorder="1" applyAlignment="1">
      <alignment horizontal="left" vertical="center" wrapText="1"/>
    </xf>
    <xf numFmtId="14" fontId="15" fillId="0" borderId="8" xfId="0" applyNumberFormat="1" applyFont="1" applyBorder="1" applyAlignment="1">
      <alignment horizontal="left" vertical="center" wrapText="1"/>
    </xf>
    <xf numFmtId="14" fontId="14" fillId="2" borderId="1" xfId="0" applyNumberFormat="1" applyFont="1" applyFill="1" applyBorder="1" applyAlignment="1">
      <alignment horizontal="left" vertical="center" wrapText="1"/>
    </xf>
    <xf numFmtId="14" fontId="15" fillId="0" borderId="7" xfId="0" applyNumberFormat="1" applyFont="1" applyBorder="1" applyAlignment="1">
      <alignment horizontal="left" vertical="center" wrapText="1"/>
    </xf>
    <xf numFmtId="0" fontId="10" fillId="0" borderId="0" xfId="0" applyFont="1"/>
    <xf numFmtId="14" fontId="10" fillId="0" borderId="0" xfId="0" applyNumberFormat="1" applyFont="1"/>
    <xf numFmtId="0" fontId="10" fillId="2" borderId="1" xfId="0" applyFont="1" applyFill="1" applyBorder="1" applyAlignment="1">
      <alignment horizontal="left" vertical="center" wrapText="1"/>
    </xf>
    <xf numFmtId="0" fontId="15" fillId="2" borderId="1" xfId="0" applyFont="1" applyFill="1" applyBorder="1" applyAlignment="1">
      <alignment horizontal="left" vertical="center" wrapText="1"/>
    </xf>
    <xf numFmtId="14" fontId="15" fillId="2" borderId="1" xfId="0" applyNumberFormat="1" applyFont="1" applyFill="1" applyBorder="1" applyAlignment="1">
      <alignment horizontal="left" vertical="center" wrapText="1"/>
    </xf>
    <xf numFmtId="16" fontId="10" fillId="2" borderId="0" xfId="0" applyNumberFormat="1" applyFont="1" applyFill="1"/>
    <xf numFmtId="0" fontId="10" fillId="2" borderId="0" xfId="0" applyFont="1" applyFill="1"/>
    <xf numFmtId="14" fontId="10" fillId="0" borderId="1" xfId="0" applyNumberFormat="1" applyFont="1" applyBorder="1" applyAlignment="1">
      <alignment horizontal="left" vertical="center" wrapText="1"/>
    </xf>
    <xf numFmtId="14" fontId="10" fillId="2" borderId="1" xfId="0" applyNumberFormat="1" applyFont="1" applyFill="1" applyBorder="1" applyAlignment="1">
      <alignment horizontal="left" vertical="center" wrapText="1"/>
    </xf>
    <xf numFmtId="0" fontId="13" fillId="0" borderId="3"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1" fillId="0" borderId="10" xfId="0" applyFont="1" applyBorder="1"/>
    <xf numFmtId="0" fontId="18" fillId="0" borderId="5"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14" fontId="14" fillId="3" borderId="1" xfId="0" applyNumberFormat="1" applyFont="1" applyFill="1" applyBorder="1" applyAlignment="1">
      <alignment horizontal="left" vertical="center" wrapText="1"/>
    </xf>
    <xf numFmtId="14" fontId="15" fillId="3" borderId="1" xfId="0" applyNumberFormat="1" applyFont="1" applyFill="1" applyBorder="1" applyAlignment="1">
      <alignment horizontal="left" vertical="center" wrapText="1"/>
    </xf>
    <xf numFmtId="0" fontId="10" fillId="3" borderId="0" xfId="0" applyFont="1" applyFill="1"/>
    <xf numFmtId="0" fontId="15" fillId="3" borderId="1" xfId="0" applyFont="1" applyFill="1" applyBorder="1" applyAlignment="1">
      <alignment horizontal="left" vertical="center" wrapText="1"/>
    </xf>
    <xf numFmtId="14" fontId="10" fillId="3" borderId="0" xfId="0" applyNumberFormat="1" applyFont="1" applyFill="1"/>
    <xf numFmtId="0" fontId="17" fillId="3" borderId="1" xfId="1" applyFont="1" applyFill="1" applyBorder="1" applyAlignment="1">
      <alignment horizontal="left" vertical="center" wrapText="1"/>
    </xf>
    <xf numFmtId="0" fontId="10" fillId="4"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9" fillId="6" borderId="1" xfId="0" applyFont="1" applyFill="1" applyBorder="1" applyAlignment="1">
      <alignment horizontal="left" vertical="center" wrapText="1"/>
    </xf>
    <xf numFmtId="0" fontId="10" fillId="6" borderId="1" xfId="0" applyFont="1" applyFill="1" applyBorder="1" applyAlignment="1">
      <alignment horizontal="left" vertical="center" wrapText="1"/>
    </xf>
    <xf numFmtId="14" fontId="14" fillId="6" borderId="1" xfId="0" applyNumberFormat="1" applyFont="1" applyFill="1" applyBorder="1" applyAlignment="1">
      <alignment horizontal="left" vertical="center" wrapText="1"/>
    </xf>
    <xf numFmtId="0" fontId="15" fillId="6" borderId="1" xfId="0" applyFont="1" applyFill="1" applyBorder="1" applyAlignment="1">
      <alignment horizontal="left" vertical="center" wrapText="1"/>
    </xf>
    <xf numFmtId="14" fontId="15" fillId="6" borderId="1" xfId="0" applyNumberFormat="1" applyFont="1" applyFill="1" applyBorder="1" applyAlignment="1">
      <alignment horizontal="left" vertical="center" wrapText="1"/>
    </xf>
    <xf numFmtId="14" fontId="10" fillId="6" borderId="0" xfId="0" applyNumberFormat="1" applyFont="1" applyFill="1"/>
    <xf numFmtId="0" fontId="10" fillId="6" borderId="0" xfId="0" applyFont="1" applyFill="1"/>
    <xf numFmtId="14" fontId="10" fillId="6" borderId="1" xfId="0" applyNumberFormat="1" applyFont="1" applyFill="1" applyBorder="1" applyAlignment="1">
      <alignment horizontal="center" vertical="center" wrapText="1"/>
    </xf>
    <xf numFmtId="0" fontId="10" fillId="0" borderId="8" xfId="0" applyFont="1" applyBorder="1" applyAlignment="1">
      <alignment horizontal="left" vertical="center" wrapText="1"/>
    </xf>
    <xf numFmtId="0" fontId="19" fillId="0" borderId="0" xfId="0" applyFont="1"/>
    <xf numFmtId="14" fontId="15" fillId="0" borderId="2" xfId="0" applyNumberFormat="1" applyFont="1" applyBorder="1" applyAlignment="1">
      <alignment horizontal="center" vertical="center" wrapText="1"/>
    </xf>
    <xf numFmtId="0" fontId="19" fillId="0" borderId="0" xfId="0" applyFont="1" applyAlignment="1"/>
    <xf numFmtId="0" fontId="18" fillId="0" borderId="6" xfId="0" applyFont="1" applyBorder="1" applyAlignment="1">
      <alignment horizontal="center" vertical="center" wrapText="1"/>
    </xf>
    <xf numFmtId="0" fontId="0" fillId="0" borderId="0" xfId="0" applyAlignment="1">
      <alignment wrapText="1"/>
    </xf>
    <xf numFmtId="0" fontId="10" fillId="0" borderId="0" xfId="0" applyFont="1" applyAlignment="1">
      <alignment vertical="center" wrapText="1"/>
    </xf>
    <xf numFmtId="0" fontId="10" fillId="8" borderId="1" xfId="0" applyFont="1" applyFill="1" applyBorder="1" applyAlignment="1">
      <alignment horizontal="center" vertical="center" wrapText="1"/>
    </xf>
    <xf numFmtId="0" fontId="10" fillId="9" borderId="2" xfId="0" applyFont="1" applyFill="1" applyBorder="1" applyAlignment="1">
      <alignment horizontal="center" vertical="center" wrapText="1"/>
    </xf>
    <xf numFmtId="0" fontId="9" fillId="9" borderId="1" xfId="0" applyFont="1" applyFill="1" applyBorder="1" applyAlignment="1">
      <alignment horizontal="left" vertical="center" wrapText="1"/>
    </xf>
    <xf numFmtId="0" fontId="10" fillId="9" borderId="1" xfId="0" applyFont="1" applyFill="1" applyBorder="1" applyAlignment="1">
      <alignment horizontal="left" vertical="center" wrapText="1"/>
    </xf>
    <xf numFmtId="14" fontId="14" fillId="9" borderId="1" xfId="0" applyNumberFormat="1" applyFont="1" applyFill="1" applyBorder="1" applyAlignment="1">
      <alignment horizontal="left" vertical="center" wrapText="1"/>
    </xf>
    <xf numFmtId="14" fontId="15" fillId="9" borderId="1" xfId="0" applyNumberFormat="1" applyFont="1" applyFill="1" applyBorder="1" applyAlignment="1">
      <alignment horizontal="left" vertical="center" wrapText="1"/>
    </xf>
    <xf numFmtId="0" fontId="10" fillId="9" borderId="0" xfId="0" applyFont="1" applyFill="1"/>
    <xf numFmtId="0" fontId="10" fillId="9" borderId="1" xfId="0" applyFont="1" applyFill="1" applyBorder="1" applyAlignment="1">
      <alignment horizontal="center" vertical="center" wrapText="1"/>
    </xf>
    <xf numFmtId="0" fontId="9" fillId="0" borderId="0" xfId="0" applyFont="1" applyAlignment="1">
      <alignment horizontal="center"/>
    </xf>
    <xf numFmtId="0" fontId="9" fillId="0" borderId="0" xfId="0" applyFont="1" applyAlignment="1"/>
    <xf numFmtId="0" fontId="19" fillId="0" borderId="0" xfId="0" applyFont="1" applyAlignment="1"/>
    <xf numFmtId="0" fontId="10" fillId="4" borderId="2" xfId="0" applyFont="1" applyFill="1" applyBorder="1" applyAlignment="1">
      <alignment horizontal="center" vertical="center" wrapText="1"/>
    </xf>
    <xf numFmtId="0" fontId="16" fillId="4"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14" fontId="17" fillId="4" borderId="1" xfId="0" applyNumberFormat="1" applyFont="1" applyFill="1" applyBorder="1" applyAlignment="1">
      <alignment horizontal="left" vertical="center" wrapText="1"/>
    </xf>
    <xf numFmtId="14" fontId="15" fillId="4" borderId="1" xfId="0" applyNumberFormat="1" applyFont="1" applyFill="1" applyBorder="1" applyAlignment="1">
      <alignment horizontal="left" vertical="center" wrapText="1"/>
    </xf>
    <xf numFmtId="0" fontId="10" fillId="4" borderId="0" xfId="0" applyFont="1" applyFill="1"/>
    <xf numFmtId="0" fontId="10" fillId="4" borderId="2" xfId="0" applyFont="1" applyFill="1" applyBorder="1" applyAlignment="1">
      <alignment horizontal="left" vertical="center" wrapText="1"/>
    </xf>
    <xf numFmtId="14" fontId="15" fillId="4" borderId="2" xfId="0" applyNumberFormat="1" applyFont="1" applyFill="1" applyBorder="1" applyAlignment="1">
      <alignment horizontal="left" vertical="center" wrapText="1"/>
    </xf>
  </cellXfs>
  <cellStyles count="2">
    <cellStyle name="Гиперссылка" xfId="1" builtinId="8"/>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
  <sheetViews>
    <sheetView workbookViewId="0">
      <pane ySplit="3" topLeftCell="A12" activePane="bottomLeft" state="frozen"/>
      <selection pane="bottomLeft" activeCell="I14" sqref="G14:I14"/>
    </sheetView>
  </sheetViews>
  <sheetFormatPr defaultRowHeight="15"/>
  <cols>
    <col min="2" max="2" width="32.28515625" customWidth="1"/>
    <col min="3" max="3" width="23.42578125" customWidth="1"/>
    <col min="4" max="4" width="17.85546875" customWidth="1"/>
    <col min="5" max="5" width="38.85546875" customWidth="1"/>
    <col min="6" max="6" width="27.85546875" customWidth="1"/>
    <col min="7" max="7" width="20.85546875" customWidth="1"/>
    <col min="8" max="8" width="18.42578125" customWidth="1"/>
    <col min="9" max="9" width="21.42578125" customWidth="1"/>
    <col min="10" max="12" width="10.140625" customWidth="1"/>
  </cols>
  <sheetData>
    <row r="1" spans="1:11" ht="18.75">
      <c r="A1" s="96" t="s">
        <v>152</v>
      </c>
      <c r="B1" s="96"/>
      <c r="C1" s="96"/>
    </row>
    <row r="2" spans="1:11" ht="15.75" thickBot="1"/>
    <row r="3" spans="1:11" ht="63.75" thickBot="1">
      <c r="A3" s="29" t="s">
        <v>0</v>
      </c>
      <c r="B3" s="7" t="s">
        <v>1</v>
      </c>
      <c r="C3" s="7" t="s">
        <v>2</v>
      </c>
      <c r="D3" s="7" t="s">
        <v>3</v>
      </c>
      <c r="E3" s="7" t="s">
        <v>4</v>
      </c>
      <c r="F3" s="7" t="s">
        <v>5</v>
      </c>
      <c r="G3" s="9" t="s">
        <v>72</v>
      </c>
      <c r="H3" s="9" t="s">
        <v>73</v>
      </c>
      <c r="I3" s="8" t="s">
        <v>6</v>
      </c>
    </row>
    <row r="4" spans="1:11" ht="102" customHeight="1">
      <c r="A4" s="24">
        <v>1</v>
      </c>
      <c r="B4" s="4" t="s">
        <v>7</v>
      </c>
      <c r="C4" s="5" t="s">
        <v>8</v>
      </c>
      <c r="D4" s="6">
        <v>43132</v>
      </c>
      <c r="E4" s="4"/>
      <c r="F4" s="5" t="s">
        <v>9</v>
      </c>
      <c r="G4" s="6"/>
      <c r="H4" s="6"/>
      <c r="I4" s="6">
        <v>43131</v>
      </c>
    </row>
    <row r="5" spans="1:11" ht="105.75" customHeight="1">
      <c r="A5" s="24">
        <v>2</v>
      </c>
      <c r="B5" s="1" t="s">
        <v>10</v>
      </c>
      <c r="C5" s="2" t="s">
        <v>11</v>
      </c>
      <c r="D5" s="2" t="s">
        <v>12</v>
      </c>
      <c r="E5" s="1"/>
      <c r="F5" s="2" t="s">
        <v>13</v>
      </c>
      <c r="G5" s="3">
        <v>43123</v>
      </c>
      <c r="H5" s="3">
        <v>43140</v>
      </c>
      <c r="I5" s="3">
        <v>43164</v>
      </c>
    </row>
    <row r="6" spans="1:11" ht="94.5" customHeight="1">
      <c r="A6" s="24">
        <v>3</v>
      </c>
      <c r="B6" s="1" t="s">
        <v>14</v>
      </c>
      <c r="C6" s="2" t="s">
        <v>15</v>
      </c>
      <c r="D6" s="2" t="s">
        <v>16</v>
      </c>
      <c r="E6" s="1"/>
      <c r="F6" s="2" t="s">
        <v>17</v>
      </c>
      <c r="G6" s="3">
        <f>H6-4</f>
        <v>43129</v>
      </c>
      <c r="H6" s="3">
        <f>I6-75</f>
        <v>43133</v>
      </c>
      <c r="I6" s="3">
        <v>43208</v>
      </c>
    </row>
    <row r="7" spans="1:11" ht="59.25" customHeight="1">
      <c r="A7" s="24">
        <v>4</v>
      </c>
      <c r="B7" s="1" t="s">
        <v>18</v>
      </c>
      <c r="C7" s="2" t="s">
        <v>19</v>
      </c>
      <c r="D7" s="2" t="s">
        <v>20</v>
      </c>
      <c r="E7" s="1"/>
      <c r="F7" s="2" t="s">
        <v>21</v>
      </c>
      <c r="G7" s="3">
        <v>43119</v>
      </c>
      <c r="H7" s="3">
        <v>43130</v>
      </c>
      <c r="I7" s="3">
        <v>43116</v>
      </c>
    </row>
    <row r="8" spans="1:11" ht="80.25" customHeight="1">
      <c r="A8" s="24">
        <v>5</v>
      </c>
      <c r="B8" s="1" t="s">
        <v>22</v>
      </c>
      <c r="C8" s="2" t="s">
        <v>8</v>
      </c>
      <c r="D8" s="2" t="s">
        <v>23</v>
      </c>
      <c r="E8" s="1"/>
      <c r="F8" s="2" t="s">
        <v>13</v>
      </c>
      <c r="G8" s="3">
        <f>H8-4</f>
        <v>43142</v>
      </c>
      <c r="H8" s="3">
        <f>I8-75</f>
        <v>43146</v>
      </c>
      <c r="I8" s="3">
        <v>43221</v>
      </c>
    </row>
    <row r="9" spans="1:11" ht="77.25" customHeight="1">
      <c r="A9" s="24">
        <v>6</v>
      </c>
      <c r="B9" s="1" t="s">
        <v>24</v>
      </c>
      <c r="C9" s="2" t="s">
        <v>25</v>
      </c>
      <c r="D9" s="2" t="s">
        <v>26</v>
      </c>
      <c r="E9" s="1"/>
      <c r="F9" s="2"/>
      <c r="G9" s="3"/>
      <c r="H9" s="3"/>
      <c r="I9" s="3"/>
    </row>
    <row r="10" spans="1:11" ht="94.5" customHeight="1">
      <c r="A10" s="24">
        <v>7</v>
      </c>
      <c r="B10" s="1" t="s">
        <v>27</v>
      </c>
      <c r="C10" s="2" t="s">
        <v>28</v>
      </c>
      <c r="D10" s="2" t="s">
        <v>29</v>
      </c>
      <c r="E10" s="1"/>
      <c r="F10" s="2" t="s">
        <v>30</v>
      </c>
      <c r="G10" s="3">
        <f>I10-14</f>
        <v>43132</v>
      </c>
      <c r="H10" s="3">
        <f>J10-75-14</f>
        <v>43179</v>
      </c>
      <c r="I10" s="3">
        <v>43146</v>
      </c>
      <c r="J10" s="10">
        <v>43268</v>
      </c>
      <c r="K10" s="10">
        <f>J10-75-14</f>
        <v>43179</v>
      </c>
    </row>
    <row r="11" spans="1:11" ht="132" customHeight="1">
      <c r="A11" s="24">
        <v>8</v>
      </c>
      <c r="B11" s="1" t="s">
        <v>31</v>
      </c>
      <c r="C11" s="2" t="s">
        <v>32</v>
      </c>
      <c r="D11" s="2" t="s">
        <v>33</v>
      </c>
      <c r="E11" s="1"/>
      <c r="F11" s="2" t="s">
        <v>13</v>
      </c>
      <c r="G11" s="3">
        <f>H11-4</f>
        <v>43132</v>
      </c>
      <c r="H11" s="3">
        <f>I11-55</f>
        <v>43136</v>
      </c>
      <c r="I11" s="3">
        <v>43191</v>
      </c>
      <c r="J11" s="10">
        <v>43252</v>
      </c>
    </row>
    <row r="12" spans="1:11" ht="104.25" customHeight="1">
      <c r="A12" s="24">
        <v>9</v>
      </c>
      <c r="B12" s="1" t="s">
        <v>34</v>
      </c>
      <c r="C12" s="2" t="s">
        <v>35</v>
      </c>
      <c r="D12" s="2" t="s">
        <v>74</v>
      </c>
      <c r="E12" s="1"/>
      <c r="F12" s="2" t="s">
        <v>36</v>
      </c>
      <c r="G12" s="3">
        <f>H12-7</f>
        <v>43188</v>
      </c>
      <c r="H12" s="3">
        <f>K12-75-14</f>
        <v>43195</v>
      </c>
      <c r="I12" s="3">
        <v>43174</v>
      </c>
      <c r="J12" t="s">
        <v>75</v>
      </c>
      <c r="K12" s="10">
        <v>43284</v>
      </c>
    </row>
    <row r="13" spans="1:11" ht="63">
      <c r="A13" s="24">
        <v>10</v>
      </c>
      <c r="B13" s="1" t="s">
        <v>37</v>
      </c>
      <c r="C13" s="2" t="s">
        <v>38</v>
      </c>
      <c r="D13" s="2" t="s">
        <v>39</v>
      </c>
      <c r="E13" s="1"/>
      <c r="F13" s="2" t="s">
        <v>40</v>
      </c>
      <c r="G13" s="3">
        <f>H13-7</f>
        <v>43186</v>
      </c>
      <c r="H13" s="3">
        <f>I13-75-14</f>
        <v>43193</v>
      </c>
      <c r="I13" s="3">
        <v>43282</v>
      </c>
    </row>
    <row r="14" spans="1:11" ht="110.25">
      <c r="A14" s="24">
        <v>11</v>
      </c>
      <c r="B14" s="11" t="s">
        <v>41</v>
      </c>
      <c r="C14" s="12" t="s">
        <v>42</v>
      </c>
      <c r="D14" s="12" t="s">
        <v>43</v>
      </c>
      <c r="E14" s="1"/>
      <c r="F14" s="12" t="s">
        <v>36</v>
      </c>
      <c r="G14" s="15">
        <f>H14-4</f>
        <v>43138</v>
      </c>
      <c r="H14" s="3">
        <f>I14-75</f>
        <v>43142</v>
      </c>
      <c r="I14" s="3">
        <v>43217</v>
      </c>
    </row>
    <row r="15" spans="1:11" ht="85.5" customHeight="1">
      <c r="A15" s="24">
        <v>12</v>
      </c>
      <c r="B15" s="1" t="s">
        <v>80</v>
      </c>
      <c r="C15" s="2" t="s">
        <v>85</v>
      </c>
      <c r="D15" s="2" t="s">
        <v>86</v>
      </c>
      <c r="E15" s="13"/>
      <c r="F15" s="2" t="s">
        <v>87</v>
      </c>
      <c r="G15" s="3">
        <f>I15-7</f>
        <v>43126</v>
      </c>
      <c r="H15" s="14">
        <f>J15-75-14</f>
        <v>43208</v>
      </c>
      <c r="I15" s="3">
        <v>43133</v>
      </c>
      <c r="J15" s="10">
        <v>43297</v>
      </c>
    </row>
    <row r="16" spans="1:11" ht="219.75" customHeight="1">
      <c r="A16" s="24">
        <v>13</v>
      </c>
      <c r="B16" s="4" t="s">
        <v>44</v>
      </c>
      <c r="C16" s="5" t="s">
        <v>45</v>
      </c>
      <c r="D16" s="5" t="s">
        <v>46</v>
      </c>
      <c r="E16" s="1"/>
      <c r="F16" s="5"/>
      <c r="G16" s="6">
        <f>H16-7</f>
        <v>43248</v>
      </c>
      <c r="H16" s="3">
        <f>I16-75-14</f>
        <v>43255</v>
      </c>
      <c r="I16" s="3">
        <v>43344</v>
      </c>
    </row>
    <row r="17" spans="1:10" ht="126">
      <c r="A17" s="24">
        <v>14</v>
      </c>
      <c r="B17" s="1" t="s">
        <v>47</v>
      </c>
      <c r="C17" s="2" t="s">
        <v>48</v>
      </c>
      <c r="D17" s="2" t="s">
        <v>46</v>
      </c>
      <c r="E17" s="1"/>
      <c r="F17" s="2" t="s">
        <v>49</v>
      </c>
      <c r="G17" s="3">
        <f>H17-7</f>
        <v>43248</v>
      </c>
      <c r="H17" s="3">
        <f>I17-75-14</f>
        <v>43255</v>
      </c>
      <c r="I17" s="3">
        <v>43344</v>
      </c>
    </row>
    <row r="18" spans="1:10" ht="50.25" customHeight="1">
      <c r="A18" s="24">
        <v>15</v>
      </c>
      <c r="B18" s="1" t="s">
        <v>50</v>
      </c>
      <c r="C18" s="2" t="s">
        <v>51</v>
      </c>
      <c r="D18" s="2" t="s">
        <v>76</v>
      </c>
      <c r="E18" s="1"/>
      <c r="F18" s="2" t="s">
        <v>52</v>
      </c>
      <c r="G18" s="3">
        <f>H18-7</f>
        <v>43250</v>
      </c>
      <c r="H18" s="3">
        <f>I18-75-14</f>
        <v>43257</v>
      </c>
      <c r="I18" s="3">
        <v>43346</v>
      </c>
    </row>
    <row r="19" spans="1:10" ht="63">
      <c r="A19" s="24">
        <v>16</v>
      </c>
      <c r="B19" s="1" t="s">
        <v>53</v>
      </c>
      <c r="C19" s="2" t="s">
        <v>45</v>
      </c>
      <c r="D19" s="2" t="s">
        <v>46</v>
      </c>
      <c r="E19" s="1"/>
      <c r="F19" s="2" t="s">
        <v>54</v>
      </c>
      <c r="G19" s="3">
        <f>H19-7</f>
        <v>43155</v>
      </c>
      <c r="H19" s="3">
        <f>I19-75-14</f>
        <v>43162</v>
      </c>
      <c r="I19" s="3">
        <v>43251</v>
      </c>
    </row>
    <row r="20" spans="1:10" ht="47.25">
      <c r="A20" s="24">
        <v>17</v>
      </c>
      <c r="B20" s="1" t="s">
        <v>55</v>
      </c>
      <c r="C20" s="2" t="s">
        <v>56</v>
      </c>
      <c r="D20" s="2" t="s">
        <v>57</v>
      </c>
      <c r="E20" s="1"/>
      <c r="F20" s="2" t="s">
        <v>52</v>
      </c>
      <c r="G20" s="3">
        <f>H20-7</f>
        <v>43263</v>
      </c>
      <c r="H20" s="3">
        <f>I20-75-14</f>
        <v>43270</v>
      </c>
      <c r="I20" s="3">
        <v>43359</v>
      </c>
    </row>
    <row r="21" spans="1:10" ht="78" customHeight="1">
      <c r="A21" s="24">
        <v>18</v>
      </c>
      <c r="B21" s="1" t="s">
        <v>58</v>
      </c>
      <c r="C21" s="2" t="s">
        <v>59</v>
      </c>
      <c r="D21" s="2" t="s">
        <v>60</v>
      </c>
      <c r="E21" s="1"/>
      <c r="F21" s="2" t="s">
        <v>61</v>
      </c>
      <c r="G21" s="3">
        <f>H21-3</f>
        <v>43132</v>
      </c>
      <c r="H21" s="3">
        <f>I21-75</f>
        <v>43135</v>
      </c>
      <c r="I21" s="3">
        <v>43210</v>
      </c>
    </row>
    <row r="22" spans="1:10" ht="141.75">
      <c r="A22" s="24">
        <v>19</v>
      </c>
      <c r="B22" s="1" t="s">
        <v>62</v>
      </c>
      <c r="C22" s="2" t="s">
        <v>8</v>
      </c>
      <c r="D22" s="2" t="s">
        <v>63</v>
      </c>
      <c r="E22" s="1"/>
      <c r="F22" s="2" t="s">
        <v>64</v>
      </c>
      <c r="G22" s="3">
        <f>H22-4</f>
        <v>43281</v>
      </c>
      <c r="H22" s="3">
        <f>I22-75-14</f>
        <v>43285</v>
      </c>
      <c r="I22" s="3">
        <v>43374</v>
      </c>
    </row>
    <row r="23" spans="1:10" ht="377.25" customHeight="1">
      <c r="A23" s="24">
        <v>20</v>
      </c>
      <c r="B23" s="1" t="s">
        <v>65</v>
      </c>
      <c r="C23" s="2" t="s">
        <v>66</v>
      </c>
      <c r="D23" s="2" t="s">
        <v>63</v>
      </c>
      <c r="E23" s="1"/>
      <c r="F23" s="2" t="s">
        <v>54</v>
      </c>
      <c r="G23" s="3">
        <f>H23-4</f>
        <v>43220</v>
      </c>
      <c r="H23" s="3">
        <f>I23-75-14</f>
        <v>43224</v>
      </c>
      <c r="I23" s="3">
        <v>43313</v>
      </c>
    </row>
    <row r="24" spans="1:10" ht="63">
      <c r="A24" s="24">
        <v>21</v>
      </c>
      <c r="B24" s="1" t="s">
        <v>67</v>
      </c>
      <c r="C24" s="2" t="s">
        <v>25</v>
      </c>
      <c r="D24" s="2" t="s">
        <v>68</v>
      </c>
      <c r="E24" s="1"/>
      <c r="F24" s="2"/>
      <c r="G24" s="3">
        <f>H24-4</f>
        <v>43251</v>
      </c>
      <c r="H24" s="3">
        <f>I24-75-14</f>
        <v>43255</v>
      </c>
      <c r="I24" s="3">
        <v>43344</v>
      </c>
    </row>
    <row r="25" spans="1:10" ht="96.75" customHeight="1">
      <c r="A25" s="24">
        <v>22</v>
      </c>
      <c r="B25" s="1" t="s">
        <v>69</v>
      </c>
      <c r="C25" s="2" t="s">
        <v>70</v>
      </c>
      <c r="D25" s="2" t="s">
        <v>68</v>
      </c>
      <c r="E25" s="1"/>
      <c r="F25" s="2" t="s">
        <v>13</v>
      </c>
      <c r="G25" s="3">
        <f>H25-4</f>
        <v>43251</v>
      </c>
      <c r="H25" s="3">
        <f>I25-75-14</f>
        <v>43255</v>
      </c>
      <c r="I25" s="3">
        <v>43344</v>
      </c>
      <c r="J25" t="s">
        <v>75</v>
      </c>
    </row>
    <row r="26" spans="1:10" ht="66" customHeight="1">
      <c r="A26" s="24">
        <v>23</v>
      </c>
      <c r="B26" s="1" t="s">
        <v>71</v>
      </c>
      <c r="C26" s="2" t="s">
        <v>35</v>
      </c>
      <c r="D26" s="2" t="s">
        <v>68</v>
      </c>
      <c r="E26" s="1"/>
      <c r="F26" s="2" t="s">
        <v>17</v>
      </c>
      <c r="G26" s="3">
        <f>H26-4</f>
        <v>43312</v>
      </c>
      <c r="H26" s="3">
        <f>I26-75-14</f>
        <v>43316</v>
      </c>
      <c r="I26" s="3">
        <v>43405</v>
      </c>
    </row>
  </sheetData>
  <mergeCells count="1">
    <mergeCell ref="A1:C1"/>
  </mergeCells>
  <pageMargins left="0.70866141732283472" right="0.70866141732283472" top="0.74803149606299213" bottom="0.74803149606299213" header="0.31496062992125984" footer="0.31496062992125984"/>
  <pageSetup paperSize="9" scale="59" fitToWidth="3" fitToHeight="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pane ySplit="3" topLeftCell="A13" activePane="bottomLeft" state="frozen"/>
      <selection pane="bottomLeft" activeCell="I12" sqref="I12"/>
    </sheetView>
  </sheetViews>
  <sheetFormatPr defaultRowHeight="15"/>
  <cols>
    <col min="2" max="2" width="32.28515625" customWidth="1"/>
    <col min="3" max="3" width="23.42578125" customWidth="1"/>
    <col min="4" max="4" width="17.85546875" customWidth="1"/>
    <col min="5" max="5" width="38.85546875" customWidth="1"/>
    <col min="6" max="6" width="27.85546875" customWidth="1"/>
    <col min="7" max="7" width="20.85546875" customWidth="1"/>
    <col min="8" max="8" width="18.42578125" customWidth="1"/>
    <col min="9" max="9" width="21.42578125" customWidth="1"/>
    <col min="10" max="11" width="10.140625" customWidth="1"/>
  </cols>
  <sheetData>
    <row r="1" spans="1:11" ht="18.75">
      <c r="A1" s="97" t="s">
        <v>117</v>
      </c>
      <c r="B1" s="97"/>
      <c r="C1" s="97"/>
      <c r="D1" s="97"/>
    </row>
    <row r="2" spans="1:11" ht="15.75" thickBot="1"/>
    <row r="3" spans="1:11" ht="63.75" thickBot="1">
      <c r="A3" s="28" t="s">
        <v>0</v>
      </c>
      <c r="B3" s="7" t="s">
        <v>1</v>
      </c>
      <c r="C3" s="7" t="s">
        <v>2</v>
      </c>
      <c r="D3" s="7" t="s">
        <v>3</v>
      </c>
      <c r="E3" s="7" t="s">
        <v>4</v>
      </c>
      <c r="F3" s="7" t="s">
        <v>5</v>
      </c>
      <c r="G3" s="7" t="s">
        <v>72</v>
      </c>
      <c r="H3" s="7" t="s">
        <v>73</v>
      </c>
      <c r="I3" s="8" t="s">
        <v>6</v>
      </c>
    </row>
    <row r="4" spans="1:11" ht="102" customHeight="1">
      <c r="A4" s="24">
        <v>1</v>
      </c>
      <c r="B4" s="4" t="s">
        <v>77</v>
      </c>
      <c r="C4" s="16" t="s">
        <v>88</v>
      </c>
      <c r="D4" s="16" t="s">
        <v>95</v>
      </c>
      <c r="E4" s="16"/>
      <c r="F4" s="16" t="s">
        <v>110</v>
      </c>
      <c r="G4" s="17">
        <v>43125</v>
      </c>
      <c r="H4" s="17">
        <v>43125</v>
      </c>
      <c r="I4" s="17">
        <v>43159</v>
      </c>
    </row>
    <row r="5" spans="1:11" ht="105.75" customHeight="1">
      <c r="A5" s="24">
        <v>2</v>
      </c>
      <c r="B5" s="1" t="s">
        <v>10</v>
      </c>
      <c r="C5" s="18" t="s">
        <v>11</v>
      </c>
      <c r="D5" s="18" t="s">
        <v>96</v>
      </c>
      <c r="E5" s="18"/>
      <c r="F5" s="18" t="s">
        <v>111</v>
      </c>
      <c r="G5" s="3">
        <v>43123</v>
      </c>
      <c r="H5" s="3">
        <v>43140</v>
      </c>
      <c r="I5" s="3">
        <v>43164</v>
      </c>
    </row>
    <row r="6" spans="1:11" ht="94.5" customHeight="1">
      <c r="A6" s="24">
        <v>3</v>
      </c>
      <c r="B6" s="1" t="s">
        <v>14</v>
      </c>
      <c r="C6" s="18" t="s">
        <v>15</v>
      </c>
      <c r="D6" s="18" t="s">
        <v>97</v>
      </c>
      <c r="E6" s="18"/>
      <c r="F6" s="18" t="s">
        <v>110</v>
      </c>
      <c r="G6" s="3">
        <f>H6-4</f>
        <v>43129</v>
      </c>
      <c r="H6" s="3">
        <f>I6-75</f>
        <v>43133</v>
      </c>
      <c r="I6" s="3">
        <v>43208</v>
      </c>
    </row>
    <row r="7" spans="1:11" ht="101.25" customHeight="1">
      <c r="A7" s="24">
        <v>4</v>
      </c>
      <c r="B7" s="1" t="s">
        <v>78</v>
      </c>
      <c r="C7" s="18" t="s">
        <v>89</v>
      </c>
      <c r="D7" s="18" t="s">
        <v>98</v>
      </c>
      <c r="E7" s="18"/>
      <c r="F7" s="18" t="s">
        <v>17</v>
      </c>
      <c r="G7" s="19">
        <f>H7-4</f>
        <v>43141</v>
      </c>
      <c r="H7" s="19">
        <f>J7-75-14</f>
        <v>43145</v>
      </c>
      <c r="I7" s="19">
        <v>43191</v>
      </c>
      <c r="J7" s="10">
        <v>43234</v>
      </c>
    </row>
    <row r="8" spans="1:11" ht="80.25" customHeight="1">
      <c r="A8" s="24">
        <v>5</v>
      </c>
      <c r="B8" s="1" t="s">
        <v>18</v>
      </c>
      <c r="C8" s="18" t="s">
        <v>19</v>
      </c>
      <c r="D8" s="18" t="s">
        <v>99</v>
      </c>
      <c r="E8" s="18"/>
      <c r="F8" s="18" t="s">
        <v>112</v>
      </c>
      <c r="G8" s="3">
        <v>43119</v>
      </c>
      <c r="H8" s="3">
        <v>43130</v>
      </c>
      <c r="I8" s="3">
        <v>43116</v>
      </c>
    </row>
    <row r="9" spans="1:11" ht="97.5" customHeight="1">
      <c r="A9" s="24">
        <v>6</v>
      </c>
      <c r="B9" s="1" t="s">
        <v>27</v>
      </c>
      <c r="C9" s="18" t="s">
        <v>28</v>
      </c>
      <c r="D9" s="18" t="s">
        <v>100</v>
      </c>
      <c r="E9" s="18"/>
      <c r="F9" s="18" t="s">
        <v>113</v>
      </c>
      <c r="G9" s="3">
        <f>I9-14</f>
        <v>43132</v>
      </c>
      <c r="H9" s="3">
        <f>J9-75-14</f>
        <v>43179</v>
      </c>
      <c r="I9" s="3">
        <v>43146</v>
      </c>
      <c r="J9" s="20">
        <v>43268</v>
      </c>
    </row>
    <row r="10" spans="1:11" ht="94.5" customHeight="1">
      <c r="A10" s="24">
        <v>7</v>
      </c>
      <c r="B10" s="1" t="s">
        <v>79</v>
      </c>
      <c r="C10" s="18" t="s">
        <v>90</v>
      </c>
      <c r="D10" s="18" t="s">
        <v>101</v>
      </c>
      <c r="E10" s="18"/>
      <c r="F10" s="18" t="s">
        <v>30</v>
      </c>
      <c r="G10" s="19">
        <f>H10-4</f>
        <v>42808</v>
      </c>
      <c r="H10" s="19">
        <f>I10-75-14</f>
        <v>42812</v>
      </c>
      <c r="I10" s="19">
        <v>42901</v>
      </c>
      <c r="J10" s="10" t="s">
        <v>118</v>
      </c>
      <c r="K10" s="10"/>
    </row>
    <row r="11" spans="1:11" ht="132" customHeight="1">
      <c r="A11" s="24">
        <v>8</v>
      </c>
      <c r="B11" s="1" t="s">
        <v>34</v>
      </c>
      <c r="C11" s="18" t="s">
        <v>35</v>
      </c>
      <c r="D11" s="18" t="s">
        <v>102</v>
      </c>
      <c r="E11" s="18"/>
      <c r="F11" s="18" t="s">
        <v>114</v>
      </c>
      <c r="G11" s="3">
        <f>H11-7</f>
        <v>43188</v>
      </c>
      <c r="H11" s="3">
        <f>J11-75-14</f>
        <v>43195</v>
      </c>
      <c r="I11" s="3">
        <v>43174</v>
      </c>
      <c r="J11" s="10">
        <v>43284</v>
      </c>
    </row>
    <row r="12" spans="1:11" ht="104.25" customHeight="1">
      <c r="A12" s="24">
        <v>9</v>
      </c>
      <c r="B12" s="1" t="s">
        <v>41</v>
      </c>
      <c r="C12" s="18" t="s">
        <v>42</v>
      </c>
      <c r="D12" s="18" t="s">
        <v>103</v>
      </c>
      <c r="E12" s="18"/>
      <c r="F12" s="18" t="s">
        <v>36</v>
      </c>
      <c r="G12" s="15">
        <f>H12-4</f>
        <v>43138</v>
      </c>
      <c r="H12" s="3">
        <f>I12-75</f>
        <v>43142</v>
      </c>
      <c r="I12" s="3">
        <v>43217</v>
      </c>
      <c r="K12" s="10"/>
    </row>
    <row r="13" spans="1:11" ht="67.5" customHeight="1">
      <c r="A13" s="24">
        <v>10</v>
      </c>
      <c r="B13" s="1" t="s">
        <v>80</v>
      </c>
      <c r="C13" s="18" t="s">
        <v>85</v>
      </c>
      <c r="D13" s="18" t="s">
        <v>104</v>
      </c>
      <c r="E13" s="18"/>
      <c r="F13" s="18" t="s">
        <v>36</v>
      </c>
      <c r="G13" s="3">
        <f>I13-7</f>
        <v>43126</v>
      </c>
      <c r="H13" s="14">
        <f>J13-75-14</f>
        <v>43208</v>
      </c>
      <c r="I13" s="3">
        <v>43133</v>
      </c>
      <c r="J13" s="10">
        <v>43297</v>
      </c>
    </row>
    <row r="14" spans="1:11" ht="85.5" customHeight="1">
      <c r="A14" s="24">
        <v>11</v>
      </c>
      <c r="B14" s="1" t="s">
        <v>81</v>
      </c>
      <c r="C14" s="18" t="s">
        <v>91</v>
      </c>
      <c r="D14" s="18" t="s">
        <v>105</v>
      </c>
      <c r="E14" s="18"/>
      <c r="F14" s="18" t="s">
        <v>87</v>
      </c>
      <c r="G14" s="19">
        <f>H14-4</f>
        <v>43128</v>
      </c>
      <c r="H14" s="19">
        <f>I14-75-14</f>
        <v>43132</v>
      </c>
      <c r="I14" s="19">
        <v>43221</v>
      </c>
    </row>
    <row r="15" spans="1:11" ht="153" customHeight="1">
      <c r="A15" s="24">
        <v>12</v>
      </c>
      <c r="B15" s="1" t="s">
        <v>53</v>
      </c>
      <c r="C15" s="18" t="s">
        <v>45</v>
      </c>
      <c r="D15" s="18" t="s">
        <v>105</v>
      </c>
      <c r="E15" s="18"/>
      <c r="F15" s="18" t="s">
        <v>115</v>
      </c>
      <c r="G15" s="19">
        <f>H15-4</f>
        <v>43251</v>
      </c>
      <c r="H15" s="19">
        <f>I15-75-14</f>
        <v>43255</v>
      </c>
      <c r="I15" s="19">
        <v>43344</v>
      </c>
    </row>
    <row r="16" spans="1:11" ht="70.5" customHeight="1">
      <c r="A16" s="24">
        <v>13</v>
      </c>
      <c r="B16" s="1" t="s">
        <v>82</v>
      </c>
      <c r="C16" s="18" t="s">
        <v>92</v>
      </c>
      <c r="D16" s="18" t="s">
        <v>105</v>
      </c>
      <c r="E16" s="18"/>
      <c r="F16" s="18" t="s">
        <v>110</v>
      </c>
      <c r="G16" s="19">
        <f>H16-4</f>
        <v>43251</v>
      </c>
      <c r="H16" s="19">
        <f>I16-75-14</f>
        <v>43255</v>
      </c>
      <c r="I16" s="19">
        <v>43344</v>
      </c>
    </row>
    <row r="17" spans="1:10" ht="84" customHeight="1">
      <c r="A17" s="24">
        <v>14</v>
      </c>
      <c r="B17" s="1" t="s">
        <v>58</v>
      </c>
      <c r="C17" s="18" t="s">
        <v>59</v>
      </c>
      <c r="D17" s="18" t="s">
        <v>106</v>
      </c>
      <c r="E17" s="18"/>
      <c r="F17" s="18" t="s">
        <v>54</v>
      </c>
      <c r="G17" s="3">
        <f>H17-3</f>
        <v>43132</v>
      </c>
      <c r="H17" s="3">
        <f>I17-75</f>
        <v>43135</v>
      </c>
      <c r="I17" s="3">
        <v>43210</v>
      </c>
    </row>
    <row r="18" spans="1:10" ht="47.25">
      <c r="A18" s="24">
        <v>15</v>
      </c>
      <c r="B18" s="1" t="s">
        <v>83</v>
      </c>
      <c r="C18" s="18" t="s">
        <v>93</v>
      </c>
      <c r="D18" s="18" t="s">
        <v>107</v>
      </c>
      <c r="E18" s="18"/>
      <c r="F18" s="18" t="s">
        <v>116</v>
      </c>
      <c r="G18" s="19">
        <f>H18-4</f>
        <v>43251</v>
      </c>
      <c r="H18" s="19">
        <f>I18-75-14</f>
        <v>43255</v>
      </c>
      <c r="I18" s="19">
        <v>43344</v>
      </c>
      <c r="J18" t="s">
        <v>119</v>
      </c>
    </row>
    <row r="19" spans="1:10" ht="130.5" customHeight="1">
      <c r="A19" s="24">
        <v>16</v>
      </c>
      <c r="B19" s="1" t="s">
        <v>65</v>
      </c>
      <c r="C19" s="18" t="s">
        <v>66</v>
      </c>
      <c r="D19" s="18" t="s">
        <v>107</v>
      </c>
      <c r="E19" s="18"/>
      <c r="F19" s="18" t="s">
        <v>61</v>
      </c>
      <c r="G19" s="19">
        <f>H19-4</f>
        <v>43220</v>
      </c>
      <c r="H19" s="19">
        <f>I19-75-14</f>
        <v>43224</v>
      </c>
      <c r="I19" s="19">
        <v>43313</v>
      </c>
    </row>
    <row r="20" spans="1:10" ht="101.25" customHeight="1">
      <c r="A20" s="24">
        <v>17</v>
      </c>
      <c r="B20" s="1" t="s">
        <v>84</v>
      </c>
      <c r="C20" s="18" t="s">
        <v>94</v>
      </c>
      <c r="D20" s="18" t="s">
        <v>108</v>
      </c>
      <c r="E20" s="18"/>
      <c r="F20" s="18" t="s">
        <v>13</v>
      </c>
      <c r="G20" s="19">
        <f>H20-4</f>
        <v>43281</v>
      </c>
      <c r="H20" s="19">
        <f>I20-75-14</f>
        <v>43285</v>
      </c>
      <c r="I20" s="19">
        <v>43374</v>
      </c>
    </row>
    <row r="21" spans="1:10" ht="66" customHeight="1">
      <c r="A21" s="24">
        <v>18</v>
      </c>
      <c r="B21" s="1" t="s">
        <v>71</v>
      </c>
      <c r="C21" s="18" t="s">
        <v>35</v>
      </c>
      <c r="D21" s="18" t="s">
        <v>109</v>
      </c>
      <c r="E21" s="18"/>
      <c r="F21" s="18" t="s">
        <v>117</v>
      </c>
      <c r="G21" s="19">
        <f>H21-4</f>
        <v>43312</v>
      </c>
      <c r="H21" s="19">
        <f>I21-75-14</f>
        <v>43316</v>
      </c>
      <c r="I21" s="19">
        <v>43405</v>
      </c>
    </row>
  </sheetData>
  <mergeCells count="1">
    <mergeCell ref="A1:D1"/>
  </mergeCells>
  <pageMargins left="0.70866141732283472" right="0.70866141732283472" top="0.74803149606299213" bottom="0.74803149606299213" header="0.31496062992125984" footer="0.31496062992125984"/>
  <pageSetup paperSize="9" scale="58" fitToWidth="3" fitToHeight="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Normal="100" workbookViewId="0">
      <selection activeCell="I4" sqref="G4:I4"/>
    </sheetView>
  </sheetViews>
  <sheetFormatPr defaultRowHeight="15"/>
  <cols>
    <col min="1" max="1" width="9.140625" style="27"/>
    <col min="2" max="2" width="32.28515625" customWidth="1"/>
    <col min="3" max="3" width="23.42578125" customWidth="1"/>
    <col min="4" max="4" width="17.85546875" customWidth="1"/>
    <col min="5" max="5" width="53.28515625" customWidth="1"/>
    <col min="6" max="6" width="27.85546875" customWidth="1"/>
    <col min="7" max="7" width="20.85546875" customWidth="1"/>
    <col min="8" max="8" width="18.42578125" customWidth="1"/>
    <col min="9" max="9" width="21.42578125" customWidth="1"/>
    <col min="10" max="11" width="10.140625" bestFit="1" customWidth="1"/>
  </cols>
  <sheetData>
    <row r="1" spans="1:11" ht="18.75">
      <c r="A1" s="97" t="s">
        <v>135</v>
      </c>
      <c r="B1" s="97"/>
      <c r="C1" s="97"/>
      <c r="D1" s="97"/>
    </row>
    <row r="2" spans="1:11" ht="15.75" thickBot="1"/>
    <row r="3" spans="1:11" ht="63.75" thickBot="1">
      <c r="A3" s="25" t="s">
        <v>0</v>
      </c>
      <c r="B3" s="7" t="s">
        <v>1</v>
      </c>
      <c r="C3" s="7" t="s">
        <v>2</v>
      </c>
      <c r="D3" s="7" t="s">
        <v>3</v>
      </c>
      <c r="E3" s="7" t="s">
        <v>4</v>
      </c>
      <c r="F3" s="7" t="s">
        <v>5</v>
      </c>
      <c r="G3" s="7" t="s">
        <v>72</v>
      </c>
      <c r="H3" s="7" t="s">
        <v>73</v>
      </c>
      <c r="I3" s="8" t="s">
        <v>6</v>
      </c>
    </row>
    <row r="4" spans="1:11" ht="135" customHeight="1">
      <c r="A4" s="26">
        <v>1</v>
      </c>
      <c r="B4" s="4" t="s">
        <v>120</v>
      </c>
      <c r="C4" s="4" t="s">
        <v>8</v>
      </c>
      <c r="D4" s="21" t="s">
        <v>127</v>
      </c>
      <c r="E4" s="4" t="s">
        <v>128</v>
      </c>
      <c r="F4" s="4" t="s">
        <v>129</v>
      </c>
      <c r="G4" s="21">
        <f t="shared" ref="G4:G12" si="0">H4-4</f>
        <v>43109</v>
      </c>
      <c r="H4" s="21">
        <f>I4-30</f>
        <v>43113</v>
      </c>
      <c r="I4" s="21">
        <v>43143</v>
      </c>
    </row>
    <row r="5" spans="1:11" ht="105.75" customHeight="1">
      <c r="A5" s="26">
        <v>2</v>
      </c>
      <c r="B5" s="2" t="s">
        <v>121</v>
      </c>
      <c r="C5" s="1" t="s">
        <v>130</v>
      </c>
      <c r="D5" s="1" t="s">
        <v>131</v>
      </c>
      <c r="E5" s="1" t="s">
        <v>132</v>
      </c>
      <c r="F5" s="22" t="s">
        <v>129</v>
      </c>
      <c r="G5" s="23">
        <f t="shared" si="0"/>
        <v>43078</v>
      </c>
      <c r="H5" s="23">
        <f t="shared" ref="H5:H12" si="1">I5-75-14</f>
        <v>43082</v>
      </c>
      <c r="I5" s="23">
        <v>43171</v>
      </c>
    </row>
    <row r="6" spans="1:11" ht="94.5" customHeight="1">
      <c r="A6" s="26">
        <v>3</v>
      </c>
      <c r="B6" s="2" t="s">
        <v>41</v>
      </c>
      <c r="C6" s="1" t="s">
        <v>133</v>
      </c>
      <c r="D6" s="1" t="s">
        <v>39</v>
      </c>
      <c r="E6" s="1" t="s">
        <v>134</v>
      </c>
      <c r="F6" s="22" t="s">
        <v>135</v>
      </c>
      <c r="G6" s="23">
        <f t="shared" si="0"/>
        <v>43189</v>
      </c>
      <c r="H6" s="23">
        <f t="shared" si="1"/>
        <v>43193</v>
      </c>
      <c r="I6" s="23">
        <v>43282</v>
      </c>
    </row>
    <row r="7" spans="1:11" ht="164.25" customHeight="1">
      <c r="A7" s="26">
        <v>4</v>
      </c>
      <c r="B7" s="1" t="s">
        <v>31</v>
      </c>
      <c r="C7" s="1" t="s">
        <v>32</v>
      </c>
      <c r="D7" s="1" t="s">
        <v>33</v>
      </c>
      <c r="E7" s="1" t="s">
        <v>136</v>
      </c>
      <c r="F7" s="1"/>
      <c r="G7" s="23">
        <f t="shared" si="0"/>
        <v>43159</v>
      </c>
      <c r="H7" s="23">
        <f t="shared" si="1"/>
        <v>43163</v>
      </c>
      <c r="I7" s="23">
        <v>43252</v>
      </c>
      <c r="J7" s="10"/>
    </row>
    <row r="8" spans="1:11" ht="80.25" customHeight="1">
      <c r="A8" s="26">
        <v>5</v>
      </c>
      <c r="B8" s="1" t="s">
        <v>122</v>
      </c>
      <c r="C8" s="1" t="s">
        <v>137</v>
      </c>
      <c r="D8" s="1" t="s">
        <v>138</v>
      </c>
      <c r="E8" s="1" t="s">
        <v>139</v>
      </c>
      <c r="F8" s="1"/>
      <c r="G8" s="23">
        <f t="shared" si="0"/>
        <v>43161</v>
      </c>
      <c r="H8" s="23">
        <f t="shared" si="1"/>
        <v>43165</v>
      </c>
      <c r="I8" s="23">
        <v>43254</v>
      </c>
    </row>
    <row r="9" spans="1:11" ht="97.5" customHeight="1">
      <c r="A9" s="26">
        <v>6</v>
      </c>
      <c r="B9" s="2" t="s">
        <v>123</v>
      </c>
      <c r="C9" s="1" t="s">
        <v>140</v>
      </c>
      <c r="D9" s="1" t="s">
        <v>141</v>
      </c>
      <c r="E9" s="1" t="s">
        <v>142</v>
      </c>
      <c r="F9" s="1"/>
      <c r="G9" s="23">
        <f t="shared" si="0"/>
        <v>43194</v>
      </c>
      <c r="H9" s="23">
        <f t="shared" si="1"/>
        <v>43198</v>
      </c>
      <c r="I9" s="23">
        <v>43287</v>
      </c>
      <c r="J9" s="20"/>
    </row>
    <row r="10" spans="1:11" ht="170.25" customHeight="1">
      <c r="A10" s="26">
        <v>7</v>
      </c>
      <c r="B10" s="1" t="s">
        <v>124</v>
      </c>
      <c r="C10" s="1" t="s">
        <v>143</v>
      </c>
      <c r="D10" s="1" t="s">
        <v>144</v>
      </c>
      <c r="E10" s="1" t="s">
        <v>145</v>
      </c>
      <c r="F10" s="1"/>
      <c r="G10" s="23">
        <f t="shared" si="0"/>
        <v>43266</v>
      </c>
      <c r="H10" s="23">
        <f t="shared" si="1"/>
        <v>43270</v>
      </c>
      <c r="I10" s="23">
        <v>43359</v>
      </c>
      <c r="J10" s="10"/>
      <c r="K10" s="10"/>
    </row>
    <row r="11" spans="1:11" ht="132" customHeight="1">
      <c r="A11" s="26">
        <v>8</v>
      </c>
      <c r="B11" s="1" t="s">
        <v>125</v>
      </c>
      <c r="C11" s="1" t="s">
        <v>146</v>
      </c>
      <c r="D11" s="1" t="s">
        <v>147</v>
      </c>
      <c r="E11" s="1" t="s">
        <v>148</v>
      </c>
      <c r="F11" s="1"/>
      <c r="G11" s="23">
        <f t="shared" si="0"/>
        <v>43312</v>
      </c>
      <c r="H11" s="23">
        <f t="shared" si="1"/>
        <v>43316</v>
      </c>
      <c r="I11" s="23">
        <v>43405</v>
      </c>
      <c r="J11" s="10"/>
    </row>
    <row r="12" spans="1:11" ht="104.25" customHeight="1">
      <c r="A12" s="26">
        <v>9</v>
      </c>
      <c r="B12" s="2" t="s">
        <v>126</v>
      </c>
      <c r="C12" s="1" t="s">
        <v>149</v>
      </c>
      <c r="D12" s="1" t="s">
        <v>147</v>
      </c>
      <c r="E12" s="1" t="s">
        <v>150</v>
      </c>
      <c r="F12" s="22" t="s">
        <v>151</v>
      </c>
      <c r="G12" s="23">
        <f t="shared" si="0"/>
        <v>43312</v>
      </c>
      <c r="H12" s="23">
        <f t="shared" si="1"/>
        <v>43316</v>
      </c>
      <c r="I12" s="23">
        <v>43405</v>
      </c>
      <c r="K12" s="10"/>
    </row>
  </sheetData>
  <mergeCells count="1">
    <mergeCell ref="A1:D1"/>
  </mergeCells>
  <pageMargins left="0.70866141732283472" right="0.70866141732283472" top="0.74803149606299213" bottom="0.74803149606299213" header="0.31496062992125984" footer="0.31496062992125984"/>
  <pageSetup paperSize="9" scale="50" fitToWidth="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6"/>
  <sheetViews>
    <sheetView tabSelected="1" zoomScale="55" zoomScaleNormal="55" workbookViewId="0">
      <pane ySplit="1" topLeftCell="A41" activePane="bottomLeft" state="frozen"/>
      <selection pane="bottomLeft" activeCell="S44" sqref="S44"/>
    </sheetView>
  </sheetViews>
  <sheetFormatPr defaultRowHeight="15"/>
  <cols>
    <col min="1" max="1" width="8.28515625" customWidth="1"/>
    <col min="2" max="2" width="39.42578125" customWidth="1"/>
    <col min="3" max="3" width="23.42578125" customWidth="1"/>
    <col min="4" max="4" width="20.140625" customWidth="1"/>
    <col min="5" max="5" width="17.85546875" customWidth="1"/>
    <col min="6" max="6" width="7.42578125" hidden="1" customWidth="1"/>
    <col min="7" max="7" width="25.5703125" customWidth="1"/>
    <col min="8" max="8" width="27" customWidth="1"/>
    <col min="9" max="9" width="20.85546875" customWidth="1"/>
    <col min="10" max="10" width="20.28515625" customWidth="1"/>
    <col min="11" max="11" width="22.85546875" customWidth="1"/>
    <col min="12" max="12" width="20.5703125" customWidth="1"/>
    <col min="13" max="13" width="15.28515625" hidden="1" customWidth="1"/>
    <col min="14" max="15" width="10.140625" hidden="1" customWidth="1"/>
    <col min="16" max="16" width="40.28515625" customWidth="1"/>
    <col min="17" max="17" width="51.85546875" style="86" customWidth="1"/>
    <col min="18" max="18" width="29.7109375" customWidth="1"/>
  </cols>
  <sheetData>
    <row r="1" spans="1:18" ht="149.25" customHeight="1" thickBot="1">
      <c r="A1" s="56" t="s">
        <v>0</v>
      </c>
      <c r="B1" s="57" t="s">
        <v>1</v>
      </c>
      <c r="C1" s="57" t="s">
        <v>2</v>
      </c>
      <c r="D1" s="57" t="s">
        <v>184</v>
      </c>
      <c r="E1" s="57" t="s">
        <v>185</v>
      </c>
      <c r="F1" s="57" t="s">
        <v>4</v>
      </c>
      <c r="G1" s="57" t="s">
        <v>188</v>
      </c>
      <c r="H1" s="57" t="s">
        <v>206</v>
      </c>
      <c r="I1" s="57" t="s">
        <v>202</v>
      </c>
      <c r="J1" s="57" t="s">
        <v>203</v>
      </c>
      <c r="K1" s="57" t="s">
        <v>219</v>
      </c>
      <c r="L1" s="85" t="s">
        <v>220</v>
      </c>
      <c r="M1" s="58" t="s">
        <v>6</v>
      </c>
      <c r="N1" s="59"/>
      <c r="O1" s="59"/>
      <c r="P1" s="60" t="s">
        <v>190</v>
      </c>
      <c r="Q1" s="60" t="s">
        <v>231</v>
      </c>
    </row>
    <row r="2" spans="1:18" ht="96.75" customHeight="1">
      <c r="A2" s="30">
        <v>1</v>
      </c>
      <c r="B2" s="31" t="s">
        <v>120</v>
      </c>
      <c r="C2" s="32" t="s">
        <v>172</v>
      </c>
      <c r="D2" s="33">
        <v>43143</v>
      </c>
      <c r="E2" s="33">
        <v>43147</v>
      </c>
      <c r="F2" s="34"/>
      <c r="G2" s="32" t="s">
        <v>135</v>
      </c>
      <c r="H2" s="32"/>
      <c r="I2" s="35"/>
      <c r="J2" s="35"/>
      <c r="K2" s="35"/>
      <c r="L2" s="35"/>
      <c r="M2" s="35">
        <v>43115</v>
      </c>
      <c r="N2" s="47"/>
      <c r="O2" s="47"/>
      <c r="P2" s="30" t="s">
        <v>191</v>
      </c>
      <c r="Q2" s="36"/>
    </row>
    <row r="3" spans="1:18" ht="100.5" customHeight="1">
      <c r="A3" s="36">
        <v>2</v>
      </c>
      <c r="B3" s="37" t="s">
        <v>7</v>
      </c>
      <c r="C3" s="38" t="s">
        <v>8</v>
      </c>
      <c r="D3" s="39">
        <v>43132</v>
      </c>
      <c r="E3" s="39">
        <v>43132</v>
      </c>
      <c r="F3" s="40"/>
      <c r="G3" s="38" t="s">
        <v>189</v>
      </c>
      <c r="H3" s="38"/>
      <c r="I3" s="41"/>
      <c r="J3" s="41"/>
      <c r="K3" s="41"/>
      <c r="L3" s="41"/>
      <c r="M3" s="41"/>
      <c r="N3" s="47"/>
      <c r="O3" s="47"/>
      <c r="P3" s="36"/>
      <c r="Q3" s="36"/>
    </row>
    <row r="4" spans="1:18" ht="159" customHeight="1">
      <c r="A4" s="36">
        <v>3</v>
      </c>
      <c r="B4" s="37" t="s">
        <v>77</v>
      </c>
      <c r="C4" s="38" t="s">
        <v>88</v>
      </c>
      <c r="D4" s="39">
        <v>43159</v>
      </c>
      <c r="E4" s="39">
        <v>43160</v>
      </c>
      <c r="F4" s="40"/>
      <c r="G4" s="38" t="s">
        <v>117</v>
      </c>
      <c r="H4" s="32"/>
      <c r="I4" s="83">
        <v>43119</v>
      </c>
      <c r="J4" s="83">
        <v>43122</v>
      </c>
      <c r="K4" s="83">
        <v>43125</v>
      </c>
      <c r="L4" s="83"/>
      <c r="M4" s="35">
        <v>43159</v>
      </c>
      <c r="N4" s="47"/>
      <c r="O4" s="47"/>
      <c r="P4" s="72" t="s">
        <v>221</v>
      </c>
      <c r="Q4" s="36"/>
    </row>
    <row r="5" spans="1:18" ht="159" customHeight="1">
      <c r="A5" s="30">
        <v>4</v>
      </c>
      <c r="B5" s="37" t="s">
        <v>198</v>
      </c>
      <c r="C5" s="38" t="s">
        <v>199</v>
      </c>
      <c r="D5" s="39">
        <v>43157</v>
      </c>
      <c r="E5" s="39">
        <v>43163</v>
      </c>
      <c r="F5" s="40"/>
      <c r="G5" s="38" t="s">
        <v>13</v>
      </c>
      <c r="H5" s="32"/>
      <c r="I5" s="35"/>
      <c r="J5" s="35"/>
      <c r="K5" s="35"/>
      <c r="L5" s="35"/>
      <c r="M5" s="35">
        <v>43157</v>
      </c>
      <c r="N5" s="47"/>
      <c r="O5" s="47"/>
      <c r="P5" s="72" t="s">
        <v>205</v>
      </c>
      <c r="Q5" s="36"/>
    </row>
    <row r="6" spans="1:18" ht="84.75" customHeight="1">
      <c r="A6" s="36">
        <v>5</v>
      </c>
      <c r="B6" s="37" t="s">
        <v>10</v>
      </c>
      <c r="C6" s="38" t="s">
        <v>11</v>
      </c>
      <c r="D6" s="39">
        <v>43164</v>
      </c>
      <c r="E6" s="39">
        <v>43165</v>
      </c>
      <c r="F6" s="40"/>
      <c r="G6" s="38" t="s">
        <v>21</v>
      </c>
      <c r="H6" s="38"/>
      <c r="I6" s="41"/>
      <c r="J6" s="41"/>
      <c r="K6" s="41">
        <v>43140</v>
      </c>
      <c r="L6" s="41"/>
      <c r="M6" s="41">
        <v>43164</v>
      </c>
      <c r="N6" s="47"/>
      <c r="O6" s="47"/>
      <c r="P6" s="72" t="s">
        <v>201</v>
      </c>
      <c r="Q6" s="36"/>
    </row>
    <row r="7" spans="1:18" ht="175.5" customHeight="1">
      <c r="A7" s="36">
        <v>6</v>
      </c>
      <c r="B7" s="37" t="s">
        <v>121</v>
      </c>
      <c r="C7" s="49" t="s">
        <v>130</v>
      </c>
      <c r="D7" s="45">
        <v>43171</v>
      </c>
      <c r="E7" s="45">
        <v>43175</v>
      </c>
      <c r="F7" s="50"/>
      <c r="G7" s="49" t="s">
        <v>135</v>
      </c>
      <c r="H7" s="49"/>
      <c r="I7" s="51">
        <v>43137</v>
      </c>
      <c r="J7" s="51">
        <v>43137</v>
      </c>
      <c r="K7" s="51">
        <v>43140</v>
      </c>
      <c r="L7" s="51"/>
      <c r="M7" s="51">
        <v>43171</v>
      </c>
      <c r="N7" s="52">
        <v>43268</v>
      </c>
      <c r="O7" s="53"/>
      <c r="P7" s="72" t="s">
        <v>218</v>
      </c>
      <c r="Q7" s="36"/>
    </row>
    <row r="8" spans="1:18" ht="62.25" customHeight="1">
      <c r="A8" s="30">
        <v>7</v>
      </c>
      <c r="B8" s="73" t="s">
        <v>153</v>
      </c>
      <c r="C8" s="74" t="s">
        <v>8</v>
      </c>
      <c r="D8" s="75">
        <v>43187</v>
      </c>
      <c r="E8" s="75">
        <v>43189</v>
      </c>
      <c r="F8" s="76"/>
      <c r="G8" s="74" t="s">
        <v>181</v>
      </c>
      <c r="H8" s="74"/>
      <c r="I8" s="77"/>
      <c r="J8" s="77"/>
      <c r="K8" s="77"/>
      <c r="L8" s="77"/>
      <c r="M8" s="77"/>
      <c r="N8" s="78">
        <v>43234</v>
      </c>
      <c r="O8" s="79"/>
      <c r="P8" s="71" t="s">
        <v>225</v>
      </c>
      <c r="Q8" s="36"/>
    </row>
    <row r="9" spans="1:18" ht="111" customHeight="1">
      <c r="A9" s="36">
        <v>8</v>
      </c>
      <c r="B9" s="73" t="s">
        <v>154</v>
      </c>
      <c r="C9" s="74" t="s">
        <v>8</v>
      </c>
      <c r="D9" s="75">
        <v>43195</v>
      </c>
      <c r="E9" s="75">
        <v>43198</v>
      </c>
      <c r="F9" s="76"/>
      <c r="G9" s="74"/>
      <c r="H9" s="74"/>
      <c r="I9" s="77"/>
      <c r="J9" s="77"/>
      <c r="K9" s="77">
        <f>M9-75-14</f>
        <v>43106</v>
      </c>
      <c r="L9" s="77"/>
      <c r="M9" s="77">
        <v>43195</v>
      </c>
      <c r="N9" s="78" t="s">
        <v>118</v>
      </c>
      <c r="O9" s="78"/>
      <c r="P9" s="80" t="s">
        <v>192</v>
      </c>
      <c r="Q9" s="36"/>
    </row>
    <row r="10" spans="1:18" ht="152.25" customHeight="1">
      <c r="A10" s="36">
        <v>9</v>
      </c>
      <c r="B10" s="37" t="s">
        <v>155</v>
      </c>
      <c r="C10" s="38" t="s">
        <v>15</v>
      </c>
      <c r="D10" s="39">
        <v>43208</v>
      </c>
      <c r="E10" s="39">
        <v>43209</v>
      </c>
      <c r="F10" s="40"/>
      <c r="G10" s="38" t="s">
        <v>17</v>
      </c>
      <c r="H10" s="38" t="s">
        <v>233</v>
      </c>
      <c r="I10" s="41">
        <v>43179</v>
      </c>
      <c r="J10" s="41">
        <v>43180</v>
      </c>
      <c r="K10" s="41">
        <v>43160</v>
      </c>
      <c r="L10" s="41">
        <v>43179</v>
      </c>
      <c r="M10" s="41">
        <v>43208</v>
      </c>
      <c r="N10" s="48">
        <v>43284</v>
      </c>
      <c r="O10" s="47"/>
      <c r="P10" s="70" t="s">
        <v>267</v>
      </c>
      <c r="Q10" s="87" t="s">
        <v>232</v>
      </c>
    </row>
    <row r="11" spans="1:18" ht="156.75" customHeight="1">
      <c r="A11" s="30">
        <v>10</v>
      </c>
      <c r="B11" s="73" t="s">
        <v>156</v>
      </c>
      <c r="C11" s="74" t="s">
        <v>173</v>
      </c>
      <c r="D11" s="75">
        <v>43191</v>
      </c>
      <c r="E11" s="75"/>
      <c r="F11" s="76"/>
      <c r="G11" s="74" t="s">
        <v>181</v>
      </c>
      <c r="H11" s="74"/>
      <c r="I11" s="77"/>
      <c r="J11" s="77"/>
      <c r="K11" s="77"/>
      <c r="L11" s="77"/>
      <c r="M11" s="77">
        <v>43191</v>
      </c>
      <c r="N11" s="79"/>
      <c r="O11" s="78"/>
      <c r="P11" s="80" t="s">
        <v>225</v>
      </c>
      <c r="Q11" s="36"/>
    </row>
    <row r="12" spans="1:18" ht="99.75" customHeight="1">
      <c r="A12" s="36">
        <v>11</v>
      </c>
      <c r="B12" s="61" t="s">
        <v>157</v>
      </c>
      <c r="C12" s="62" t="s">
        <v>174</v>
      </c>
      <c r="D12" s="63">
        <v>43214</v>
      </c>
      <c r="E12" s="63">
        <v>43215</v>
      </c>
      <c r="F12" s="66"/>
      <c r="G12" s="62" t="s">
        <v>117</v>
      </c>
      <c r="H12" s="62"/>
      <c r="I12" s="64"/>
      <c r="J12" s="64"/>
      <c r="K12" s="64">
        <f>D12-75-14</f>
        <v>43125</v>
      </c>
      <c r="L12" s="64"/>
      <c r="M12" s="64">
        <v>43200</v>
      </c>
      <c r="N12" s="67">
        <v>43297</v>
      </c>
      <c r="O12" s="65"/>
      <c r="P12" s="69" t="s">
        <v>196</v>
      </c>
      <c r="Q12" s="36"/>
    </row>
    <row r="13" spans="1:18" ht="103.5" customHeight="1">
      <c r="A13" s="36">
        <v>12</v>
      </c>
      <c r="B13" s="73" t="s">
        <v>158</v>
      </c>
      <c r="C13" s="74" t="s">
        <v>8</v>
      </c>
      <c r="D13" s="75">
        <v>43221</v>
      </c>
      <c r="E13" s="75"/>
      <c r="F13" s="76"/>
      <c r="G13" s="74" t="s">
        <v>181</v>
      </c>
      <c r="H13" s="74"/>
      <c r="I13" s="77"/>
      <c r="J13" s="77"/>
      <c r="K13" s="77"/>
      <c r="L13" s="77"/>
      <c r="M13" s="77">
        <v>43221</v>
      </c>
      <c r="N13" s="79"/>
      <c r="O13" s="79"/>
      <c r="P13" s="71" t="s">
        <v>225</v>
      </c>
      <c r="Q13" s="36"/>
    </row>
    <row r="14" spans="1:18" ht="112.5" customHeight="1">
      <c r="A14" s="30">
        <v>13</v>
      </c>
      <c r="B14" s="37" t="s">
        <v>159</v>
      </c>
      <c r="C14" s="38" t="s">
        <v>89</v>
      </c>
      <c r="D14" s="39">
        <v>43234</v>
      </c>
      <c r="E14" s="39">
        <v>43238</v>
      </c>
      <c r="F14" s="40"/>
      <c r="G14" s="38" t="s">
        <v>117</v>
      </c>
      <c r="H14" s="38" t="s">
        <v>235</v>
      </c>
      <c r="I14" s="41">
        <v>43157</v>
      </c>
      <c r="J14" s="41">
        <v>43159</v>
      </c>
      <c r="K14" s="41">
        <v>43161</v>
      </c>
      <c r="L14" s="41">
        <v>43189</v>
      </c>
      <c r="M14" s="41">
        <v>43191</v>
      </c>
      <c r="N14" s="47"/>
      <c r="O14" s="47"/>
      <c r="P14" s="70" t="s">
        <v>270</v>
      </c>
      <c r="Q14" s="38" t="s">
        <v>234</v>
      </c>
      <c r="R14" s="20"/>
    </row>
    <row r="15" spans="1:18" ht="94.5" customHeight="1">
      <c r="A15" s="36">
        <v>14</v>
      </c>
      <c r="B15" s="37" t="s">
        <v>160</v>
      </c>
      <c r="C15" s="38" t="s">
        <v>19</v>
      </c>
      <c r="D15" s="39">
        <v>43236</v>
      </c>
      <c r="E15" s="39">
        <v>43238</v>
      </c>
      <c r="F15" s="40"/>
      <c r="G15" s="38" t="s">
        <v>113</v>
      </c>
      <c r="H15" s="38" t="s">
        <v>236</v>
      </c>
      <c r="I15" s="41">
        <v>43146</v>
      </c>
      <c r="J15" s="41">
        <v>43174</v>
      </c>
      <c r="K15" s="41">
        <v>43188</v>
      </c>
      <c r="L15" s="41">
        <v>43188</v>
      </c>
      <c r="M15" s="41">
        <v>43236</v>
      </c>
      <c r="N15" s="47"/>
      <c r="O15" s="47"/>
      <c r="P15" s="70" t="s">
        <v>226</v>
      </c>
      <c r="Q15" s="38" t="s">
        <v>237</v>
      </c>
    </row>
    <row r="16" spans="1:18" ht="80.25" customHeight="1">
      <c r="A16" s="36">
        <v>15</v>
      </c>
      <c r="B16" s="37" t="s">
        <v>161</v>
      </c>
      <c r="C16" s="49" t="s">
        <v>176</v>
      </c>
      <c r="D16" s="45">
        <v>43230</v>
      </c>
      <c r="E16" s="45">
        <v>43232</v>
      </c>
      <c r="F16" s="50"/>
      <c r="G16" s="49"/>
      <c r="H16" s="49"/>
      <c r="I16" s="51"/>
      <c r="J16" s="51"/>
      <c r="K16" s="51">
        <f>M16-75-14</f>
        <v>43141</v>
      </c>
      <c r="L16" s="51"/>
      <c r="M16" s="51">
        <v>43230</v>
      </c>
      <c r="N16" s="47" t="s">
        <v>119</v>
      </c>
      <c r="O16" s="47"/>
      <c r="P16" s="36" t="s">
        <v>200</v>
      </c>
      <c r="Q16" s="36"/>
    </row>
    <row r="17" spans="1:18" ht="86.25" customHeight="1">
      <c r="A17" s="30">
        <v>16</v>
      </c>
      <c r="B17" s="37" t="s">
        <v>22</v>
      </c>
      <c r="C17" s="49" t="s">
        <v>175</v>
      </c>
      <c r="D17" s="45">
        <v>43244</v>
      </c>
      <c r="E17" s="45">
        <v>43244</v>
      </c>
      <c r="F17" s="50"/>
      <c r="G17" s="49" t="s">
        <v>13</v>
      </c>
      <c r="H17" s="49" t="s">
        <v>240</v>
      </c>
      <c r="I17" s="51">
        <v>43179</v>
      </c>
      <c r="J17" s="51">
        <v>43180</v>
      </c>
      <c r="K17" s="51"/>
      <c r="L17" s="51"/>
      <c r="M17" s="51">
        <v>43221</v>
      </c>
      <c r="N17" s="47"/>
      <c r="O17" s="47"/>
      <c r="P17" s="70" t="s">
        <v>238</v>
      </c>
      <c r="Q17" s="38" t="s">
        <v>239</v>
      </c>
      <c r="R17" s="20"/>
    </row>
    <row r="18" spans="1:18" ht="114.75" customHeight="1">
      <c r="A18" s="36">
        <v>17</v>
      </c>
      <c r="B18" s="42" t="s">
        <v>27</v>
      </c>
      <c r="C18" s="38" t="s">
        <v>28</v>
      </c>
      <c r="D18" s="43">
        <v>43268</v>
      </c>
      <c r="E18" s="43">
        <v>43271</v>
      </c>
      <c r="F18" s="40"/>
      <c r="G18" s="38" t="s">
        <v>197</v>
      </c>
      <c r="H18" s="38" t="s">
        <v>223</v>
      </c>
      <c r="I18" s="41">
        <v>43151</v>
      </c>
      <c r="J18" s="41">
        <v>43180</v>
      </c>
      <c r="K18" s="41">
        <v>43159</v>
      </c>
      <c r="L18" s="41"/>
      <c r="M18" s="41">
        <v>43146</v>
      </c>
      <c r="N18" s="47"/>
      <c r="O18" s="47"/>
      <c r="P18" s="70" t="s">
        <v>227</v>
      </c>
      <c r="Q18" s="38" t="s">
        <v>241</v>
      </c>
    </row>
    <row r="19" spans="1:18" ht="83.25" customHeight="1">
      <c r="A19" s="36">
        <v>18</v>
      </c>
      <c r="B19" s="61" t="s">
        <v>162</v>
      </c>
      <c r="C19" s="68" t="s">
        <v>25</v>
      </c>
      <c r="D19" s="63">
        <v>43221</v>
      </c>
      <c r="E19" s="63"/>
      <c r="F19" s="66"/>
      <c r="G19" s="62" t="s">
        <v>182</v>
      </c>
      <c r="H19" s="62"/>
      <c r="I19" s="64"/>
      <c r="J19" s="64"/>
      <c r="K19" s="64"/>
      <c r="L19" s="64"/>
      <c r="M19" s="64"/>
      <c r="N19" s="65"/>
      <c r="O19" s="65"/>
      <c r="P19" s="69" t="s">
        <v>196</v>
      </c>
      <c r="Q19" s="36"/>
    </row>
    <row r="20" spans="1:18" ht="81.75" customHeight="1">
      <c r="A20" s="30">
        <v>19</v>
      </c>
      <c r="B20" s="61" t="s">
        <v>122</v>
      </c>
      <c r="C20" s="68" t="s">
        <v>137</v>
      </c>
      <c r="D20" s="63">
        <v>43254</v>
      </c>
      <c r="E20" s="63">
        <v>43260</v>
      </c>
      <c r="F20" s="66"/>
      <c r="G20" s="62" t="s">
        <v>135</v>
      </c>
      <c r="H20" s="62"/>
      <c r="I20" s="64"/>
      <c r="J20" s="64"/>
      <c r="K20" s="64">
        <f t="shared" ref="K20:K29" si="0">D20-75-14</f>
        <v>43165</v>
      </c>
      <c r="L20" s="64"/>
      <c r="M20" s="64">
        <v>43254</v>
      </c>
      <c r="N20" s="65"/>
      <c r="O20" s="65"/>
      <c r="P20" s="69" t="s">
        <v>196</v>
      </c>
      <c r="Q20" s="36"/>
    </row>
    <row r="21" spans="1:18" ht="110.25" customHeight="1">
      <c r="A21" s="36">
        <v>20</v>
      </c>
      <c r="B21" s="61" t="s">
        <v>79</v>
      </c>
      <c r="C21" s="62" t="s">
        <v>90</v>
      </c>
      <c r="D21" s="63">
        <v>43269</v>
      </c>
      <c r="E21" s="63">
        <v>43273</v>
      </c>
      <c r="F21" s="62"/>
      <c r="G21" s="62" t="s">
        <v>30</v>
      </c>
      <c r="H21" s="62"/>
      <c r="I21" s="64"/>
      <c r="J21" s="64"/>
      <c r="K21" s="64">
        <f t="shared" si="0"/>
        <v>43180</v>
      </c>
      <c r="L21" s="64"/>
      <c r="M21" s="64">
        <v>42901</v>
      </c>
      <c r="N21" s="65"/>
      <c r="O21" s="65"/>
      <c r="P21" s="69" t="s">
        <v>196</v>
      </c>
      <c r="Q21" s="36"/>
    </row>
    <row r="22" spans="1:18" ht="369.75" customHeight="1">
      <c r="A22" s="36">
        <v>21</v>
      </c>
      <c r="B22" s="37" t="s">
        <v>31</v>
      </c>
      <c r="C22" s="38" t="s">
        <v>32</v>
      </c>
      <c r="D22" s="39">
        <v>43254</v>
      </c>
      <c r="E22" s="39">
        <v>43257</v>
      </c>
      <c r="F22" s="38"/>
      <c r="G22" s="38" t="s">
        <v>186</v>
      </c>
      <c r="H22" s="38" t="s">
        <v>274</v>
      </c>
      <c r="I22" s="41">
        <v>43179</v>
      </c>
      <c r="J22" s="41">
        <v>43180</v>
      </c>
      <c r="K22" s="41"/>
      <c r="L22" s="41">
        <v>43210</v>
      </c>
      <c r="M22" s="41">
        <v>43214</v>
      </c>
      <c r="N22" s="47"/>
      <c r="O22" s="47"/>
      <c r="P22" s="70" t="s">
        <v>222</v>
      </c>
      <c r="Q22" s="38" t="s">
        <v>273</v>
      </c>
    </row>
    <row r="23" spans="1:18" ht="142.5" customHeight="1">
      <c r="A23" s="89">
        <v>22</v>
      </c>
      <c r="B23" s="90" t="s">
        <v>265</v>
      </c>
      <c r="C23" s="91" t="s">
        <v>266</v>
      </c>
      <c r="D23" s="92">
        <v>43276</v>
      </c>
      <c r="E23" s="92">
        <v>43280</v>
      </c>
      <c r="F23" s="91"/>
      <c r="G23" s="91" t="s">
        <v>151</v>
      </c>
      <c r="H23" s="91"/>
      <c r="I23" s="93"/>
      <c r="J23" s="93"/>
      <c r="K23" s="93"/>
      <c r="L23" s="93"/>
      <c r="M23" s="93"/>
      <c r="N23" s="94"/>
      <c r="O23" s="94"/>
      <c r="P23" s="95" t="s">
        <v>225</v>
      </c>
      <c r="Q23" s="91"/>
    </row>
    <row r="24" spans="1:18" ht="113.25" customHeight="1">
      <c r="A24" s="30">
        <v>23</v>
      </c>
      <c r="B24" s="37" t="s">
        <v>204</v>
      </c>
      <c r="C24" s="38" t="s">
        <v>38</v>
      </c>
      <c r="D24" s="39">
        <v>43282</v>
      </c>
      <c r="E24" s="39">
        <v>43289</v>
      </c>
      <c r="F24" s="38"/>
      <c r="G24" s="38" t="s">
        <v>152</v>
      </c>
      <c r="H24" s="38" t="s">
        <v>243</v>
      </c>
      <c r="I24" s="41"/>
      <c r="J24" s="41"/>
      <c r="K24" s="41">
        <f t="shared" si="0"/>
        <v>43193</v>
      </c>
      <c r="L24" s="41"/>
      <c r="M24" s="41">
        <v>43282</v>
      </c>
      <c r="N24" s="47"/>
      <c r="O24" s="47"/>
      <c r="P24" s="36" t="s">
        <v>242</v>
      </c>
      <c r="Q24" s="38" t="s">
        <v>244</v>
      </c>
    </row>
    <row r="25" spans="1:18" ht="131.25">
      <c r="A25" s="36">
        <v>24</v>
      </c>
      <c r="B25" s="37" t="s">
        <v>163</v>
      </c>
      <c r="C25" s="38" t="s">
        <v>42</v>
      </c>
      <c r="D25" s="39">
        <v>43283</v>
      </c>
      <c r="E25" s="39">
        <v>43287</v>
      </c>
      <c r="F25" s="38"/>
      <c r="G25" s="38" t="s">
        <v>187</v>
      </c>
      <c r="H25" s="81" t="s">
        <v>246</v>
      </c>
      <c r="I25" s="44"/>
      <c r="J25" s="44">
        <v>43190</v>
      </c>
      <c r="K25" s="41">
        <f t="shared" si="0"/>
        <v>43194</v>
      </c>
      <c r="L25" s="41"/>
      <c r="M25" s="41">
        <v>43217</v>
      </c>
      <c r="N25" s="47"/>
      <c r="O25" s="47"/>
      <c r="P25" s="36" t="s">
        <v>214</v>
      </c>
      <c r="Q25" s="38" t="s">
        <v>268</v>
      </c>
    </row>
    <row r="26" spans="1:18" ht="99.75" customHeight="1">
      <c r="A26" s="30">
        <v>25</v>
      </c>
      <c r="B26" s="37" t="s">
        <v>164</v>
      </c>
      <c r="C26" s="49" t="s">
        <v>140</v>
      </c>
      <c r="D26" s="45">
        <v>43287</v>
      </c>
      <c r="E26" s="45">
        <v>43291</v>
      </c>
      <c r="F26" s="49"/>
      <c r="G26" s="49" t="s">
        <v>135</v>
      </c>
      <c r="H26" s="49" t="s">
        <v>250</v>
      </c>
      <c r="I26" s="51">
        <v>43140</v>
      </c>
      <c r="J26" s="51">
        <v>43159</v>
      </c>
      <c r="K26" s="51">
        <f t="shared" si="0"/>
        <v>43198</v>
      </c>
      <c r="L26" s="51"/>
      <c r="M26" s="51">
        <f>D26</f>
        <v>43287</v>
      </c>
      <c r="N26" s="47"/>
      <c r="O26" s="47"/>
      <c r="P26" s="36" t="s">
        <v>245</v>
      </c>
      <c r="Q26" s="38" t="s">
        <v>142</v>
      </c>
    </row>
    <row r="27" spans="1:18" ht="151.5" customHeight="1">
      <c r="A27" s="30">
        <v>26</v>
      </c>
      <c r="B27" s="37" t="s">
        <v>80</v>
      </c>
      <c r="C27" s="38" t="s">
        <v>85</v>
      </c>
      <c r="D27" s="45">
        <v>43297</v>
      </c>
      <c r="E27" s="45">
        <v>43301</v>
      </c>
      <c r="F27" s="38"/>
      <c r="G27" s="38" t="s">
        <v>193</v>
      </c>
      <c r="H27" s="38" t="s">
        <v>224</v>
      </c>
      <c r="I27" s="41">
        <v>43131</v>
      </c>
      <c r="J27" s="46">
        <v>43131</v>
      </c>
      <c r="K27" s="46">
        <v>43133</v>
      </c>
      <c r="L27" s="46">
        <v>43275</v>
      </c>
      <c r="M27" s="41">
        <v>43133</v>
      </c>
      <c r="N27" s="47"/>
      <c r="O27" s="47"/>
      <c r="P27" s="70" t="s">
        <v>229</v>
      </c>
      <c r="Q27" s="38" t="s">
        <v>247</v>
      </c>
    </row>
    <row r="28" spans="1:18" ht="114" customHeight="1">
      <c r="A28" s="69">
        <v>27</v>
      </c>
      <c r="B28" s="100" t="s">
        <v>44</v>
      </c>
      <c r="C28" s="101" t="s">
        <v>271</v>
      </c>
      <c r="D28" s="102">
        <v>43359</v>
      </c>
      <c r="E28" s="102">
        <v>43364</v>
      </c>
      <c r="F28" s="38"/>
      <c r="G28" s="101" t="s">
        <v>13</v>
      </c>
      <c r="H28" s="105" t="s">
        <v>249</v>
      </c>
      <c r="I28" s="106"/>
      <c r="J28" s="106"/>
      <c r="K28" s="103">
        <f t="shared" si="0"/>
        <v>43270</v>
      </c>
      <c r="L28" s="103"/>
      <c r="M28" s="41">
        <v>43344</v>
      </c>
      <c r="N28" s="47"/>
      <c r="O28" s="47"/>
      <c r="P28" s="69" t="s">
        <v>196</v>
      </c>
      <c r="Q28" s="101" t="s">
        <v>248</v>
      </c>
    </row>
    <row r="29" spans="1:18" ht="95.25" customHeight="1">
      <c r="A29" s="99">
        <v>28</v>
      </c>
      <c r="B29" s="100" t="s">
        <v>81</v>
      </c>
      <c r="C29" s="101" t="s">
        <v>91</v>
      </c>
      <c r="D29" s="102">
        <v>43344</v>
      </c>
      <c r="E29" s="102"/>
      <c r="F29" s="101"/>
      <c r="G29" s="101" t="s">
        <v>117</v>
      </c>
      <c r="H29" s="101" t="s">
        <v>215</v>
      </c>
      <c r="I29" s="103">
        <v>43220</v>
      </c>
      <c r="J29" s="103">
        <v>43235</v>
      </c>
      <c r="K29" s="103">
        <f t="shared" si="0"/>
        <v>43255</v>
      </c>
      <c r="L29" s="103"/>
      <c r="M29" s="103">
        <v>43221</v>
      </c>
      <c r="N29" s="104"/>
      <c r="O29" s="104"/>
      <c r="P29" s="69" t="s">
        <v>272</v>
      </c>
      <c r="Q29" s="101"/>
    </row>
    <row r="30" spans="1:18" ht="160.5" customHeight="1">
      <c r="A30" s="30">
        <v>29</v>
      </c>
      <c r="B30" s="42" t="s">
        <v>47</v>
      </c>
      <c r="C30" s="38" t="s">
        <v>48</v>
      </c>
      <c r="D30" s="43"/>
      <c r="E30" s="43"/>
      <c r="F30" s="38"/>
      <c r="G30" s="38" t="s">
        <v>13</v>
      </c>
      <c r="H30" s="38"/>
      <c r="I30" s="41"/>
      <c r="J30" s="41"/>
      <c r="K30" s="41"/>
      <c r="L30" s="41"/>
      <c r="M30" s="41">
        <v>43344</v>
      </c>
      <c r="N30" s="47"/>
      <c r="O30" s="47"/>
      <c r="P30" s="88" t="s">
        <v>251</v>
      </c>
      <c r="Q30" s="38"/>
    </row>
    <row r="31" spans="1:18" ht="75.75" customHeight="1">
      <c r="A31" s="36">
        <v>30</v>
      </c>
      <c r="B31" s="42" t="s">
        <v>166</v>
      </c>
      <c r="C31" s="38" t="s">
        <v>177</v>
      </c>
      <c r="D31" s="43">
        <v>43344</v>
      </c>
      <c r="E31" s="43"/>
      <c r="F31" s="38"/>
      <c r="G31" s="38" t="s">
        <v>182</v>
      </c>
      <c r="H31" s="38"/>
      <c r="I31" s="54"/>
      <c r="J31" s="54"/>
      <c r="K31" s="54">
        <f>M31-75-14</f>
        <v>43255</v>
      </c>
      <c r="L31" s="54"/>
      <c r="M31" s="54">
        <v>43344</v>
      </c>
      <c r="N31" s="47"/>
      <c r="O31" s="47"/>
      <c r="P31" s="88" t="s">
        <v>253</v>
      </c>
      <c r="Q31" s="38"/>
    </row>
    <row r="32" spans="1:18" ht="69.75" customHeight="1">
      <c r="A32" s="30">
        <v>31</v>
      </c>
      <c r="B32" s="42" t="s">
        <v>82</v>
      </c>
      <c r="C32" s="38" t="s">
        <v>92</v>
      </c>
      <c r="D32" s="43">
        <v>43344</v>
      </c>
      <c r="E32" s="43"/>
      <c r="F32" s="38"/>
      <c r="G32" s="38" t="s">
        <v>117</v>
      </c>
      <c r="H32" s="38" t="s">
        <v>217</v>
      </c>
      <c r="I32" s="41">
        <v>43220</v>
      </c>
      <c r="J32" s="41">
        <v>43235</v>
      </c>
      <c r="K32" s="41">
        <f>M32-75-14</f>
        <v>43255</v>
      </c>
      <c r="L32" s="41"/>
      <c r="M32" s="41">
        <v>43344</v>
      </c>
      <c r="N32" s="47"/>
      <c r="O32" s="47"/>
      <c r="P32" s="36" t="s">
        <v>228</v>
      </c>
      <c r="Q32" s="38"/>
    </row>
    <row r="33" spans="1:17" ht="99.75" customHeight="1">
      <c r="A33" s="30">
        <v>32</v>
      </c>
      <c r="B33" s="42" t="s">
        <v>167</v>
      </c>
      <c r="C33" s="38" t="s">
        <v>8</v>
      </c>
      <c r="D33" s="43">
        <v>43344</v>
      </c>
      <c r="E33" s="43"/>
      <c r="F33" s="38"/>
      <c r="G33" s="38" t="s">
        <v>183</v>
      </c>
      <c r="H33" s="38"/>
      <c r="I33" s="54"/>
      <c r="J33" s="54"/>
      <c r="K33" s="54">
        <f>M33-75-14</f>
        <v>43255</v>
      </c>
      <c r="L33" s="54"/>
      <c r="M33" s="54">
        <v>43344</v>
      </c>
      <c r="N33" s="47"/>
      <c r="O33" s="47"/>
      <c r="P33" s="36" t="s">
        <v>228</v>
      </c>
      <c r="Q33" s="38"/>
    </row>
    <row r="34" spans="1:17" ht="92.25" customHeight="1">
      <c r="A34" s="36">
        <v>33</v>
      </c>
      <c r="B34" s="42" t="s">
        <v>50</v>
      </c>
      <c r="C34" s="38" t="s">
        <v>51</v>
      </c>
      <c r="D34" s="43">
        <v>43346</v>
      </c>
      <c r="E34" s="43">
        <v>43350</v>
      </c>
      <c r="F34" s="38"/>
      <c r="G34" s="38" t="s">
        <v>52</v>
      </c>
      <c r="H34" s="38" t="s">
        <v>254</v>
      </c>
      <c r="I34" s="41">
        <v>43185</v>
      </c>
      <c r="J34" s="41">
        <v>43187</v>
      </c>
      <c r="K34" s="41">
        <f>M34-75-14</f>
        <v>43257</v>
      </c>
      <c r="L34" s="41"/>
      <c r="M34" s="41">
        <v>43346</v>
      </c>
      <c r="N34" s="47"/>
      <c r="O34" s="47"/>
      <c r="P34" s="36"/>
      <c r="Q34" s="38" t="s">
        <v>275</v>
      </c>
    </row>
    <row r="35" spans="1:17" ht="78.75" customHeight="1">
      <c r="A35" s="30">
        <v>34</v>
      </c>
      <c r="B35" s="37" t="s">
        <v>55</v>
      </c>
      <c r="C35" s="38" t="s">
        <v>56</v>
      </c>
      <c r="D35" s="39">
        <v>43359</v>
      </c>
      <c r="E35" s="39">
        <v>43363</v>
      </c>
      <c r="F35" s="38"/>
      <c r="G35" s="38" t="s">
        <v>52</v>
      </c>
      <c r="H35" s="38" t="s">
        <v>254</v>
      </c>
      <c r="I35" s="41">
        <v>43185</v>
      </c>
      <c r="J35" s="41">
        <v>43187</v>
      </c>
      <c r="K35" s="41">
        <f>M35-75-14</f>
        <v>43270</v>
      </c>
      <c r="L35" s="41"/>
      <c r="M35" s="41">
        <v>43359</v>
      </c>
      <c r="N35" s="47"/>
      <c r="O35" s="47"/>
      <c r="P35" s="36"/>
      <c r="Q35" s="38" t="s">
        <v>276</v>
      </c>
    </row>
    <row r="36" spans="1:17" ht="259.5" customHeight="1">
      <c r="A36" s="30">
        <v>35</v>
      </c>
      <c r="B36" s="37" t="s">
        <v>58</v>
      </c>
      <c r="C36" s="38" t="s">
        <v>59</v>
      </c>
      <c r="D36" s="39">
        <v>43359</v>
      </c>
      <c r="E36" s="39">
        <v>43364</v>
      </c>
      <c r="F36" s="38"/>
      <c r="G36" s="38" t="s">
        <v>194</v>
      </c>
      <c r="H36" s="38" t="s">
        <v>255</v>
      </c>
      <c r="I36" s="41">
        <v>43185</v>
      </c>
      <c r="J36" s="41">
        <v>43187</v>
      </c>
      <c r="K36" s="41">
        <f>M36-50</f>
        <v>43160</v>
      </c>
      <c r="L36" s="41"/>
      <c r="M36" s="41">
        <v>43210</v>
      </c>
      <c r="N36" s="47"/>
      <c r="O36" s="47"/>
      <c r="P36" s="36"/>
      <c r="Q36" s="38" t="s">
        <v>269</v>
      </c>
    </row>
    <row r="37" spans="1:17" ht="102.75" customHeight="1">
      <c r="A37" s="36">
        <v>36</v>
      </c>
      <c r="B37" s="37" t="s">
        <v>261</v>
      </c>
      <c r="C37" s="38" t="s">
        <v>262</v>
      </c>
      <c r="D37" s="39">
        <v>43359</v>
      </c>
      <c r="E37" s="39">
        <v>43365</v>
      </c>
      <c r="F37" s="38"/>
      <c r="G37" s="38" t="s">
        <v>117</v>
      </c>
      <c r="H37" s="38"/>
      <c r="I37" s="41"/>
      <c r="J37" s="41"/>
      <c r="K37" s="41"/>
      <c r="L37" s="41"/>
      <c r="M37" s="41"/>
      <c r="N37" s="47"/>
      <c r="O37" s="47"/>
      <c r="P37" s="36"/>
      <c r="Q37" s="38"/>
    </row>
    <row r="38" spans="1:17" ht="81.75" customHeight="1">
      <c r="A38" s="30">
        <v>37</v>
      </c>
      <c r="B38" s="42" t="s">
        <v>165</v>
      </c>
      <c r="C38" s="38" t="s">
        <v>45</v>
      </c>
      <c r="D38" s="43">
        <v>43365</v>
      </c>
      <c r="E38" s="43">
        <v>43371</v>
      </c>
      <c r="F38" s="38"/>
      <c r="G38" s="38" t="s">
        <v>54</v>
      </c>
      <c r="H38" s="38" t="s">
        <v>216</v>
      </c>
      <c r="I38" s="41">
        <v>43220</v>
      </c>
      <c r="J38" s="41">
        <v>43235</v>
      </c>
      <c r="K38" s="41">
        <f>D38-75-15</f>
        <v>43275</v>
      </c>
      <c r="L38" s="41">
        <v>43313</v>
      </c>
      <c r="M38" s="41">
        <v>43251</v>
      </c>
      <c r="N38" s="47"/>
      <c r="O38" s="47"/>
      <c r="P38" s="36" t="s">
        <v>252</v>
      </c>
      <c r="Q38" s="38"/>
    </row>
    <row r="39" spans="1:17" ht="168.75">
      <c r="A39" s="36">
        <v>39</v>
      </c>
      <c r="B39" s="37" t="s">
        <v>62</v>
      </c>
      <c r="C39" s="38" t="s">
        <v>8</v>
      </c>
      <c r="D39" s="39">
        <v>43374</v>
      </c>
      <c r="E39" s="39"/>
      <c r="F39" s="38"/>
      <c r="G39" s="38" t="s">
        <v>64</v>
      </c>
      <c r="H39" s="38"/>
      <c r="I39" s="41"/>
      <c r="J39" s="41"/>
      <c r="K39" s="41">
        <f>M39-75-14</f>
        <v>43285</v>
      </c>
      <c r="L39" s="41"/>
      <c r="M39" s="41">
        <v>43374</v>
      </c>
      <c r="N39" s="47"/>
      <c r="O39" s="47"/>
      <c r="P39" s="36" t="s">
        <v>256</v>
      </c>
      <c r="Q39" s="38"/>
    </row>
    <row r="40" spans="1:17" ht="131.25">
      <c r="A40" s="30">
        <v>40</v>
      </c>
      <c r="B40" s="37" t="s">
        <v>65</v>
      </c>
      <c r="C40" s="38" t="s">
        <v>66</v>
      </c>
      <c r="D40" s="39">
        <v>43367</v>
      </c>
      <c r="E40" s="39">
        <v>43372</v>
      </c>
      <c r="F40" s="38"/>
      <c r="G40" s="38" t="s">
        <v>197</v>
      </c>
      <c r="H40" s="38" t="s">
        <v>257</v>
      </c>
      <c r="I40" s="41">
        <v>43250</v>
      </c>
      <c r="J40" s="41">
        <v>43266</v>
      </c>
      <c r="K40" s="41">
        <f>D40-75-14</f>
        <v>43278</v>
      </c>
      <c r="L40" s="41"/>
      <c r="M40" s="41">
        <v>43313</v>
      </c>
      <c r="N40" s="47"/>
      <c r="O40" s="47"/>
      <c r="P40" s="36" t="s">
        <v>260</v>
      </c>
      <c r="Q40" s="38"/>
    </row>
    <row r="41" spans="1:17" ht="124.5" customHeight="1">
      <c r="A41" s="30">
        <v>41</v>
      </c>
      <c r="B41" s="37" t="s">
        <v>84</v>
      </c>
      <c r="C41" s="38" t="s">
        <v>94</v>
      </c>
      <c r="D41" s="39">
        <v>43374</v>
      </c>
      <c r="E41" s="39">
        <v>43378</v>
      </c>
      <c r="F41" s="38"/>
      <c r="G41" s="38" t="s">
        <v>117</v>
      </c>
      <c r="H41" s="38"/>
      <c r="I41" s="41">
        <v>43266</v>
      </c>
      <c r="J41" s="41">
        <v>43281</v>
      </c>
      <c r="K41" s="41">
        <f>M41-75-14</f>
        <v>43285</v>
      </c>
      <c r="L41" s="41"/>
      <c r="M41" s="41">
        <v>43374</v>
      </c>
      <c r="N41" s="47"/>
      <c r="O41" s="47"/>
      <c r="P41" s="36" t="s">
        <v>259</v>
      </c>
      <c r="Q41" s="38"/>
    </row>
    <row r="42" spans="1:17" ht="55.5" customHeight="1">
      <c r="A42" s="36">
        <v>42</v>
      </c>
      <c r="B42" s="37" t="s">
        <v>168</v>
      </c>
      <c r="C42" s="49" t="s">
        <v>178</v>
      </c>
      <c r="D42" s="45">
        <v>43405</v>
      </c>
      <c r="E42" s="45">
        <v>43408</v>
      </c>
      <c r="F42" s="49"/>
      <c r="G42" s="49"/>
      <c r="H42" s="49"/>
      <c r="I42" s="55"/>
      <c r="J42" s="55"/>
      <c r="K42" s="55">
        <f>M42-75-14</f>
        <v>43316</v>
      </c>
      <c r="L42" s="55"/>
      <c r="M42" s="55">
        <f>D42</f>
        <v>43405</v>
      </c>
      <c r="N42" s="47"/>
      <c r="O42" s="47"/>
      <c r="P42" s="36"/>
      <c r="Q42" s="38"/>
    </row>
    <row r="43" spans="1:17" ht="84.75" customHeight="1">
      <c r="A43" s="30">
        <v>43</v>
      </c>
      <c r="B43" s="37" t="s">
        <v>69</v>
      </c>
      <c r="C43" s="38" t="s">
        <v>179</v>
      </c>
      <c r="D43" s="39">
        <v>43405</v>
      </c>
      <c r="E43" s="39"/>
      <c r="F43" s="38"/>
      <c r="G43" s="38" t="s">
        <v>13</v>
      </c>
      <c r="H43" s="38"/>
      <c r="I43" s="41"/>
      <c r="J43" s="41"/>
      <c r="K43" s="41">
        <f>D43-75-14</f>
        <v>43316</v>
      </c>
      <c r="L43" s="41"/>
      <c r="M43" s="41">
        <v>43344</v>
      </c>
      <c r="N43" s="47"/>
      <c r="O43" s="47"/>
      <c r="P43" s="36" t="s">
        <v>228</v>
      </c>
      <c r="Q43" s="38" t="s">
        <v>277</v>
      </c>
    </row>
    <row r="44" spans="1:17" ht="87.75" customHeight="1">
      <c r="A44" s="30">
        <v>44</v>
      </c>
      <c r="B44" s="37" t="s">
        <v>169</v>
      </c>
      <c r="C44" s="38" t="s">
        <v>28</v>
      </c>
      <c r="D44" s="39">
        <v>43409</v>
      </c>
      <c r="E44" s="39">
        <v>43413</v>
      </c>
      <c r="F44" s="38"/>
      <c r="G44" s="38" t="s">
        <v>195</v>
      </c>
      <c r="H44" s="38"/>
      <c r="I44" s="41">
        <v>43175</v>
      </c>
      <c r="J44" s="41">
        <v>43182</v>
      </c>
      <c r="K44" s="41">
        <f>D44-75-14</f>
        <v>43320</v>
      </c>
      <c r="L44" s="41"/>
      <c r="M44" s="41">
        <v>43409</v>
      </c>
      <c r="N44" s="47"/>
      <c r="O44" s="47"/>
      <c r="P44" s="36"/>
      <c r="Q44" s="38" t="s">
        <v>148</v>
      </c>
    </row>
    <row r="45" spans="1:17" ht="105.75" customHeight="1">
      <c r="A45" s="36">
        <v>45</v>
      </c>
      <c r="B45" s="37" t="s">
        <v>170</v>
      </c>
      <c r="C45" s="38" t="s">
        <v>258</v>
      </c>
      <c r="D45" s="39">
        <v>43416</v>
      </c>
      <c r="E45" s="39">
        <v>43420</v>
      </c>
      <c r="F45" s="38"/>
      <c r="G45" s="38"/>
      <c r="H45" s="38"/>
      <c r="I45" s="41"/>
      <c r="J45" s="41"/>
      <c r="K45" s="41">
        <f>D45-75-14</f>
        <v>43327</v>
      </c>
      <c r="L45" s="41"/>
      <c r="M45" s="41">
        <v>43344</v>
      </c>
      <c r="N45" s="47"/>
      <c r="O45" s="47"/>
      <c r="P45" s="36" t="s">
        <v>230</v>
      </c>
      <c r="Q45" s="38"/>
    </row>
    <row r="46" spans="1:17" ht="190.5" customHeight="1">
      <c r="A46" s="30">
        <v>46</v>
      </c>
      <c r="B46" s="37" t="s">
        <v>171</v>
      </c>
      <c r="C46" s="38" t="s">
        <v>180</v>
      </c>
      <c r="D46" s="39">
        <v>43405</v>
      </c>
      <c r="E46" s="39"/>
      <c r="F46" s="38"/>
      <c r="G46" s="38" t="s">
        <v>195</v>
      </c>
      <c r="H46" s="38"/>
      <c r="I46" s="41">
        <v>43175</v>
      </c>
      <c r="J46" s="41">
        <v>43182</v>
      </c>
      <c r="K46" s="41">
        <f>D46-75-14</f>
        <v>43316</v>
      </c>
      <c r="L46" s="41"/>
      <c r="M46" s="41">
        <v>43405</v>
      </c>
      <c r="N46" s="47"/>
      <c r="O46" s="47"/>
      <c r="P46" s="36"/>
      <c r="Q46" s="38" t="s">
        <v>279</v>
      </c>
    </row>
    <row r="47" spans="1:17" ht="57.75" customHeight="1">
      <c r="A47" s="30">
        <v>47</v>
      </c>
      <c r="B47" s="37" t="s">
        <v>71</v>
      </c>
      <c r="C47" s="38" t="s">
        <v>35</v>
      </c>
      <c r="D47" s="39">
        <v>43405</v>
      </c>
      <c r="E47" s="39"/>
      <c r="F47" s="38"/>
      <c r="G47" s="38" t="s">
        <v>117</v>
      </c>
      <c r="H47" s="38"/>
      <c r="I47" s="41">
        <v>43281</v>
      </c>
      <c r="J47" s="41">
        <v>43311</v>
      </c>
      <c r="K47" s="41">
        <f>M47-75-14</f>
        <v>43316</v>
      </c>
      <c r="L47" s="41"/>
      <c r="M47" s="41">
        <v>43405</v>
      </c>
      <c r="N47" s="47"/>
      <c r="O47" s="47"/>
      <c r="P47" s="36" t="s">
        <v>228</v>
      </c>
      <c r="Q47" s="38"/>
    </row>
    <row r="48" spans="1:17" ht="75" customHeight="1">
      <c r="A48" s="36">
        <v>48</v>
      </c>
      <c r="B48" s="37" t="s">
        <v>263</v>
      </c>
      <c r="C48" s="38" t="s">
        <v>264</v>
      </c>
      <c r="D48" s="39">
        <v>43414</v>
      </c>
      <c r="E48" s="39">
        <v>43421</v>
      </c>
      <c r="F48" s="38"/>
      <c r="G48" s="38"/>
      <c r="H48" s="38"/>
      <c r="I48" s="41"/>
      <c r="J48" s="41"/>
      <c r="K48" s="41"/>
      <c r="L48" s="41"/>
      <c r="M48" s="41"/>
      <c r="N48" s="47"/>
      <c r="O48" s="47"/>
      <c r="P48" s="36"/>
      <c r="Q48" s="38" t="s">
        <v>278</v>
      </c>
    </row>
    <row r="49" spans="10:13" ht="20.25">
      <c r="J49" s="82" t="s">
        <v>210</v>
      </c>
      <c r="K49" s="82"/>
      <c r="L49" s="82"/>
      <c r="M49" s="82"/>
    </row>
    <row r="50" spans="10:13" ht="20.25">
      <c r="J50" s="82"/>
      <c r="K50" s="82"/>
      <c r="L50" s="82"/>
      <c r="M50" s="82"/>
    </row>
    <row r="51" spans="10:13" ht="20.25">
      <c r="J51" s="98" t="s">
        <v>207</v>
      </c>
      <c r="K51" s="98"/>
      <c r="L51" s="84"/>
      <c r="M51" s="82" t="s">
        <v>211</v>
      </c>
    </row>
    <row r="52" spans="10:13" ht="20.25">
      <c r="J52" s="82"/>
      <c r="K52" s="82"/>
      <c r="L52" s="82"/>
      <c r="M52" s="82"/>
    </row>
    <row r="53" spans="10:13" ht="20.25">
      <c r="J53" s="98" t="s">
        <v>208</v>
      </c>
      <c r="K53" s="98"/>
      <c r="L53" s="84"/>
      <c r="M53" s="82" t="s">
        <v>212</v>
      </c>
    </row>
    <row r="54" spans="10:13" ht="20.25">
      <c r="J54" s="82"/>
      <c r="K54" s="82"/>
      <c r="L54" s="82"/>
      <c r="M54" s="82"/>
    </row>
    <row r="55" spans="10:13" ht="20.25">
      <c r="J55" s="98" t="s">
        <v>209</v>
      </c>
      <c r="K55" s="98"/>
      <c r="L55" s="84"/>
      <c r="M55" s="82" t="s">
        <v>213</v>
      </c>
    </row>
    <row r="56" spans="10:13" ht="20.25">
      <c r="J56" s="82"/>
      <c r="K56" s="82"/>
      <c r="L56" s="82"/>
      <c r="M56" s="82"/>
    </row>
  </sheetData>
  <autoFilter ref="A1:M49"/>
  <mergeCells count="3">
    <mergeCell ref="J51:K51"/>
    <mergeCell ref="J53:K53"/>
    <mergeCell ref="J55:K55"/>
  </mergeCells>
  <pageMargins left="0.70866141732283472" right="0.70866141732283472" top="0.74803149606299213" bottom="0.74803149606299213" header="0.31496062992125984" footer="0.31496062992125984"/>
  <pageSetup paperSize="9" scale="3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Чубунов</vt:lpstr>
      <vt:lpstr>Козюков</vt:lpstr>
      <vt:lpstr>Протопопов</vt:lpstr>
      <vt:lpstr>Общая таблица для ВС</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2018-03-21T10:09:20Z</dcterms:modified>
</cp:coreProperties>
</file>